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G:\Drives compartilhados\Projetos Ativos\PROJ_Ente Público\Brumadinho\Ativo\Trevo de Entrada da Cidade - Novo Projeto\05. Execução\ORÇAMENTO\"/>
    </mc:Choice>
  </mc:AlternateContent>
  <xr:revisionPtr revIDLastSave="0" documentId="13_ncr:1_{0650F51C-C72C-4E12-889B-AE8F6D40CD4F}" xr6:coauthVersionLast="47" xr6:coauthVersionMax="47" xr10:uidLastSave="{00000000-0000-0000-0000-000000000000}"/>
  <bookViews>
    <workbookView xWindow="28680" yWindow="-120" windowWidth="29040" windowHeight="15840" tabRatio="720" activeTab="1" xr2:uid="{00000000-000D-0000-FFFF-FFFF00000000}"/>
  </bookViews>
  <sheets>
    <sheet name="PREMISSAS" sheetId="34" r:id="rId1"/>
    <sheet name="PLANILHA" sheetId="27" r:id="rId2"/>
    <sheet name="CÁLCULO" sheetId="35" r:id="rId3"/>
    <sheet name="CRONOGRAMA" sheetId="24" r:id="rId4"/>
    <sheet name="BDI" sheetId="25" r:id="rId5"/>
    <sheet name="CRONOGRAMA (2)" sheetId="28" state="hidden" r:id="rId6"/>
    <sheet name="CPUS" sheetId="26" r:id="rId7"/>
    <sheet name="COTAÇÕES" sheetId="32" r:id="rId8"/>
    <sheet name="MC" sheetId="33" state="hidden" r:id="rId9"/>
    <sheet name="SICRO" sheetId="31" state="hidden" r:id="rId10"/>
    <sheet name="SUDECAP" sheetId="30" state="hidden" r:id="rId11"/>
    <sheet name="MEMÓRIA" sheetId="23" state="hidden" r:id="rId12"/>
    <sheet name="SETOP" sheetId="22" state="hidden" r:id="rId13"/>
    <sheet name="SINAPI" sheetId="20" state="hidden" r:id="rId14"/>
  </sheets>
  <definedNames>
    <definedName name="_xlnm.Print_Area" localSheetId="4">BDI!$A$1:$I$34</definedName>
    <definedName name="_xlnm.Print_Area" localSheetId="2">CÁLCULO!$A$1:$J$130</definedName>
    <definedName name="_xlnm.Print_Area" localSheetId="7">COTAÇÕES!$A$1:$L$23</definedName>
    <definedName name="_xlnm.Print_Area" localSheetId="6">CPUS!$A$1:$H$70</definedName>
    <definedName name="_xlnm.Print_Area" localSheetId="3">CRONOGRAMA!$A$1:$L$48</definedName>
    <definedName name="_xlnm.Print_Area" localSheetId="1">PLANILHA!$A$1:$J$131</definedName>
    <definedName name="_xlnm.Print_Titles" localSheetId="2">CÁLCULO!$1:$5</definedName>
    <definedName name="_xlnm.Print_Titles" localSheetId="6">CPUS!$1:$1</definedName>
    <definedName name="_xlnm.Print_Titles" localSheetId="1">PLANILHA!$1:$5</definedName>
  </definedNames>
  <calcPr calcId="191029"/>
  <customWorkbookViews>
    <customWorkbookView name="Gabriela - Modo de exibição pessoal" guid="{A23B24A7-DE11-4CFB-AE25-615B8A95E296}" mergeInterval="0" personalView="1" xWindow="960" windowWidth="960" windowHeight="1040" tabRatio="720" activeSheetId="1"/>
    <customWorkbookView name="Glaydson Fernando da Silva - Modo de exibição pessoal" guid="{183009F4-9B61-4920-A1A1-7841A9FA9FBD}" mergeInterval="0" personalView="1" xWindow="-3" windowWidth="998" windowHeight="1040" tabRatio="72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27" l="1"/>
  <c r="G19" i="26"/>
  <c r="A118" i="35"/>
  <c r="B118" i="35"/>
  <c r="C118" i="35"/>
  <c r="F118" i="35"/>
  <c r="A119" i="35"/>
  <c r="B119" i="35"/>
  <c r="C119" i="35"/>
  <c r="F119" i="35"/>
  <c r="A120" i="35"/>
  <c r="B120" i="35"/>
  <c r="C120" i="35"/>
  <c r="F120" i="35"/>
  <c r="A121" i="35"/>
  <c r="B121" i="35"/>
  <c r="C121" i="35"/>
  <c r="F121" i="35"/>
  <c r="F121" i="27"/>
  <c r="F120" i="27"/>
  <c r="F119" i="27"/>
  <c r="F118" i="27"/>
  <c r="B121" i="27"/>
  <c r="D121" i="27"/>
  <c r="D121" i="35" s="1"/>
  <c r="E121" i="27"/>
  <c r="E121" i="35" s="1"/>
  <c r="G121" i="27"/>
  <c r="H121" i="27" s="1"/>
  <c r="I121" i="27" l="1"/>
  <c r="J121" i="27" s="1"/>
  <c r="B118" i="27" l="1"/>
  <c r="D118" i="27"/>
  <c r="D118" i="35" s="1"/>
  <c r="E118" i="27"/>
  <c r="E118" i="35" s="1"/>
  <c r="G118" i="27"/>
  <c r="B119" i="27"/>
  <c r="D119" i="27"/>
  <c r="D119" i="35" s="1"/>
  <c r="E119" i="27"/>
  <c r="E119" i="35" s="1"/>
  <c r="G119" i="27"/>
  <c r="H119" i="27" s="1"/>
  <c r="B120" i="27"/>
  <c r="D120" i="27"/>
  <c r="D120" i="35" s="1"/>
  <c r="E120" i="27"/>
  <c r="E120" i="35" s="1"/>
  <c r="G120" i="27"/>
  <c r="H120" i="27" s="1"/>
  <c r="I1" i="35"/>
  <c r="F116" i="27"/>
  <c r="D70" i="26"/>
  <c r="D69" i="26"/>
  <c r="E130" i="35"/>
  <c r="E129" i="35"/>
  <c r="H118" i="27" l="1"/>
  <c r="K38" i="24"/>
  <c r="I41" i="24"/>
  <c r="I38" i="24"/>
  <c r="I35" i="24"/>
  <c r="H41" i="24"/>
  <c r="H38" i="24"/>
  <c r="H35" i="24"/>
  <c r="G41" i="24"/>
  <c r="G38" i="24"/>
  <c r="G35" i="24"/>
  <c r="F41" i="24"/>
  <c r="F38" i="24"/>
  <c r="F35" i="24"/>
  <c r="E41" i="24"/>
  <c r="E38" i="24"/>
  <c r="E35" i="24"/>
  <c r="F4" i="26"/>
  <c r="B33" i="24"/>
  <c r="L33" i="24"/>
  <c r="B36" i="24"/>
  <c r="L36" i="24"/>
  <c r="B39" i="24"/>
  <c r="L39" i="24"/>
  <c r="H14" i="24"/>
  <c r="H17" i="24"/>
  <c r="H26" i="24"/>
  <c r="H29" i="24"/>
  <c r="H32" i="24"/>
  <c r="A113" i="35"/>
  <c r="D113" i="35"/>
  <c r="A114" i="35"/>
  <c r="C114" i="35"/>
  <c r="A115" i="35"/>
  <c r="C115" i="35"/>
  <c r="A116" i="35"/>
  <c r="C116" i="35"/>
  <c r="F116" i="35"/>
  <c r="A117" i="35"/>
  <c r="C117" i="35"/>
  <c r="F117" i="35"/>
  <c r="A122" i="35"/>
  <c r="C122" i="35"/>
  <c r="F122" i="35"/>
  <c r="A123" i="35"/>
  <c r="C123" i="35"/>
  <c r="F123" i="35"/>
  <c r="A124" i="35"/>
  <c r="C124" i="35"/>
  <c r="F124" i="35"/>
  <c r="A125" i="35"/>
  <c r="C125" i="35"/>
  <c r="F125" i="35"/>
  <c r="A126" i="35"/>
  <c r="C126" i="35"/>
  <c r="F126" i="35"/>
  <c r="A127" i="35"/>
  <c r="C127" i="35"/>
  <c r="F127" i="35"/>
  <c r="A99" i="35"/>
  <c r="C99" i="35"/>
  <c r="F99" i="35"/>
  <c r="A100" i="35"/>
  <c r="C100" i="35"/>
  <c r="F100" i="35"/>
  <c r="A101" i="35"/>
  <c r="C101" i="35"/>
  <c r="F101" i="35"/>
  <c r="A102" i="35"/>
  <c r="C102" i="35"/>
  <c r="F102" i="35"/>
  <c r="A103" i="35"/>
  <c r="C103" i="35"/>
  <c r="F103" i="35"/>
  <c r="A104" i="35"/>
  <c r="C104" i="35"/>
  <c r="F104" i="35"/>
  <c r="A105" i="35"/>
  <c r="C105" i="35"/>
  <c r="F105" i="35"/>
  <c r="A106" i="35"/>
  <c r="C106" i="35"/>
  <c r="F106" i="35"/>
  <c r="A107" i="35"/>
  <c r="C107" i="35"/>
  <c r="F107" i="35"/>
  <c r="A108" i="35"/>
  <c r="C108" i="35"/>
  <c r="F108" i="35"/>
  <c r="A109" i="35"/>
  <c r="C109" i="35"/>
  <c r="F109" i="35"/>
  <c r="A110" i="35"/>
  <c r="C110" i="35"/>
  <c r="F110" i="35"/>
  <c r="A111" i="35"/>
  <c r="C111" i="35"/>
  <c r="F111" i="35"/>
  <c r="A112" i="35"/>
  <c r="C112" i="35"/>
  <c r="F112" i="35"/>
  <c r="F115" i="35"/>
  <c r="F114" i="35"/>
  <c r="B126" i="27"/>
  <c r="B126" i="35" s="1"/>
  <c r="D126" i="27"/>
  <c r="D126" i="35" s="1"/>
  <c r="E126" i="27"/>
  <c r="E126" i="35" s="1"/>
  <c r="G126" i="27"/>
  <c r="H126" i="27" s="1"/>
  <c r="B114" i="27" l="1"/>
  <c r="B114" i="35" s="1"/>
  <c r="D114" i="27"/>
  <c r="D114" i="35" s="1"/>
  <c r="E114" i="27"/>
  <c r="E114" i="35" s="1"/>
  <c r="G114" i="27"/>
  <c r="H114" i="27" s="1"/>
  <c r="B125" i="27" l="1"/>
  <c r="B125" i="35" s="1"/>
  <c r="D125" i="27"/>
  <c r="D125" i="35" s="1"/>
  <c r="E125" i="27"/>
  <c r="E125" i="35" s="1"/>
  <c r="G125" i="27"/>
  <c r="H125" i="27" s="1"/>
  <c r="B115" i="27"/>
  <c r="B115" i="35" s="1"/>
  <c r="D115" i="27"/>
  <c r="D115" i="35" s="1"/>
  <c r="E115" i="27"/>
  <c r="E115" i="35" s="1"/>
  <c r="G115" i="27"/>
  <c r="H115" i="27" s="1"/>
  <c r="B116" i="27"/>
  <c r="B116" i="35" s="1"/>
  <c r="D116" i="27"/>
  <c r="D116" i="35" s="1"/>
  <c r="E116" i="27"/>
  <c r="E116" i="35" s="1"/>
  <c r="G116" i="27"/>
  <c r="B117" i="27"/>
  <c r="B117" i="35" s="1"/>
  <c r="D117" i="27"/>
  <c r="D117" i="35" s="1"/>
  <c r="E117" i="27"/>
  <c r="E117" i="35" s="1"/>
  <c r="G117" i="27"/>
  <c r="H117" i="27" s="1"/>
  <c r="B122" i="27"/>
  <c r="B122" i="35" s="1"/>
  <c r="D122" i="27"/>
  <c r="D122" i="35" s="1"/>
  <c r="E122" i="27"/>
  <c r="E122" i="35" s="1"/>
  <c r="G122" i="27"/>
  <c r="H122" i="27" s="1"/>
  <c r="B123" i="27"/>
  <c r="B123" i="35" s="1"/>
  <c r="D123" i="27"/>
  <c r="D123" i="35" s="1"/>
  <c r="E123" i="27"/>
  <c r="E123" i="35" s="1"/>
  <c r="G123" i="27"/>
  <c r="H123" i="27" s="1"/>
  <c r="B124" i="27"/>
  <c r="B124" i="35" s="1"/>
  <c r="D124" i="27"/>
  <c r="D124" i="35" s="1"/>
  <c r="E124" i="27"/>
  <c r="E124" i="35" s="1"/>
  <c r="G124" i="27"/>
  <c r="G62" i="26"/>
  <c r="H62" i="26" s="1"/>
  <c r="G66" i="26"/>
  <c r="H66" i="26" s="1"/>
  <c r="G65" i="26"/>
  <c r="H65" i="26" s="1"/>
  <c r="G63" i="26"/>
  <c r="H63" i="26" s="1"/>
  <c r="E66" i="26"/>
  <c r="D66" i="26"/>
  <c r="C66" i="26"/>
  <c r="E65" i="26"/>
  <c r="D65" i="26"/>
  <c r="C65" i="26"/>
  <c r="E63" i="26"/>
  <c r="D63" i="26"/>
  <c r="C63" i="26"/>
  <c r="H64" i="26"/>
  <c r="I19" i="32"/>
  <c r="E19" i="32"/>
  <c r="A19" i="32"/>
  <c r="E17" i="32"/>
  <c r="E16" i="32"/>
  <c r="E15" i="32"/>
  <c r="E18" i="32" s="1"/>
  <c r="G57" i="26"/>
  <c r="G56" i="26"/>
  <c r="H56" i="26" s="1"/>
  <c r="E57" i="26"/>
  <c r="D57" i="26"/>
  <c r="C57" i="26"/>
  <c r="E56" i="26"/>
  <c r="D56" i="26"/>
  <c r="C56" i="26"/>
  <c r="F57" i="26"/>
  <c r="F55" i="26"/>
  <c r="H55" i="26" s="1"/>
  <c r="G50" i="26"/>
  <c r="G49" i="26"/>
  <c r="H49" i="26" s="1"/>
  <c r="E50" i="26"/>
  <c r="D50" i="26"/>
  <c r="C50" i="26"/>
  <c r="E49" i="26"/>
  <c r="D49" i="26"/>
  <c r="C49" i="26"/>
  <c r="F50" i="26"/>
  <c r="H124" i="27" l="1"/>
  <c r="H116" i="27"/>
  <c r="H67" i="26"/>
  <c r="H61" i="26" s="1"/>
  <c r="H57" i="26"/>
  <c r="H58" i="26" s="1"/>
  <c r="H54" i="26" s="1"/>
  <c r="H50" i="26"/>
  <c r="E9" i="32" l="1"/>
  <c r="E8" i="32"/>
  <c r="E7" i="32"/>
  <c r="B100" i="27"/>
  <c r="B100" i="35" s="1"/>
  <c r="D100" i="27"/>
  <c r="D100" i="35" s="1"/>
  <c r="E100" i="27"/>
  <c r="E100" i="35" s="1"/>
  <c r="G100" i="27"/>
  <c r="H100" i="27" s="1"/>
  <c r="B101" i="27"/>
  <c r="B101" i="35" s="1"/>
  <c r="D101" i="27"/>
  <c r="D101" i="35" s="1"/>
  <c r="E101" i="27"/>
  <c r="E101" i="35" s="1"/>
  <c r="G101" i="27"/>
  <c r="H101" i="27" s="1"/>
  <c r="B102" i="27"/>
  <c r="B102" i="35" s="1"/>
  <c r="D102" i="27"/>
  <c r="D102" i="35" s="1"/>
  <c r="E102" i="27"/>
  <c r="E102" i="35" s="1"/>
  <c r="G102" i="27"/>
  <c r="H102" i="27" s="1"/>
  <c r="B103" i="27"/>
  <c r="B103" i="35" s="1"/>
  <c r="D103" i="27"/>
  <c r="D103" i="35" s="1"/>
  <c r="E103" i="27"/>
  <c r="E103" i="35" s="1"/>
  <c r="G103" i="27"/>
  <c r="H103" i="27" s="1"/>
  <c r="B104" i="27"/>
  <c r="B104" i="35" s="1"/>
  <c r="D104" i="27"/>
  <c r="D104" i="35" s="1"/>
  <c r="E104" i="27"/>
  <c r="E104" i="35" s="1"/>
  <c r="G104" i="27"/>
  <c r="B105" i="27"/>
  <c r="B105" i="35" s="1"/>
  <c r="D105" i="27"/>
  <c r="D105" i="35" s="1"/>
  <c r="E105" i="27"/>
  <c r="E105" i="35" s="1"/>
  <c r="G105" i="27"/>
  <c r="B106" i="27"/>
  <c r="B106" i="35" s="1"/>
  <c r="D106" i="27"/>
  <c r="D106" i="35" s="1"/>
  <c r="E106" i="27"/>
  <c r="E106" i="35" s="1"/>
  <c r="G106" i="27"/>
  <c r="H106" i="27" s="1"/>
  <c r="B107" i="27"/>
  <c r="B107" i="35" s="1"/>
  <c r="D107" i="27"/>
  <c r="D107" i="35" s="1"/>
  <c r="E107" i="27"/>
  <c r="E107" i="35" s="1"/>
  <c r="G107" i="27"/>
  <c r="H107" i="27" s="1"/>
  <c r="B108" i="27"/>
  <c r="B108" i="35" s="1"/>
  <c r="D108" i="27"/>
  <c r="D108" i="35" s="1"/>
  <c r="E108" i="27"/>
  <c r="E108" i="35" s="1"/>
  <c r="B109" i="27"/>
  <c r="B109" i="35" s="1"/>
  <c r="D109" i="27"/>
  <c r="D109" i="35" s="1"/>
  <c r="E109" i="27"/>
  <c r="E109" i="35" s="1"/>
  <c r="G109" i="27"/>
  <c r="H109" i="27" s="1"/>
  <c r="B110" i="27"/>
  <c r="B110" i="35" s="1"/>
  <c r="D110" i="27"/>
  <c r="D110" i="35" s="1"/>
  <c r="E110" i="27"/>
  <c r="E110" i="35" s="1"/>
  <c r="G110" i="27"/>
  <c r="B111" i="27"/>
  <c r="B111" i="35" s="1"/>
  <c r="D111" i="27"/>
  <c r="D111" i="35" s="1"/>
  <c r="E111" i="27"/>
  <c r="E111" i="35" s="1"/>
  <c r="G111" i="27"/>
  <c r="H111" i="27" s="1"/>
  <c r="A93" i="35"/>
  <c r="C93" i="35"/>
  <c r="F93" i="35"/>
  <c r="A94" i="35"/>
  <c r="C94" i="35"/>
  <c r="F94" i="35"/>
  <c r="A95" i="35"/>
  <c r="C95" i="35"/>
  <c r="F95" i="35"/>
  <c r="A96" i="35"/>
  <c r="C96" i="35"/>
  <c r="F96" i="35"/>
  <c r="A97" i="35"/>
  <c r="D97" i="35"/>
  <c r="A98" i="35"/>
  <c r="C98" i="35"/>
  <c r="F98" i="35"/>
  <c r="A82" i="35"/>
  <c r="C82" i="35"/>
  <c r="F82" i="35"/>
  <c r="A83" i="35"/>
  <c r="C83" i="35"/>
  <c r="F83" i="35"/>
  <c r="A84" i="35"/>
  <c r="C84" i="35"/>
  <c r="A85" i="35"/>
  <c r="C85" i="35"/>
  <c r="F85" i="35"/>
  <c r="A86" i="35"/>
  <c r="C86" i="35"/>
  <c r="A87" i="35"/>
  <c r="C87" i="35"/>
  <c r="A88" i="35"/>
  <c r="C88" i="35"/>
  <c r="A89" i="35"/>
  <c r="C89" i="35"/>
  <c r="A90" i="35"/>
  <c r="C90" i="35"/>
  <c r="F90" i="35"/>
  <c r="A91" i="35"/>
  <c r="C91" i="35"/>
  <c r="F91" i="35"/>
  <c r="A92" i="35"/>
  <c r="C92" i="35"/>
  <c r="F92" i="35"/>
  <c r="F81" i="35"/>
  <c r="C81" i="35"/>
  <c r="A81" i="35"/>
  <c r="D80" i="35"/>
  <c r="A80" i="35"/>
  <c r="F89" i="27"/>
  <c r="F89" i="35" s="1"/>
  <c r="F88" i="27"/>
  <c r="F88" i="35" s="1"/>
  <c r="F87" i="27"/>
  <c r="F87" i="35" s="1"/>
  <c r="F86" i="27"/>
  <c r="F86" i="35" s="1"/>
  <c r="F84" i="27"/>
  <c r="F84" i="35" s="1"/>
  <c r="H110" i="27" l="1"/>
  <c r="H104" i="27"/>
  <c r="H105" i="27"/>
  <c r="B90" i="27"/>
  <c r="B90" i="35" s="1"/>
  <c r="D90" i="27"/>
  <c r="D90" i="35" s="1"/>
  <c r="E90" i="27"/>
  <c r="E90" i="35" s="1"/>
  <c r="G90" i="27"/>
  <c r="H90" i="27" s="1"/>
  <c r="B93" i="27" l="1"/>
  <c r="B93" i="35" s="1"/>
  <c r="D93" i="27"/>
  <c r="D93" i="35" s="1"/>
  <c r="E93" i="27"/>
  <c r="E93" i="35" s="1"/>
  <c r="G93" i="27"/>
  <c r="H93" i="27" s="1"/>
  <c r="B94" i="27"/>
  <c r="B94" i="35" s="1"/>
  <c r="D94" i="27"/>
  <c r="D94" i="35" s="1"/>
  <c r="E94" i="27"/>
  <c r="E94" i="35" s="1"/>
  <c r="G94" i="27"/>
  <c r="H94" i="27" s="1"/>
  <c r="B84" i="27"/>
  <c r="B84" i="35" s="1"/>
  <c r="D84" i="27"/>
  <c r="D84" i="35" s="1"/>
  <c r="E84" i="27"/>
  <c r="E84" i="35" s="1"/>
  <c r="G84" i="27"/>
  <c r="H84" i="27" s="1"/>
  <c r="B85" i="27"/>
  <c r="B85" i="35" s="1"/>
  <c r="D85" i="27"/>
  <c r="D85" i="35" s="1"/>
  <c r="E85" i="27"/>
  <c r="E85" i="35" s="1"/>
  <c r="G85" i="27"/>
  <c r="H85" i="27" s="1"/>
  <c r="B86" i="27"/>
  <c r="B86" i="35" s="1"/>
  <c r="D86" i="27"/>
  <c r="D86" i="35" s="1"/>
  <c r="E86" i="27"/>
  <c r="E86" i="35" s="1"/>
  <c r="G86" i="27"/>
  <c r="H86" i="27" s="1"/>
  <c r="B87" i="27"/>
  <c r="B87" i="35" s="1"/>
  <c r="D87" i="27"/>
  <c r="D87" i="35" s="1"/>
  <c r="E87" i="27"/>
  <c r="E87" i="35" s="1"/>
  <c r="G87" i="27"/>
  <c r="B88" i="27"/>
  <c r="B88" i="35" s="1"/>
  <c r="D88" i="27"/>
  <c r="D88" i="35" s="1"/>
  <c r="E88" i="27"/>
  <c r="E88" i="35" s="1"/>
  <c r="G88" i="27"/>
  <c r="H88" i="27" s="1"/>
  <c r="B89" i="27"/>
  <c r="B89" i="35" s="1"/>
  <c r="D89" i="27"/>
  <c r="D89" i="35" s="1"/>
  <c r="E89" i="27"/>
  <c r="E89" i="35" s="1"/>
  <c r="G89" i="27"/>
  <c r="B91" i="27"/>
  <c r="B91" i="35" s="1"/>
  <c r="D91" i="27"/>
  <c r="D91" i="35" s="1"/>
  <c r="E91" i="27"/>
  <c r="E91" i="35" s="1"/>
  <c r="G91" i="27"/>
  <c r="B92" i="27"/>
  <c r="B92" i="35" s="1"/>
  <c r="D92" i="27"/>
  <c r="D92" i="35" s="1"/>
  <c r="E92" i="27"/>
  <c r="E92" i="35" s="1"/>
  <c r="G92" i="27"/>
  <c r="B95" i="27"/>
  <c r="B95" i="35" s="1"/>
  <c r="D95" i="27"/>
  <c r="D95" i="35" s="1"/>
  <c r="E95" i="27"/>
  <c r="E95" i="35" s="1"/>
  <c r="G95" i="27"/>
  <c r="H95" i="27" s="1"/>
  <c r="G83" i="27"/>
  <c r="E83" i="27"/>
  <c r="E83" i="35" s="1"/>
  <c r="D83" i="27"/>
  <c r="D83" i="35" s="1"/>
  <c r="B83" i="27"/>
  <c r="B83" i="35" s="1"/>
  <c r="H92" i="27" l="1"/>
  <c r="H87" i="27"/>
  <c r="H89" i="27"/>
  <c r="H91" i="27"/>
  <c r="H83" i="27"/>
  <c r="G127" i="27" l="1"/>
  <c r="E127" i="27"/>
  <c r="E127" i="35" s="1"/>
  <c r="D127" i="27"/>
  <c r="D127" i="35" s="1"/>
  <c r="B127" i="27"/>
  <c r="B127" i="35" s="1"/>
  <c r="G112" i="27"/>
  <c r="E112" i="27"/>
  <c r="E112" i="35" s="1"/>
  <c r="D112" i="27"/>
  <c r="D112" i="35" s="1"/>
  <c r="B112" i="27"/>
  <c r="B112" i="35" s="1"/>
  <c r="G99" i="27"/>
  <c r="E99" i="27"/>
  <c r="E99" i="35" s="1"/>
  <c r="D99" i="27"/>
  <c r="D99" i="35" s="1"/>
  <c r="B99" i="27"/>
  <c r="B99" i="35" s="1"/>
  <c r="G98" i="27"/>
  <c r="E98" i="27"/>
  <c r="E98" i="35" s="1"/>
  <c r="D98" i="27"/>
  <c r="D98" i="35" s="1"/>
  <c r="B98" i="27"/>
  <c r="B98" i="35" s="1"/>
  <c r="G96" i="27"/>
  <c r="E96" i="27"/>
  <c r="E96" i="35" s="1"/>
  <c r="D96" i="27"/>
  <c r="D96" i="35" s="1"/>
  <c r="B96" i="27"/>
  <c r="B96" i="35" s="1"/>
  <c r="G82" i="27"/>
  <c r="E82" i="27"/>
  <c r="E82" i="35" s="1"/>
  <c r="D82" i="27"/>
  <c r="D82" i="35" s="1"/>
  <c r="B82" i="27"/>
  <c r="B82" i="35" s="1"/>
  <c r="G81" i="27"/>
  <c r="E81" i="27"/>
  <c r="E81" i="35" s="1"/>
  <c r="D81" i="27"/>
  <c r="D81" i="35" s="1"/>
  <c r="B81" i="27"/>
  <c r="B81" i="35" s="1"/>
  <c r="H127" i="27" l="1"/>
  <c r="H99" i="27"/>
  <c r="H112" i="27"/>
  <c r="H98" i="27"/>
  <c r="H81" i="27"/>
  <c r="H82" i="27"/>
  <c r="H96" i="27"/>
  <c r="F65" i="35"/>
  <c r="F50" i="35"/>
  <c r="F49" i="35"/>
  <c r="F48" i="35"/>
  <c r="F46" i="35"/>
  <c r="F45" i="35"/>
  <c r="F44" i="35"/>
  <c r="F47" i="35" s="1"/>
  <c r="F49" i="27"/>
  <c r="F48" i="27"/>
  <c r="AE8" i="33"/>
  <c r="AE9" i="33" s="1"/>
  <c r="AE4" i="33"/>
  <c r="AE5" i="33" s="1"/>
  <c r="F44" i="27"/>
  <c r="F65" i="27"/>
  <c r="AE37" i="33"/>
  <c r="AE33" i="33"/>
  <c r="AE29" i="33"/>
  <c r="AE24" i="33"/>
  <c r="AH21" i="33"/>
  <c r="AE19" i="33"/>
  <c r="AH17" i="33"/>
  <c r="AE14" i="33"/>
  <c r="AH13" i="33"/>
  <c r="AH9" i="33"/>
  <c r="F68" i="35"/>
  <c r="E79" i="35" l="1"/>
  <c r="D79" i="35"/>
  <c r="B79" i="35"/>
  <c r="E70" i="35"/>
  <c r="D70" i="35"/>
  <c r="B70" i="35"/>
  <c r="E26" i="35"/>
  <c r="D26" i="35"/>
  <c r="B26" i="35"/>
  <c r="E25" i="35"/>
  <c r="D25" i="35"/>
  <c r="B25" i="35"/>
  <c r="D26" i="27"/>
  <c r="E26" i="27"/>
  <c r="G26" i="27"/>
  <c r="H26" i="27" s="1"/>
  <c r="B26" i="27"/>
  <c r="D25" i="27"/>
  <c r="E25" i="27"/>
  <c r="G25" i="27"/>
  <c r="H25" i="27" s="1"/>
  <c r="B25" i="27"/>
  <c r="F68" i="27"/>
  <c r="D70" i="27"/>
  <c r="E70" i="27"/>
  <c r="G70" i="27"/>
  <c r="H70" i="27" s="1"/>
  <c r="B70" i="27"/>
  <c r="D79" i="27"/>
  <c r="E79" i="27"/>
  <c r="B79" i="27"/>
  <c r="G43" i="26"/>
  <c r="H43" i="26" s="1"/>
  <c r="E43" i="26"/>
  <c r="D43" i="26"/>
  <c r="C43" i="26"/>
  <c r="G42" i="26"/>
  <c r="H42" i="26" s="1"/>
  <c r="E42" i="26"/>
  <c r="D42" i="26"/>
  <c r="C42" i="26"/>
  <c r="G41" i="26"/>
  <c r="H41" i="26" s="1"/>
  <c r="E41" i="26"/>
  <c r="D41" i="26"/>
  <c r="C41" i="26"/>
  <c r="G40" i="26"/>
  <c r="E40" i="26"/>
  <c r="D40" i="26"/>
  <c r="C40" i="26"/>
  <c r="G39" i="26"/>
  <c r="E39" i="26"/>
  <c r="D39" i="26"/>
  <c r="C39" i="26"/>
  <c r="F40" i="26"/>
  <c r="F39" i="26"/>
  <c r="F41" i="26" s="1"/>
  <c r="H39" i="26" l="1"/>
  <c r="H40" i="26"/>
  <c r="H79" i="35"/>
  <c r="H70" i="35"/>
  <c r="H44" i="26" l="1"/>
  <c r="H38" i="26" s="1"/>
  <c r="G79" i="27" s="1"/>
  <c r="H79" i="27" s="1"/>
  <c r="F47" i="27"/>
  <c r="F50" i="27"/>
  <c r="F46" i="27"/>
  <c r="B75" i="35"/>
  <c r="D75" i="35"/>
  <c r="E75" i="35"/>
  <c r="B76" i="35"/>
  <c r="D76" i="35"/>
  <c r="E76" i="35"/>
  <c r="B77" i="35"/>
  <c r="D77" i="35"/>
  <c r="E77" i="35"/>
  <c r="G34" i="26"/>
  <c r="H34" i="26" s="1"/>
  <c r="E34" i="26"/>
  <c r="D34" i="26"/>
  <c r="C34" i="26"/>
  <c r="G33" i="26"/>
  <c r="H33" i="26" s="1"/>
  <c r="E33" i="26"/>
  <c r="D33" i="26"/>
  <c r="C33" i="26"/>
  <c r="G32" i="26"/>
  <c r="H32" i="26" s="1"/>
  <c r="E32" i="26"/>
  <c r="D32" i="26"/>
  <c r="C32" i="26"/>
  <c r="G31" i="26"/>
  <c r="H31" i="26" s="1"/>
  <c r="E31" i="26"/>
  <c r="D31" i="26"/>
  <c r="C31" i="26"/>
  <c r="AT5" i="33"/>
  <c r="AT4" i="33"/>
  <c r="AT3" i="33"/>
  <c r="AT2" i="33"/>
  <c r="AQ5" i="33"/>
  <c r="AQ4" i="33"/>
  <c r="AQ3" i="33"/>
  <c r="AQ2" i="33"/>
  <c r="AQ6" i="33" s="1"/>
  <c r="AQ8" i="33" s="1"/>
  <c r="AN5" i="33"/>
  <c r="AN4" i="33"/>
  <c r="AN3" i="33"/>
  <c r="AN2" i="33"/>
  <c r="AW6" i="33"/>
  <c r="B75" i="27"/>
  <c r="D75" i="27"/>
  <c r="E75" i="27"/>
  <c r="G75" i="27"/>
  <c r="H75" i="27" s="1"/>
  <c r="B76" i="27"/>
  <c r="D76" i="27"/>
  <c r="E76" i="27"/>
  <c r="B77" i="27"/>
  <c r="D77" i="27"/>
  <c r="E77" i="27"/>
  <c r="G77" i="27"/>
  <c r="H77" i="27" s="1"/>
  <c r="B78" i="27"/>
  <c r="D78" i="27"/>
  <c r="E78" i="27"/>
  <c r="G78" i="27"/>
  <c r="H78" i="27" s="1"/>
  <c r="G26" i="26"/>
  <c r="H26" i="26" s="1"/>
  <c r="E26" i="26"/>
  <c r="D26" i="26"/>
  <c r="C26" i="26"/>
  <c r="G25" i="26"/>
  <c r="H25" i="26" s="1"/>
  <c r="E25" i="26"/>
  <c r="D25" i="26"/>
  <c r="C25" i="26"/>
  <c r="G24" i="26"/>
  <c r="H24" i="26" s="1"/>
  <c r="E24" i="26"/>
  <c r="D24" i="26"/>
  <c r="C24" i="26"/>
  <c r="AT6" i="33" l="1"/>
  <c r="AT8" i="33" s="1"/>
  <c r="H35" i="26"/>
  <c r="H30" i="26" s="1"/>
  <c r="G76" i="27" s="1"/>
  <c r="H76" i="27" s="1"/>
  <c r="H27" i="26"/>
  <c r="H23" i="26" s="1"/>
  <c r="AN6" i="33"/>
  <c r="AN8" i="33" s="1"/>
  <c r="D48" i="35" l="1"/>
  <c r="E48" i="35"/>
  <c r="D49" i="35"/>
  <c r="E49" i="35"/>
  <c r="B48" i="35"/>
  <c r="B49" i="35"/>
  <c r="D48" i="27"/>
  <c r="E48" i="27"/>
  <c r="G48" i="27"/>
  <c r="D49" i="27"/>
  <c r="E49" i="27"/>
  <c r="G49" i="27"/>
  <c r="B48" i="27"/>
  <c r="B49" i="27"/>
  <c r="E78" i="35"/>
  <c r="D78" i="35"/>
  <c r="B78" i="35"/>
  <c r="E74" i="35"/>
  <c r="D74" i="35"/>
  <c r="B74" i="35"/>
  <c r="E73" i="35"/>
  <c r="D73" i="35"/>
  <c r="B73" i="35"/>
  <c r="E72" i="35"/>
  <c r="D72" i="35"/>
  <c r="B72" i="35"/>
  <c r="E71" i="35"/>
  <c r="D71" i="35"/>
  <c r="B71" i="35"/>
  <c r="E69" i="35"/>
  <c r="D69" i="35"/>
  <c r="B69" i="35"/>
  <c r="E68" i="35"/>
  <c r="D68" i="35"/>
  <c r="B68" i="35"/>
  <c r="E66" i="35"/>
  <c r="D66" i="35"/>
  <c r="B66" i="35"/>
  <c r="E65" i="35"/>
  <c r="D65" i="35"/>
  <c r="B65" i="35"/>
  <c r="E64" i="35"/>
  <c r="D64" i="35"/>
  <c r="B64" i="35"/>
  <c r="E63" i="35"/>
  <c r="D63" i="35"/>
  <c r="B63" i="35"/>
  <c r="E62" i="35"/>
  <c r="D62" i="35"/>
  <c r="B62" i="35"/>
  <c r="E60" i="35"/>
  <c r="D60" i="35"/>
  <c r="B60" i="35"/>
  <c r="E59" i="35"/>
  <c r="D59" i="35"/>
  <c r="B59" i="35"/>
  <c r="E58" i="35"/>
  <c r="D58" i="35"/>
  <c r="B58" i="35"/>
  <c r="E57" i="35"/>
  <c r="D57" i="35"/>
  <c r="B57" i="35"/>
  <c r="E54" i="35"/>
  <c r="D54" i="35"/>
  <c r="B54" i="35"/>
  <c r="E53" i="35"/>
  <c r="D53" i="35"/>
  <c r="B53" i="35"/>
  <c r="E52" i="35"/>
  <c r="D52" i="35"/>
  <c r="B52" i="35"/>
  <c r="E50" i="35"/>
  <c r="D50" i="35"/>
  <c r="B50" i="35"/>
  <c r="E47" i="35"/>
  <c r="D47" i="35"/>
  <c r="B47" i="35"/>
  <c r="E46" i="35"/>
  <c r="D46" i="35"/>
  <c r="B46" i="35"/>
  <c r="E45" i="35"/>
  <c r="D45" i="35"/>
  <c r="B45" i="35"/>
  <c r="E44" i="35"/>
  <c r="D44" i="35"/>
  <c r="B44" i="35"/>
  <c r="E43" i="35"/>
  <c r="D43" i="35"/>
  <c r="B43" i="35"/>
  <c r="E42" i="35"/>
  <c r="D42" i="35"/>
  <c r="B42" i="35"/>
  <c r="E41" i="35"/>
  <c r="D41" i="35"/>
  <c r="B41" i="35"/>
  <c r="E40" i="35"/>
  <c r="D40" i="35"/>
  <c r="B40" i="35"/>
  <c r="E39" i="35"/>
  <c r="D39" i="35"/>
  <c r="B39" i="35"/>
  <c r="E38" i="35"/>
  <c r="D38" i="35"/>
  <c r="B38" i="35"/>
  <c r="E36" i="35"/>
  <c r="D36" i="35"/>
  <c r="B36" i="35"/>
  <c r="E34" i="35"/>
  <c r="D34" i="35"/>
  <c r="B34" i="35"/>
  <c r="F33" i="35"/>
  <c r="E33" i="35"/>
  <c r="D33" i="35"/>
  <c r="B33" i="35"/>
  <c r="E32" i="35"/>
  <c r="D32" i="35"/>
  <c r="B32" i="35"/>
  <c r="E29" i="35"/>
  <c r="D29" i="35"/>
  <c r="B29" i="35"/>
  <c r="E28" i="35"/>
  <c r="D28" i="35"/>
  <c r="B28" i="35"/>
  <c r="E27" i="35"/>
  <c r="D27" i="35"/>
  <c r="B27" i="35"/>
  <c r="E24" i="35"/>
  <c r="D24" i="35"/>
  <c r="B24" i="35"/>
  <c r="E23" i="35"/>
  <c r="D23" i="35"/>
  <c r="B23" i="35"/>
  <c r="F22" i="35"/>
  <c r="E22" i="35"/>
  <c r="D22" i="35"/>
  <c r="B22" i="35"/>
  <c r="F21" i="35"/>
  <c r="E21" i="35"/>
  <c r="D21" i="35"/>
  <c r="B21" i="35"/>
  <c r="E19" i="35"/>
  <c r="D19" i="35"/>
  <c r="B19" i="35"/>
  <c r="E17" i="35"/>
  <c r="D17" i="35"/>
  <c r="B17" i="35"/>
  <c r="E16" i="35"/>
  <c r="D16" i="35"/>
  <c r="B16" i="35"/>
  <c r="E15" i="35"/>
  <c r="D15" i="35"/>
  <c r="B15" i="35"/>
  <c r="E14" i="35"/>
  <c r="D14" i="35"/>
  <c r="B14" i="35"/>
  <c r="E13" i="35"/>
  <c r="D13" i="35"/>
  <c r="B13" i="35"/>
  <c r="E12" i="35"/>
  <c r="D12" i="35"/>
  <c r="B12" i="35"/>
  <c r="E11" i="35"/>
  <c r="D11" i="35"/>
  <c r="B11" i="35"/>
  <c r="E10" i="35"/>
  <c r="D10" i="35"/>
  <c r="B10" i="35"/>
  <c r="E9" i="35"/>
  <c r="D9" i="35"/>
  <c r="B9" i="35"/>
  <c r="E7" i="35"/>
  <c r="D7" i="35"/>
  <c r="B7" i="35"/>
  <c r="C6" i="26"/>
  <c r="D6" i="26"/>
  <c r="E6" i="26"/>
  <c r="G6" i="26"/>
  <c r="H6" i="26" s="1"/>
  <c r="C7" i="26"/>
  <c r="D7" i="26"/>
  <c r="E7" i="26"/>
  <c r="G7" i="26"/>
  <c r="H7" i="26" s="1"/>
  <c r="AK14" i="33"/>
  <c r="AK11" i="33"/>
  <c r="AK8" i="33"/>
  <c r="H49" i="27" l="1"/>
  <c r="H48" i="27"/>
  <c r="F29" i="35"/>
  <c r="D60" i="27"/>
  <c r="E60" i="27"/>
  <c r="G60" i="27"/>
  <c r="H60" i="27" s="1"/>
  <c r="B60" i="27"/>
  <c r="G28" i="27"/>
  <c r="D28" i="27"/>
  <c r="E28" i="27"/>
  <c r="B28" i="27"/>
  <c r="E19" i="26"/>
  <c r="D19" i="26"/>
  <c r="C19" i="26"/>
  <c r="G18" i="26"/>
  <c r="H18" i="26" s="1"/>
  <c r="E18" i="26"/>
  <c r="D18" i="26"/>
  <c r="C18" i="26"/>
  <c r="AK5" i="33"/>
  <c r="AK2" i="33"/>
  <c r="G13" i="26"/>
  <c r="H13" i="26" s="1"/>
  <c r="E13" i="26"/>
  <c r="D13" i="26"/>
  <c r="C13" i="26"/>
  <c r="G12" i="26"/>
  <c r="H12" i="26" s="1"/>
  <c r="E12" i="26"/>
  <c r="D12" i="26"/>
  <c r="C12" i="26"/>
  <c r="H28" i="27" l="1"/>
  <c r="H14" i="26"/>
  <c r="H11" i="26" s="1"/>
  <c r="F21" i="27" l="1"/>
  <c r="F22" i="27"/>
  <c r="F14" i="24"/>
  <c r="G14" i="24"/>
  <c r="I14" i="24"/>
  <c r="J14" i="24"/>
  <c r="F17" i="24"/>
  <c r="G17" i="24"/>
  <c r="I17" i="24"/>
  <c r="J17" i="24"/>
  <c r="K17" i="24"/>
  <c r="I20" i="24"/>
  <c r="J20" i="24"/>
  <c r="K20" i="24"/>
  <c r="F23" i="24"/>
  <c r="K23" i="24"/>
  <c r="F26" i="24"/>
  <c r="G26" i="24"/>
  <c r="F29" i="24"/>
  <c r="G29" i="24"/>
  <c r="I29" i="24"/>
  <c r="F32" i="24"/>
  <c r="G32" i="24"/>
  <c r="I32" i="24"/>
  <c r="G54" i="27"/>
  <c r="E54" i="27"/>
  <c r="D54" i="27"/>
  <c r="B54" i="27"/>
  <c r="G53" i="27"/>
  <c r="H53" i="27" s="1"/>
  <c r="E53" i="27"/>
  <c r="D53" i="27"/>
  <c r="B53" i="27"/>
  <c r="G52" i="27"/>
  <c r="E52" i="27"/>
  <c r="D52" i="27"/>
  <c r="B52" i="27"/>
  <c r="B69" i="27"/>
  <c r="D69" i="27"/>
  <c r="E69" i="27"/>
  <c r="G69" i="27"/>
  <c r="H69" i="27" s="1"/>
  <c r="B71" i="27"/>
  <c r="D71" i="27"/>
  <c r="E71" i="27"/>
  <c r="G71" i="27"/>
  <c r="B72" i="27"/>
  <c r="D72" i="27"/>
  <c r="E72" i="27"/>
  <c r="G72" i="27"/>
  <c r="H72" i="27" s="1"/>
  <c r="B73" i="27"/>
  <c r="D73" i="27"/>
  <c r="E73" i="27"/>
  <c r="G73" i="27"/>
  <c r="H73" i="27" s="1"/>
  <c r="B74" i="27"/>
  <c r="D74" i="27"/>
  <c r="E74" i="27"/>
  <c r="G74" i="27"/>
  <c r="H74" i="27" s="1"/>
  <c r="B59" i="27"/>
  <c r="D59" i="27"/>
  <c r="E59" i="27"/>
  <c r="G59" i="27"/>
  <c r="B62" i="27"/>
  <c r="D62" i="27"/>
  <c r="E62" i="27"/>
  <c r="G62" i="27"/>
  <c r="H62" i="27" s="1"/>
  <c r="B63" i="27"/>
  <c r="D63" i="27"/>
  <c r="E63" i="27"/>
  <c r="G63" i="27"/>
  <c r="H63" i="27" s="1"/>
  <c r="B64" i="27"/>
  <c r="D64" i="27"/>
  <c r="E64" i="27"/>
  <c r="G64" i="27"/>
  <c r="H64" i="27" s="1"/>
  <c r="B65" i="27"/>
  <c r="D65" i="27"/>
  <c r="E65" i="27"/>
  <c r="G65" i="27"/>
  <c r="H65" i="27" s="1"/>
  <c r="B66" i="27"/>
  <c r="D66" i="27"/>
  <c r="E66" i="27"/>
  <c r="G66" i="27"/>
  <c r="H66" i="27" s="1"/>
  <c r="F33" i="27"/>
  <c r="F45" i="27"/>
  <c r="I41" i="33"/>
  <c r="H40" i="33"/>
  <c r="H39" i="33"/>
  <c r="H38" i="33"/>
  <c r="H37" i="33"/>
  <c r="H36" i="33"/>
  <c r="G39" i="33"/>
  <c r="G38" i="33"/>
  <c r="G37" i="33"/>
  <c r="G36" i="33"/>
  <c r="F29" i="27" l="1"/>
  <c r="H54" i="27"/>
  <c r="H52" i="27"/>
  <c r="H71" i="27"/>
  <c r="H59" i="27"/>
  <c r="B40" i="27"/>
  <c r="D40" i="27"/>
  <c r="E40" i="27"/>
  <c r="G40" i="27"/>
  <c r="B41" i="27"/>
  <c r="D41" i="27"/>
  <c r="E41" i="27"/>
  <c r="G41" i="27"/>
  <c r="H41" i="27" s="1"/>
  <c r="B42" i="27"/>
  <c r="D42" i="27"/>
  <c r="E42" i="27"/>
  <c r="G42" i="27"/>
  <c r="H42" i="27" s="1"/>
  <c r="B43" i="27"/>
  <c r="D43" i="27"/>
  <c r="E43" i="27"/>
  <c r="G43" i="27"/>
  <c r="H43" i="27" s="1"/>
  <c r="B44" i="27"/>
  <c r="D44" i="27"/>
  <c r="E44" i="27"/>
  <c r="G44" i="27"/>
  <c r="H44" i="27" s="1"/>
  <c r="B45" i="27"/>
  <c r="D45" i="27"/>
  <c r="E45" i="27"/>
  <c r="G45" i="27"/>
  <c r="B46" i="27"/>
  <c r="D46" i="27"/>
  <c r="E46" i="27"/>
  <c r="G46" i="27"/>
  <c r="H46" i="27" s="1"/>
  <c r="B47" i="27"/>
  <c r="D47" i="27"/>
  <c r="E47" i="27"/>
  <c r="G47" i="27"/>
  <c r="H47" i="27" s="1"/>
  <c r="B50" i="27"/>
  <c r="D50" i="27"/>
  <c r="E50" i="27"/>
  <c r="G50" i="27"/>
  <c r="H50" i="27" s="1"/>
  <c r="H40" i="27" l="1"/>
  <c r="H45" i="27"/>
  <c r="B17" i="33"/>
  <c r="B13" i="33"/>
  <c r="B9" i="33"/>
  <c r="B5" i="33"/>
  <c r="B34" i="27"/>
  <c r="D34" i="27"/>
  <c r="E34" i="27"/>
  <c r="G34" i="27"/>
  <c r="H34" i="27" s="1"/>
  <c r="B36" i="27"/>
  <c r="D36" i="27"/>
  <c r="E36" i="27"/>
  <c r="G36" i="27"/>
  <c r="H36" i="27" s="1"/>
  <c r="B23" i="27"/>
  <c r="D23" i="27"/>
  <c r="E23" i="27"/>
  <c r="G23" i="27"/>
  <c r="H23" i="27" s="1"/>
  <c r="B24" i="27"/>
  <c r="D24" i="27"/>
  <c r="E24" i="27"/>
  <c r="B27" i="27"/>
  <c r="D27" i="27"/>
  <c r="E27" i="27"/>
  <c r="G27" i="27"/>
  <c r="B29" i="27"/>
  <c r="D29" i="27"/>
  <c r="E29" i="27"/>
  <c r="G29" i="27"/>
  <c r="H29" i="27" s="1"/>
  <c r="G23" i="32"/>
  <c r="A23" i="32"/>
  <c r="G22" i="32"/>
  <c r="A22" i="32"/>
  <c r="A70" i="26"/>
  <c r="A69" i="26"/>
  <c r="F34" i="25"/>
  <c r="A34" i="25"/>
  <c r="F33" i="25"/>
  <c r="A33" i="25"/>
  <c r="G48" i="24"/>
  <c r="A48" i="24"/>
  <c r="G47" i="24"/>
  <c r="A47" i="24"/>
  <c r="H27" i="27" l="1"/>
  <c r="I11" i="32"/>
  <c r="E11" i="32"/>
  <c r="A11" i="32"/>
  <c r="E10" i="32"/>
  <c r="G48" i="26" s="1"/>
  <c r="H48" i="26" s="1"/>
  <c r="H51" i="26" s="1"/>
  <c r="H47" i="26" s="1"/>
  <c r="G108" i="27" s="1"/>
  <c r="H108" i="27" s="1"/>
  <c r="K3" i="32"/>
  <c r="K2" i="32"/>
  <c r="K1" i="32"/>
  <c r="J4" i="32"/>
  <c r="I2" i="32"/>
  <c r="B4" i="32"/>
  <c r="B3" i="32"/>
  <c r="B2" i="32"/>
  <c r="G68" i="27"/>
  <c r="E68" i="27"/>
  <c r="D68" i="27"/>
  <c r="G58" i="27"/>
  <c r="E58" i="27"/>
  <c r="D58" i="27"/>
  <c r="G57" i="27"/>
  <c r="H57" i="27" s="1"/>
  <c r="E57" i="27"/>
  <c r="D57" i="27"/>
  <c r="G39" i="27"/>
  <c r="E39" i="27"/>
  <c r="D39" i="27"/>
  <c r="G38" i="27"/>
  <c r="H38" i="27" s="1"/>
  <c r="E38" i="27"/>
  <c r="D38" i="27"/>
  <c r="G33" i="27"/>
  <c r="E33" i="27"/>
  <c r="D33" i="27"/>
  <c r="G32" i="27"/>
  <c r="H32" i="27" s="1"/>
  <c r="E32" i="27"/>
  <c r="D32" i="27"/>
  <c r="G22" i="27"/>
  <c r="E22" i="27"/>
  <c r="D22" i="27"/>
  <c r="G21" i="27"/>
  <c r="H21" i="27" s="1"/>
  <c r="E21" i="27"/>
  <c r="D21" i="27"/>
  <c r="E19" i="27"/>
  <c r="D19" i="27"/>
  <c r="G17" i="27"/>
  <c r="H17" i="27" s="1"/>
  <c r="E17" i="27"/>
  <c r="D17" i="27"/>
  <c r="G16" i="27"/>
  <c r="E16" i="27"/>
  <c r="D16" i="27"/>
  <c r="G15" i="27"/>
  <c r="H15" i="27" s="1"/>
  <c r="E15" i="27"/>
  <c r="D15" i="27"/>
  <c r="G14" i="27"/>
  <c r="E14" i="27"/>
  <c r="D14" i="27"/>
  <c r="G13" i="27"/>
  <c r="H13" i="27" s="1"/>
  <c r="E13" i="27"/>
  <c r="D13" i="27"/>
  <c r="G12" i="27"/>
  <c r="E12" i="27"/>
  <c r="D12" i="27"/>
  <c r="G11" i="27"/>
  <c r="H11" i="27" s="1"/>
  <c r="E11" i="27"/>
  <c r="D11" i="27"/>
  <c r="G10" i="27"/>
  <c r="E10" i="27"/>
  <c r="D10" i="27"/>
  <c r="G9" i="27"/>
  <c r="H9" i="27" s="1"/>
  <c r="E9" i="27"/>
  <c r="D9" i="27"/>
  <c r="B68" i="27"/>
  <c r="B58" i="27"/>
  <c r="B57" i="27"/>
  <c r="B39" i="27"/>
  <c r="B38" i="27"/>
  <c r="B33" i="27"/>
  <c r="B32" i="27"/>
  <c r="B22" i="27"/>
  <c r="B21" i="27"/>
  <c r="B19" i="27"/>
  <c r="B17" i="27"/>
  <c r="B16" i="27"/>
  <c r="B15" i="27"/>
  <c r="B14" i="27"/>
  <c r="B13" i="27"/>
  <c r="B12" i="27"/>
  <c r="B11" i="27"/>
  <c r="B10" i="27"/>
  <c r="B9" i="27"/>
  <c r="E7" i="27"/>
  <c r="D7" i="27"/>
  <c r="B7" i="27"/>
  <c r="G1" i="26"/>
  <c r="K3" i="24"/>
  <c r="J4" i="24"/>
  <c r="I4" i="24"/>
  <c r="I3" i="24"/>
  <c r="B4" i="24"/>
  <c r="B3" i="24"/>
  <c r="B2" i="24"/>
  <c r="A4" i="24"/>
  <c r="A3" i="24"/>
  <c r="A2" i="24"/>
  <c r="K1" i="24"/>
  <c r="G5" i="26"/>
  <c r="H5" i="26" s="1"/>
  <c r="D5" i="26"/>
  <c r="E5" i="26"/>
  <c r="C5" i="26"/>
  <c r="H68" i="27" l="1"/>
  <c r="H58" i="27"/>
  <c r="H39" i="27"/>
  <c r="H33" i="27"/>
  <c r="H22" i="27"/>
  <c r="H10" i="27"/>
  <c r="H12" i="27"/>
  <c r="H14" i="27"/>
  <c r="H16" i="27"/>
  <c r="E32" i="24"/>
  <c r="E29" i="24"/>
  <c r="E26" i="24"/>
  <c r="E23" i="24"/>
  <c r="E20" i="24"/>
  <c r="B6" i="24" l="1"/>
  <c r="L6" i="24"/>
  <c r="B9" i="24"/>
  <c r="B12" i="24"/>
  <c r="L12" i="24"/>
  <c r="B15" i="24"/>
  <c r="L15" i="24"/>
  <c r="B18" i="24"/>
  <c r="L18" i="24"/>
  <c r="B21" i="24"/>
  <c r="L21" i="24"/>
  <c r="B24" i="24"/>
  <c r="L24" i="24"/>
  <c r="B27" i="24"/>
  <c r="L27" i="24"/>
  <c r="B30" i="24"/>
  <c r="L30" i="24"/>
  <c r="I41" i="28"/>
  <c r="I38" i="28"/>
  <c r="B38" i="28"/>
  <c r="I35" i="28"/>
  <c r="B35" i="28"/>
  <c r="I32" i="28"/>
  <c r="B32" i="28"/>
  <c r="I29" i="28"/>
  <c r="B29" i="28"/>
  <c r="I26" i="28"/>
  <c r="B26" i="28"/>
  <c r="I23" i="28"/>
  <c r="B23" i="28"/>
  <c r="I20" i="28"/>
  <c r="B20" i="28"/>
  <c r="I17" i="28"/>
  <c r="B17" i="28"/>
  <c r="I14" i="28"/>
  <c r="B14" i="28"/>
  <c r="B11" i="28"/>
  <c r="I8" i="28"/>
  <c r="B8" i="28"/>
  <c r="B5" i="28"/>
  <c r="B4" i="28"/>
  <c r="B3" i="28"/>
  <c r="D2" i="28"/>
  <c r="C4" i="26" l="1"/>
  <c r="D4" i="26" l="1"/>
  <c r="E4" i="26"/>
  <c r="G4" i="26"/>
  <c r="H4" i="26" s="1"/>
  <c r="A5" i="25"/>
  <c r="A7" i="25"/>
  <c r="A9" i="25"/>
  <c r="C19" i="25"/>
  <c r="F19" i="25"/>
  <c r="I19" i="25"/>
  <c r="B25" i="25"/>
  <c r="B26" i="25"/>
  <c r="B27" i="25"/>
  <c r="B28" i="25"/>
  <c r="B29" i="25"/>
  <c r="B31" i="25"/>
  <c r="B30" i="25" l="1"/>
  <c r="I32" i="25"/>
  <c r="H8" i="26"/>
  <c r="H3" i="26" s="1"/>
  <c r="G7" i="27" s="1"/>
  <c r="H3" i="27" l="1"/>
  <c r="H3" i="35"/>
  <c r="H7" i="27"/>
  <c r="I118" i="27" l="1"/>
  <c r="J118" i="27" s="1"/>
  <c r="I120" i="27"/>
  <c r="J120" i="27" s="1"/>
  <c r="I119" i="27"/>
  <c r="J119" i="27" s="1"/>
  <c r="I114" i="27"/>
  <c r="J114" i="27" s="1"/>
  <c r="I126" i="27"/>
  <c r="J126" i="27" s="1"/>
  <c r="I124" i="27"/>
  <c r="J124" i="27" s="1"/>
  <c r="I116" i="27"/>
  <c r="J116" i="27" s="1"/>
  <c r="I117" i="27"/>
  <c r="J117" i="27" s="1"/>
  <c r="I115" i="27"/>
  <c r="J115" i="27" s="1"/>
  <c r="I125" i="27"/>
  <c r="J125" i="27" s="1"/>
  <c r="I122" i="27"/>
  <c r="J122" i="27" s="1"/>
  <c r="I123" i="27"/>
  <c r="J123" i="27" s="1"/>
  <c r="I90" i="27"/>
  <c r="J90" i="27" s="1"/>
  <c r="I100" i="27"/>
  <c r="J100" i="27" s="1"/>
  <c r="I102" i="27"/>
  <c r="J102" i="27" s="1"/>
  <c r="I105" i="27"/>
  <c r="J105" i="27" s="1"/>
  <c r="I110" i="27"/>
  <c r="J110" i="27" s="1"/>
  <c r="I109" i="27"/>
  <c r="J109" i="27" s="1"/>
  <c r="I104" i="27"/>
  <c r="J104" i="27" s="1"/>
  <c r="I101" i="27"/>
  <c r="J101" i="27" s="1"/>
  <c r="I107" i="27"/>
  <c r="J107" i="27" s="1"/>
  <c r="I106" i="27"/>
  <c r="J106" i="27" s="1"/>
  <c r="I103" i="27"/>
  <c r="J103" i="27" s="1"/>
  <c r="I111" i="27"/>
  <c r="J111" i="27" s="1"/>
  <c r="I108" i="27"/>
  <c r="J108" i="27" s="1"/>
  <c r="I93" i="27"/>
  <c r="J93" i="27" s="1"/>
  <c r="I94" i="27"/>
  <c r="J94" i="27" s="1"/>
  <c r="I85" i="27"/>
  <c r="J85" i="27" s="1"/>
  <c r="I83" i="27"/>
  <c r="J83" i="27" s="1"/>
  <c r="I87" i="27"/>
  <c r="J87" i="27" s="1"/>
  <c r="I91" i="27"/>
  <c r="J91" i="27" s="1"/>
  <c r="I95" i="27"/>
  <c r="J95" i="27" s="1"/>
  <c r="I89" i="27"/>
  <c r="J89" i="27" s="1"/>
  <c r="I88" i="27"/>
  <c r="J88" i="27" s="1"/>
  <c r="I92" i="27"/>
  <c r="J92" i="27" s="1"/>
  <c r="I86" i="27"/>
  <c r="J86" i="27" s="1"/>
  <c r="I84" i="27"/>
  <c r="J84" i="27" s="1"/>
  <c r="I26" i="27"/>
  <c r="J26" i="27" s="1"/>
  <c r="I81" i="27"/>
  <c r="J81" i="27" s="1"/>
  <c r="I82" i="27"/>
  <c r="J82" i="27" s="1"/>
  <c r="I112" i="27"/>
  <c r="J112" i="27" s="1"/>
  <c r="I96" i="27"/>
  <c r="J96" i="27" s="1"/>
  <c r="I127" i="27"/>
  <c r="J127" i="27" s="1"/>
  <c r="I98" i="27"/>
  <c r="J98" i="27" s="1"/>
  <c r="I99" i="27"/>
  <c r="J99" i="27" s="1"/>
  <c r="I15" i="27"/>
  <c r="J15" i="27" s="1"/>
  <c r="I74" i="27"/>
  <c r="J74" i="27" s="1"/>
  <c r="I38" i="27"/>
  <c r="J38" i="27" s="1"/>
  <c r="I58" i="27"/>
  <c r="J58" i="27" s="1"/>
  <c r="I62" i="27"/>
  <c r="J62" i="27" s="1"/>
  <c r="I69" i="27"/>
  <c r="J69" i="27" s="1"/>
  <c r="I72" i="27"/>
  <c r="J72" i="27" s="1"/>
  <c r="I29" i="27"/>
  <c r="J29" i="27" s="1"/>
  <c r="I71" i="27"/>
  <c r="J71" i="27" s="1"/>
  <c r="I22" i="27"/>
  <c r="J22" i="27" s="1"/>
  <c r="I14" i="27"/>
  <c r="J14" i="27" s="1"/>
  <c r="I68" i="27"/>
  <c r="J68" i="27" s="1"/>
  <c r="I66" i="27"/>
  <c r="J66" i="27" s="1"/>
  <c r="J3" i="32"/>
  <c r="I17" i="27"/>
  <c r="J17" i="27" s="1"/>
  <c r="I23" i="27"/>
  <c r="J23" i="27" s="1"/>
  <c r="I57" i="27"/>
  <c r="J57" i="27" s="1"/>
  <c r="I9" i="27"/>
  <c r="J9" i="27" s="1"/>
  <c r="I33" i="27"/>
  <c r="J33" i="27" s="1"/>
  <c r="I34" i="27"/>
  <c r="J34" i="27" s="1"/>
  <c r="I60" i="27"/>
  <c r="J60" i="27" s="1"/>
  <c r="I50" i="27"/>
  <c r="J50" i="27" s="1"/>
  <c r="I64" i="27"/>
  <c r="J64" i="27" s="1"/>
  <c r="I39" i="27"/>
  <c r="J39" i="27" s="1"/>
  <c r="I65" i="27"/>
  <c r="J65" i="27" s="1"/>
  <c r="I59" i="27"/>
  <c r="J59" i="27" s="1"/>
  <c r="I7" i="27"/>
  <c r="J7" i="27" s="1"/>
  <c r="J6" i="27" s="1"/>
  <c r="C8" i="28" s="1"/>
  <c r="F10" i="28" s="1"/>
  <c r="J3" i="24"/>
  <c r="I27" i="27"/>
  <c r="J27" i="27" s="1"/>
  <c r="I73" i="27"/>
  <c r="J73" i="27" s="1"/>
  <c r="I52" i="27"/>
  <c r="J52" i="27" s="1"/>
  <c r="I54" i="27"/>
  <c r="J54" i="27" s="1"/>
  <c r="I16" i="27"/>
  <c r="J16" i="27" s="1"/>
  <c r="I13" i="27"/>
  <c r="J13" i="27" s="1"/>
  <c r="I42" i="27"/>
  <c r="J42" i="27" s="1"/>
  <c r="I28" i="27"/>
  <c r="J28" i="27" s="1"/>
  <c r="I44" i="27"/>
  <c r="J44" i="27" s="1"/>
  <c r="I45" i="27"/>
  <c r="J45" i="27" s="1"/>
  <c r="I63" i="27"/>
  <c r="J63" i="27" s="1"/>
  <c r="I32" i="27"/>
  <c r="J32" i="27" s="1"/>
  <c r="I11" i="27"/>
  <c r="J11" i="27" s="1"/>
  <c r="I12" i="27"/>
  <c r="J12" i="27" s="1"/>
  <c r="I53" i="27"/>
  <c r="J53" i="27" s="1"/>
  <c r="I21" i="27"/>
  <c r="J21" i="27" s="1"/>
  <c r="I36" i="27"/>
  <c r="J36" i="27" s="1"/>
  <c r="J35" i="27" s="1"/>
  <c r="I10" i="27"/>
  <c r="J10" i="27" s="1"/>
  <c r="I41" i="27"/>
  <c r="J41" i="27" s="1"/>
  <c r="I49" i="27"/>
  <c r="J49" i="27" s="1"/>
  <c r="I46" i="27"/>
  <c r="J46" i="27" s="1"/>
  <c r="I43" i="27"/>
  <c r="J43" i="27" s="1"/>
  <c r="I70" i="35"/>
  <c r="J70" i="35" s="1"/>
  <c r="I79" i="35"/>
  <c r="J79" i="35" s="1"/>
  <c r="I70" i="27"/>
  <c r="J70" i="27" s="1"/>
  <c r="I25" i="27"/>
  <c r="J25" i="27" s="1"/>
  <c r="I47" i="27"/>
  <c r="J47" i="27" s="1"/>
  <c r="I79" i="27"/>
  <c r="J79" i="27" s="1"/>
  <c r="I40" i="27"/>
  <c r="J40" i="27" s="1"/>
  <c r="I48" i="27"/>
  <c r="J48" i="27" s="1"/>
  <c r="I76" i="27"/>
  <c r="J76" i="27" s="1"/>
  <c r="I77" i="27"/>
  <c r="J77" i="27" s="1"/>
  <c r="I78" i="27"/>
  <c r="J78" i="27" s="1"/>
  <c r="I75" i="27"/>
  <c r="J75" i="27" s="1"/>
  <c r="J56" i="27" l="1"/>
  <c r="J97" i="27"/>
  <c r="J113" i="27"/>
  <c r="C39" i="24" s="1"/>
  <c r="J80" i="27"/>
  <c r="C33" i="24" s="1"/>
  <c r="J31" i="27"/>
  <c r="J30" i="27" s="1"/>
  <c r="C20" i="28" s="1"/>
  <c r="J8" i="27"/>
  <c r="H11" i="28" s="1"/>
  <c r="E11" i="28" s="1"/>
  <c r="I11" i="28" s="1"/>
  <c r="J51" i="27"/>
  <c r="C26" i="28" s="1"/>
  <c r="E28" i="28" s="1"/>
  <c r="C6" i="24"/>
  <c r="J61" i="27"/>
  <c r="J37" i="27"/>
  <c r="C23" i="28" s="1"/>
  <c r="J67" i="27"/>
  <c r="C30" i="24" s="1"/>
  <c r="G10" i="28"/>
  <c r="E10" i="28"/>
  <c r="H10" i="28"/>
  <c r="L9" i="24"/>
  <c r="K35" i="24" l="1"/>
  <c r="J35" i="24"/>
  <c r="K41" i="24"/>
  <c r="J41" i="24"/>
  <c r="L38" i="24"/>
  <c r="L41" i="24"/>
  <c r="L35" i="24"/>
  <c r="C38" i="28"/>
  <c r="G40" i="28" s="1"/>
  <c r="C36" i="24"/>
  <c r="J38" i="24" s="1"/>
  <c r="L8" i="24"/>
  <c r="H8" i="24"/>
  <c r="C24" i="24"/>
  <c r="C35" i="28"/>
  <c r="H37" i="28" s="1"/>
  <c r="G8" i="24"/>
  <c r="J8" i="24"/>
  <c r="J55" i="27"/>
  <c r="C27" i="24" s="1"/>
  <c r="F8" i="24"/>
  <c r="C9" i="24"/>
  <c r="C11" i="28"/>
  <c r="F13" i="28" s="1"/>
  <c r="C18" i="24"/>
  <c r="K8" i="24"/>
  <c r="I8" i="24"/>
  <c r="E8" i="24"/>
  <c r="C21" i="24"/>
  <c r="K32" i="24"/>
  <c r="J32" i="24"/>
  <c r="L32" i="24"/>
  <c r="C32" i="28"/>
  <c r="G34" i="28" s="1"/>
  <c r="G28" i="28"/>
  <c r="F28" i="28"/>
  <c r="H28" i="28"/>
  <c r="I10" i="28"/>
  <c r="E22" i="28"/>
  <c r="G22" i="28"/>
  <c r="H22" i="28"/>
  <c r="F22" i="28"/>
  <c r="E25" i="28"/>
  <c r="H25" i="28"/>
  <c r="F25" i="28"/>
  <c r="G25" i="28"/>
  <c r="L26" i="24" l="1"/>
  <c r="I26" i="24"/>
  <c r="L29" i="24"/>
  <c r="J29" i="24"/>
  <c r="E40" i="28"/>
  <c r="F40" i="28"/>
  <c r="H40" i="28"/>
  <c r="L23" i="24"/>
  <c r="H23" i="24"/>
  <c r="L20" i="24"/>
  <c r="H20" i="24"/>
  <c r="E11" i="24"/>
  <c r="H11" i="24"/>
  <c r="F37" i="28"/>
  <c r="J26" i="24"/>
  <c r="K26" i="24"/>
  <c r="E37" i="28"/>
  <c r="G37" i="28"/>
  <c r="C29" i="28"/>
  <c r="G31" i="28" s="1"/>
  <c r="H13" i="28"/>
  <c r="G13" i="28"/>
  <c r="K11" i="24"/>
  <c r="L11" i="24"/>
  <c r="J11" i="24"/>
  <c r="I11" i="24"/>
  <c r="G11" i="24"/>
  <c r="K29" i="24"/>
  <c r="F11" i="24"/>
  <c r="G20" i="24"/>
  <c r="E13" i="28"/>
  <c r="F20" i="24"/>
  <c r="J23" i="24"/>
  <c r="J43" i="24" s="1"/>
  <c r="G23" i="24"/>
  <c r="I23" i="24"/>
  <c r="H34" i="28"/>
  <c r="F34" i="28"/>
  <c r="E34" i="28"/>
  <c r="I28" i="28"/>
  <c r="I22" i="28"/>
  <c r="I25" i="28"/>
  <c r="H43" i="24" l="1"/>
  <c r="F43" i="24"/>
  <c r="I43" i="24"/>
  <c r="I40" i="28"/>
  <c r="G43" i="24"/>
  <c r="I37" i="28"/>
  <c r="E31" i="28"/>
  <c r="H31" i="28"/>
  <c r="F31" i="28"/>
  <c r="I13" i="28"/>
  <c r="I34" i="28"/>
  <c r="I31" i="28" l="1"/>
  <c r="H19" i="26"/>
  <c r="H20" i="26" s="1"/>
  <c r="H17" i="26" s="1"/>
  <c r="G24" i="27" s="1"/>
  <c r="H24" i="27" l="1"/>
  <c r="I24" i="27"/>
  <c r="J24" i="27" s="1"/>
  <c r="J20" i="27" s="1"/>
  <c r="C15" i="24" l="1"/>
  <c r="C17" i="28"/>
  <c r="H19" i="27"/>
  <c r="I19" i="27"/>
  <c r="J19" i="27" s="1"/>
  <c r="J18" i="27" s="1"/>
  <c r="C12" i="24" l="1"/>
  <c r="C14" i="28"/>
  <c r="J129" i="27"/>
  <c r="K6" i="27" s="1"/>
  <c r="H19" i="28"/>
  <c r="F19" i="28"/>
  <c r="G19" i="28"/>
  <c r="E19" i="28"/>
  <c r="I19" i="28" s="1"/>
  <c r="E17" i="24"/>
  <c r="L17" i="24"/>
  <c r="E16" i="28" l="1"/>
  <c r="H16" i="28"/>
  <c r="H42" i="28" s="1"/>
  <c r="H43" i="28" s="1"/>
  <c r="F16" i="28"/>
  <c r="F42" i="28" s="1"/>
  <c r="F43" i="28" s="1"/>
  <c r="G16" i="28"/>
  <c r="G42" i="28" s="1"/>
  <c r="C41" i="28"/>
  <c r="E14" i="24"/>
  <c r="E43" i="24" s="1"/>
  <c r="L14" i="24"/>
  <c r="C42" i="24"/>
  <c r="K14" i="24"/>
  <c r="K43" i="24" s="1"/>
  <c r="K44" i="24" s="1"/>
  <c r="G43" i="28" l="1"/>
  <c r="G44" i="24"/>
  <c r="I44" i="24"/>
  <c r="F44" i="24"/>
  <c r="H44" i="24"/>
  <c r="J44" i="24"/>
  <c r="E45" i="24"/>
  <c r="E44" i="24"/>
  <c r="L43" i="24"/>
  <c r="L44" i="24" s="1"/>
  <c r="E42" i="28"/>
  <c r="I16" i="28"/>
  <c r="E43" i="28" l="1"/>
  <c r="E44" i="28"/>
  <c r="I42" i="28"/>
  <c r="I43" i="28" s="1"/>
  <c r="F45" i="24"/>
  <c r="E46" i="24"/>
  <c r="G45" i="24" l="1"/>
  <c r="F46" i="24"/>
  <c r="F44" i="28"/>
  <c r="E45" i="28"/>
  <c r="F45" i="28" l="1"/>
  <c r="G44" i="28"/>
  <c r="G46" i="24"/>
  <c r="H45" i="24"/>
  <c r="I45" i="24" l="1"/>
  <c r="H46" i="24"/>
  <c r="G19" i="24"/>
  <c r="H44" i="28"/>
  <c r="H45" i="28" s="1"/>
  <c r="G45" i="28"/>
  <c r="I46" i="24" l="1"/>
  <c r="J45" i="24"/>
  <c r="J46" i="24" l="1"/>
  <c r="K45" i="24"/>
  <c r="K46" i="24" s="1"/>
</calcChain>
</file>

<file path=xl/sharedStrings.xml><?xml version="1.0" encoding="utf-8"?>
<sst xmlns="http://schemas.openxmlformats.org/spreadsheetml/2006/main" count="62806" uniqueCount="35177">
  <si>
    <t xml:space="preserve">CÓDIGO  </t>
  </si>
  <si>
    <t xml:space="preserve">DESCRIÇÃO  </t>
  </si>
  <si>
    <t>M2</t>
  </si>
  <si>
    <t>M</t>
  </si>
  <si>
    <t>KG</t>
  </si>
  <si>
    <t>TOTAL</t>
  </si>
  <si>
    <t>ITEM</t>
  </si>
  <si>
    <t>BDI:</t>
  </si>
  <si>
    <t>H</t>
  </si>
  <si>
    <t>%</t>
  </si>
  <si>
    <t>DESCRIÇÃO</t>
  </si>
  <si>
    <t>Município</t>
  </si>
  <si>
    <t>UF</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</si>
  <si>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</si>
  <si>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</si>
  <si>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</si>
  <si>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</si>
  <si>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</si>
  <si>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</si>
  <si>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</si>
  <si>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</si>
  <si>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</si>
  <si>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</si>
  <si>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</si>
  <si>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</si>
  <si>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Controle</t>
  </si>
  <si>
    <t>BDI CALCULADO ----&gt;</t>
  </si>
  <si>
    <t>BDI = (1+AC+S+R+G)*(1+DF)*(1+L)/(1-(T+E))</t>
  </si>
  <si>
    <t>TOTAL S/ BDI</t>
  </si>
  <si>
    <t>UNITÁRIO C/ BDI</t>
  </si>
  <si>
    <t>TOTAL C/ BDI</t>
  </si>
  <si>
    <t>Cliente</t>
  </si>
  <si>
    <t>Obra</t>
  </si>
  <si>
    <t>Endereço</t>
  </si>
  <si>
    <t>Tributo - ISS</t>
  </si>
  <si>
    <t>Tributo - PIS</t>
  </si>
  <si>
    <t>Tributo - COFINS</t>
  </si>
  <si>
    <t>CPRB</t>
  </si>
  <si>
    <t>PAISAGISMO</t>
  </si>
  <si>
    <t>M3</t>
  </si>
  <si>
    <t>SERVENTE COM ENCARGOS COMPLEMENTARES</t>
  </si>
  <si>
    <t>PEDREIRO COM ENCARGOS COMPLEMENTARES</t>
  </si>
  <si>
    <t>MARCENEIRO COM ENCARGOS COMPLEMENTARES</t>
  </si>
  <si>
    <t>AJUDANTE DE CARPINTEIRO COM ENCARGOS COMPLEMENTARES</t>
  </si>
  <si>
    <t>ELETRICISTA COM ENCARGOS COMPLEMENTARES</t>
  </si>
  <si>
    <t>VALOR</t>
  </si>
  <si>
    <t>R$</t>
  </si>
  <si>
    <t>TOTAL GERAL DA PLANILHA</t>
  </si>
  <si>
    <t>TOTAL MENSAL</t>
  </si>
  <si>
    <t>PERCENTUAL MENSAL</t>
  </si>
  <si>
    <t>TOTAL ACUMULADO</t>
  </si>
  <si>
    <t>PERCENTUAL ACUMULADO</t>
  </si>
  <si>
    <t>CRONOGRAMA FÍSICO-FINANCEIRO</t>
  </si>
  <si>
    <t>COMPOSIÇÃO DE BDI</t>
  </si>
  <si>
    <t>L</t>
  </si>
  <si>
    <t>PINTOR COM ENCARGOS COMPLEMENTARES</t>
  </si>
  <si>
    <t>VIDRACEIRO COM ENCARGOS COMPLEMENTARES</t>
  </si>
  <si>
    <t>JARDINEIRO COM ENCARGOS COMPLEMENTARES</t>
  </si>
  <si>
    <t>AUXILIAR DE ELETRICISTA COM ENCARGOS COMPLEMENTARES</t>
  </si>
  <si>
    <t>AUXILIAR DE SERRALHEIRO COM ENCARGOS COMPLEMENTARES</t>
  </si>
  <si>
    <t>SERRALHEIRO COM ENCARGOS COMPLEMENTARES</t>
  </si>
  <si>
    <t>PREÇO UNITÁRIO</t>
  </si>
  <si>
    <t/>
  </si>
  <si>
    <t>T</t>
  </si>
  <si>
    <t>AJUDANTE DE ARMADOR COM ENCARGOS COMPLEMENTARES</t>
  </si>
  <si>
    <t>AJUDANTE DE ELETRICISTA COM ENCARGOS COMPLEMENTARES</t>
  </si>
  <si>
    <t>AJUDANTE DE PINTOR COM ENCARGOS COMPLEMENTARES</t>
  </si>
  <si>
    <t>AJUDANTE ESPECIALIZADO COM ENCARGOS COMPLEMENTARES</t>
  </si>
  <si>
    <t>CARPINTEIRO DE ESQUADRIA COM ENCARGOS COMPLEMENTARES</t>
  </si>
  <si>
    <t>ARMADOR COM ENCARGOS COMPLEMENTARES</t>
  </si>
  <si>
    <t>POCEIRO COM ENCARGOS COMPLEMENTARES</t>
  </si>
  <si>
    <t>TELHADISTA COM ENCARGOS COMPLEMENTARES</t>
  </si>
  <si>
    <t>IMPERMEABILIZADOR COM ENCARGOS COMPLEMENTARES</t>
  </si>
  <si>
    <t>COMPOSIÇÃO AUXILIAR</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</si>
  <si>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</si>
  <si>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</si>
  <si>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</si>
  <si>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</si>
  <si>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</si>
  <si>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</si>
  <si>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</si>
  <si>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</si>
  <si>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</si>
  <si>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</si>
  <si>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</si>
  <si>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</si>
  <si>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</si>
  <si>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</si>
  <si>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</si>
  <si>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</si>
  <si>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</si>
  <si>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</si>
  <si>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</si>
  <si>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</si>
  <si>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</si>
  <si>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</si>
  <si>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</si>
  <si>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</si>
  <si>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</si>
  <si>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</si>
  <si>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</si>
  <si>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</si>
  <si>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</si>
  <si>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</si>
  <si>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</si>
  <si>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</si>
  <si>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</si>
  <si>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</si>
  <si>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</si>
  <si>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</si>
  <si>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</si>
  <si>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</si>
  <si>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</si>
  <si>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</si>
  <si>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</si>
  <si>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</si>
  <si>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</si>
  <si>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</si>
  <si>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</si>
  <si>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</si>
  <si>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</si>
  <si>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</si>
  <si>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</si>
  <si>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</si>
  <si>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</si>
  <si>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</si>
  <si>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</si>
  <si>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</si>
  <si>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</si>
  <si>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</si>
  <si>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</si>
  <si>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</si>
  <si>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</si>
  <si>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</si>
  <si>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</si>
  <si>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</si>
  <si>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</si>
  <si>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</si>
  <si>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</si>
  <si>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</si>
  <si>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</si>
  <si>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</si>
  <si>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</si>
  <si>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</si>
  <si>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</si>
  <si>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</si>
  <si>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</si>
  <si>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</si>
  <si>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</si>
  <si>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</si>
  <si>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</si>
  <si>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</si>
  <si>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</si>
  <si>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</si>
  <si>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</si>
  <si>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</si>
  <si>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</si>
  <si>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</si>
  <si>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</si>
  <si>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</si>
  <si>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</si>
  <si>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</si>
  <si>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</si>
  <si>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</si>
  <si>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</si>
  <si>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</si>
  <si>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</si>
  <si>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</si>
  <si>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</si>
  <si>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</si>
  <si>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</si>
  <si>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</si>
  <si>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</si>
  <si>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</si>
  <si>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</si>
  <si>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</si>
  <si>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</si>
  <si>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</si>
  <si>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</si>
  <si>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</si>
  <si>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</si>
  <si>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</si>
  <si>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</si>
  <si>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</si>
  <si>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</si>
  <si>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</si>
  <si>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</si>
  <si>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</si>
  <si>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</si>
  <si>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</si>
  <si>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</si>
  <si>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</si>
  <si>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</si>
  <si>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</si>
  <si>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</si>
  <si>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</si>
  <si>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</si>
  <si>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</si>
  <si>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</si>
  <si>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</si>
  <si>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</si>
  <si>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</si>
  <si>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</si>
  <si>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</si>
  <si>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</si>
  <si>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</si>
  <si>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</si>
  <si>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</si>
  <si>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</si>
  <si>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</si>
  <si>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</si>
  <si>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</si>
  <si>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</si>
  <si>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</si>
  <si>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</si>
  <si>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</si>
  <si>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</si>
  <si>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</si>
  <si>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</si>
  <si>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</si>
  <si>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</si>
  <si>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</si>
  <si>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</si>
  <si>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</si>
  <si>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</si>
  <si>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</si>
  <si>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</si>
  <si>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</si>
  <si>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</si>
  <si>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</si>
  <si>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</si>
  <si>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</si>
  <si>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</si>
  <si>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</si>
  <si>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</si>
  <si>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</si>
  <si>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</si>
  <si>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</si>
  <si>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</si>
  <si>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</si>
  <si>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</si>
  <si>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</si>
  <si>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</si>
  <si>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</si>
  <si>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</si>
  <si>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</si>
  <si>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</si>
  <si>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</si>
  <si>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</si>
  <si>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</si>
  <si>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</si>
  <si>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</si>
  <si>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</si>
  <si>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</si>
  <si>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</si>
  <si>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</si>
  <si>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</si>
  <si>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</si>
  <si>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</si>
  <si>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</si>
  <si>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</si>
  <si>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</si>
  <si>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</si>
  <si>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</si>
  <si>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</si>
  <si>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</si>
  <si>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</si>
  <si>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</si>
  <si>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</si>
  <si>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</si>
  <si>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</si>
  <si>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</si>
  <si>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</si>
  <si>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</si>
  <si>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</si>
  <si>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</si>
  <si>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</si>
  <si>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</si>
  <si>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</si>
  <si>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</si>
  <si>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</si>
  <si>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</si>
  <si>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</si>
  <si>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</si>
  <si>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</si>
  <si>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</si>
  <si>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</si>
  <si>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</si>
  <si>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</si>
  <si>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</si>
  <si>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</si>
  <si>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</si>
  <si>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</si>
  <si>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</si>
  <si>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</si>
  <si>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</si>
  <si>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</si>
  <si>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</si>
  <si>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</si>
  <si>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</si>
  <si>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</si>
  <si>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</si>
  <si>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</si>
  <si>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</si>
  <si>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</si>
  <si>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</si>
  <si>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</si>
  <si>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</si>
  <si>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</si>
  <si>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</si>
  <si>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</si>
  <si>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</si>
  <si>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</si>
  <si>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</si>
  <si>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</si>
  <si>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</si>
  <si>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</si>
  <si>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</si>
  <si>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</si>
  <si>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</si>
  <si>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</si>
  <si>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</si>
  <si>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</si>
  <si>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</si>
  <si>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</si>
  <si>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</si>
  <si>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</si>
  <si>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</si>
  <si>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</si>
  <si>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</si>
  <si>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</si>
  <si>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</si>
  <si>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</si>
  <si>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</si>
  <si>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</si>
  <si>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</si>
  <si>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</si>
  <si>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</si>
  <si>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</si>
  <si>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</si>
  <si>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</si>
  <si>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</si>
  <si>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</si>
  <si>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</si>
  <si>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</si>
  <si>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</si>
  <si>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</si>
  <si>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</si>
  <si>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</si>
  <si>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</si>
  <si>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</si>
  <si>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</si>
  <si>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</si>
  <si>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</si>
  <si>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</si>
  <si>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</si>
  <si>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</si>
  <si>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</si>
  <si>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</si>
  <si>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</si>
  <si>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</si>
  <si>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</si>
  <si>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</si>
  <si>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</si>
  <si>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</si>
  <si>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</si>
  <si>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</si>
  <si>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</si>
  <si>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</si>
  <si>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</si>
  <si>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</si>
  <si>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</si>
  <si>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</si>
  <si>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</si>
  <si>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</si>
  <si>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</si>
  <si>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</si>
  <si>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</si>
  <si>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</si>
  <si>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</si>
  <si>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</si>
  <si>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</si>
  <si>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</si>
  <si>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</si>
  <si>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</si>
  <si>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</si>
  <si>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</si>
  <si>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</si>
  <si>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</si>
  <si>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</si>
  <si>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</si>
  <si>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</si>
  <si>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</si>
  <si>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</si>
  <si>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</si>
  <si>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</si>
  <si>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</si>
  <si>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</si>
  <si>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</si>
  <si>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</si>
  <si>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</si>
  <si>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</si>
  <si>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</si>
  <si>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</si>
  <si>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</si>
  <si>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</si>
  <si>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</si>
  <si>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</si>
  <si>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</si>
  <si>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</si>
  <si>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</si>
  <si>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</si>
  <si>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</si>
  <si>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</si>
  <si>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</si>
  <si>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</si>
  <si>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</si>
  <si>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</si>
  <si>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</si>
  <si>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</si>
  <si>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</si>
  <si>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</si>
  <si>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</si>
  <si>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</si>
  <si>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</si>
  <si>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</si>
  <si>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</si>
  <si>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</si>
  <si>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</si>
  <si>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</si>
  <si>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</si>
  <si>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</si>
  <si>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</si>
  <si>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</si>
  <si>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</si>
  <si>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</si>
  <si>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</si>
  <si>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</si>
  <si>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</si>
  <si>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</si>
  <si>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</si>
  <si>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</si>
  <si>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</si>
  <si>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</si>
  <si>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</si>
  <si>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</si>
  <si>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</si>
  <si>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</si>
  <si>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</si>
  <si>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</si>
  <si>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</si>
  <si>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</si>
  <si>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</si>
  <si>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</si>
  <si>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</si>
  <si>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</si>
  <si>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</si>
  <si>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</si>
  <si>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</si>
  <si>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</si>
  <si>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</si>
  <si>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</si>
  <si>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</si>
  <si>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</si>
  <si>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</si>
  <si>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</si>
  <si>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</si>
  <si>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</si>
  <si>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</si>
  <si>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</si>
  <si>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</si>
  <si>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</si>
  <si>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</si>
  <si>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</si>
  <si>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</si>
  <si>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</si>
  <si>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</si>
  <si>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</si>
  <si>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</si>
  <si>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</si>
  <si>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</si>
  <si>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</si>
  <si>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</si>
  <si>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</si>
  <si>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</si>
  <si>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</si>
  <si>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</si>
  <si>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</si>
  <si>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</si>
  <si>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</si>
  <si>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</si>
  <si>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</si>
  <si>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</si>
  <si>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</si>
  <si>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</si>
  <si>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</si>
  <si>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</si>
  <si>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</si>
  <si>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</si>
  <si>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</si>
  <si>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</si>
  <si>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</si>
  <si>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</si>
  <si>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</si>
  <si>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</si>
  <si>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</si>
  <si>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</si>
  <si>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</si>
  <si>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</si>
  <si>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</si>
  <si>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</si>
  <si>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</si>
  <si>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</si>
  <si>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</si>
  <si>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</si>
  <si>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</si>
  <si>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</si>
  <si>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</si>
  <si>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</si>
  <si>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</si>
  <si>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</si>
  <si>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</si>
  <si>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</si>
  <si>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</si>
  <si>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</si>
  <si>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</si>
  <si>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</si>
  <si>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</si>
  <si>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</si>
  <si>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</si>
  <si>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</si>
  <si>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</si>
  <si>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</si>
  <si>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</si>
  <si>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</si>
  <si>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</si>
  <si>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</si>
  <si>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</si>
  <si>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</si>
  <si>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</si>
  <si>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</si>
  <si>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</si>
  <si>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</si>
  <si>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</si>
  <si>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</si>
  <si>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</si>
  <si>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</si>
  <si>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</si>
  <si>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</si>
  <si>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</si>
  <si>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</si>
  <si>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</si>
  <si>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</si>
  <si>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</si>
  <si>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</si>
  <si>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</si>
  <si>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</si>
  <si>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</si>
  <si>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</si>
  <si>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</si>
  <si>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</si>
  <si>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</si>
  <si>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</si>
  <si>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</si>
  <si>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</si>
  <si>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</si>
  <si>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</si>
  <si>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</si>
  <si>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</si>
  <si>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</si>
  <si>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</si>
  <si>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</si>
  <si>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</si>
  <si>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</si>
  <si>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</si>
  <si>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</si>
  <si>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</si>
  <si>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</si>
  <si>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</si>
  <si>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</si>
  <si>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</si>
  <si>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</si>
  <si>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</si>
  <si>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</si>
  <si>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</si>
  <si>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</si>
  <si>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</si>
  <si>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</si>
  <si>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</si>
  <si>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</si>
  <si>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</si>
  <si>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</si>
  <si>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</si>
  <si>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</si>
  <si>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</si>
  <si>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</si>
  <si>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</si>
  <si>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</si>
  <si>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</si>
  <si>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</si>
  <si>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</si>
  <si>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</si>
  <si>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</si>
  <si>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</si>
  <si>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</si>
  <si>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</si>
  <si>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</si>
  <si>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</si>
  <si>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</si>
  <si>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</si>
  <si>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</si>
  <si>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</si>
  <si>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</si>
  <si>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</si>
  <si>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</si>
  <si>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</si>
  <si>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</si>
  <si>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</si>
  <si>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</si>
  <si>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</si>
  <si>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</si>
  <si>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</si>
  <si>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</si>
  <si>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</si>
  <si>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</si>
  <si>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</si>
  <si>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</si>
  <si>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</si>
  <si>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</si>
  <si>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</si>
  <si>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</si>
  <si>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</si>
  <si>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</si>
  <si>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</si>
  <si>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</si>
  <si>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</si>
  <si>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</si>
  <si>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</si>
  <si>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</si>
  <si>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</si>
  <si>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</si>
  <si>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</si>
  <si>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</si>
  <si>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</si>
  <si>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</si>
  <si>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</si>
  <si>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</si>
  <si>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</si>
  <si>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</si>
  <si>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</si>
  <si>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</si>
  <si>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</si>
  <si>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</si>
  <si>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</si>
  <si>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</si>
  <si>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</si>
  <si>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</si>
  <si>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</si>
  <si>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</si>
  <si>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</si>
  <si>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</si>
  <si>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</si>
  <si>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</si>
  <si>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</si>
  <si>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</si>
  <si>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</si>
  <si>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</si>
  <si>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</si>
  <si>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</si>
  <si>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</si>
  <si>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</si>
  <si>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</si>
  <si>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</si>
  <si>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</si>
  <si>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</si>
  <si>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</si>
  <si>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</si>
  <si>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</si>
  <si>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</si>
  <si>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</si>
  <si>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</si>
  <si>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</si>
  <si>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</si>
  <si>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</si>
  <si>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</si>
  <si>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</si>
  <si>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</si>
  <si>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</si>
  <si>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</si>
  <si>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</si>
  <si>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</si>
  <si>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</si>
  <si>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</si>
  <si>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</si>
  <si>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</si>
  <si>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</si>
  <si>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</si>
  <si>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</si>
  <si>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</si>
  <si>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</si>
  <si>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</si>
  <si>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</si>
  <si>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</si>
  <si>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</si>
  <si>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</si>
  <si>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</si>
  <si>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</si>
  <si>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</si>
  <si>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</si>
  <si>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</si>
  <si>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</si>
  <si>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</si>
  <si>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</si>
  <si>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</si>
  <si>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</si>
  <si>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</si>
  <si>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</si>
  <si>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</si>
  <si>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</si>
  <si>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</si>
  <si>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</si>
  <si>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</si>
  <si>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</si>
  <si>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</si>
  <si>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</si>
  <si>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</si>
  <si>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</si>
  <si>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</si>
  <si>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</si>
  <si>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</si>
  <si>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</si>
  <si>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</si>
  <si>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</si>
  <si>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</si>
  <si>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</si>
  <si>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</si>
  <si>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</si>
  <si>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</si>
  <si>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</si>
  <si>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</si>
  <si>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</si>
  <si>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</si>
  <si>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</si>
  <si>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</si>
  <si>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</si>
  <si>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</si>
  <si>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</si>
  <si>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</si>
  <si>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</si>
  <si>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</si>
  <si>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</si>
  <si>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</si>
  <si>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</si>
  <si>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</si>
  <si>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</si>
  <si>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</si>
  <si>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</si>
  <si>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</si>
  <si>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</si>
  <si>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</si>
  <si>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</si>
  <si>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</si>
  <si>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</si>
  <si>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</si>
  <si>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</si>
  <si>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</si>
  <si>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</si>
  <si>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</si>
  <si>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</si>
  <si>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</si>
  <si>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</si>
  <si>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</si>
  <si>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</si>
  <si>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</si>
  <si>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</si>
  <si>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</si>
  <si>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</si>
  <si>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</si>
  <si>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</si>
  <si>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</si>
  <si>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</si>
  <si>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</si>
  <si>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</si>
  <si>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</si>
  <si>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</si>
  <si>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</si>
  <si>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</si>
  <si>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</si>
  <si>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</si>
  <si>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</si>
  <si>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</si>
  <si>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</si>
  <si>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</si>
  <si>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</si>
  <si>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</si>
  <si>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</si>
  <si>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</si>
  <si>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</si>
  <si>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</si>
  <si>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</si>
  <si>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</si>
  <si>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</si>
  <si>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</si>
  <si>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</si>
  <si>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</si>
  <si>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</si>
  <si>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</si>
  <si>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</si>
  <si>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</si>
  <si>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</si>
  <si>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</si>
  <si>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</si>
  <si>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</si>
  <si>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</si>
  <si>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</si>
  <si>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</si>
  <si>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</si>
  <si>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</si>
  <si>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</si>
  <si>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</si>
  <si>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</si>
  <si>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</si>
  <si>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</si>
  <si>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</si>
  <si>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</si>
  <si>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</si>
  <si>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</si>
  <si>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</si>
  <si>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</si>
  <si>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</si>
  <si>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</si>
  <si>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</si>
  <si>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</si>
  <si>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</si>
  <si>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</si>
  <si>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</si>
  <si>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</si>
  <si>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</si>
  <si>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</si>
  <si>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</si>
  <si>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</si>
  <si>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</si>
  <si>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</si>
  <si>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</si>
  <si>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</si>
  <si>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</si>
  <si>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</si>
  <si>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</si>
  <si>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</si>
  <si>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</si>
  <si>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</si>
  <si>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</si>
  <si>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</si>
  <si>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</si>
  <si>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</si>
  <si>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</si>
  <si>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</si>
  <si>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</si>
  <si>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</si>
  <si>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</si>
  <si>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</si>
  <si>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</si>
  <si>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</si>
  <si>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</si>
  <si>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</si>
  <si>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</si>
  <si>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</si>
  <si>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</si>
  <si>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</si>
  <si>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</si>
  <si>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</si>
  <si>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</si>
  <si>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</si>
  <si>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</si>
  <si>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</si>
  <si>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</si>
  <si>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</si>
  <si>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</si>
  <si>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</si>
  <si>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</si>
  <si>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</si>
  <si>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</si>
  <si>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</si>
  <si>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</si>
  <si>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</si>
  <si>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</si>
  <si>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</si>
  <si>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</si>
  <si>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</si>
  <si>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</si>
  <si>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</si>
  <si>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</si>
  <si>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</si>
  <si>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</si>
  <si>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</si>
  <si>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</si>
  <si>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</si>
  <si>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</si>
  <si>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</si>
  <si>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</si>
  <si>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</si>
  <si>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</si>
  <si>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</si>
  <si>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</si>
  <si>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</si>
  <si>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</si>
  <si>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</si>
  <si>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</si>
  <si>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</si>
  <si>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</si>
  <si>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</si>
  <si>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</si>
  <si>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</si>
  <si>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</si>
  <si>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</si>
  <si>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</si>
  <si>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</si>
  <si>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</si>
  <si>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</si>
  <si>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</si>
  <si>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</si>
  <si>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</si>
  <si>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</si>
  <si>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</si>
  <si>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</si>
  <si>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</si>
  <si>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</si>
  <si>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</si>
  <si>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</si>
  <si>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</si>
  <si>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</si>
  <si>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</si>
  <si>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</si>
  <si>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</si>
  <si>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</si>
  <si>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</si>
  <si>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</si>
  <si>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</si>
  <si>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</si>
  <si>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</si>
  <si>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</si>
  <si>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</si>
  <si>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</si>
  <si>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</si>
  <si>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</si>
  <si>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</si>
  <si>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</si>
  <si>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</si>
  <si>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MONTAGEM E DESMONTAGEM DE FÔRMA DE VIGA, ESCORAMENTO METÁLICO, PÉ-DIREITO DUPLO, EM CHAPA DE MADEIRA RESINADA, 6 UTILIZAÇÕES. AF_12/2015</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</si>
  <si>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</si>
  <si>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</si>
  <si>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</si>
  <si>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</si>
  <si>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</si>
  <si>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</si>
  <si>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</si>
  <si>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</si>
  <si>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</si>
  <si>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</si>
  <si>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</si>
  <si>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</si>
  <si>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</si>
  <si>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</si>
  <si>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</si>
  <si>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</si>
  <si>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</si>
  <si>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</si>
  <si>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</si>
  <si>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</si>
  <si>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</si>
  <si>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CINTA DE AMARRAÇÃO DE ALVENARIA MOLDADA IN LOCO EM CONCRETO. AF_03/2016</t>
  </si>
  <si>
    <t>CINTA DE AMARRAÇÃO DE ALVENARIA MOLDADA IN LOCO COM UTILIZAÇÃO DE BLOCOS CANALETA. AF_03/2016</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</si>
  <si>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</si>
  <si>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</si>
  <si>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</si>
  <si>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</si>
  <si>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</si>
  <si>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</si>
  <si>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</si>
  <si>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</si>
  <si>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</si>
  <si>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</si>
  <si>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</si>
  <si>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</si>
  <si>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</si>
  <si>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</si>
  <si>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</si>
  <si>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</si>
  <si>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</si>
  <si>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</si>
  <si>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</si>
  <si>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</si>
  <si>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</si>
  <si>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</si>
  <si>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</si>
  <si>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</si>
  <si>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</si>
  <si>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</si>
  <si>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</si>
  <si>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</si>
  <si>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</si>
  <si>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</si>
  <si>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</si>
  <si>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</si>
  <si>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</si>
  <si>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</si>
  <si>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</si>
  <si>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</si>
  <si>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</si>
  <si>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</si>
  <si>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</si>
  <si>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</si>
  <si>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</si>
  <si>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</si>
  <si>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</si>
  <si>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</si>
  <si>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</si>
  <si>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</si>
  <si>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</si>
  <si>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</si>
  <si>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</si>
  <si>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</si>
  <si>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</si>
  <si>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</si>
  <si>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</si>
  <si>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</si>
  <si>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</si>
  <si>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</si>
  <si>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</si>
  <si>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</si>
  <si>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</si>
  <si>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</si>
  <si>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</si>
  <si>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</si>
  <si>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</si>
  <si>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</si>
  <si>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</si>
  <si>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</si>
  <si>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</si>
  <si>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</si>
  <si>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</si>
  <si>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</si>
  <si>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</si>
  <si>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</si>
  <si>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</si>
  <si>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</si>
  <si>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</si>
  <si>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</si>
  <si>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</si>
  <si>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</si>
  <si>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</si>
  <si>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</si>
  <si>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</si>
  <si>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</si>
  <si>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</si>
  <si>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</si>
  <si>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</si>
  <si>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</si>
  <si>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</si>
  <si>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</si>
  <si>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</si>
  <si>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</si>
  <si>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</si>
  <si>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</si>
  <si>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</si>
  <si>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</si>
  <si>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</si>
  <si>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</si>
  <si>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</si>
  <si>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</si>
  <si>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</si>
  <si>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</si>
  <si>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</si>
  <si>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</si>
  <si>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</si>
  <si>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</si>
  <si>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</si>
  <si>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</si>
  <si>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</si>
  <si>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</si>
  <si>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</si>
  <si>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</si>
  <si>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</si>
  <si>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</si>
  <si>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</si>
  <si>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</si>
  <si>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</si>
  <si>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</si>
  <si>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</si>
  <si>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</si>
  <si>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</si>
  <si>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</si>
  <si>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</si>
  <si>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</si>
  <si>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</si>
  <si>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</si>
  <si>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</si>
  <si>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</si>
  <si>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</si>
  <si>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</si>
  <si>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</si>
  <si>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</si>
  <si>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</si>
  <si>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</si>
  <si>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</si>
  <si>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</si>
  <si>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</si>
  <si>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</si>
  <si>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</si>
  <si>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</si>
  <si>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</si>
  <si>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</si>
  <si>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</si>
  <si>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</si>
  <si>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</si>
  <si>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</si>
  <si>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</si>
  <si>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</si>
  <si>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</si>
  <si>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</si>
  <si>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</si>
  <si>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</si>
  <si>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</si>
  <si>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</si>
  <si>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</si>
  <si>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</si>
  <si>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TXKM</t>
  </si>
  <si>
    <t>M3XKM</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</si>
  <si>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</si>
  <si>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</si>
  <si>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</si>
  <si>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</si>
  <si>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</si>
  <si>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</si>
  <si>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</si>
  <si>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</si>
  <si>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</si>
  <si>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</si>
  <si>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</si>
  <si>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</si>
  <si>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</si>
  <si>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</si>
  <si>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</si>
  <si>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</si>
  <si>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</si>
  <si>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</si>
  <si>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</si>
  <si>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</si>
  <si>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</si>
  <si>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</si>
  <si>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</si>
  <si>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</si>
  <si>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</si>
  <si>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</si>
  <si>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</si>
  <si>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</si>
  <si>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</si>
  <si>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</si>
  <si>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</si>
  <si>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</si>
  <si>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</si>
  <si>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</si>
  <si>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</si>
  <si>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</si>
  <si>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</si>
  <si>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</si>
  <si>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</si>
  <si>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</si>
  <si>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</si>
  <si>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</si>
  <si>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</si>
  <si>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</si>
  <si>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</si>
  <si>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</si>
  <si>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</si>
  <si>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</si>
  <si>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</si>
  <si>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</si>
  <si>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</si>
  <si>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</si>
  <si>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</si>
  <si>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</si>
  <si>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</si>
  <si>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</si>
  <si>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</si>
  <si>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</si>
  <si>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</si>
  <si>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</si>
  <si>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</si>
  <si>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</si>
  <si>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</si>
  <si>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</si>
  <si>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</si>
  <si>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</si>
  <si>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</si>
  <si>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</si>
  <si>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</si>
  <si>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</si>
  <si>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</si>
  <si>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</si>
  <si>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</si>
  <si>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</si>
  <si>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</si>
  <si>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</si>
  <si>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</si>
  <si>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</si>
  <si>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</si>
  <si>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</si>
  <si>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</si>
  <si>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</si>
  <si>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</si>
  <si>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</si>
  <si>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</si>
  <si>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</si>
  <si>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</si>
  <si>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</si>
  <si>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</si>
  <si>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ESTRUTURA METÁLICA COM ENCARGOS COMPLEMENTARES</t>
  </si>
  <si>
    <t>AJUDANTE DE OPERAÇÃO EM GERAL COM ENCARGOS COMPLEMENTARES</t>
  </si>
  <si>
    <t>AJUDANTE DE PEDREIRO COM ENCARGOS COMPLEMENTARES</t>
  </si>
  <si>
    <t>ASSENTADOR DE TUBOS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</si>
  <si>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</si>
  <si>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</si>
  <si>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</si>
  <si>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</si>
  <si>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</si>
  <si>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</si>
  <si>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</si>
  <si>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</si>
  <si>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</si>
  <si>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</si>
  <si>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FORMAS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</si>
  <si>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</si>
  <si>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</si>
  <si>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</si>
  <si>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</si>
  <si>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GESSEIRO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</si>
  <si>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</si>
  <si>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</si>
  <si>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</si>
  <si>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</si>
  <si>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</si>
  <si>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</si>
  <si>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</si>
  <si>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</si>
  <si>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</si>
  <si>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</si>
  <si>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</si>
  <si>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</si>
  <si>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</si>
  <si>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</si>
  <si>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</si>
  <si>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</si>
  <si>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</si>
  <si>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</si>
  <si>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</si>
  <si>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</si>
  <si>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</si>
  <si>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</si>
  <si>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</si>
  <si>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</si>
  <si>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</si>
  <si>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</si>
  <si>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</si>
  <si>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</si>
  <si>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</si>
  <si>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</si>
  <si>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</si>
  <si>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</si>
  <si>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</si>
  <si>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</si>
  <si>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</si>
  <si>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</si>
  <si>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</si>
  <si>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VIGIA NOTURNO COM ENCARGOS COMPLEMENTARES</t>
  </si>
  <si>
    <t>OPERADOR DE BETONEIRA ESTACIONÁRIA/MISTURADOR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</si>
  <si>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</si>
  <si>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</si>
  <si>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</si>
  <si>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</si>
  <si>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</si>
  <si>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</si>
  <si>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</si>
  <si>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</si>
  <si>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</si>
  <si>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</si>
  <si>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</si>
  <si>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</si>
  <si>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</si>
  <si>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</si>
  <si>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</si>
  <si>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</si>
  <si>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</si>
  <si>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</si>
  <si>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</si>
  <si>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</si>
  <si>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</si>
  <si>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</si>
  <si>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</si>
  <si>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</si>
  <si>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</si>
  <si>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</si>
  <si>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</si>
  <si>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</si>
  <si>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</si>
  <si>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</si>
  <si>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</si>
  <si>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</si>
  <si>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</si>
  <si>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</si>
  <si>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</si>
  <si>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</si>
  <si>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</si>
  <si>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</si>
  <si>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</si>
  <si>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</si>
  <si>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</si>
  <si>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</si>
  <si>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</si>
  <si>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</si>
  <si>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</si>
  <si>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</si>
  <si>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</si>
  <si>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</si>
  <si>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</si>
  <si>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</si>
  <si>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</si>
  <si>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</si>
  <si>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</si>
  <si>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</si>
  <si>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</si>
  <si>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</si>
  <si>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</si>
  <si>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</si>
  <si>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</si>
  <si>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</si>
  <si>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</si>
  <si>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</si>
  <si>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</si>
  <si>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</si>
  <si>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</si>
  <si>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</si>
  <si>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</si>
  <si>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</si>
  <si>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</si>
  <si>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</si>
  <si>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</si>
  <si>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</si>
  <si>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</si>
  <si>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</si>
  <si>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</si>
  <si>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</si>
  <si>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</si>
  <si>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</si>
  <si>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</si>
  <si>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</si>
  <si>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</si>
  <si>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</si>
  <si>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</si>
  <si>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</si>
  <si>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</si>
  <si>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</si>
  <si>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</si>
  <si>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</si>
  <si>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</si>
  <si>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</si>
  <si>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</si>
  <si>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</si>
  <si>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</si>
  <si>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</si>
  <si>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</si>
  <si>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</si>
  <si>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</si>
  <si>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</si>
  <si>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</si>
  <si>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</si>
  <si>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</si>
  <si>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</si>
  <si>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</si>
  <si>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</si>
  <si>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</si>
  <si>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</si>
  <si>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</si>
  <si>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</si>
  <si>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</si>
  <si>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</si>
  <si>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</si>
  <si>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</si>
  <si>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</si>
  <si>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</si>
  <si>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</si>
  <si>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</si>
  <si>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</si>
  <si>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</si>
  <si>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</si>
  <si>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</si>
  <si>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</si>
  <si>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</si>
  <si>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</si>
  <si>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</si>
  <si>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</si>
  <si>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</si>
  <si>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</si>
  <si>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</si>
  <si>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</si>
  <si>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</si>
  <si>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</si>
  <si>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</si>
  <si>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UND</t>
  </si>
  <si>
    <t xml:space="preserve">CLIENTE: </t>
  </si>
  <si>
    <t xml:space="preserve">OBRA: </t>
  </si>
  <si>
    <t>CLIENTE:</t>
  </si>
  <si>
    <t>OBRA:</t>
  </si>
  <si>
    <t xml:space="preserve">H     </t>
  </si>
  <si>
    <t xml:space="preserve">M3    </t>
  </si>
  <si>
    <t xml:space="preserve">M2    </t>
  </si>
  <si>
    <t xml:space="preserve">M     </t>
  </si>
  <si>
    <t xml:space="preserve">KG    </t>
  </si>
  <si>
    <t xml:space="preserve">L     </t>
  </si>
  <si>
    <t xml:space="preserve">PAR   </t>
  </si>
  <si>
    <t xml:space="preserve">JG    </t>
  </si>
  <si>
    <t xml:space="preserve">MIL   </t>
  </si>
  <si>
    <t xml:space="preserve">T     </t>
  </si>
  <si>
    <t xml:space="preserve">CJ    </t>
  </si>
  <si>
    <t xml:space="preserve">100M  </t>
  </si>
  <si>
    <t xml:space="preserve">CENTO </t>
  </si>
  <si>
    <t>SC25KG</t>
  </si>
  <si>
    <t>PAPELEIRA PLASTICA TIPO DISPENSER PARA PAPEL HIGIENICO ROLAO</t>
  </si>
  <si>
    <t xml:space="preserve">310ML </t>
  </si>
  <si>
    <t xml:space="preserve">PRAZO OBRA: </t>
  </si>
  <si>
    <t>TOTAL DO ORÇAMENTO</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</si>
  <si>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</si>
  <si>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</si>
  <si>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</si>
  <si>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</si>
  <si>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</si>
  <si>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</si>
  <si>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</si>
  <si>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</si>
  <si>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</si>
  <si>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MÊS</t>
  </si>
  <si>
    <t>3.1</t>
  </si>
  <si>
    <t>1 MÊS</t>
  </si>
  <si>
    <t>2 MÊS</t>
  </si>
  <si>
    <t>3 MÊS</t>
  </si>
  <si>
    <t>MG</t>
  </si>
  <si>
    <t>PLANILHA ORÇAMENTÁRIA</t>
  </si>
  <si>
    <t>Composição</t>
  </si>
  <si>
    <t>Total</t>
  </si>
  <si>
    <t>Valor Unit</t>
  </si>
  <si>
    <t>Quant.</t>
  </si>
  <si>
    <t>Und</t>
  </si>
  <si>
    <t>Descrição</t>
  </si>
  <si>
    <t>Banco</t>
  </si>
  <si>
    <t>Código</t>
  </si>
  <si>
    <t>Valor sem BDI =&gt;</t>
  </si>
  <si>
    <t>PRAZO DA OBRA:</t>
  </si>
  <si>
    <t>PLANTIO DE FORRAÇÃO. AF_05/2018</t>
  </si>
  <si>
    <t>1.1</t>
  </si>
  <si>
    <t>2.1</t>
  </si>
  <si>
    <t>2.2</t>
  </si>
  <si>
    <t>2.3</t>
  </si>
  <si>
    <t>2.4</t>
  </si>
  <si>
    <t>2.5</t>
  </si>
  <si>
    <t>2.7</t>
  </si>
  <si>
    <t>2.8</t>
  </si>
  <si>
    <t>LIMPEZA DE SUPERFÍCIE COM JATO DE ALTA PRESSÃO. AF_04/2019</t>
  </si>
  <si>
    <t>4 MÊS</t>
  </si>
  <si>
    <t>2.9</t>
  </si>
  <si>
    <r>
      <rPr>
        <b/>
        <sz val="8"/>
        <rFont val="Arial"/>
        <family val="2"/>
      </rPr>
      <t xml:space="preserve">          </t>
    </r>
    <r>
      <rPr>
        <b/>
        <u/>
        <sz val="8"/>
        <rFont val="Arial"/>
        <family val="2"/>
      </rPr>
      <t>CRONOGRAMA FÍSICO-FINANCEIRO</t>
    </r>
  </si>
  <si>
    <r>
      <rPr>
        <b/>
        <sz val="8"/>
        <rFont val="Arial"/>
        <family val="2"/>
      </rPr>
      <t>ENDEREÇO</t>
    </r>
    <r>
      <rPr>
        <sz val="8"/>
        <rFont val="Arial"/>
        <family val="2"/>
      </rPr>
      <t>:</t>
    </r>
  </si>
  <si>
    <t>ENDEREÇO:</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</si>
  <si>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</si>
  <si>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</si>
  <si>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</si>
  <si>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</si>
  <si>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</si>
  <si>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</si>
  <si>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</si>
  <si>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</si>
  <si>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</si>
  <si>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</si>
  <si>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</si>
  <si>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</si>
  <si>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</si>
  <si>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</si>
  <si>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</si>
  <si>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</si>
  <si>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</si>
  <si>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</si>
  <si>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</si>
  <si>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</si>
  <si>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</si>
  <si>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</si>
  <si>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</si>
  <si>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</si>
  <si>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</si>
  <si>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</si>
  <si>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</si>
  <si>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</si>
  <si>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</si>
  <si>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</si>
  <si>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</si>
  <si>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</si>
  <si>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</si>
  <si>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</si>
  <si>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</si>
  <si>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</si>
  <si>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</si>
  <si>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</si>
  <si>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</si>
  <si>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</si>
  <si>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</si>
  <si>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</si>
  <si>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</si>
  <si>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</si>
  <si>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</si>
  <si>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</si>
  <si>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</si>
  <si>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</si>
  <si>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</si>
  <si>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</si>
  <si>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</si>
  <si>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</si>
  <si>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</si>
  <si>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</si>
  <si>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</si>
  <si>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</si>
  <si>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</si>
  <si>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</si>
  <si>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</si>
  <si>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</si>
  <si>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</si>
  <si>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</si>
  <si>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</si>
  <si>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</si>
  <si>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</si>
  <si>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</si>
  <si>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</si>
  <si>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</si>
  <si>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</si>
  <si>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</si>
  <si>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</si>
  <si>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</si>
  <si>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</si>
  <si>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</si>
  <si>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</si>
  <si>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</si>
  <si>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</si>
  <si>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</si>
  <si>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</si>
  <si>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</si>
  <si>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</si>
  <si>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</si>
  <si>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</si>
  <si>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</si>
  <si>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</si>
  <si>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</si>
  <si>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</si>
  <si>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</si>
  <si>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</si>
  <si>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</si>
  <si>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</si>
  <si>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</si>
  <si>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</si>
  <si>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</si>
  <si>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</si>
  <si>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</si>
  <si>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</si>
  <si>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</si>
  <si>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</si>
  <si>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</si>
  <si>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</si>
  <si>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</si>
  <si>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</si>
  <si>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</si>
  <si>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</si>
  <si>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</si>
  <si>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</si>
  <si>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</si>
  <si>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</si>
  <si>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</si>
  <si>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</si>
  <si>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</si>
  <si>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</si>
  <si>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</si>
  <si>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</si>
  <si>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</si>
  <si>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</si>
  <si>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</si>
  <si>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</si>
  <si>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</si>
  <si>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</si>
  <si>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</si>
  <si>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</si>
  <si>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</si>
  <si>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</si>
  <si>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</si>
  <si>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</si>
  <si>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</si>
  <si>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</si>
  <si>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</si>
  <si>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</si>
  <si>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</si>
  <si>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</si>
  <si>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</si>
  <si>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</si>
  <si>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</si>
  <si>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</si>
  <si>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</si>
  <si>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</si>
  <si>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</si>
  <si>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</si>
  <si>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</si>
  <si>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</si>
  <si>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</si>
  <si>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</si>
  <si>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</si>
  <si>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</si>
  <si>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</si>
  <si>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</si>
  <si>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</si>
  <si>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</si>
  <si>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</si>
  <si>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</si>
  <si>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</si>
  <si>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</si>
  <si>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</si>
  <si>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</si>
  <si>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</si>
  <si>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</si>
  <si>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</si>
  <si>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</si>
  <si>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</si>
  <si>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</si>
  <si>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</si>
  <si>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</si>
  <si>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</si>
  <si>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</si>
  <si>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</si>
  <si>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</si>
  <si>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</si>
  <si>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</si>
  <si>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</si>
  <si>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</si>
  <si>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</si>
  <si>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</si>
  <si>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</si>
  <si>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</si>
  <si>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</si>
  <si>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</si>
  <si>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</si>
  <si>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</si>
  <si>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</si>
  <si>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</si>
  <si>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</si>
  <si>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</si>
  <si>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</si>
  <si>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</si>
  <si>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</si>
  <si>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</si>
  <si>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</si>
  <si>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</si>
  <si>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</si>
  <si>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</si>
  <si>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</si>
  <si>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</si>
  <si>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</si>
  <si>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</si>
  <si>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</si>
  <si>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</si>
  <si>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</si>
  <si>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</si>
  <si>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</si>
  <si>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</si>
  <si>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</si>
  <si>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</si>
  <si>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</si>
  <si>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</si>
  <si>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</si>
  <si>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</si>
  <si>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</si>
  <si>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</si>
  <si>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</si>
  <si>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</si>
  <si>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</si>
  <si>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</si>
  <si>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</si>
  <si>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</si>
  <si>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</si>
  <si>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</si>
  <si>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</si>
  <si>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</si>
  <si>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</si>
  <si>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</si>
  <si>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</si>
  <si>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</si>
  <si>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</si>
  <si>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</si>
  <si>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</si>
  <si>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</si>
  <si>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</si>
  <si>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</si>
  <si>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</si>
  <si>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</si>
  <si>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</si>
  <si>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</si>
  <si>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</si>
  <si>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</si>
  <si>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</si>
  <si>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</si>
  <si>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</si>
  <si>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</si>
  <si>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</si>
  <si>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</si>
  <si>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</si>
  <si>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</si>
  <si>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</si>
  <si>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</si>
  <si>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</si>
  <si>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</si>
  <si>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</si>
  <si>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</si>
  <si>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</si>
  <si>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</si>
  <si>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</si>
  <si>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</si>
  <si>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</si>
  <si>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</si>
  <si>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</si>
  <si>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</si>
  <si>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GRADIL EM FERRO FIXADO EM VÃOS DE JANELAS, FORMADO POR BARRAS CHATAS DE 25X4,8 MM. AF_04/2019</t>
  </si>
  <si>
    <t>GRADIL EM ALUMÍNIO FIXADO EM VÃOS DE JANELAS, FORMADO POR TUBOS DE 3/4". AF_04/2019</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</si>
  <si>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</si>
  <si>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</si>
  <si>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</si>
  <si>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</si>
  <si>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</si>
  <si>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FABRICAÇÃO DE FÔRMA PARA PILARES CIRCULARES, EM CHAPA DE MADEIRA COMPENSADA RESINADA.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</si>
  <si>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</si>
  <si>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</si>
  <si>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</si>
  <si>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</si>
  <si>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</si>
  <si>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</si>
  <si>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</si>
  <si>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</si>
  <si>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</si>
  <si>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</si>
  <si>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</si>
  <si>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</si>
  <si>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</si>
  <si>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</si>
  <si>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</si>
  <si>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</si>
  <si>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</si>
  <si>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</si>
  <si>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</si>
  <si>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</si>
  <si>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</si>
  <si>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</si>
  <si>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</si>
  <si>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</si>
  <si>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</si>
  <si>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</si>
  <si>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</si>
  <si>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</si>
  <si>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</si>
  <si>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</si>
  <si>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</si>
  <si>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</si>
  <si>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</si>
  <si>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</si>
  <si>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</si>
  <si>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</si>
  <si>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</si>
  <si>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</si>
  <si>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</si>
  <si>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</si>
  <si>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</si>
  <si>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</si>
  <si>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</si>
  <si>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</si>
  <si>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</si>
  <si>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</si>
  <si>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</si>
  <si>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</si>
  <si>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</si>
  <si>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</si>
  <si>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</si>
  <si>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</si>
  <si>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</si>
  <si>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</si>
  <si>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</si>
  <si>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</si>
  <si>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</si>
  <si>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</si>
  <si>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</si>
  <si>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</si>
  <si>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</si>
  <si>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</si>
  <si>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</si>
  <si>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</si>
  <si>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</si>
  <si>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</si>
  <si>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</si>
  <si>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</si>
  <si>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</si>
  <si>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</si>
  <si>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</si>
  <si>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</si>
  <si>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</si>
  <si>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</si>
  <si>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</si>
  <si>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</si>
  <si>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</si>
  <si>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</si>
  <si>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</si>
  <si>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</si>
  <si>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</si>
  <si>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</si>
  <si>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</si>
  <si>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</si>
  <si>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</si>
  <si>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</si>
  <si>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</si>
  <si>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</si>
  <si>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</si>
  <si>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</si>
  <si>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</si>
  <si>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</si>
  <si>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</si>
  <si>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</si>
  <si>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</si>
  <si>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</si>
  <si>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</si>
  <si>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</si>
  <si>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</si>
  <si>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</si>
  <si>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</si>
  <si>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</si>
  <si>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</si>
  <si>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</si>
  <si>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</si>
  <si>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</si>
  <si>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</si>
  <si>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</si>
  <si>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</si>
  <si>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</si>
  <si>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</si>
  <si>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</si>
  <si>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</si>
  <si>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</si>
  <si>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</si>
  <si>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</si>
  <si>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</si>
  <si>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</si>
  <si>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</si>
  <si>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</si>
  <si>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</si>
  <si>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</si>
  <si>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</si>
  <si>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</si>
  <si>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</si>
  <si>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</si>
  <si>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</si>
  <si>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</si>
  <si>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</si>
  <si>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</si>
  <si>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</si>
  <si>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</si>
  <si>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</si>
  <si>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</si>
  <si>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</si>
  <si>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</si>
  <si>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</si>
  <si>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</si>
  <si>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</si>
  <si>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</si>
  <si>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</si>
  <si>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</si>
  <si>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</si>
  <si>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</si>
  <si>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</si>
  <si>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</si>
  <si>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</si>
  <si>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</si>
  <si>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</si>
  <si>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</si>
  <si>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</si>
  <si>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</si>
  <si>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</si>
  <si>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</si>
  <si>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</si>
  <si>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</si>
  <si>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</si>
  <si>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</si>
  <si>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</si>
  <si>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</si>
  <si>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</si>
  <si>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</si>
  <si>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</si>
  <si>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</si>
  <si>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</si>
  <si>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</si>
  <si>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</si>
  <si>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</si>
  <si>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</si>
  <si>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</si>
  <si>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</si>
  <si>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</si>
  <si>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</si>
  <si>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</si>
  <si>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</si>
  <si>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</si>
  <si>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</si>
  <si>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</si>
  <si>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</si>
  <si>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</si>
  <si>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</si>
  <si>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</si>
  <si>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</si>
  <si>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</si>
  <si>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</si>
  <si>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</si>
  <si>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</si>
  <si>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</si>
  <si>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</si>
  <si>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</si>
  <si>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</si>
  <si>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</si>
  <si>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</si>
  <si>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</si>
  <si>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</si>
  <si>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</si>
  <si>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</si>
  <si>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</si>
  <si>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</si>
  <si>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</si>
  <si>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</si>
  <si>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</si>
  <si>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</si>
  <si>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</si>
  <si>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</si>
  <si>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</si>
  <si>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</si>
  <si>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</si>
  <si>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</si>
  <si>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</si>
  <si>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</si>
  <si>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</si>
  <si>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</si>
  <si>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</si>
  <si>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</si>
  <si>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</si>
  <si>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</si>
  <si>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</si>
  <si>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</si>
  <si>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</si>
  <si>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</si>
  <si>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</si>
  <si>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</si>
  <si>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</si>
  <si>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</si>
  <si>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</si>
  <si>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</si>
  <si>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</si>
  <si>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</si>
  <si>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</si>
  <si>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</si>
  <si>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</si>
  <si>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</si>
  <si>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</si>
  <si>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</si>
  <si>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</si>
  <si>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</si>
  <si>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</si>
  <si>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</si>
  <si>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</si>
  <si>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</si>
  <si>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</si>
  <si>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</si>
  <si>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</si>
  <si>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</si>
  <si>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</si>
  <si>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</si>
  <si>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</si>
  <si>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</si>
  <si>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</si>
  <si>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</si>
  <si>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</si>
  <si>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</si>
  <si>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</si>
  <si>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</si>
  <si>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</si>
  <si>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</si>
  <si>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</si>
  <si>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</si>
  <si>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</si>
  <si>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</si>
  <si>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</si>
  <si>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</si>
  <si>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INDIVIDUALIZADA, EM PVC DN 25 (¾), PARA 1 MEDIDOR  FORNECIMENTO E INSTALAÇÃO (EXCLUSIVE HIDRÔMETRO). AF_11/2016</t>
  </si>
  <si>
    <t>FABRICAÇÃO, MONTAGEM E DESMONTAGEM DE FÔRMA PARA BLOCO DE COROAMENTO, EM MADEIRA SERRADA, E=25 MM, 1 UTILIZAÇÃO. AF_06/2017</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</si>
  <si>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</si>
  <si>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</si>
  <si>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</si>
  <si>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</si>
  <si>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</si>
  <si>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</si>
  <si>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</si>
  <si>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</si>
  <si>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</si>
  <si>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</si>
  <si>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</si>
  <si>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</si>
  <si>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</si>
  <si>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</si>
  <si>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</si>
  <si>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</si>
  <si>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</si>
  <si>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</si>
  <si>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</si>
  <si>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</si>
  <si>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</si>
  <si>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</si>
  <si>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</si>
  <si>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</si>
  <si>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</si>
  <si>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</si>
  <si>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</si>
  <si>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</si>
  <si>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</si>
  <si>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</si>
  <si>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</si>
  <si>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</si>
  <si>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</si>
  <si>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</si>
  <si>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</si>
  <si>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</si>
  <si>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MASSA ÚNICA, PARA RECEBIMENTO DE PINTURA OU CERÂMICA, ARGAMASSA INDUSTRIALIZADA, PREPARO MECÂNICO, APLICADO COM EQUIPAMENTO DE MISTURA E PROJEÇÃO DE 1,5 M3/H EM FACES INTERNAS DE PAREDES, ESPESSURA DE 5MM, SEM EXECUÇÃO DE TALISCAS. AF_06/2014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</si>
  <si>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</si>
  <si>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</si>
  <si>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</si>
  <si>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</si>
  <si>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</si>
  <si>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</si>
  <si>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</si>
  <si>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</si>
  <si>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</si>
  <si>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</si>
  <si>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</si>
  <si>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</si>
  <si>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</si>
  <si>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</si>
  <si>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</si>
  <si>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</si>
  <si>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</si>
  <si>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</si>
  <si>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</si>
  <si>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</si>
  <si>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</si>
  <si>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</si>
  <si>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</si>
  <si>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</si>
  <si>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</si>
  <si>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</si>
  <si>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</si>
  <si>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</si>
  <si>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</si>
  <si>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</si>
  <si>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</si>
  <si>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</si>
  <si>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</si>
  <si>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</si>
  <si>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</si>
  <si>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</si>
  <si>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</si>
  <si>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</si>
  <si>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</si>
  <si>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</si>
  <si>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</si>
  <si>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</si>
  <si>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</si>
  <si>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</si>
  <si>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</si>
  <si>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</si>
  <si>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</si>
  <si>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</si>
  <si>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</si>
  <si>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</si>
  <si>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</si>
  <si>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</si>
  <si>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</si>
  <si>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</si>
  <si>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</si>
  <si>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</si>
  <si>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</si>
  <si>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</si>
  <si>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</si>
  <si>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</si>
  <si>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</si>
  <si>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</si>
  <si>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</si>
  <si>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</si>
  <si>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</si>
  <si>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</si>
  <si>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</si>
  <si>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</si>
  <si>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</si>
  <si>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</si>
  <si>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</si>
  <si>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</si>
  <si>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</si>
  <si>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</si>
  <si>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</si>
  <si>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</si>
  <si>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</si>
  <si>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</si>
  <si>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</si>
  <si>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</si>
  <si>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</si>
  <si>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</si>
  <si>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</si>
  <si>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</si>
  <si>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</si>
  <si>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</si>
  <si>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</si>
  <si>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</si>
  <si>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</si>
  <si>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</si>
  <si>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</si>
  <si>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</si>
  <si>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</si>
  <si>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</si>
  <si>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</si>
  <si>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</si>
  <si>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</si>
  <si>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</si>
  <si>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</si>
  <si>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</si>
  <si>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</si>
  <si>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</si>
  <si>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</si>
  <si>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</si>
  <si>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</si>
  <si>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</si>
  <si>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</si>
  <si>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</si>
  <si>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</si>
  <si>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</si>
  <si>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</si>
  <si>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</si>
  <si>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</si>
  <si>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</si>
  <si>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</si>
  <si>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</si>
  <si>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</si>
  <si>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</si>
  <si>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</si>
  <si>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</si>
  <si>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</si>
  <si>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</si>
  <si>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</si>
  <si>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</si>
  <si>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</si>
  <si>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</si>
  <si>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</si>
  <si>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</si>
  <si>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</si>
  <si>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</si>
  <si>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</si>
  <si>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</si>
  <si>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</si>
  <si>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</si>
  <si>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</si>
  <si>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</si>
  <si>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</si>
  <si>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</si>
  <si>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</si>
  <si>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</si>
  <si>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</si>
  <si>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</si>
  <si>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</si>
  <si>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</si>
  <si>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</si>
  <si>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</si>
  <si>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</si>
  <si>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</si>
  <si>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</si>
  <si>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</si>
  <si>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</si>
  <si>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</si>
  <si>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</si>
  <si>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</si>
  <si>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</si>
  <si>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</si>
  <si>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</si>
  <si>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</si>
  <si>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</si>
  <si>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</si>
  <si>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</si>
  <si>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</si>
  <si>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</si>
  <si>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</si>
  <si>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</si>
  <si>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</si>
  <si>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</si>
  <si>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</si>
  <si>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</si>
  <si>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</si>
  <si>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</si>
  <si>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</si>
  <si>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</si>
  <si>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</si>
  <si>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</si>
  <si>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</si>
  <si>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</si>
  <si>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</si>
  <si>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</si>
  <si>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</si>
  <si>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</si>
  <si>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</si>
  <si>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</si>
  <si>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</si>
  <si>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</si>
  <si>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</si>
  <si>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</si>
  <si>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</si>
  <si>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</si>
  <si>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</si>
  <si>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</si>
  <si>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</si>
  <si>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</si>
  <si>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</si>
  <si>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</si>
  <si>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</si>
  <si>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</si>
  <si>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</si>
  <si>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</si>
  <si>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</si>
  <si>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</si>
  <si>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</si>
  <si>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</si>
  <si>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</si>
  <si>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</si>
  <si>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</si>
  <si>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</si>
  <si>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</si>
  <si>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</si>
  <si>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</si>
  <si>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</si>
  <si>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</si>
  <si>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</si>
  <si>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</si>
  <si>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</si>
  <si>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</si>
  <si>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</si>
  <si>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</si>
  <si>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</si>
  <si>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</si>
  <si>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</si>
  <si>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</si>
  <si>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</si>
  <si>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</si>
  <si>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</si>
  <si>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</si>
  <si>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</si>
  <si>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</si>
  <si>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</si>
  <si>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</si>
  <si>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</si>
  <si>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</si>
  <si>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</si>
  <si>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</si>
  <si>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</si>
  <si>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</si>
  <si>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</si>
  <si>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</si>
  <si>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</si>
  <si>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</si>
  <si>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</si>
  <si>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</si>
  <si>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</si>
  <si>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</si>
  <si>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</si>
  <si>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PORTA DE MADEIRA.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</si>
  <si>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</si>
  <si>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</si>
  <si>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</si>
  <si>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</si>
  <si>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</si>
  <si>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</si>
  <si>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</si>
  <si>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</si>
  <si>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</si>
  <si>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</si>
  <si>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</si>
  <si>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</si>
  <si>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</si>
  <si>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</si>
  <si>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</si>
  <si>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</si>
  <si>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</si>
  <si>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</si>
  <si>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</si>
  <si>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</si>
  <si>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</si>
  <si>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</si>
  <si>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</si>
  <si>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</si>
  <si>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</si>
  <si>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</si>
  <si>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</si>
  <si>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</si>
  <si>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</si>
  <si>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</si>
  <si>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</si>
  <si>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</si>
  <si>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</si>
  <si>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</si>
  <si>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</si>
  <si>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</si>
  <si>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</si>
  <si>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</si>
  <si>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</si>
  <si>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</si>
  <si>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</si>
  <si>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</si>
  <si>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</si>
  <si>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</si>
  <si>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</si>
  <si>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</si>
  <si>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</si>
  <si>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</si>
  <si>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</si>
  <si>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</si>
  <si>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</si>
  <si>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</si>
  <si>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</si>
  <si>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</si>
  <si>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</si>
  <si>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</si>
  <si>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</si>
  <si>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</si>
  <si>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</si>
  <si>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</si>
  <si>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</si>
  <si>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AUXILIAR DE AZULEJISTA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</si>
  <si>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</si>
  <si>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</si>
  <si>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</si>
  <si>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</si>
  <si>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</si>
  <si>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</si>
  <si>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</si>
  <si>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</si>
  <si>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KM</t>
  </si>
  <si>
    <t>RO-43333</t>
  </si>
  <si>
    <t>RO-40118</t>
  </si>
  <si>
    <t>RO-40120</t>
  </si>
  <si>
    <t>RO-40121</t>
  </si>
  <si>
    <t>RO-40122</t>
  </si>
  <si>
    <t>RO-40123</t>
  </si>
  <si>
    <t>RO-40124</t>
  </si>
  <si>
    <t>RO-40125</t>
  </si>
  <si>
    <t>RO-40128</t>
  </si>
  <si>
    <t>RO-40148</t>
  </si>
  <si>
    <t>RO-40149</t>
  </si>
  <si>
    <t>RO-40150</t>
  </si>
  <si>
    <t>RO-40151</t>
  </si>
  <si>
    <t>RO-40152</t>
  </si>
  <si>
    <t>RO-40153</t>
  </si>
  <si>
    <t>RO-40154</t>
  </si>
  <si>
    <t>RO-40155</t>
  </si>
  <si>
    <t>RO-40156</t>
  </si>
  <si>
    <t>RO-40157</t>
  </si>
  <si>
    <t>RO-40158</t>
  </si>
  <si>
    <t>RO-40159</t>
  </si>
  <si>
    <t>RO-40162</t>
  </si>
  <si>
    <t>RO-40163</t>
  </si>
  <si>
    <t>RO-40164</t>
  </si>
  <si>
    <t>RO-40165</t>
  </si>
  <si>
    <t>RO-40166</t>
  </si>
  <si>
    <t>RO-40167</t>
  </si>
  <si>
    <t>RO-40168</t>
  </si>
  <si>
    <t>RO-40169</t>
  </si>
  <si>
    <t>RO-40170</t>
  </si>
  <si>
    <t>RO-40171</t>
  </si>
  <si>
    <t>RO-40172</t>
  </si>
  <si>
    <t>RO-40173</t>
  </si>
  <si>
    <t>RO-40182</t>
  </si>
  <si>
    <t>RO-40183</t>
  </si>
  <si>
    <t>RO-40184</t>
  </si>
  <si>
    <t>RO-40185</t>
  </si>
  <si>
    <t>RO-41776</t>
  </si>
  <si>
    <t>RO-41777</t>
  </si>
  <si>
    <t>RO-41778</t>
  </si>
  <si>
    <t>RO-41834</t>
  </si>
  <si>
    <t>RO-41835</t>
  </si>
  <si>
    <t>RO-41836</t>
  </si>
  <si>
    <t>RO-40186</t>
  </si>
  <si>
    <t>RO-42329</t>
  </si>
  <si>
    <t>RO-40192</t>
  </si>
  <si>
    <t>RO-40194</t>
  </si>
  <si>
    <t>RO-40193</t>
  </si>
  <si>
    <t>RO-40210</t>
  </si>
  <si>
    <t>RO-40211</t>
  </si>
  <si>
    <t>RO-40213</t>
  </si>
  <si>
    <t>RO-40216</t>
  </si>
  <si>
    <t>RO-40218</t>
  </si>
  <si>
    <t>RO-40219</t>
  </si>
  <si>
    <t>RO-40220</t>
  </si>
  <si>
    <t>RO-40230</t>
  </si>
  <si>
    <t>RO-40221</t>
  </si>
  <si>
    <t>RO-40222</t>
  </si>
  <si>
    <t>RO-40231</t>
  </si>
  <si>
    <t>RO-40233</t>
  </si>
  <si>
    <t>RO-40232</t>
  </si>
  <si>
    <t>RO-40238</t>
  </si>
  <si>
    <t>RO-40242</t>
  </si>
  <si>
    <t>RO-40249</t>
  </si>
  <si>
    <t>RO-40251</t>
  </si>
  <si>
    <t>RO-40253</t>
  </si>
  <si>
    <t>RO-40252</t>
  </si>
  <si>
    <t>RO-40269</t>
  </si>
  <si>
    <t>RO-40270</t>
  </si>
  <si>
    <t>RO-40271</t>
  </si>
  <si>
    <t>RO-40272</t>
  </si>
  <si>
    <t>RO-40273</t>
  </si>
  <si>
    <t>RO-40274</t>
  </si>
  <si>
    <t>RO-40275</t>
  </si>
  <si>
    <t>RO-40276</t>
  </si>
  <si>
    <t>RO-40277</t>
  </si>
  <si>
    <t>RO-40278</t>
  </si>
  <si>
    <t>RO-40279</t>
  </si>
  <si>
    <t>RO-40280</t>
  </si>
  <si>
    <t>RO-40281</t>
  </si>
  <si>
    <t>RO-40282</t>
  </si>
  <si>
    <t>RO-40283</t>
  </si>
  <si>
    <t>RO-40284</t>
  </si>
  <si>
    <t>RO-40285</t>
  </si>
  <si>
    <t>RO-40286</t>
  </si>
  <si>
    <t>RO-40287</t>
  </si>
  <si>
    <t>RO-40288</t>
  </si>
  <si>
    <t>RO-41754</t>
  </si>
  <si>
    <t>RO-41783</t>
  </si>
  <si>
    <t>RO-42197</t>
  </si>
  <si>
    <t>RO-40292</t>
  </si>
  <si>
    <t>RO-40293</t>
  </si>
  <si>
    <t>RO-40294</t>
  </si>
  <si>
    <t>RO-40295</t>
  </si>
  <si>
    <t>RO-40296</t>
  </si>
  <si>
    <t>RO-40297</t>
  </si>
  <si>
    <t>RO-40298</t>
  </si>
  <si>
    <t>RO-40299</t>
  </si>
  <si>
    <t>RO-40300</t>
  </si>
  <si>
    <t>RO-40301</t>
  </si>
  <si>
    <t>RO-40302</t>
  </si>
  <si>
    <t>RO-40303</t>
  </si>
  <si>
    <t>RO-40304</t>
  </si>
  <si>
    <t>RO-40305</t>
  </si>
  <si>
    <t>RO-40306</t>
  </si>
  <si>
    <t>RO-40307</t>
  </si>
  <si>
    <t>RO-40308</t>
  </si>
  <si>
    <t>RO-40309</t>
  </si>
  <si>
    <t>RO-40310</t>
  </si>
  <si>
    <t>RO-40311</t>
  </si>
  <si>
    <t>RO-40316</t>
  </si>
  <si>
    <t>RO-40317</t>
  </si>
  <si>
    <t>RO-40318</t>
  </si>
  <si>
    <t>RO-40319</t>
  </si>
  <si>
    <t>RO-40320</t>
  </si>
  <si>
    <t>RO-40321</t>
  </si>
  <si>
    <t>RO-40322</t>
  </si>
  <si>
    <t>RO-40323</t>
  </si>
  <si>
    <t>RO-40324</t>
  </si>
  <si>
    <t>RO-40325</t>
  </si>
  <si>
    <t>RO-40327</t>
  </si>
  <si>
    <t>RO-40328</t>
  </si>
  <si>
    <t>RO-40329</t>
  </si>
  <si>
    <t>RO-40330</t>
  </si>
  <si>
    <t>RO-40331</t>
  </si>
  <si>
    <t>RO-40332</t>
  </si>
  <si>
    <t>RO-40333</t>
  </si>
  <si>
    <t>RO-40334</t>
  </si>
  <si>
    <t>RO-40335</t>
  </si>
  <si>
    <t>RO-40342</t>
  </si>
  <si>
    <t>RO-40343</t>
  </si>
  <si>
    <t>RO-40344</t>
  </si>
  <si>
    <t>RO-40345</t>
  </si>
  <si>
    <t>RO-40346</t>
  </si>
  <si>
    <t>RO-41040</t>
  </si>
  <si>
    <t>RO-41046</t>
  </si>
  <si>
    <t>RO-41041</t>
  </si>
  <si>
    <t>RO-41047</t>
  </si>
  <si>
    <t>RO-41042</t>
  </si>
  <si>
    <t>RO-41048</t>
  </si>
  <si>
    <t>RO-41043</t>
  </si>
  <si>
    <t>RO-41049</t>
  </si>
  <si>
    <t>RO-41044</t>
  </si>
  <si>
    <t>RO-41050</t>
  </si>
  <si>
    <t>RO-41045</t>
  </si>
  <si>
    <t>RO-41051</t>
  </si>
  <si>
    <t>RO-41052</t>
  </si>
  <si>
    <t>RO-41057</t>
  </si>
  <si>
    <t>RO-41053</t>
  </si>
  <si>
    <t>RO-41058</t>
  </si>
  <si>
    <t>RO-41054</t>
  </si>
  <si>
    <t>RO-41059</t>
  </si>
  <si>
    <t>RO-41055</t>
  </si>
  <si>
    <t>RO-41060</t>
  </si>
  <si>
    <t>RO-41056</t>
  </si>
  <si>
    <t>RO-41061</t>
  </si>
  <si>
    <t>RO-41062</t>
  </si>
  <si>
    <t>RO-41067</t>
  </si>
  <si>
    <t>RO-41063</t>
  </si>
  <si>
    <t>RO-41068</t>
  </si>
  <si>
    <t>RO-41064</t>
  </si>
  <si>
    <t>RO-41069</t>
  </si>
  <si>
    <t>RO-41065</t>
  </si>
  <si>
    <t>RO-41070</t>
  </si>
  <si>
    <t>RO-41066</t>
  </si>
  <si>
    <t>RO-41071</t>
  </si>
  <si>
    <t>RO-40354</t>
  </si>
  <si>
    <t>RO-40392</t>
  </si>
  <si>
    <t>RO-40355</t>
  </si>
  <si>
    <t>RO-40393</t>
  </si>
  <si>
    <t>RO-40356</t>
  </si>
  <si>
    <t>RO-40394</t>
  </si>
  <si>
    <t>RO-40357</t>
  </si>
  <si>
    <t>RO-40395</t>
  </si>
  <si>
    <t>RO-40358</t>
  </si>
  <si>
    <t>RO-40396</t>
  </si>
  <si>
    <t>RO-40359</t>
  </si>
  <si>
    <t>RO-40397</t>
  </si>
  <si>
    <t>RO-41796</t>
  </si>
  <si>
    <t>RO-41797</t>
  </si>
  <si>
    <t>RO-40360</t>
  </si>
  <si>
    <t>RO-40398</t>
  </si>
  <si>
    <t>RO-40361</t>
  </si>
  <si>
    <t>RO-40399</t>
  </si>
  <si>
    <t>RO-40362</t>
  </si>
  <si>
    <t>RO-40400</t>
  </si>
  <si>
    <t>RO-40363</t>
  </si>
  <si>
    <t>RO-40401</t>
  </si>
  <si>
    <t>RO-40366</t>
  </si>
  <si>
    <t>RO-40404</t>
  </si>
  <si>
    <t>RO-40367</t>
  </si>
  <si>
    <t>RO-40405</t>
  </si>
  <si>
    <t>RO-40368</t>
  </si>
  <si>
    <t>RO-40406</t>
  </si>
  <si>
    <t>RO-40370</t>
  </si>
  <si>
    <t>RO-40408</t>
  </si>
  <si>
    <t>RO-40371</t>
  </si>
  <si>
    <t>RO-40409</t>
  </si>
  <si>
    <t>RO-40372</t>
  </si>
  <si>
    <t>RO-40410</t>
  </si>
  <si>
    <t>RO-40373</t>
  </si>
  <si>
    <t>RO-40411</t>
  </si>
  <si>
    <t>RO-43343</t>
  </si>
  <si>
    <t>RO-40412</t>
  </si>
  <si>
    <t>RO-40375</t>
  </si>
  <si>
    <t>RO-40414</t>
  </si>
  <si>
    <t>RO-40376</t>
  </si>
  <si>
    <t>RO-40415</t>
  </si>
  <si>
    <t>RO-40388</t>
  </si>
  <si>
    <t>RO-40416</t>
  </si>
  <si>
    <t>RO-40389</t>
  </si>
  <si>
    <t>RO-40417</t>
  </si>
  <si>
    <t>RO-40429</t>
  </si>
  <si>
    <t>RO-40453</t>
  </si>
  <si>
    <t>RO-40431</t>
  </si>
  <si>
    <t>RO-40455</t>
  </si>
  <si>
    <t>RO-40432</t>
  </si>
  <si>
    <t>RO-40456</t>
  </si>
  <si>
    <t>RO-40433</t>
  </si>
  <si>
    <t>RO-40457</t>
  </si>
  <si>
    <t>RO-40434</t>
  </si>
  <si>
    <t>RO-40458</t>
  </si>
  <si>
    <t>RO-40435</t>
  </si>
  <si>
    <t>RO-40459</t>
  </si>
  <si>
    <t>RO-40436</t>
  </si>
  <si>
    <t>RO-40460</t>
  </si>
  <si>
    <t>RO-40437</t>
  </si>
  <si>
    <t>RO-40461</t>
  </si>
  <si>
    <t>RO-40438</t>
  </si>
  <si>
    <t>RO-40462</t>
  </si>
  <si>
    <t>RO-40439</t>
  </si>
  <si>
    <t>RO-40463</t>
  </si>
  <si>
    <t>RO-40440</t>
  </si>
  <si>
    <t>RO-40464</t>
  </si>
  <si>
    <t>RO-40441</t>
  </si>
  <si>
    <t>RO-40465</t>
  </si>
  <si>
    <t>RO-40442</t>
  </si>
  <si>
    <t>RO-40466</t>
  </si>
  <si>
    <t>RO-40443</t>
  </si>
  <si>
    <t>RO-40467</t>
  </si>
  <si>
    <t>RO-40444</t>
  </si>
  <si>
    <t>RO-40469</t>
  </si>
  <si>
    <t>RO-40445</t>
  </si>
  <si>
    <t>RO-41798</t>
  </si>
  <si>
    <t>RO-40447</t>
  </si>
  <si>
    <t>RO-40471</t>
  </si>
  <si>
    <t>RO-40483</t>
  </si>
  <si>
    <t>RO-40504</t>
  </si>
  <si>
    <t>RO-42271</t>
  </si>
  <si>
    <t>RO-42272</t>
  </si>
  <si>
    <t>RO-40494</t>
  </si>
  <si>
    <t>RO-40505</t>
  </si>
  <si>
    <t>RO-41799</t>
  </si>
  <si>
    <t>RO-44766</t>
  </si>
  <si>
    <t>RO-40485</t>
  </si>
  <si>
    <t>RO-40496</t>
  </si>
  <si>
    <t>RO-40486</t>
  </si>
  <si>
    <t>RO-40497</t>
  </si>
  <si>
    <t>RO-40487</t>
  </si>
  <si>
    <t>RO-40498</t>
  </si>
  <si>
    <t>RO-40492</t>
  </si>
  <si>
    <t>RO-40507</t>
  </si>
  <si>
    <t>RO-40500</t>
  </si>
  <si>
    <t>RO-40509</t>
  </si>
  <si>
    <t>RO-40377</t>
  </si>
  <si>
    <t>RO-40418</t>
  </si>
  <si>
    <t>RO-40378</t>
  </si>
  <si>
    <t>RO-40419</t>
  </si>
  <si>
    <t>RO-40379</t>
  </si>
  <si>
    <t>RO-40420</t>
  </si>
  <si>
    <t>RO-40380</t>
  </si>
  <si>
    <t>RO-40421</t>
  </si>
  <si>
    <t>RO-40381</t>
  </si>
  <si>
    <t>RO-40422</t>
  </si>
  <si>
    <t>RO-40382</t>
  </si>
  <si>
    <t>RO-40423</t>
  </si>
  <si>
    <t>RO-40383</t>
  </si>
  <si>
    <t>RO-40424</t>
  </si>
  <si>
    <t>RO-40384</t>
  </si>
  <si>
    <t>RO-40425</t>
  </si>
  <si>
    <t>RO-40385</t>
  </si>
  <si>
    <t>RO-40426</t>
  </si>
  <si>
    <t>RO-40448</t>
  </si>
  <si>
    <t>RO-40472</t>
  </si>
  <si>
    <t>RO-40450</t>
  </si>
  <si>
    <t>RO-40474</t>
  </si>
  <si>
    <t>RO-40451</t>
  </si>
  <si>
    <t>RO-40475</t>
  </si>
  <si>
    <t>RO-42820</t>
  </si>
  <si>
    <t>RO-42821</t>
  </si>
  <si>
    <t>RO-40452</t>
  </si>
  <si>
    <t>RO-40476</t>
  </si>
  <si>
    <t>RO-40488</t>
  </si>
  <si>
    <t>RO-40501</t>
  </si>
  <si>
    <t>RO-40478</t>
  </si>
  <si>
    <t>RO-40503</t>
  </si>
  <si>
    <t>RO-40519</t>
  </si>
  <si>
    <t>RO-40520</t>
  </si>
  <si>
    <t>RO-40521</t>
  </si>
  <si>
    <t>RO-40522</t>
  </si>
  <si>
    <t>RO-40523</t>
  </si>
  <si>
    <t>RO-40524</t>
  </si>
  <si>
    <t>RO-40525</t>
  </si>
  <si>
    <t>RO-40526</t>
  </si>
  <si>
    <t>RO-40527</t>
  </si>
  <si>
    <t>RO-40529</t>
  </si>
  <si>
    <t>RO-40530</t>
  </si>
  <si>
    <t>RO-40528</t>
  </si>
  <si>
    <t>RO-40532</t>
  </si>
  <si>
    <t>RO-40533</t>
  </si>
  <si>
    <t>RO-40531</t>
  </si>
  <si>
    <t>RO-40535</t>
  </si>
  <si>
    <t>RO-40534</t>
  </si>
  <si>
    <t>RO-40536</t>
  </si>
  <si>
    <t>RO-40537</t>
  </si>
  <si>
    <t>RO-40538</t>
  </si>
  <si>
    <t>RO-40539</t>
  </si>
  <si>
    <t>RO-40540</t>
  </si>
  <si>
    <t>RO-40541</t>
  </si>
  <si>
    <t>RO-40542</t>
  </si>
  <si>
    <t>RO-40543</t>
  </si>
  <si>
    <t>RO-40544</t>
  </si>
  <si>
    <t>RO-40546</t>
  </si>
  <si>
    <t>RO-40547</t>
  </si>
  <si>
    <t>RO-40545</t>
  </si>
  <si>
    <t>RO-40549</t>
  </si>
  <si>
    <t>RO-40550</t>
  </si>
  <si>
    <t>RO-40548</t>
  </si>
  <si>
    <t>RO-40552</t>
  </si>
  <si>
    <t>RO-40551</t>
  </si>
  <si>
    <t>RO-40554</t>
  </si>
  <si>
    <t>RO-40555</t>
  </si>
  <si>
    <t>RO-40556</t>
  </si>
  <si>
    <t>RO-40557</t>
  </si>
  <si>
    <t>RO-40558</t>
  </si>
  <si>
    <t>RO-40559</t>
  </si>
  <si>
    <t>RO-40560</t>
  </si>
  <si>
    <t>RO-40561</t>
  </si>
  <si>
    <t>RO-40562</t>
  </si>
  <si>
    <t>RO-40564</t>
  </si>
  <si>
    <t>RO-40565</t>
  </si>
  <si>
    <t>RO-40563</t>
  </si>
  <si>
    <t>RO-40567</t>
  </si>
  <si>
    <t>RO-40568</t>
  </si>
  <si>
    <t>RO-40566</t>
  </si>
  <si>
    <t>RO-40570</t>
  </si>
  <si>
    <t>RO-40569</t>
  </si>
  <si>
    <t>RO-40514</t>
  </si>
  <si>
    <t>RO-40571</t>
  </si>
  <si>
    <t>RO-40572</t>
  </si>
  <si>
    <t>RO-40573</t>
  </si>
  <si>
    <t>RO-40574</t>
  </si>
  <si>
    <t>RO-40575</t>
  </si>
  <si>
    <t>RO-40576</t>
  </si>
  <si>
    <t>RO-40577</t>
  </si>
  <si>
    <t>RO-40578</t>
  </si>
  <si>
    <t>RO-40579</t>
  </si>
  <si>
    <t>RO-40580</t>
  </si>
  <si>
    <t>RO-40581</t>
  </si>
  <si>
    <t>RO-40582</t>
  </si>
  <si>
    <t>RO-40583</t>
  </si>
  <si>
    <t>RO-40584</t>
  </si>
  <si>
    <t>RO-40585</t>
  </si>
  <si>
    <t>RO-40586</t>
  </si>
  <si>
    <t>RO-40587</t>
  </si>
  <si>
    <t>RO-40588</t>
  </si>
  <si>
    <t>RO-40589</t>
  </si>
  <si>
    <t>RO-40590</t>
  </si>
  <si>
    <t>RO-40591</t>
  </si>
  <si>
    <t>RO-40592</t>
  </si>
  <si>
    <t>RO-40593</t>
  </si>
  <si>
    <t>RO-40594</t>
  </si>
  <si>
    <t>RO-40595</t>
  </si>
  <si>
    <t>RO-40596</t>
  </si>
  <si>
    <t>RO-40597</t>
  </si>
  <si>
    <t>RO-40598</t>
  </si>
  <si>
    <t>RO-40599</t>
  </si>
  <si>
    <t>RO-40600</t>
  </si>
  <si>
    <t>RO-40601</t>
  </si>
  <si>
    <t>RO-40602</t>
  </si>
  <si>
    <t>RO-40603</t>
  </si>
  <si>
    <t>RO-40604</t>
  </si>
  <si>
    <t>RO-40605</t>
  </si>
  <si>
    <t>RO-40606</t>
  </si>
  <si>
    <t>RO-40607</t>
  </si>
  <si>
    <t>RO-40608</t>
  </si>
  <si>
    <t>RO-40609</t>
  </si>
  <si>
    <t>RO-40610</t>
  </si>
  <si>
    <t>RO-40613</t>
  </si>
  <si>
    <t>RO-40614</t>
  </si>
  <si>
    <t>RO-40615</t>
  </si>
  <si>
    <t>RO-40616</t>
  </si>
  <si>
    <t>RO-40617</t>
  </si>
  <si>
    <t>RO-40618</t>
  </si>
  <si>
    <t>RO-40619</t>
  </si>
  <si>
    <t>RO-40620</t>
  </si>
  <si>
    <t>RO-40621</t>
  </si>
  <si>
    <t>RO-40622</t>
  </si>
  <si>
    <t>RO-40623</t>
  </si>
  <si>
    <t>RO-40624</t>
  </si>
  <si>
    <t>RO-40625</t>
  </si>
  <si>
    <t>RO-40626</t>
  </si>
  <si>
    <t>RO-40627</t>
  </si>
  <si>
    <t>RO-40628</t>
  </si>
  <si>
    <t>RO-40629</t>
  </si>
  <si>
    <t>RO-40630</t>
  </si>
  <si>
    <t>RO-40631</t>
  </si>
  <si>
    <t>RO-40632</t>
  </si>
  <si>
    <t>RO-40633</t>
  </si>
  <si>
    <t>RO-40634</t>
  </si>
  <si>
    <t>RO-40647</t>
  </si>
  <si>
    <t>RO-40648</t>
  </si>
  <si>
    <t>RO-40649</t>
  </si>
  <si>
    <t>RO-40650</t>
  </si>
  <si>
    <t>RO-40651</t>
  </si>
  <si>
    <t>RO-40652</t>
  </si>
  <si>
    <t>RO-40653</t>
  </si>
  <si>
    <t>RO-40654</t>
  </si>
  <si>
    <t>RO-40655</t>
  </si>
  <si>
    <t>RO-40656</t>
  </si>
  <si>
    <t>RO-40657</t>
  </si>
  <si>
    <t>RO-40658</t>
  </si>
  <si>
    <t>RO-40659</t>
  </si>
  <si>
    <t>RO-40660</t>
  </si>
  <si>
    <t>RO-40661</t>
  </si>
  <si>
    <t>RO-40662</t>
  </si>
  <si>
    <t>RO-40663</t>
  </si>
  <si>
    <t>RO-40664</t>
  </si>
  <si>
    <t>RO-40665</t>
  </si>
  <si>
    <t>RO-40666</t>
  </si>
  <si>
    <t>RO-40667</t>
  </si>
  <si>
    <t>RO-40668</t>
  </si>
  <si>
    <t>RO-40669</t>
  </si>
  <si>
    <t>RO-40670</t>
  </si>
  <si>
    <t>RO-40638</t>
  </si>
  <si>
    <t>RO-40553</t>
  </si>
  <si>
    <t>RO-42379</t>
  </si>
  <si>
    <t>RO-42380</t>
  </si>
  <si>
    <t>RO-42910</t>
  </si>
  <si>
    <t>RO-42911</t>
  </si>
  <si>
    <t>RO-40925</t>
  </si>
  <si>
    <t>RO-43467</t>
  </si>
  <si>
    <t>RO-40928</t>
  </si>
  <si>
    <t>RO-40930</t>
  </si>
  <si>
    <t>RO-40935</t>
  </si>
  <si>
    <t>RO-40955</t>
  </si>
  <si>
    <t>RO-40956</t>
  </si>
  <si>
    <t>RO-43118</t>
  </si>
  <si>
    <t>RO-40988</t>
  </si>
  <si>
    <t>RO-40942</t>
  </si>
  <si>
    <t>RO-42808</t>
  </si>
  <si>
    <t>RO-42935</t>
  </si>
  <si>
    <t>RO-42838</t>
  </si>
  <si>
    <t>RO-43276</t>
  </si>
  <si>
    <t>RO-40953</t>
  </si>
  <si>
    <t>RO-40984</t>
  </si>
  <si>
    <t>RO-40974</t>
  </si>
  <si>
    <t>RO-40975</t>
  </si>
  <si>
    <t>RO-40976</t>
  </si>
  <si>
    <t>RO-40977</t>
  </si>
  <si>
    <t>RO-40978</t>
  </si>
  <si>
    <t>RO-43310</t>
  </si>
  <si>
    <t>RO-40980</t>
  </si>
  <si>
    <t>RO-40981</t>
  </si>
  <si>
    <t>RO-43147</t>
  </si>
  <si>
    <t>RO-40982</t>
  </si>
  <si>
    <t>RO-41030</t>
  </si>
  <si>
    <t>RO-41031</t>
  </si>
  <si>
    <t>RO-41028</t>
  </si>
  <si>
    <t>RO-41029</t>
  </si>
  <si>
    <t>RO-42920</t>
  </si>
  <si>
    <t>RO-41033</t>
  </si>
  <si>
    <t>RO-41037</t>
  </si>
  <si>
    <t>RO-41034</t>
  </si>
  <si>
    <t>RO-42650</t>
  </si>
  <si>
    <t>RO-42643</t>
  </si>
  <si>
    <t>RO-43833</t>
  </si>
  <si>
    <t>RO-41079</t>
  </si>
  <si>
    <t>RO-41081</t>
  </si>
  <si>
    <t>RO-41083</t>
  </si>
  <si>
    <t>RO-41082</t>
  </si>
  <si>
    <t>RO-41087</t>
  </si>
  <si>
    <t>RO-41093</t>
  </si>
  <si>
    <t>RO-41092</t>
  </si>
  <si>
    <t>RO-43112</t>
  </si>
  <si>
    <t>RO-42280</t>
  </si>
  <si>
    <t>RO-43195</t>
  </si>
  <si>
    <t>RO-41104</t>
  </si>
  <si>
    <t>RO-41135</t>
  </si>
  <si>
    <t>RO-43113</t>
  </si>
  <si>
    <t>RO-42395</t>
  </si>
  <si>
    <t>RO-41098</t>
  </si>
  <si>
    <t>RO-44242</t>
  </si>
  <si>
    <t>RO-42186</t>
  </si>
  <si>
    <t>RO-43164</t>
  </si>
  <si>
    <t>RO-41163</t>
  </si>
  <si>
    <t>RO-43165</t>
  </si>
  <si>
    <t>RO-43170</t>
  </si>
  <si>
    <t>RO-41144</t>
  </si>
  <si>
    <t>RO-41113</t>
  </si>
  <si>
    <t>RO-41138</t>
  </si>
  <si>
    <t>RO-41137</t>
  </si>
  <si>
    <t>RO-44461</t>
  </si>
  <si>
    <t>RO-43836</t>
  </si>
  <si>
    <t>RO-41688</t>
  </si>
  <si>
    <t>RO-43859</t>
  </si>
  <si>
    <t>RO-41164</t>
  </si>
  <si>
    <t>RO-51228</t>
  </si>
  <si>
    <t>RO-41166</t>
  </si>
  <si>
    <t>RO-51229</t>
  </si>
  <si>
    <t>RO-41168</t>
  </si>
  <si>
    <t>RO-13320</t>
  </si>
  <si>
    <t>RO-43449</t>
  </si>
  <si>
    <t>RO-13321</t>
  </si>
  <si>
    <t>RO-42664</t>
  </si>
  <si>
    <t>RO-41170</t>
  </si>
  <si>
    <t>RO-41171</t>
  </si>
  <si>
    <t>RO-41177</t>
  </si>
  <si>
    <t>RO-14019</t>
  </si>
  <si>
    <t>RO-14020</t>
  </si>
  <si>
    <t>RO-43829</t>
  </si>
  <si>
    <t>RO-42208</t>
  </si>
  <si>
    <t>RO-41178</t>
  </si>
  <si>
    <t>RO-42649</t>
  </si>
  <si>
    <t>RO-42831</t>
  </si>
  <si>
    <t>RO-43228</t>
  </si>
  <si>
    <t>RO-43402</t>
  </si>
  <si>
    <t>RO-14021</t>
  </si>
  <si>
    <t>RO-14022</t>
  </si>
  <si>
    <t>RO-43327</t>
  </si>
  <si>
    <t>RO-43422</t>
  </si>
  <si>
    <t>RO-43326</t>
  </si>
  <si>
    <t>RO-41204</t>
  </si>
  <si>
    <t>RO-41207</t>
  </si>
  <si>
    <t>RO-43971</t>
  </si>
  <si>
    <t>RO-41208</t>
  </si>
  <si>
    <t>RO-41773</t>
  </si>
  <si>
    <t>RO-41209</t>
  </si>
  <si>
    <t>RO-41212</t>
  </si>
  <si>
    <t>RO-41211</t>
  </si>
  <si>
    <t>RO-43473</t>
  </si>
  <si>
    <t>RO-42387</t>
  </si>
  <si>
    <t>RO-43415</t>
  </si>
  <si>
    <t>RO-41228</t>
  </si>
  <si>
    <t>RO-41229</t>
  </si>
  <si>
    <t>RO-41230</t>
  </si>
  <si>
    <t>RO-41231</t>
  </si>
  <si>
    <t>RO-43269</t>
  </si>
  <si>
    <t>RO-42215</t>
  </si>
  <si>
    <t>RO-42399</t>
  </si>
  <si>
    <t>RO-42198</t>
  </si>
  <si>
    <t>RO-41237</t>
  </si>
  <si>
    <t>RO-41239</t>
  </si>
  <si>
    <t>RO-41240</t>
  </si>
  <si>
    <t>RO-41243</t>
  </si>
  <si>
    <t>RO-41779</t>
  </si>
  <si>
    <t>RO-41227</t>
  </si>
  <si>
    <t>RO-41841</t>
  </si>
  <si>
    <t>RO-41842</t>
  </si>
  <si>
    <t>RO-41843</t>
  </si>
  <si>
    <t>RO-41844</t>
  </si>
  <si>
    <t>RO-42193</t>
  </si>
  <si>
    <t>RO-42196</t>
  </si>
  <si>
    <t>RO-42210</t>
  </si>
  <si>
    <t>RO-42194</t>
  </si>
  <si>
    <t>RO-42195</t>
  </si>
  <si>
    <t>RO-42977</t>
  </si>
  <si>
    <t>RO-42978</t>
  </si>
  <si>
    <t>RO-42979</t>
  </si>
  <si>
    <t>RO-42980</t>
  </si>
  <si>
    <t>RO-42981</t>
  </si>
  <si>
    <t>RO-44586</t>
  </si>
  <si>
    <t>RO-42983</t>
  </si>
  <si>
    <t>RO-44777</t>
  </si>
  <si>
    <t>RO-44585</t>
  </si>
  <si>
    <t>RO-42878</t>
  </si>
  <si>
    <t>RO-42879</t>
  </si>
  <si>
    <t>RO-42880</t>
  </si>
  <si>
    <t>RO-42881</t>
  </si>
  <si>
    <t>RO-42887</t>
  </si>
  <si>
    <t>RO-42882</t>
  </si>
  <si>
    <t>RO-42885</t>
  </si>
  <si>
    <t>RO-42886</t>
  </si>
  <si>
    <t>RO-42883</t>
  </si>
  <si>
    <t>RO-42884</t>
  </si>
  <si>
    <t>RO-43226</t>
  </si>
  <si>
    <t>RO-43014</t>
  </si>
  <si>
    <t>RO-42830</t>
  </si>
  <si>
    <t>RO-42829</t>
  </si>
  <si>
    <t>RO-41292</t>
  </si>
  <si>
    <t>HA</t>
  </si>
  <si>
    <t>RO-41293</t>
  </si>
  <si>
    <t>RO-41295</t>
  </si>
  <si>
    <t>RO-41296</t>
  </si>
  <si>
    <t>RO-41388</t>
  </si>
  <si>
    <t>RO-43246</t>
  </si>
  <si>
    <t>RO-41278</t>
  </si>
  <si>
    <t>RO-41279</t>
  </si>
  <si>
    <t>RO-41288</t>
  </si>
  <si>
    <t>RO-41291</t>
  </si>
  <si>
    <t>RO-42216</t>
  </si>
  <si>
    <t>RO-42282</t>
  </si>
  <si>
    <t>RO-41763</t>
  </si>
  <si>
    <t>RO-41379</t>
  </si>
  <si>
    <t>RO-41387</t>
  </si>
  <si>
    <t>RO-42283</t>
  </si>
  <si>
    <t>RO-41396</t>
  </si>
  <si>
    <t>RO-41399</t>
  </si>
  <si>
    <t>RO-41400</t>
  </si>
  <si>
    <t>RO-41401</t>
  </si>
  <si>
    <t>RO-41402</t>
  </si>
  <si>
    <t>RO-41404</t>
  </si>
  <si>
    <t>RO-41781</t>
  </si>
  <si>
    <t>RO-41732</t>
  </si>
  <si>
    <t>RO-41297</t>
  </si>
  <si>
    <t>RO-41300</t>
  </si>
  <si>
    <t>RO-42874</t>
  </si>
  <si>
    <t>RO-42875</t>
  </si>
  <si>
    <t>RO-42876</t>
  </si>
  <si>
    <t>RO-42877</t>
  </si>
  <si>
    <t>RO-41316</t>
  </si>
  <si>
    <t>RO-43273</t>
  </si>
  <si>
    <t>RO-41321</t>
  </si>
  <si>
    <t>RO-41329</t>
  </si>
  <si>
    <t>RO-44505</t>
  </si>
  <si>
    <t>RO-44638</t>
  </si>
  <si>
    <t>RO-41320</t>
  </si>
  <si>
    <t>RO-43439</t>
  </si>
  <si>
    <t>RO-41334</t>
  </si>
  <si>
    <t>RO-41336</t>
  </si>
  <si>
    <t>RO-41337</t>
  </si>
  <si>
    <t>RO-41338</t>
  </si>
  <si>
    <t>RO-41339</t>
  </si>
  <si>
    <t>RO-41340</t>
  </si>
  <si>
    <t>RO-41341</t>
  </si>
  <si>
    <t>RO-41342</t>
  </si>
  <si>
    <t>RO-41343</t>
  </si>
  <si>
    <t>RO-41344</t>
  </si>
  <si>
    <t>RO-41345</t>
  </si>
  <si>
    <t>RO-41346</t>
  </si>
  <si>
    <t>RO-41347</t>
  </si>
  <si>
    <t>RO-41348</t>
  </si>
  <si>
    <t>RO-41349</t>
  </si>
  <si>
    <t>RO-41350</t>
  </si>
  <si>
    <t>RO-41351</t>
  </si>
  <si>
    <t>RO-41352</t>
  </si>
  <si>
    <t>RO-14023</t>
  </si>
  <si>
    <t>RO-14024</t>
  </si>
  <si>
    <t>RO-14025</t>
  </si>
  <si>
    <t>RO-14026</t>
  </si>
  <si>
    <t>RO-14027</t>
  </si>
  <si>
    <t>RO-14028</t>
  </si>
  <si>
    <t>RO-14029</t>
  </si>
  <si>
    <t>RO-14030</t>
  </si>
  <si>
    <t>RO-14031</t>
  </si>
  <si>
    <t>RO-14032</t>
  </si>
  <si>
    <t>RO-14033</t>
  </si>
  <si>
    <t>RO-14034</t>
  </si>
  <si>
    <t>RO-14035</t>
  </si>
  <si>
    <t>RO-14036</t>
  </si>
  <si>
    <t>RO-14037</t>
  </si>
  <si>
    <t>RO-14038</t>
  </si>
  <si>
    <t>RO-41353</t>
  </si>
  <si>
    <t>RO-41354</t>
  </si>
  <si>
    <t>RO-41355</t>
  </si>
  <si>
    <t>RO-41356</t>
  </si>
  <si>
    <t>RO-41357</t>
  </si>
  <si>
    <t>RO-41358</t>
  </si>
  <si>
    <t>RO-41359</t>
  </si>
  <si>
    <t>RO-41360</t>
  </si>
  <si>
    <t>RO-41361</t>
  </si>
  <si>
    <t>RO-41362</t>
  </si>
  <si>
    <t>RO-41363</t>
  </si>
  <si>
    <t>RO-41364</t>
  </si>
  <si>
    <t>RO-41365</t>
  </si>
  <si>
    <t>RO-41366</t>
  </si>
  <si>
    <t>RO-41367</t>
  </si>
  <si>
    <t>RO-41368</t>
  </si>
  <si>
    <t>RO-41369</t>
  </si>
  <si>
    <t>RO-41370</t>
  </si>
  <si>
    <t>RO-41371</t>
  </si>
  <si>
    <t>RO-41372</t>
  </si>
  <si>
    <t>RO-41373</t>
  </si>
  <si>
    <t>RO-41374</t>
  </si>
  <si>
    <t>RO-41375</t>
  </si>
  <si>
    <t>RO-41376</t>
  </si>
  <si>
    <t>RO-41596</t>
  </si>
  <si>
    <t>RO-41599</t>
  </si>
  <si>
    <t>RO-43107</t>
  </si>
  <si>
    <t>RO-41602</t>
  </si>
  <si>
    <t>RO-42445</t>
  </si>
  <si>
    <t>RO-42418</t>
  </si>
  <si>
    <t>RO-43247</t>
  </si>
  <si>
    <t>RO-41762</t>
  </si>
  <si>
    <t>RO-41621</t>
  </si>
  <si>
    <t>RO-41634</t>
  </si>
  <si>
    <t>RO-41626</t>
  </si>
  <si>
    <t>RO-42415</t>
  </si>
  <si>
    <t>RO-41622</t>
  </si>
  <si>
    <t>RO-41623</t>
  </si>
  <si>
    <t>RO-41624</t>
  </si>
  <si>
    <t>RO-41625</t>
  </si>
  <si>
    <t>RO-41627</t>
  </si>
  <si>
    <t>RO-41628</t>
  </si>
  <si>
    <t>RO-41630</t>
  </si>
  <si>
    <t>RO-41632</t>
  </si>
  <si>
    <t>RO-41633</t>
  </si>
  <si>
    <t>RO-44908</t>
  </si>
  <si>
    <t>RO-42412</t>
  </si>
  <si>
    <t>RO-42442</t>
  </si>
  <si>
    <t>RO-42455</t>
  </si>
  <si>
    <t>RO-42413</t>
  </si>
  <si>
    <t>RO-43462</t>
  </si>
  <si>
    <t>RO-42811</t>
  </si>
  <si>
    <t>RO-43871</t>
  </si>
  <si>
    <t>RO-43568</t>
  </si>
  <si>
    <t>RO-41429</t>
  </si>
  <si>
    <t>RO-41431</t>
  </si>
  <si>
    <t>RO-41432</t>
  </si>
  <si>
    <t>RO-41614</t>
  </si>
  <si>
    <t>RO-41435</t>
  </si>
  <si>
    <t>RO-41443</t>
  </si>
  <si>
    <t>RO-43047</t>
  </si>
  <si>
    <t>RO-43456</t>
  </si>
  <si>
    <t>RO-42426</t>
  </si>
  <si>
    <t>RO-41453</t>
  </si>
  <si>
    <t>RO-41454</t>
  </si>
  <si>
    <t>RO-41455</t>
  </si>
  <si>
    <t>RO-41456</t>
  </si>
  <si>
    <t>RO-41457</t>
  </si>
  <si>
    <t>RO-41458</t>
  </si>
  <si>
    <t>RO-41459</t>
  </si>
  <si>
    <t>RO-41460</t>
  </si>
  <si>
    <t>RO-41461</t>
  </si>
  <si>
    <t>RO-41463</t>
  </si>
  <si>
    <t>RO-41464</t>
  </si>
  <si>
    <t>RO-41466</t>
  </si>
  <si>
    <t>RO-41465</t>
  </si>
  <si>
    <t>RO-41467</t>
  </si>
  <si>
    <t>RO-41469</t>
  </si>
  <si>
    <t>RO-41470</t>
  </si>
  <si>
    <t>RO-41473</t>
  </si>
  <si>
    <t>RO-41475</t>
  </si>
  <si>
    <t>RO-41476</t>
  </si>
  <si>
    <t>RO-41482</t>
  </si>
  <si>
    <t>RO-41479</t>
  </si>
  <si>
    <t>RO-41648</t>
  </si>
  <si>
    <t>RO-41481</t>
  </si>
  <si>
    <t>RO-41493</t>
  </si>
  <si>
    <t>RO-41494</t>
  </si>
  <si>
    <t>RO-41495</t>
  </si>
  <si>
    <t>RO-41496</t>
  </si>
  <si>
    <t>RO-42416</t>
  </si>
  <si>
    <t>RO-45041</t>
  </si>
  <si>
    <t>RO-42417</t>
  </si>
  <si>
    <t>RO-42456</t>
  </si>
  <si>
    <t>RO-42467</t>
  </si>
  <si>
    <t>RO-41502</t>
  </si>
  <si>
    <t>RO-41544</t>
  </si>
  <si>
    <t>RO-42285</t>
  </si>
  <si>
    <t>RO-41552</t>
  </si>
  <si>
    <t>RO-41651</t>
  </si>
  <si>
    <t>RO-41653</t>
  </si>
  <si>
    <t>RO-41652</t>
  </si>
  <si>
    <t>RO-42425</t>
  </si>
  <si>
    <t>RO-41575</t>
  </si>
  <si>
    <t>RO-41582</t>
  </si>
  <si>
    <t>RO-41557</t>
  </si>
  <si>
    <t>RO-41558</t>
  </si>
  <si>
    <t>RO-41559</t>
  </si>
  <si>
    <t>RO-41565</t>
  </si>
  <si>
    <t>RO-40989</t>
  </si>
  <si>
    <t>RO-41657</t>
  </si>
  <si>
    <t>RO-41569</t>
  </si>
  <si>
    <t>RO-41570</t>
  </si>
  <si>
    <t>RO-41571</t>
  </si>
  <si>
    <t>RO-41578</t>
  </si>
  <si>
    <t>RO-42430</t>
  </si>
  <si>
    <t>RO-41581</t>
  </si>
  <si>
    <t>RO-41584</t>
  </si>
  <si>
    <t>RO-42476</t>
  </si>
  <si>
    <t>RO-42994</t>
  </si>
  <si>
    <t>RO-41586</t>
  </si>
  <si>
    <t>RO-41587</t>
  </si>
  <si>
    <t>RO-41591</t>
  </si>
  <si>
    <t>RO-41592</t>
  </si>
  <si>
    <t>RO-41589</t>
  </si>
  <si>
    <t>RO-41588</t>
  </si>
  <si>
    <t>RO-41590</t>
  </si>
  <si>
    <t>RO-41594</t>
  </si>
  <si>
    <t>RO-41593</t>
  </si>
  <si>
    <t>RO-42424</t>
  </si>
  <si>
    <t>RO-41664</t>
  </si>
  <si>
    <t>RO-41665</t>
  </si>
  <si>
    <t>RO-41662</t>
  </si>
  <si>
    <t>RO-41661</t>
  </si>
  <si>
    <t>ED-50137</t>
  </si>
  <si>
    <t>ED-50266</t>
  </si>
  <si>
    <t>OPERADOR DE BETONEIRA ESTACIONÁRIA COM ENCARGOS COMPLEMENTARES</t>
  </si>
  <si>
    <t>ED-50392</t>
  </si>
  <si>
    <t>QUANT.</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</si>
  <si>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</si>
  <si>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</si>
  <si>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</si>
  <si>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</si>
  <si>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</si>
  <si>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</si>
  <si>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</si>
  <si>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</si>
  <si>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</si>
  <si>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</si>
  <si>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</si>
  <si>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</si>
  <si>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</si>
  <si>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</si>
  <si>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</si>
  <si>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</si>
  <si>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</si>
  <si>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</si>
  <si>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</si>
  <si>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</si>
  <si>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</si>
  <si>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</si>
  <si>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</si>
  <si>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</si>
  <si>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</si>
  <si>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</si>
  <si>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</si>
  <si>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</si>
  <si>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</si>
  <si>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</si>
  <si>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</si>
  <si>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</si>
  <si>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</si>
  <si>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</si>
  <si>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</si>
  <si>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</si>
  <si>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</si>
  <si>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</si>
  <si>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</si>
  <si>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</si>
  <si>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</si>
  <si>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</si>
  <si>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</si>
  <si>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</si>
  <si>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</si>
  <si>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</si>
  <si>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</si>
  <si>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</si>
  <si>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</si>
  <si>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</si>
  <si>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</si>
  <si>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</si>
  <si>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</si>
  <si>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</si>
  <si>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</si>
  <si>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</si>
  <si>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</si>
  <si>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</si>
  <si>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</si>
  <si>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</si>
  <si>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</si>
  <si>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</si>
  <si>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</si>
  <si>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</si>
  <si>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</si>
  <si>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</si>
  <si>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</si>
  <si>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</si>
  <si>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</si>
  <si>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</si>
  <si>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</si>
  <si>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</si>
  <si>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</si>
  <si>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</si>
  <si>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</si>
  <si>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</si>
  <si>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</si>
  <si>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</si>
  <si>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</si>
  <si>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</si>
  <si>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</si>
  <si>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</si>
  <si>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</si>
  <si>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</si>
  <si>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</si>
  <si>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</si>
  <si>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</si>
  <si>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</si>
  <si>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</si>
  <si>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</si>
  <si>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</si>
  <si>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</si>
  <si>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</si>
  <si>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</si>
  <si>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</si>
  <si>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</si>
  <si>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</si>
  <si>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</si>
  <si>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</si>
  <si>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</si>
  <si>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</si>
  <si>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</si>
  <si>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</si>
  <si>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</si>
  <si>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</si>
  <si>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</si>
  <si>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</si>
  <si>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</si>
  <si>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</si>
  <si>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</si>
  <si>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</si>
  <si>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</si>
  <si>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</si>
  <si>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</si>
  <si>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</si>
  <si>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</si>
  <si>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</si>
  <si>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</si>
  <si>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</si>
  <si>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</si>
  <si>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</si>
  <si>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</si>
  <si>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</si>
  <si>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</si>
  <si>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</si>
  <si>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</si>
  <si>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</si>
  <si>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</si>
  <si>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</si>
  <si>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</si>
  <si>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</si>
  <si>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</si>
  <si>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</si>
  <si>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</si>
  <si>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</si>
  <si>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</si>
  <si>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</si>
  <si>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</si>
  <si>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</si>
  <si>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</si>
  <si>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</si>
  <si>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</si>
  <si>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</si>
  <si>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</si>
  <si>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</si>
  <si>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</si>
  <si>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</si>
  <si>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</si>
  <si>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</si>
  <si>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</si>
  <si>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</si>
  <si>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</si>
  <si>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</si>
  <si>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</si>
  <si>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</si>
  <si>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</si>
  <si>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</si>
  <si>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</si>
  <si>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</si>
  <si>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</si>
  <si>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</si>
  <si>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</si>
  <si>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</si>
  <si>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</si>
  <si>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</si>
  <si>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</si>
  <si>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</si>
  <si>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</si>
  <si>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</si>
  <si>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</si>
  <si>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</si>
  <si>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</si>
  <si>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</si>
  <si>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</si>
  <si>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</si>
  <si>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</si>
  <si>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</si>
  <si>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</si>
  <si>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</si>
  <si>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</si>
  <si>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</si>
  <si>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</si>
  <si>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</si>
  <si>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</si>
  <si>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</si>
  <si>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</si>
  <si>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</si>
  <si>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</si>
  <si>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</si>
  <si>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</si>
  <si>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</si>
  <si>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</si>
  <si>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</si>
  <si>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</si>
  <si>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</si>
  <si>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</si>
  <si>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</si>
  <si>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</si>
  <si>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</si>
  <si>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</si>
  <si>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</si>
  <si>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</si>
  <si>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</si>
  <si>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</si>
  <si>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</si>
  <si>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</si>
  <si>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</si>
  <si>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</si>
  <si>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</si>
  <si>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</si>
  <si>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</si>
  <si>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</si>
  <si>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</si>
  <si>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</si>
  <si>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</si>
  <si>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</si>
  <si>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</si>
  <si>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</si>
  <si>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</si>
  <si>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</si>
  <si>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</si>
  <si>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</si>
  <si>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</si>
  <si>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</si>
  <si>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</si>
  <si>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</si>
  <si>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</si>
  <si>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</si>
  <si>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</si>
  <si>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</si>
  <si>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</si>
  <si>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</si>
  <si>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</si>
  <si>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</si>
  <si>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</si>
  <si>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</si>
  <si>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</si>
  <si>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</si>
  <si>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</si>
  <si>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</si>
  <si>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</si>
  <si>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</si>
  <si>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</si>
  <si>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</si>
  <si>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</si>
  <si>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</si>
  <si>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</si>
  <si>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</si>
  <si>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</si>
  <si>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</si>
  <si>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</si>
  <si>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</si>
  <si>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</si>
  <si>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</si>
  <si>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</si>
  <si>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</si>
  <si>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</si>
  <si>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</si>
  <si>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</si>
  <si>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</si>
  <si>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</si>
  <si>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</si>
  <si>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</si>
  <si>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</si>
  <si>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</si>
  <si>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</si>
  <si>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CÁLCULO DO BDI</t>
  </si>
  <si>
    <t>BASE DE REFERÊNCIA</t>
  </si>
  <si>
    <t>ADMINISTRATIVO</t>
  </si>
  <si>
    <t>IMPLANTAÇÃO</t>
  </si>
  <si>
    <t>MOBILIZAÇÃO E DESMOBILIZAÇÃO</t>
  </si>
  <si>
    <t>TERRAPLENAGEM</t>
  </si>
  <si>
    <t>ACÓRDÃO 2622/2013 - TCU</t>
  </si>
  <si>
    <t>COMPOSIÇÕES ANALÍTICAS COM PREÇO UNITÁRIO</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</si>
  <si>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</si>
  <si>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</si>
  <si>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</si>
  <si>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</si>
  <si>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</si>
  <si>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</si>
  <si>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</si>
  <si>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</si>
  <si>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</si>
  <si>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</si>
  <si>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</si>
  <si>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</si>
  <si>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</si>
  <si>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</si>
  <si>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</si>
  <si>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</si>
  <si>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</si>
  <si>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</si>
  <si>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</si>
  <si>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</si>
  <si>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</si>
  <si>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</si>
  <si>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</si>
  <si>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</si>
  <si>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</si>
  <si>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</si>
  <si>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</si>
  <si>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</si>
  <si>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</si>
  <si>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</si>
  <si>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</si>
  <si>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</si>
  <si>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</si>
  <si>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</si>
  <si>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</si>
  <si>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</si>
  <si>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</si>
  <si>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</si>
  <si>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</si>
  <si>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</si>
  <si>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</si>
  <si>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</si>
  <si>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PEDRA RACHÃO  - EXCLUSIVE CARGA E TRANSPORTE. AF_11/2019</t>
  </si>
  <si>
    <t>USINAGEM DE BRITA GRADUADA SIMPLES. AF_03/2020</t>
  </si>
  <si>
    <t>USINAGEM DE BRITA GRADUADA TRATADA COM CIMENTO. AF_03/2020</t>
  </si>
  <si>
    <t>USINAGEM DE CONCRETO PARA COMPACTAÇÃO COM ROLO. AF_03/2020</t>
  </si>
  <si>
    <t>ARGAMASSA TRAÇO 1:1,93 (EM VOLUME DE CIMENTO E AREIA MÉDIA ÚMIDA), FCK 20 MPA, PREPARO MECÂNICO COM MISTURADOR DUPLO HORIZONTAL DE ALTA TURBULÊNCIA. AF_03/2020</t>
  </si>
  <si>
    <t>ED-16357</t>
  </si>
  <si>
    <t>ED-16359</t>
  </si>
  <si>
    <t>ED-16362</t>
  </si>
  <si>
    <t>ED-16349</t>
  </si>
  <si>
    <t>ED-16351</t>
  </si>
  <si>
    <t>ED-16354</t>
  </si>
  <si>
    <t xml:space="preserve">MES   </t>
  </si>
  <si>
    <t>M2XMES</t>
  </si>
  <si>
    <t xml:space="preserve">MXMES </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</si>
  <si>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</si>
  <si>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</si>
  <si>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</si>
  <si>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</si>
  <si>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</si>
  <si>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</si>
  <si>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</si>
  <si>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</si>
  <si>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</si>
  <si>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</si>
  <si>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</si>
  <si>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</si>
  <si>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</si>
  <si>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</si>
  <si>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</si>
  <si>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</si>
  <si>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</si>
  <si>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</si>
  <si>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</si>
  <si>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</si>
  <si>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</si>
  <si>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</si>
  <si>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</si>
  <si>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</si>
  <si>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</si>
  <si>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</si>
  <si>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</si>
  <si>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</si>
  <si>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</si>
  <si>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</si>
  <si>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</si>
  <si>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</si>
  <si>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</si>
  <si>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</si>
  <si>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</si>
  <si>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</si>
  <si>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</si>
  <si>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</si>
  <si>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</si>
  <si>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</si>
  <si>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</si>
  <si>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</si>
  <si>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</si>
  <si>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</si>
  <si>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</si>
  <si>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</si>
  <si>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</si>
  <si>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</si>
  <si>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</si>
  <si>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</si>
  <si>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</si>
  <si>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</si>
  <si>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</si>
  <si>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</si>
  <si>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</si>
  <si>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</si>
  <si>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</si>
  <si>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</si>
  <si>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</si>
  <si>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</si>
  <si>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</si>
  <si>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</si>
  <si>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</si>
  <si>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</si>
  <si>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</si>
  <si>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</si>
  <si>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</si>
  <si>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</si>
  <si>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</si>
  <si>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</si>
  <si>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</si>
  <si>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</si>
  <si>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</si>
  <si>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</si>
  <si>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</si>
  <si>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</si>
  <si>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</si>
  <si>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</si>
  <si>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</si>
  <si>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</si>
  <si>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</si>
  <si>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</si>
  <si>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</si>
  <si>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</si>
  <si>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</si>
  <si>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</si>
  <si>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</si>
  <si>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</si>
  <si>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</si>
  <si>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</si>
  <si>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</si>
  <si>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</si>
  <si>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</si>
  <si>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</si>
  <si>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</si>
  <si>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</si>
  <si>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</si>
  <si>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</si>
  <si>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</si>
  <si>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</si>
  <si>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</si>
  <si>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</si>
  <si>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</si>
  <si>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</si>
  <si>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</si>
  <si>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</si>
  <si>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</si>
  <si>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</si>
  <si>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</si>
  <si>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</si>
  <si>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</si>
  <si>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</si>
  <si>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</si>
  <si>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</si>
  <si>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</si>
  <si>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</si>
  <si>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</si>
  <si>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</si>
  <si>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</si>
  <si>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</si>
  <si>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</si>
  <si>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</si>
  <si>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</si>
  <si>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</si>
  <si>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</si>
  <si>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</si>
  <si>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</si>
  <si>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</si>
  <si>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</si>
  <si>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</si>
  <si>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</si>
  <si>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</si>
  <si>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</si>
  <si>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</si>
  <si>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</si>
  <si>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</si>
  <si>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</si>
  <si>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</si>
  <si>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</si>
  <si>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</si>
  <si>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</si>
  <si>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</si>
  <si>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</si>
  <si>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</si>
  <si>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</si>
  <si>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</si>
  <si>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</si>
  <si>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</si>
  <si>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</si>
  <si>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</si>
  <si>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</si>
  <si>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</si>
  <si>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</si>
  <si>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</si>
  <si>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</si>
  <si>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</si>
  <si>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</si>
  <si>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</si>
  <si>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</si>
  <si>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</si>
  <si>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</si>
  <si>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</si>
  <si>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</si>
  <si>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</si>
  <si>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</si>
  <si>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</si>
  <si>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</si>
  <si>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</si>
  <si>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</si>
  <si>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</si>
  <si>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</si>
  <si>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</si>
  <si>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</si>
  <si>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</si>
  <si>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</si>
  <si>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</si>
  <si>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</si>
  <si>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</si>
  <si>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</si>
  <si>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</si>
  <si>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</si>
  <si>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</si>
  <si>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</si>
  <si>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</si>
  <si>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</si>
  <si>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</si>
  <si>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</si>
  <si>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</si>
  <si>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</si>
  <si>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</si>
  <si>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</si>
  <si>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</si>
  <si>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</si>
  <si>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</si>
  <si>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</si>
  <si>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</si>
  <si>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</si>
  <si>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</si>
  <si>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</si>
  <si>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</si>
  <si>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</si>
  <si>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</si>
  <si>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</si>
  <si>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</si>
  <si>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</si>
  <si>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</si>
  <si>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</si>
  <si>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</si>
  <si>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</si>
  <si>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</si>
  <si>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</si>
  <si>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</si>
  <si>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</si>
  <si>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</si>
  <si>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</si>
  <si>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</si>
  <si>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MES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</si>
  <si>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</si>
  <si>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</si>
  <si>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</si>
  <si>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</si>
  <si>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</si>
  <si>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</si>
  <si>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</si>
  <si>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</si>
  <si>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</si>
  <si>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</si>
  <si>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</si>
  <si>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</si>
  <si>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</si>
  <si>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</si>
  <si>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</si>
  <si>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</si>
  <si>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</si>
  <si>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</si>
  <si>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</si>
  <si>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</si>
  <si>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</si>
  <si>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</si>
  <si>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</si>
  <si>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</si>
  <si>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</si>
  <si>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</si>
  <si>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</si>
  <si>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</si>
  <si>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</si>
  <si>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</si>
  <si>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</si>
  <si>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</si>
  <si>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</si>
  <si>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</si>
  <si>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</si>
  <si>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</si>
  <si>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</si>
  <si>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</si>
  <si>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</si>
  <si>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</si>
  <si>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</si>
  <si>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</si>
  <si>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</si>
  <si>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</si>
  <si>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</si>
  <si>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</si>
  <si>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</si>
  <si>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</si>
  <si>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</si>
  <si>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</si>
  <si>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</si>
  <si>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</si>
  <si>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</si>
  <si>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</si>
  <si>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</si>
  <si>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</si>
  <si>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</si>
  <si>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</si>
  <si>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</si>
  <si>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</si>
  <si>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</si>
  <si>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</si>
  <si>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</si>
  <si>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</si>
  <si>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</si>
  <si>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</si>
  <si>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</si>
  <si>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</si>
  <si>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</si>
  <si>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</si>
  <si>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</si>
  <si>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</si>
  <si>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</si>
  <si>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</si>
  <si>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</si>
  <si>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</si>
  <si>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</si>
  <si>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</si>
  <si>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</si>
  <si>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</si>
  <si>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</si>
  <si>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</si>
  <si>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</si>
  <si>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</si>
  <si>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</si>
  <si>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</si>
  <si>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</si>
  <si>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</si>
  <si>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</si>
  <si>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</si>
  <si>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</si>
  <si>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</si>
  <si>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</si>
  <si>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</si>
  <si>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</si>
  <si>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</si>
  <si>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</si>
  <si>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</si>
  <si>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</si>
  <si>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</si>
  <si>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</si>
  <si>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</si>
  <si>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</si>
  <si>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</si>
  <si>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</si>
  <si>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</si>
  <si>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</si>
  <si>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</si>
  <si>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</si>
  <si>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</si>
  <si>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</si>
  <si>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</si>
  <si>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</si>
  <si>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</si>
  <si>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</si>
  <si>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</si>
  <si>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</si>
  <si>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</si>
  <si>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</si>
  <si>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</si>
  <si>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</si>
  <si>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</si>
  <si>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</si>
  <si>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</si>
  <si>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</si>
  <si>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</si>
  <si>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</si>
  <si>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</si>
  <si>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</si>
  <si>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</si>
  <si>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</si>
  <si>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</si>
  <si>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</si>
  <si>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</si>
  <si>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</si>
  <si>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</si>
  <si>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</si>
  <si>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</si>
  <si>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</si>
  <si>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</si>
  <si>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</si>
  <si>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</si>
  <si>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</si>
  <si>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</si>
  <si>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</si>
  <si>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</si>
  <si>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</si>
  <si>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</si>
  <si>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</si>
  <si>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</si>
  <si>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</si>
  <si>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</si>
  <si>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</si>
  <si>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</si>
  <si>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</si>
  <si>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</si>
  <si>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</si>
  <si>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</si>
  <si>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</si>
  <si>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</si>
  <si>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</si>
  <si>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</si>
  <si>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</si>
  <si>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</si>
  <si>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</si>
  <si>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</si>
  <si>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</si>
  <si>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</si>
  <si>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</si>
  <si>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</si>
  <si>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</si>
  <si>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</si>
  <si>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</si>
  <si>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</si>
  <si>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</si>
  <si>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</si>
  <si>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</si>
  <si>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</si>
  <si>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</si>
  <si>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</si>
  <si>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</si>
  <si>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</si>
  <si>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</si>
  <si>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</si>
  <si>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</si>
  <si>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</si>
  <si>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</si>
  <si>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</si>
  <si>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</si>
  <si>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</si>
  <si>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</si>
  <si>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</si>
  <si>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</si>
  <si>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</si>
  <si>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</si>
  <si>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</si>
  <si>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</si>
  <si>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</si>
  <si>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</si>
  <si>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</si>
  <si>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</si>
  <si>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</si>
  <si>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</si>
  <si>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</si>
  <si>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</si>
  <si>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</si>
  <si>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</si>
  <si>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</si>
  <si>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</si>
  <si>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</si>
  <si>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</si>
  <si>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</si>
  <si>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</si>
  <si>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</si>
  <si>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</si>
  <si>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</si>
  <si>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</si>
  <si>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</si>
  <si>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</si>
  <si>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</si>
  <si>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</si>
  <si>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</si>
  <si>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</si>
  <si>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</si>
  <si>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</si>
  <si>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</si>
  <si>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</si>
  <si>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</si>
  <si>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</si>
  <si>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</si>
  <si>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</si>
  <si>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</si>
  <si>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</si>
  <si>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</si>
  <si>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</si>
  <si>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</si>
  <si>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</si>
  <si>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</si>
  <si>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</si>
  <si>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</si>
  <si>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</si>
  <si>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</si>
  <si>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</si>
  <si>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</si>
  <si>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</si>
  <si>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</si>
  <si>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</si>
  <si>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</si>
  <si>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</si>
  <si>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</si>
  <si>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</si>
  <si>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</si>
  <si>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</si>
  <si>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</si>
  <si>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</si>
  <si>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</si>
  <si>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</si>
  <si>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</si>
  <si>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</si>
  <si>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</si>
  <si>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</si>
  <si>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</si>
  <si>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</si>
  <si>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</si>
  <si>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</si>
  <si>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</si>
  <si>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</si>
  <si>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</si>
  <si>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</si>
  <si>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</si>
  <si>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</si>
  <si>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</si>
  <si>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</si>
  <si>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</si>
  <si>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</si>
  <si>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</si>
  <si>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</si>
  <si>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</si>
  <si>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</si>
  <si>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</si>
  <si>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</si>
  <si>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</si>
  <si>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</si>
  <si>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</si>
  <si>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</si>
  <si>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</si>
  <si>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</si>
  <si>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</si>
  <si>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</si>
  <si>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</si>
  <si>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</si>
  <si>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</si>
  <si>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</si>
  <si>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</si>
  <si>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</si>
  <si>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</si>
  <si>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</si>
  <si>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</si>
  <si>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</si>
  <si>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</si>
  <si>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</si>
  <si>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</si>
  <si>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</si>
  <si>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</si>
  <si>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</si>
  <si>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</si>
  <si>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</si>
  <si>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</si>
  <si>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</si>
  <si>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</si>
  <si>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</si>
  <si>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</si>
  <si>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</si>
  <si>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</si>
  <si>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</si>
  <si>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</si>
  <si>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</si>
  <si>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</si>
  <si>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</si>
  <si>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</si>
  <si>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</si>
  <si>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</si>
  <si>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</si>
  <si>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</si>
  <si>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</si>
  <si>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</si>
  <si>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</si>
  <si>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</si>
  <si>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</si>
  <si>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</si>
  <si>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</si>
  <si>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</si>
  <si>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</si>
  <si>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</si>
  <si>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</si>
  <si>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</si>
  <si>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</si>
  <si>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</si>
  <si>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</si>
  <si>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</si>
  <si>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</si>
  <si>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</si>
  <si>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</si>
  <si>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</si>
  <si>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</si>
  <si>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</si>
  <si>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</si>
  <si>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</si>
  <si>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</si>
  <si>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</si>
  <si>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</si>
  <si>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</si>
  <si>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</si>
  <si>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</si>
  <si>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</si>
  <si>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</si>
  <si>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</si>
  <si>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</si>
  <si>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</si>
  <si>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</si>
  <si>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</si>
  <si>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</si>
  <si>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</si>
  <si>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</si>
  <si>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</si>
  <si>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</si>
  <si>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</si>
  <si>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</si>
  <si>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</si>
  <si>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</si>
  <si>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</si>
  <si>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</si>
  <si>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</si>
  <si>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</si>
  <si>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</si>
  <si>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</si>
  <si>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</si>
  <si>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</si>
  <si>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</si>
  <si>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</si>
  <si>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</si>
  <si>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</si>
  <si>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</si>
  <si>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</si>
  <si>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</si>
  <si>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</si>
  <si>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</si>
  <si>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</si>
  <si>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</si>
  <si>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</si>
  <si>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</si>
  <si>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</si>
  <si>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</si>
  <si>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</si>
  <si>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</si>
  <si>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</si>
  <si>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</si>
  <si>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</si>
  <si>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</si>
  <si>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</si>
  <si>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</si>
  <si>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</si>
  <si>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</si>
  <si>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</si>
  <si>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</si>
  <si>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</si>
  <si>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</si>
  <si>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</si>
  <si>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</si>
  <si>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</si>
  <si>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</si>
  <si>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</si>
  <si>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</si>
  <si>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</si>
  <si>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</si>
  <si>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</si>
  <si>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</si>
  <si>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</si>
  <si>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</si>
  <si>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</si>
  <si>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</si>
  <si>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</si>
  <si>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</si>
  <si>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</si>
  <si>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</si>
  <si>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</si>
  <si>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</si>
  <si>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</si>
  <si>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</si>
  <si>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</si>
  <si>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</si>
  <si>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</si>
  <si>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</si>
  <si>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</si>
  <si>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</si>
  <si>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</si>
  <si>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</si>
  <si>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</si>
  <si>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</si>
  <si>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</si>
  <si>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</si>
  <si>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</si>
  <si>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</si>
  <si>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</si>
  <si>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</si>
  <si>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</si>
  <si>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</si>
  <si>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</si>
  <si>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</si>
  <si>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</si>
  <si>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</si>
  <si>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</si>
  <si>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</si>
  <si>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</si>
  <si>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</si>
  <si>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</si>
  <si>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</si>
  <si>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</si>
  <si>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</si>
  <si>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</si>
  <si>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</si>
  <si>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</si>
  <si>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</si>
  <si>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</si>
  <si>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</si>
  <si>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</si>
  <si>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</si>
  <si>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</si>
  <si>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</si>
  <si>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</si>
  <si>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</si>
  <si>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</si>
  <si>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</si>
  <si>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</si>
  <si>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</si>
  <si>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</si>
  <si>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</si>
  <si>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</si>
  <si>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</si>
  <si>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</si>
  <si>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</si>
  <si>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</si>
  <si>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</si>
  <si>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</si>
  <si>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</si>
  <si>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</si>
  <si>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</si>
  <si>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</si>
  <si>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</si>
  <si>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</si>
  <si>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</si>
  <si>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</si>
  <si>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</si>
  <si>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</si>
  <si>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</si>
  <si>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</si>
  <si>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</si>
  <si>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</si>
  <si>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</si>
  <si>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</si>
  <si>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</si>
  <si>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</si>
  <si>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</si>
  <si>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</si>
  <si>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</si>
  <si>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</si>
  <si>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</si>
  <si>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</si>
  <si>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</si>
  <si>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</si>
  <si>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</si>
  <si>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</si>
  <si>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</si>
  <si>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</si>
  <si>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</si>
  <si>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</si>
  <si>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</si>
  <si>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</si>
  <si>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</si>
  <si>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</si>
  <si>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</si>
  <si>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</si>
  <si>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</si>
  <si>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</si>
  <si>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</si>
  <si>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</si>
  <si>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</si>
  <si>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</si>
  <si>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</si>
  <si>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</si>
  <si>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</si>
  <si>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</si>
  <si>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</si>
  <si>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</si>
  <si>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</si>
  <si>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</si>
  <si>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</si>
  <si>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</si>
  <si>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</si>
  <si>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</si>
  <si>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</si>
  <si>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</si>
  <si>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</si>
  <si>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</si>
  <si>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</si>
  <si>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</si>
  <si>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</si>
  <si>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</si>
  <si>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</si>
  <si>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</si>
  <si>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</si>
  <si>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</si>
  <si>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</si>
  <si>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</si>
  <si>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</si>
  <si>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</si>
  <si>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</si>
  <si>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</si>
  <si>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</si>
  <si>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</si>
  <si>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</si>
  <si>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</si>
  <si>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</si>
  <si>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</si>
  <si>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</si>
  <si>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</si>
  <si>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</si>
  <si>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</si>
  <si>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</si>
  <si>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</si>
  <si>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</si>
  <si>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</si>
  <si>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</si>
  <si>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</si>
  <si>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</si>
  <si>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</si>
  <si>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</si>
  <si>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</si>
  <si>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</si>
  <si>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</si>
  <si>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</si>
  <si>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</si>
  <si>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</si>
  <si>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</si>
  <si>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</si>
  <si>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</si>
  <si>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</si>
  <si>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</si>
  <si>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</si>
  <si>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</si>
  <si>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</si>
  <si>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</si>
  <si>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</si>
  <si>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</si>
  <si>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</si>
  <si>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</si>
  <si>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</si>
  <si>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</si>
  <si>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</si>
  <si>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</si>
  <si>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</si>
  <si>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</si>
  <si>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</si>
  <si>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</si>
  <si>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</si>
  <si>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</si>
  <si>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</si>
  <si>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</si>
  <si>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</si>
  <si>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</si>
  <si>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</si>
  <si>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</si>
  <si>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</si>
  <si>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</si>
  <si>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</si>
  <si>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</si>
  <si>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</si>
  <si>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</si>
  <si>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</si>
  <si>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</si>
  <si>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</si>
  <si>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</si>
  <si>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</si>
  <si>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</si>
  <si>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</si>
  <si>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</si>
  <si>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</si>
  <si>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</si>
  <si>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</si>
  <si>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</si>
  <si>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</si>
  <si>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</si>
  <si>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</si>
  <si>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</si>
  <si>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</si>
  <si>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</si>
  <si>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</si>
  <si>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</si>
  <si>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</si>
  <si>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</si>
  <si>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</si>
  <si>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</si>
  <si>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</si>
  <si>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</si>
  <si>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</si>
  <si>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</si>
  <si>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</si>
  <si>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</si>
  <si>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</si>
  <si>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</si>
  <si>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</si>
  <si>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</si>
  <si>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</si>
  <si>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</si>
  <si>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</si>
  <si>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</si>
  <si>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</si>
  <si>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</si>
  <si>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</si>
  <si>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</si>
  <si>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</si>
  <si>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</si>
  <si>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</si>
  <si>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</si>
  <si>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</si>
  <si>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</si>
  <si>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</si>
  <si>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</si>
  <si>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</si>
  <si>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</si>
  <si>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</si>
  <si>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</si>
  <si>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</si>
  <si>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</si>
  <si>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</si>
  <si>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</si>
  <si>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</si>
  <si>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</si>
  <si>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</si>
  <si>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</si>
  <si>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</si>
  <si>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</si>
  <si>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</si>
  <si>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</si>
  <si>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</si>
  <si>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</si>
  <si>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</si>
  <si>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</si>
  <si>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</si>
  <si>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</si>
  <si>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</si>
  <si>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</si>
  <si>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</si>
  <si>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</si>
  <si>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</si>
  <si>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</si>
  <si>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</si>
  <si>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</si>
  <si>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</si>
  <si>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</si>
  <si>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</si>
  <si>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</si>
  <si>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</si>
  <si>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</si>
  <si>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</si>
  <si>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</si>
  <si>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</si>
  <si>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</si>
  <si>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</si>
  <si>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</si>
  <si>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</si>
  <si>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</si>
  <si>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</si>
  <si>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</si>
  <si>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</si>
  <si>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</si>
  <si>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</si>
  <si>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</si>
  <si>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</si>
  <si>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</si>
  <si>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</si>
  <si>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</si>
  <si>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</si>
  <si>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</si>
  <si>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</si>
  <si>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</si>
  <si>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</si>
  <si>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</si>
  <si>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</si>
  <si>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</si>
  <si>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</si>
  <si>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</si>
  <si>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</si>
  <si>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</si>
  <si>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</si>
  <si>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</si>
  <si>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</si>
  <si>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</si>
  <si>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</si>
  <si>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</si>
  <si>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</si>
  <si>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</si>
  <si>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</si>
  <si>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</si>
  <si>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</si>
  <si>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</si>
  <si>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</si>
  <si>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</si>
  <si>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</si>
  <si>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</si>
  <si>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</si>
  <si>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</si>
  <si>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</si>
  <si>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</si>
  <si>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</si>
  <si>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</si>
  <si>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</si>
  <si>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</si>
  <si>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</si>
  <si>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</si>
  <si>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</si>
  <si>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</si>
  <si>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</si>
  <si>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</si>
  <si>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</si>
  <si>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</si>
  <si>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</si>
  <si>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</si>
  <si>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</si>
  <si>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</si>
  <si>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</si>
  <si>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</si>
  <si>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</si>
  <si>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</si>
  <si>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</si>
  <si>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</si>
  <si>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</si>
  <si>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</si>
  <si>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</si>
  <si>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</si>
  <si>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</si>
  <si>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</si>
  <si>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</si>
  <si>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</si>
  <si>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</si>
  <si>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</si>
  <si>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</si>
  <si>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</si>
  <si>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</si>
  <si>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</si>
  <si>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</si>
  <si>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</si>
  <si>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</si>
  <si>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</si>
  <si>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</si>
  <si>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</si>
  <si>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</si>
  <si>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</si>
  <si>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</si>
  <si>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</si>
  <si>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</si>
  <si>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</si>
  <si>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</si>
  <si>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</si>
  <si>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</si>
  <si>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</si>
  <si>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</si>
  <si>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</si>
  <si>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</si>
  <si>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</si>
  <si>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</si>
  <si>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</si>
  <si>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</si>
  <si>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</si>
  <si>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</si>
  <si>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</si>
  <si>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</si>
  <si>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</si>
  <si>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</si>
  <si>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</si>
  <si>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</si>
  <si>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</si>
  <si>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</si>
  <si>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</si>
  <si>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</si>
  <si>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</si>
  <si>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</si>
  <si>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</si>
  <si>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</si>
  <si>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</si>
  <si>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</si>
  <si>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</si>
  <si>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</si>
  <si>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</si>
  <si>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</si>
  <si>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</si>
  <si>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</si>
  <si>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</si>
  <si>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</si>
  <si>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</si>
  <si>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</si>
  <si>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</si>
  <si>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</si>
  <si>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</si>
  <si>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</si>
  <si>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</si>
  <si>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</si>
  <si>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</si>
  <si>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</si>
  <si>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</si>
  <si>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</si>
  <si>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</si>
  <si>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</si>
  <si>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</si>
  <si>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</si>
  <si>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</si>
  <si>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</si>
  <si>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</si>
  <si>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</si>
  <si>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</si>
  <si>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</si>
  <si>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</si>
  <si>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</si>
  <si>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</si>
  <si>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</si>
  <si>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</si>
  <si>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</si>
  <si>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</si>
  <si>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</si>
  <si>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</si>
  <si>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</si>
  <si>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</si>
  <si>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</si>
  <si>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</si>
  <si>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</si>
  <si>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</si>
  <si>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</si>
  <si>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</si>
  <si>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</si>
  <si>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</si>
  <si>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</si>
  <si>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</si>
  <si>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</si>
  <si>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</si>
  <si>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</si>
  <si>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</si>
  <si>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</si>
  <si>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</si>
  <si>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</si>
  <si>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</si>
  <si>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</si>
  <si>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</si>
  <si>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</si>
  <si>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</si>
  <si>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</si>
  <si>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</si>
  <si>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</si>
  <si>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</si>
  <si>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</si>
  <si>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</si>
  <si>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</si>
  <si>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</si>
  <si>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</si>
  <si>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</si>
  <si>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</si>
  <si>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</si>
  <si>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</si>
  <si>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</si>
  <si>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</si>
  <si>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</si>
  <si>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</si>
  <si>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</si>
  <si>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</si>
  <si>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</si>
  <si>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</si>
  <si>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</si>
  <si>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</si>
  <si>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</si>
  <si>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</si>
  <si>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</si>
  <si>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</si>
  <si>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</si>
  <si>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</si>
  <si>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</si>
  <si>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</si>
  <si>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</si>
  <si>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</si>
  <si>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</si>
  <si>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</si>
  <si>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</si>
  <si>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</si>
  <si>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</si>
  <si>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</si>
  <si>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</si>
  <si>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</si>
  <si>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</si>
  <si>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</si>
  <si>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</si>
  <si>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</si>
  <si>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</si>
  <si>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</si>
  <si>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</si>
  <si>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</si>
  <si>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</si>
  <si>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</si>
  <si>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</si>
  <si>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</si>
  <si>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</si>
  <si>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</si>
  <si>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</si>
  <si>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</si>
  <si>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</si>
  <si>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</si>
  <si>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</si>
  <si>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</si>
  <si>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</si>
  <si>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</si>
  <si>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</si>
  <si>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</si>
  <si>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</si>
  <si>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</si>
  <si>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</si>
  <si>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</si>
  <si>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</si>
  <si>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</si>
  <si>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</si>
  <si>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</si>
  <si>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</si>
  <si>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</si>
  <si>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</si>
  <si>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</si>
  <si>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</si>
  <si>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</si>
  <si>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</si>
  <si>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</si>
  <si>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</si>
  <si>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</si>
  <si>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</si>
  <si>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</si>
  <si>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</si>
  <si>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</si>
  <si>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</si>
  <si>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</si>
  <si>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</si>
  <si>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</si>
  <si>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</si>
  <si>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</si>
  <si>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</si>
  <si>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</si>
  <si>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</si>
  <si>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</si>
  <si>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</si>
  <si>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</si>
  <si>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</si>
  <si>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</si>
  <si>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</si>
  <si>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</si>
  <si>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</si>
  <si>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</si>
  <si>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</si>
  <si>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</si>
  <si>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</si>
  <si>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</si>
  <si>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</si>
  <si>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</si>
  <si>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</si>
  <si>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</si>
  <si>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</si>
  <si>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</si>
  <si>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</si>
  <si>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</si>
  <si>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</si>
  <si>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</si>
  <si>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</si>
  <si>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</si>
  <si>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</si>
  <si>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</si>
  <si>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</si>
  <si>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</si>
  <si>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</si>
  <si>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</si>
  <si>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</si>
  <si>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</si>
  <si>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</si>
  <si>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</si>
  <si>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</si>
  <si>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</si>
  <si>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</si>
  <si>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</si>
  <si>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</si>
  <si>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</si>
  <si>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</si>
  <si>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</si>
  <si>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</si>
  <si>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</si>
  <si>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</si>
  <si>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</si>
  <si>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</si>
  <si>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</si>
  <si>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</si>
  <si>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</si>
  <si>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</si>
  <si>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</si>
  <si>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</si>
  <si>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</si>
  <si>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</si>
  <si>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</si>
  <si>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</si>
  <si>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</si>
  <si>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</si>
  <si>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</si>
  <si>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</si>
  <si>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</si>
  <si>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</si>
  <si>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</si>
  <si>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</si>
  <si>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</si>
  <si>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</si>
  <si>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</si>
  <si>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</si>
  <si>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</si>
  <si>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</si>
  <si>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</si>
  <si>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</si>
  <si>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</si>
  <si>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</si>
  <si>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</si>
  <si>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</si>
  <si>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</si>
  <si>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</si>
  <si>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</si>
  <si>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</si>
  <si>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</si>
  <si>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</si>
  <si>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</si>
  <si>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</si>
  <si>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</si>
  <si>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</si>
  <si>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</si>
  <si>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</si>
  <si>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</si>
  <si>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</si>
  <si>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</si>
  <si>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</si>
  <si>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</si>
  <si>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</si>
  <si>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</si>
  <si>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</si>
  <si>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</si>
  <si>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</si>
  <si>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</si>
  <si>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</si>
  <si>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</si>
  <si>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</si>
  <si>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</si>
  <si>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</si>
  <si>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</si>
  <si>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</si>
  <si>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</si>
  <si>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</si>
  <si>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</si>
  <si>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</si>
  <si>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</si>
  <si>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</si>
  <si>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</si>
  <si>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</si>
  <si>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</si>
  <si>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AMBIENTES DE ÁREAS MOLHADAS, MEIA PAREDE OU PAREDE INTEIRA, COM PLACAS TIPO ESMALTADA EXTRA, DIMENSÕES 20X20 CM, PARA EDIFICAÇÃO HABITACIONAL MULTIFAMILIAR (PRÉDIO).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</si>
  <si>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</si>
  <si>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</si>
  <si>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</si>
  <si>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</si>
  <si>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</si>
  <si>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</si>
  <si>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</si>
  <si>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</si>
  <si>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</si>
  <si>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</si>
  <si>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</si>
  <si>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</si>
  <si>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</si>
  <si>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</si>
  <si>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</si>
  <si>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</si>
  <si>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</si>
  <si>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</si>
  <si>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</si>
  <si>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</si>
  <si>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</si>
  <si>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</si>
  <si>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</si>
  <si>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</si>
  <si>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</si>
  <si>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</si>
  <si>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</si>
  <si>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</si>
  <si>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</si>
  <si>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</si>
  <si>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</si>
  <si>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</si>
  <si>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</si>
  <si>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</si>
  <si>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</si>
  <si>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</si>
  <si>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</si>
  <si>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</si>
  <si>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</si>
  <si>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</si>
  <si>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</si>
  <si>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</si>
  <si>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</si>
  <si>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</si>
  <si>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</si>
  <si>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</si>
  <si>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</si>
  <si>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</si>
  <si>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</si>
  <si>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</si>
  <si>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</si>
  <si>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</si>
  <si>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</si>
  <si>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</si>
  <si>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</si>
  <si>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</si>
  <si>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</si>
  <si>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</si>
  <si>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</si>
  <si>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</si>
  <si>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</si>
  <si>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</si>
  <si>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</si>
  <si>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</si>
  <si>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</si>
  <si>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</si>
  <si>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KIT CAVALETE PARA MEDIÇÃO DE ÁGUA - ENTRADA PRINCIPAL, EM AÇO GALVANIZADO DN 25 (1 )   FORNECIMENTO E INSTALAÇÃO (EXCLUSIVE HIDRÔMETRO). AF_11/2016</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</si>
  <si>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</si>
  <si>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</si>
  <si>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</si>
  <si>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</si>
  <si>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</si>
  <si>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</si>
  <si>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</si>
  <si>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</si>
  <si>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</si>
  <si>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</si>
  <si>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</si>
  <si>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</si>
  <si>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</si>
  <si>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</si>
  <si>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</si>
  <si>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</si>
  <si>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</si>
  <si>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</si>
  <si>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</si>
  <si>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</si>
  <si>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</si>
  <si>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</si>
  <si>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</si>
  <si>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</si>
  <si>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</si>
  <si>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</si>
  <si>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</si>
  <si>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</si>
  <si>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</si>
  <si>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</si>
  <si>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</si>
  <si>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</si>
  <si>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</si>
  <si>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</si>
  <si>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</si>
  <si>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</si>
  <si>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</si>
  <si>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</si>
  <si>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</si>
  <si>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</si>
  <si>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</si>
  <si>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</si>
  <si>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</si>
  <si>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</si>
  <si>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</si>
  <si>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</si>
  <si>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</si>
  <si>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</si>
  <si>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</si>
  <si>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</si>
  <si>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</si>
  <si>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</si>
  <si>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</si>
  <si>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</si>
  <si>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</si>
  <si>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</si>
  <si>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</si>
  <si>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</si>
  <si>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</si>
  <si>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</si>
  <si>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</si>
  <si>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</si>
  <si>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</si>
  <si>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</si>
  <si>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</si>
  <si>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</si>
  <si>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</si>
  <si>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</si>
  <si>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</si>
  <si>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</si>
  <si>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</si>
  <si>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</si>
  <si>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</si>
  <si>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</si>
  <si>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</si>
  <si>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</si>
  <si>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</si>
  <si>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</si>
  <si>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</si>
  <si>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</si>
  <si>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</si>
  <si>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</si>
  <si>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</si>
  <si>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</si>
  <si>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</si>
  <si>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</si>
  <si>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</si>
  <si>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</si>
  <si>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</si>
  <si>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</si>
  <si>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</si>
  <si>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</si>
  <si>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</si>
  <si>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</si>
  <si>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</si>
  <si>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</si>
  <si>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</si>
  <si>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</si>
  <si>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</si>
  <si>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</si>
  <si>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</si>
  <si>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</si>
  <si>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</si>
  <si>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</si>
  <si>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</si>
  <si>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</si>
  <si>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</si>
  <si>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</si>
  <si>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</si>
  <si>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</si>
  <si>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</si>
  <si>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</si>
  <si>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</si>
  <si>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</si>
  <si>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</si>
  <si>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</si>
  <si>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</si>
  <si>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</si>
  <si>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</si>
  <si>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</si>
  <si>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</si>
  <si>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</si>
  <si>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</si>
  <si>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</si>
  <si>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</si>
  <si>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</si>
  <si>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</si>
  <si>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</si>
  <si>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</si>
  <si>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</si>
  <si>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</si>
  <si>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</si>
  <si>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</si>
  <si>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</si>
  <si>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</si>
  <si>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</si>
  <si>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</si>
  <si>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</si>
  <si>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</si>
  <si>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</si>
  <si>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</si>
  <si>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</si>
  <si>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</si>
  <si>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</si>
  <si>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</si>
  <si>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</si>
  <si>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</si>
  <si>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</si>
  <si>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</si>
  <si>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</si>
  <si>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</si>
  <si>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</si>
  <si>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</si>
  <si>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</si>
  <si>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</si>
  <si>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</si>
  <si>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</si>
  <si>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</si>
  <si>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</si>
  <si>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</si>
  <si>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</si>
  <si>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</si>
  <si>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</si>
  <si>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</si>
  <si>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</si>
  <si>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</si>
  <si>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</si>
  <si>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</si>
  <si>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</si>
  <si>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</si>
  <si>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</si>
  <si>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</si>
  <si>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</si>
  <si>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</si>
  <si>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</si>
  <si>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</si>
  <si>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</si>
  <si>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</si>
  <si>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</si>
  <si>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</si>
  <si>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</si>
  <si>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</si>
  <si>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</si>
  <si>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</si>
  <si>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</si>
  <si>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</si>
  <si>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</si>
  <si>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</si>
  <si>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</si>
  <si>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</si>
  <si>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</si>
  <si>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</si>
  <si>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</si>
  <si>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</si>
  <si>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</si>
  <si>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</si>
  <si>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</si>
  <si>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</si>
  <si>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</si>
  <si>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</si>
  <si>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</si>
  <si>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</si>
  <si>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</si>
  <si>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</si>
  <si>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</si>
  <si>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</si>
  <si>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</si>
  <si>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</si>
  <si>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</si>
  <si>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</si>
  <si>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</si>
  <si>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</si>
  <si>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</si>
  <si>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</si>
  <si>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</si>
  <si>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</si>
  <si>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</si>
  <si>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</si>
  <si>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</si>
  <si>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MICTÓRIO SIFONADO LOUÇA BRANCA PARA ENTRADA DE ÁGUA EMBUTIDA  PADRÃO ALTO  FORNECIMENTO E INSTALAÇÃO. AF_01/2020</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</si>
  <si>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</si>
  <si>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</si>
  <si>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</si>
  <si>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</si>
  <si>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</si>
  <si>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</si>
  <si>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</si>
  <si>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</si>
  <si>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</si>
  <si>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</si>
  <si>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</si>
  <si>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</si>
  <si>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</si>
  <si>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</si>
  <si>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</si>
  <si>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</si>
  <si>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</si>
  <si>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</si>
  <si>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</si>
  <si>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</si>
  <si>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</si>
  <si>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</si>
  <si>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</si>
  <si>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</si>
  <si>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</si>
  <si>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</si>
  <si>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</si>
  <si>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</si>
  <si>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</si>
  <si>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</si>
  <si>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</si>
  <si>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</si>
  <si>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</si>
  <si>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</si>
  <si>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</si>
  <si>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</si>
  <si>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</si>
  <si>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</si>
  <si>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</si>
  <si>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</si>
  <si>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</si>
  <si>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</si>
  <si>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</si>
  <si>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</si>
  <si>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</si>
  <si>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</si>
  <si>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</si>
  <si>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</si>
  <si>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</si>
  <si>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</si>
  <si>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</si>
  <si>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</si>
  <si>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</si>
  <si>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</si>
  <si>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</si>
  <si>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</si>
  <si>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</si>
  <si>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</si>
  <si>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</si>
  <si>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</si>
  <si>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2.6</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</si>
  <si>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</si>
  <si>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</si>
  <si>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</si>
  <si>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</si>
  <si>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</si>
  <si>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</si>
  <si>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</si>
  <si>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</si>
  <si>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</si>
  <si>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</si>
  <si>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</si>
  <si>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</si>
  <si>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</si>
  <si>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</si>
  <si>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</si>
  <si>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</si>
  <si>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</si>
  <si>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</si>
  <si>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</si>
  <si>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</si>
  <si>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</si>
  <si>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</si>
  <si>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</si>
  <si>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</si>
  <si>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</si>
  <si>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</si>
  <si>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</si>
  <si>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</si>
  <si>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</si>
  <si>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</si>
  <si>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</si>
  <si>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</si>
  <si>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</si>
  <si>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</si>
  <si>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</si>
  <si>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</si>
  <si>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</si>
  <si>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</si>
  <si>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</si>
  <si>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</si>
  <si>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</si>
  <si>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</si>
  <si>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</si>
  <si>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</si>
  <si>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</si>
  <si>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</si>
  <si>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</si>
  <si>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</si>
  <si>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</si>
  <si>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</si>
  <si>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</si>
  <si>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</si>
  <si>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</si>
  <si>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</si>
  <si>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</si>
  <si>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</si>
  <si>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</si>
  <si>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</si>
  <si>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</si>
  <si>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</si>
  <si>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</si>
  <si>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</si>
  <si>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</si>
  <si>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</si>
  <si>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</si>
  <si>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</si>
  <si>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</si>
  <si>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</si>
  <si>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</si>
  <si>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</si>
  <si>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</si>
  <si>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</si>
  <si>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</si>
  <si>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</si>
  <si>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</si>
  <si>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</si>
  <si>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</si>
  <si>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</si>
  <si>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</si>
  <si>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</si>
  <si>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</si>
  <si>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</si>
  <si>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</si>
  <si>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</si>
  <si>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</si>
  <si>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</si>
  <si>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</si>
  <si>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</si>
  <si>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</si>
  <si>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</si>
  <si>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</si>
  <si>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</si>
  <si>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</si>
  <si>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</si>
  <si>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</si>
  <si>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</si>
  <si>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</si>
  <si>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</si>
  <si>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</si>
  <si>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</si>
  <si>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</si>
  <si>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</si>
  <si>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</si>
  <si>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</si>
  <si>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</si>
  <si>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</si>
  <si>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</si>
  <si>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</si>
  <si>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</si>
  <si>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</si>
  <si>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</si>
  <si>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</si>
  <si>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</si>
  <si>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</si>
  <si>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</si>
  <si>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</si>
  <si>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</si>
  <si>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</si>
  <si>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</si>
  <si>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</si>
  <si>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</si>
  <si>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</si>
  <si>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</si>
  <si>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</si>
  <si>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</si>
  <si>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</si>
  <si>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</si>
  <si>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</si>
  <si>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</si>
  <si>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</si>
  <si>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</si>
  <si>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</si>
  <si>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</si>
  <si>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</si>
  <si>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</si>
  <si>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</si>
  <si>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</si>
  <si>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</si>
  <si>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</si>
  <si>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</si>
  <si>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</si>
  <si>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</si>
  <si>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</si>
  <si>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</si>
  <si>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</si>
  <si>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</si>
  <si>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</si>
  <si>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</si>
  <si>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</si>
  <si>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</si>
  <si>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</si>
  <si>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</si>
  <si>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</si>
  <si>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</si>
  <si>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</si>
  <si>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</si>
  <si>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</si>
  <si>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</si>
  <si>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</si>
  <si>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</si>
  <si>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</si>
  <si>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</si>
  <si>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</si>
  <si>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</si>
  <si>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</si>
  <si>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</si>
  <si>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</si>
  <si>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</si>
  <si>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</si>
  <si>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</si>
  <si>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</si>
  <si>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</si>
  <si>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</si>
  <si>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</si>
  <si>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</si>
  <si>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</si>
  <si>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</si>
  <si>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</si>
  <si>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</si>
  <si>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</si>
  <si>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</si>
  <si>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</si>
  <si>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</si>
  <si>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</si>
  <si>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</si>
  <si>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</si>
  <si>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</si>
  <si>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</si>
  <si>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</si>
  <si>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</si>
  <si>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</si>
  <si>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</si>
  <si>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</si>
  <si>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</si>
  <si>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</si>
  <si>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</si>
  <si>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</si>
  <si>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</si>
  <si>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</si>
  <si>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</si>
  <si>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</si>
  <si>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</si>
  <si>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</si>
  <si>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</si>
  <si>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</si>
  <si>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</si>
  <si>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</si>
  <si>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</si>
  <si>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</si>
  <si>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</si>
  <si>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</si>
  <si>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</si>
  <si>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</si>
  <si>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</si>
  <si>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</si>
  <si>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</si>
  <si>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</si>
  <si>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</si>
  <si>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</si>
  <si>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</si>
  <si>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</si>
  <si>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RECOMPOSIÇÃO DE PAVIMENTO EM PISO INTERTRAVADO, COM REAPROVEITAMENTO DOS BLOCOS INTERTRAVADOS, PARA FECHAMENTO DE VALAS - INCLUSO RETIRADA E COLOCAÇÃO DO MATERIAL. AF_12/2020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</si>
  <si>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</si>
  <si>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</si>
  <si>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</si>
  <si>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</si>
  <si>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</si>
  <si>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</si>
  <si>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</si>
  <si>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</si>
  <si>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</si>
  <si>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</si>
  <si>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</si>
  <si>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</si>
  <si>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</si>
  <si>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</si>
  <si>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</si>
  <si>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CONTRAMARCO DE ALUMÍNIO, FIXAÇÃO COM ARGAMASSA - FORNECIMENTO E INSTALAÇÃO. AF_12/2019</t>
  </si>
  <si>
    <t>CONTRAMARCO DE ALUMÍNIO, FIXAÇÃO COM PARAFUSO - FORNECIMENTO E INSTALAÇÃO. AF_12/2019</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</si>
  <si>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</si>
  <si>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</si>
  <si>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</si>
  <si>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</si>
  <si>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</si>
  <si>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</si>
  <si>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</si>
  <si>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</si>
  <si>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</si>
  <si>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</si>
  <si>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</si>
  <si>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</si>
  <si>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</si>
  <si>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</si>
  <si>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</si>
  <si>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</si>
  <si>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</si>
  <si>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</si>
  <si>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</si>
  <si>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</si>
  <si>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</si>
  <si>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</si>
  <si>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</si>
  <si>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</si>
  <si>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</si>
  <si>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</si>
  <si>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</si>
  <si>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</si>
  <si>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</si>
  <si>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</si>
  <si>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</si>
  <si>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</si>
  <si>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</si>
  <si>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</si>
  <si>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</si>
  <si>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</si>
  <si>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</si>
  <si>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</si>
  <si>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</si>
  <si>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</si>
  <si>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</si>
  <si>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</si>
  <si>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</si>
  <si>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</si>
  <si>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</si>
  <si>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</si>
  <si>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</si>
  <si>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</si>
  <si>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</si>
  <si>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</si>
  <si>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</si>
  <si>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</si>
  <si>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</si>
  <si>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</si>
  <si>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</si>
  <si>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</si>
  <si>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</si>
  <si>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</si>
  <si>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</si>
  <si>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</si>
  <si>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</si>
  <si>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</si>
  <si>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</si>
  <si>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</si>
  <si>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</si>
  <si>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</si>
  <si>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</si>
  <si>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</si>
  <si>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</si>
  <si>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</si>
  <si>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</si>
  <si>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</si>
  <si>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</si>
  <si>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</si>
  <si>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</si>
  <si>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</si>
  <si>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</si>
  <si>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</si>
  <si>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</si>
  <si>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</si>
  <si>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</si>
  <si>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</si>
  <si>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</si>
  <si>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</si>
  <si>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</si>
  <si>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</si>
  <si>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</si>
  <si>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</si>
  <si>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</si>
  <si>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</si>
  <si>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</si>
  <si>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</si>
  <si>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</si>
  <si>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</si>
  <si>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</si>
  <si>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</si>
  <si>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</si>
  <si>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</si>
  <si>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</si>
  <si>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</si>
  <si>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</si>
  <si>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</si>
  <si>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</si>
  <si>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</si>
  <si>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</si>
  <si>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</si>
  <si>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</si>
  <si>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</si>
  <si>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</si>
  <si>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</si>
  <si>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</si>
  <si>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</si>
  <si>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</si>
  <si>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</si>
  <si>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</si>
  <si>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</si>
  <si>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</si>
  <si>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</si>
  <si>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</si>
  <si>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</si>
  <si>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</si>
  <si>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</si>
  <si>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</si>
  <si>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</si>
  <si>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</si>
  <si>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</si>
  <si>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</si>
  <si>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</si>
  <si>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</si>
  <si>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</si>
  <si>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</si>
  <si>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</si>
  <si>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</si>
  <si>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</si>
  <si>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</si>
  <si>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</si>
  <si>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</si>
  <si>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</si>
  <si>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</si>
  <si>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</si>
  <si>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</si>
  <si>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</si>
  <si>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</si>
  <si>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</si>
  <si>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</si>
  <si>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</si>
  <si>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</si>
  <si>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</si>
  <si>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</si>
  <si>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</si>
  <si>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</si>
  <si>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</si>
  <si>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</si>
  <si>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</si>
  <si>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</si>
  <si>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</si>
  <si>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</si>
  <si>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</si>
  <si>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</si>
  <si>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</si>
  <si>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</si>
  <si>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</si>
  <si>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</si>
  <si>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</si>
  <si>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</si>
  <si>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</si>
  <si>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</si>
  <si>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</si>
  <si>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</si>
  <si>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</si>
  <si>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</si>
  <si>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</si>
  <si>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</si>
  <si>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</si>
  <si>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</si>
  <si>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</si>
  <si>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</si>
  <si>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</si>
  <si>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</si>
  <si>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</si>
  <si>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</si>
  <si>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</si>
  <si>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</si>
  <si>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</si>
  <si>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</si>
  <si>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</si>
  <si>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</si>
  <si>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</si>
  <si>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</si>
  <si>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</si>
  <si>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</si>
  <si>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</si>
  <si>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</si>
  <si>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</si>
  <si>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</si>
  <si>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</si>
  <si>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</si>
  <si>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</si>
  <si>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</si>
  <si>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</si>
  <si>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</si>
  <si>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</si>
  <si>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</si>
  <si>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</si>
  <si>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</si>
  <si>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</si>
  <si>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</si>
  <si>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</si>
  <si>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</si>
  <si>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</si>
  <si>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</si>
  <si>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</si>
  <si>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</si>
  <si>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</si>
  <si>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</si>
  <si>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</si>
  <si>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</si>
  <si>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</si>
  <si>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</si>
  <si>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</si>
  <si>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</si>
  <si>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</si>
  <si>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</si>
  <si>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</si>
  <si>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</si>
  <si>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</si>
  <si>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</si>
  <si>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</si>
  <si>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</si>
  <si>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</si>
  <si>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</si>
  <si>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</si>
  <si>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</si>
  <si>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</si>
  <si>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</si>
  <si>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</si>
  <si>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</si>
  <si>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</si>
  <si>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</si>
  <si>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</si>
  <si>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</si>
  <si>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</si>
  <si>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</si>
  <si>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</si>
  <si>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</si>
  <si>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</si>
  <si>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</si>
  <si>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</si>
  <si>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</si>
  <si>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</si>
  <si>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</si>
  <si>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</si>
  <si>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</si>
  <si>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</si>
  <si>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</si>
  <si>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</si>
  <si>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</si>
  <si>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</si>
  <si>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</si>
  <si>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</si>
  <si>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</si>
  <si>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</si>
  <si>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</si>
  <si>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</si>
  <si>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</si>
  <si>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</si>
  <si>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</si>
  <si>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ED-50393</t>
  </si>
  <si>
    <t>ED-50394</t>
  </si>
  <si>
    <t>ED-50389</t>
  </si>
  <si>
    <t>ED-50390</t>
  </si>
  <si>
    <t>ED-50391</t>
  </si>
  <si>
    <t>ED-50701</t>
  </si>
  <si>
    <t>CAPINA MANUAL DO TERRENO, EXCLUSIVE RASTELAMENTO E QUEIMA</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</si>
  <si>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</si>
  <si>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</si>
  <si>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</si>
  <si>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</si>
  <si>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</si>
  <si>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</si>
  <si>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</si>
  <si>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</si>
  <si>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</si>
  <si>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</si>
  <si>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</si>
  <si>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</si>
  <si>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</si>
  <si>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</si>
  <si>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</si>
  <si>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</si>
  <si>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</si>
  <si>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</si>
  <si>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</si>
  <si>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</si>
  <si>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</si>
  <si>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</si>
  <si>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</si>
  <si>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</si>
  <si>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</si>
  <si>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</si>
  <si>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CJ</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</si>
  <si>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</si>
  <si>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</si>
  <si>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</si>
  <si>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</si>
  <si>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</si>
  <si>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</si>
  <si>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</si>
  <si>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</si>
  <si>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</si>
  <si>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</si>
  <si>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</si>
  <si>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</si>
  <si>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</si>
  <si>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</si>
  <si>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</si>
  <si>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</si>
  <si>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</si>
  <si>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</si>
  <si>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</si>
  <si>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</si>
  <si>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</si>
  <si>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</si>
  <si>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</si>
  <si>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</si>
  <si>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</si>
  <si>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</si>
  <si>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</si>
  <si>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</si>
  <si>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</si>
  <si>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</si>
  <si>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</si>
  <si>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</si>
  <si>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</si>
  <si>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</si>
  <si>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</si>
  <si>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</si>
  <si>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</si>
  <si>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</si>
  <si>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</si>
  <si>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</si>
  <si>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</si>
  <si>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</si>
  <si>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</si>
  <si>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</si>
  <si>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</si>
  <si>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</si>
  <si>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</si>
  <si>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</si>
  <si>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</si>
  <si>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</si>
  <si>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</si>
  <si>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</si>
  <si>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</si>
  <si>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</si>
  <si>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</si>
  <si>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</si>
  <si>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</si>
  <si>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ED-50151</t>
  </si>
  <si>
    <t>ED-50125</t>
  </si>
  <si>
    <t>ED-50155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</si>
  <si>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</si>
  <si>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</si>
  <si>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</si>
  <si>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</si>
  <si>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</si>
  <si>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</si>
  <si>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</si>
  <si>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</si>
  <si>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</si>
  <si>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</si>
  <si>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</si>
  <si>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</si>
  <si>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</si>
  <si>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</si>
  <si>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</si>
  <si>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</si>
  <si>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</si>
  <si>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</si>
  <si>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</si>
  <si>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</si>
  <si>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</si>
  <si>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</si>
  <si>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</si>
  <si>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</si>
  <si>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</si>
  <si>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</si>
  <si>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</si>
  <si>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</si>
  <si>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</si>
  <si>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</si>
  <si>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</si>
  <si>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</si>
  <si>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</si>
  <si>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</si>
  <si>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</si>
  <si>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</si>
  <si>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</si>
  <si>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LIGAÇÕES PROVISÓRIAS PARA CONTAINER TIPO 2 (CORRESPONDENTE AO CÓDIGO ED-16349)</t>
  </si>
  <si>
    <t>ED-16358</t>
  </si>
  <si>
    <t>LIGAÇÕES PROVISÓRIAS PARA CONTAINER TIPO 3 (CORRESPONDENTE AO CÓDIGO ED-16350)</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</si>
  <si>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</si>
  <si>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</si>
  <si>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</si>
  <si>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</si>
  <si>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</si>
  <si>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</si>
  <si>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</si>
  <si>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</si>
  <si>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</si>
  <si>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</si>
  <si>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</si>
  <si>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</si>
  <si>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</si>
  <si>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</si>
  <si>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</si>
  <si>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</si>
  <si>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</si>
  <si>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</si>
  <si>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</si>
  <si>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</si>
  <si>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</si>
  <si>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ED-50276</t>
  </si>
  <si>
    <t>ED-50274</t>
  </si>
  <si>
    <t>ED-50275</t>
  </si>
  <si>
    <t>ED-50136</t>
  </si>
  <si>
    <t>ED-50166</t>
  </si>
  <si>
    <t>REMANEJAMENTO DE TAPUME</t>
  </si>
  <si>
    <t>ED-50163</t>
  </si>
  <si>
    <t>ED-50162</t>
  </si>
  <si>
    <t>ED-50165</t>
  </si>
  <si>
    <t>ED-50164</t>
  </si>
  <si>
    <t>ED-50159</t>
  </si>
  <si>
    <t>ED-50157</t>
  </si>
  <si>
    <t>ED-50156</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</si>
  <si>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</si>
  <si>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</si>
  <si>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</si>
  <si>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</si>
  <si>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</si>
  <si>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</si>
  <si>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</si>
  <si>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</si>
  <si>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</si>
  <si>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</si>
  <si>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</si>
  <si>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</si>
  <si>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</si>
  <si>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</si>
  <si>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</si>
  <si>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</si>
  <si>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</si>
  <si>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</si>
  <si>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</si>
  <si>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</si>
  <si>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</si>
  <si>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</si>
  <si>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</si>
  <si>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</si>
  <si>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</si>
  <si>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</si>
  <si>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</si>
  <si>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</si>
  <si>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</si>
  <si>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</si>
  <si>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</si>
  <si>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</si>
  <si>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</si>
  <si>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</si>
  <si>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</si>
  <si>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</si>
  <si>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</si>
  <si>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</si>
  <si>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</si>
  <si>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</si>
  <si>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</si>
  <si>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</si>
  <si>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</si>
  <si>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</si>
  <si>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</si>
  <si>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</si>
  <si>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</si>
  <si>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</si>
  <si>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</si>
  <si>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</si>
  <si>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</si>
  <si>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</si>
  <si>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</si>
  <si>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</si>
  <si>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</si>
  <si>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</si>
  <si>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</si>
  <si>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</si>
  <si>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</si>
  <si>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</si>
  <si>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</si>
  <si>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</si>
  <si>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</si>
  <si>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</si>
  <si>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</si>
  <si>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</si>
  <si>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</si>
  <si>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</si>
  <si>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</si>
  <si>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</si>
  <si>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</si>
  <si>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</si>
  <si>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</si>
  <si>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</si>
  <si>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</si>
  <si>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</si>
  <si>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</si>
  <si>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</si>
  <si>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</si>
  <si>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</si>
  <si>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</si>
  <si>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</si>
  <si>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</si>
  <si>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</si>
  <si>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</si>
  <si>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</si>
  <si>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</si>
  <si>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</si>
  <si>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</si>
  <si>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</si>
  <si>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</si>
  <si>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</si>
  <si>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</si>
  <si>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</si>
  <si>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</si>
  <si>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</si>
  <si>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</si>
  <si>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</si>
  <si>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</si>
  <si>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</si>
  <si>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</si>
  <si>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</si>
  <si>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</si>
  <si>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</si>
  <si>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</si>
  <si>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</si>
  <si>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</si>
  <si>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</si>
  <si>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</si>
  <si>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</si>
  <si>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</si>
  <si>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</si>
  <si>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</si>
  <si>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</si>
  <si>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</si>
  <si>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</si>
  <si>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</si>
  <si>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</si>
  <si>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</si>
  <si>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</si>
  <si>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</si>
  <si>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</si>
  <si>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</si>
  <si>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</si>
  <si>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</si>
  <si>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</si>
  <si>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</si>
  <si>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</si>
  <si>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</si>
  <si>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</si>
  <si>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</si>
  <si>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</si>
  <si>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</si>
  <si>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</si>
  <si>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</si>
  <si>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</si>
  <si>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</si>
  <si>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</si>
  <si>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</si>
  <si>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</si>
  <si>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</si>
  <si>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</si>
  <si>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</si>
  <si>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</si>
  <si>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</si>
  <si>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</si>
  <si>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</si>
  <si>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</si>
  <si>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</si>
  <si>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</si>
  <si>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</si>
  <si>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</si>
  <si>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</si>
  <si>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</si>
  <si>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</si>
  <si>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</si>
  <si>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</si>
  <si>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</si>
  <si>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</si>
  <si>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</si>
  <si>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</si>
  <si>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</si>
  <si>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</si>
  <si>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</si>
  <si>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</si>
  <si>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</si>
  <si>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</si>
  <si>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</si>
  <si>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</si>
  <si>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</si>
  <si>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</si>
  <si>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</si>
  <si>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</si>
  <si>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</si>
  <si>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</si>
  <si>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</si>
  <si>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</si>
  <si>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</si>
  <si>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</si>
  <si>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</si>
  <si>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</si>
  <si>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</si>
  <si>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</si>
  <si>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</si>
  <si>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</si>
  <si>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</si>
  <si>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</si>
  <si>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</si>
  <si>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</si>
  <si>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</si>
  <si>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</si>
  <si>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</si>
  <si>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</si>
  <si>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</si>
  <si>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</si>
  <si>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</si>
  <si>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</si>
  <si>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</si>
  <si>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</si>
  <si>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</si>
  <si>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</si>
  <si>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</si>
  <si>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</si>
  <si>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</si>
  <si>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</si>
  <si>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</si>
  <si>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</si>
  <si>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</si>
  <si>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</si>
  <si>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</si>
  <si>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</si>
  <si>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</si>
  <si>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</si>
  <si>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</si>
  <si>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</si>
  <si>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</si>
  <si>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</si>
  <si>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</si>
  <si>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</si>
  <si>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</si>
  <si>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</si>
  <si>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</si>
  <si>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</si>
  <si>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</si>
  <si>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</si>
  <si>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</si>
  <si>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</si>
  <si>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</si>
  <si>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</si>
  <si>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</si>
  <si>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</si>
  <si>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</si>
  <si>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</si>
  <si>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</si>
  <si>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</si>
  <si>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</si>
  <si>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</si>
  <si>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</si>
  <si>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</si>
  <si>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</si>
  <si>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</si>
  <si>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</si>
  <si>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</si>
  <si>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</si>
  <si>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</si>
  <si>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</si>
  <si>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</si>
  <si>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</si>
  <si>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</si>
  <si>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</si>
  <si>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</si>
  <si>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</si>
  <si>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</si>
  <si>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</si>
  <si>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</si>
  <si>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</si>
  <si>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</si>
  <si>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</si>
  <si>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</si>
  <si>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</si>
  <si>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</si>
  <si>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</si>
  <si>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</si>
  <si>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</si>
  <si>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</si>
  <si>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</si>
  <si>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</si>
  <si>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</si>
  <si>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</si>
  <si>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</si>
  <si>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</si>
  <si>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</si>
  <si>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</si>
  <si>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</si>
  <si>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</si>
  <si>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</si>
  <si>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</si>
  <si>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</si>
  <si>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</si>
  <si>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</si>
  <si>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</si>
  <si>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</si>
  <si>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</si>
  <si>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</si>
  <si>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</si>
  <si>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</si>
  <si>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</si>
  <si>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</si>
  <si>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</si>
  <si>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</si>
  <si>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</si>
  <si>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</si>
  <si>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</si>
  <si>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</si>
  <si>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</si>
  <si>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</si>
  <si>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ED-9903</t>
  </si>
  <si>
    <t>ED-48210</t>
  </si>
  <si>
    <t>ED-48209</t>
  </si>
  <si>
    <t>ED-48211</t>
  </si>
  <si>
    <t>ED-48536</t>
  </si>
  <si>
    <t>ED-48537</t>
  </si>
  <si>
    <t>ED-48532</t>
  </si>
  <si>
    <t>ED-48535</t>
  </si>
  <si>
    <t>ED-48533</t>
  </si>
  <si>
    <t>ED-48531</t>
  </si>
  <si>
    <t>ED-48534</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</si>
  <si>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</si>
  <si>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</si>
  <si>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</si>
  <si>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</si>
  <si>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</si>
  <si>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</si>
  <si>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</si>
  <si>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</si>
  <si>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</si>
  <si>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</si>
  <si>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</si>
  <si>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</si>
  <si>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</si>
  <si>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</si>
  <si>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</si>
  <si>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</si>
  <si>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</si>
  <si>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</si>
  <si>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</si>
  <si>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</si>
  <si>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</si>
  <si>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</si>
  <si>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</si>
  <si>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</si>
  <si>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</si>
  <si>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</si>
  <si>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</si>
  <si>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</si>
  <si>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</si>
  <si>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</si>
  <si>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</si>
  <si>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</si>
  <si>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</si>
  <si>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</si>
  <si>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ED-49587</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</si>
  <si>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</si>
  <si>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</si>
  <si>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</si>
  <si>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</si>
  <si>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</si>
  <si>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</si>
  <si>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</si>
  <si>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</si>
  <si>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</si>
  <si>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</si>
  <si>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</si>
  <si>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</si>
  <si>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</si>
  <si>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</si>
  <si>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</si>
  <si>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</si>
  <si>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</si>
  <si>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</si>
  <si>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</si>
  <si>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</si>
  <si>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</si>
  <si>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</si>
  <si>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</si>
  <si>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</si>
  <si>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FORNECIMENTO DE VISOR 30X20 CM DE VIDRO EM CRISTAL INCOLOR FIXO E=4 MM COM MOLDURA DE MADEIRA, INSTALADO EM PORTA DE MADEIRA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</si>
  <si>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</si>
  <si>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</si>
  <si>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</si>
  <si>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</si>
  <si>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</si>
  <si>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</si>
  <si>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</si>
  <si>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</si>
  <si>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</si>
  <si>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</si>
  <si>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</si>
  <si>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</si>
  <si>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</si>
  <si>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</si>
  <si>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</si>
  <si>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</si>
  <si>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</si>
  <si>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</si>
  <si>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</si>
  <si>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ED-50988</t>
  </si>
  <si>
    <t>ED-50989</t>
  </si>
  <si>
    <t>ED-50990</t>
  </si>
  <si>
    <t>ED-50992</t>
  </si>
  <si>
    <t>ED-48414</t>
  </si>
  <si>
    <t>ED-48408</t>
  </si>
  <si>
    <t>ENGRADAMENTO PARA TELHADO DE FIBROCIMENTO ONDULADA</t>
  </si>
  <si>
    <t>ED-48409</t>
  </si>
  <si>
    <t>ED-48410</t>
  </si>
  <si>
    <t>ED-48407</t>
  </si>
  <si>
    <t>ENGRADAMENTO PARA TELHAS CERÂMICA OU CONCRETO EM MADEIRA PARAJU</t>
  </si>
  <si>
    <t>ED-48412</t>
  </si>
  <si>
    <t>ED-48411</t>
  </si>
  <si>
    <t>ED-48413</t>
  </si>
  <si>
    <t>ED-48415</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</si>
  <si>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</si>
  <si>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</si>
  <si>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</si>
  <si>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</si>
  <si>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</si>
  <si>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</si>
  <si>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</si>
  <si>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</si>
  <si>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</si>
  <si>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</si>
  <si>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</si>
  <si>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</si>
  <si>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</si>
  <si>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</si>
  <si>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</si>
  <si>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</si>
  <si>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</si>
  <si>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ED-48423</t>
  </si>
  <si>
    <t>ED-48424</t>
  </si>
  <si>
    <t>ED-48426</t>
  </si>
  <si>
    <t>ED-48427</t>
  </si>
  <si>
    <t>ED-48417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</si>
  <si>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</si>
  <si>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</si>
  <si>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</si>
  <si>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</si>
  <si>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</si>
  <si>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</si>
  <si>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</si>
  <si>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</si>
  <si>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</si>
  <si>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ED-48421</t>
  </si>
  <si>
    <t>ED-48420</t>
  </si>
  <si>
    <t>ED-48419</t>
  </si>
  <si>
    <t>ED-48406</t>
  </si>
  <si>
    <t>ED-48403</t>
  </si>
  <si>
    <t>ED-48404</t>
  </si>
  <si>
    <t>ED-48402</t>
  </si>
  <si>
    <t>ED-48405</t>
  </si>
  <si>
    <t>ED-48416</t>
  </si>
  <si>
    <t>ED-48401</t>
  </si>
  <si>
    <t>CUMEEIRA NORMAL OU ARTICULADA DE FIBROCIMENTO PARA TELHA ONDULADA E = 6 OU 8 MM</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</si>
  <si>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</si>
  <si>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</si>
  <si>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</si>
  <si>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</si>
  <si>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</si>
  <si>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</si>
  <si>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</si>
  <si>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</si>
  <si>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</si>
  <si>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</si>
  <si>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</si>
  <si>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</si>
  <si>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</si>
  <si>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</si>
  <si>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</si>
  <si>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</si>
  <si>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</si>
  <si>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</si>
  <si>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</si>
  <si>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</si>
  <si>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</si>
  <si>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</si>
  <si>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</si>
  <si>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</si>
  <si>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</si>
  <si>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</si>
  <si>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</si>
  <si>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</si>
  <si>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</si>
  <si>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ED-50669</t>
  </si>
  <si>
    <t>ED-49962</t>
  </si>
  <si>
    <t>ED-49960</t>
  </si>
  <si>
    <t>ED-49961</t>
  </si>
  <si>
    <t>ED-50671</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</si>
  <si>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</si>
  <si>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</si>
  <si>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</si>
  <si>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TRAÇO 1:3, E = 2,50 CM COM ADITIVO</t>
  </si>
  <si>
    <t>ED-50171</t>
  </si>
  <si>
    <t>IMPERMEABILIZAÇÃO POR CRISTALIZAÇÃO</t>
  </si>
  <si>
    <t>ED-50175</t>
  </si>
  <si>
    <t>PINTURA IMPERMEABILIZANTE COM ARGAMASSA POLIMÉRICA</t>
  </si>
  <si>
    <t>ED-13286</t>
  </si>
  <si>
    <t>ED-13287</t>
  </si>
  <si>
    <t>ED-13288</t>
  </si>
  <si>
    <t>ED-50170</t>
  </si>
  <si>
    <t>ED-13289</t>
  </si>
  <si>
    <t>ED-13290</t>
  </si>
  <si>
    <t>ED-13291</t>
  </si>
  <si>
    <t>ED-13292</t>
  </si>
  <si>
    <t>ED-50176</t>
  </si>
  <si>
    <t>ED-13279</t>
  </si>
  <si>
    <t>ED-13280</t>
  </si>
  <si>
    <t>ED-13281</t>
  </si>
  <si>
    <t>ED-13282</t>
  </si>
  <si>
    <t>ED-13283</t>
  </si>
  <si>
    <t>ED-13284</t>
  </si>
  <si>
    <t>ED-13285</t>
  </si>
  <si>
    <t>ED-50173</t>
  </si>
  <si>
    <t>ED-50174</t>
  </si>
  <si>
    <t>PINTURA COM EMULSÃO ASFÁLTICA, DUAS (2) DEMÃOS</t>
  </si>
  <si>
    <t>ED-50168</t>
  </si>
  <si>
    <t>IMPERMEABILIZAÇÃO COM MANTA ASFÁLTICA PRÉ-FABRICADA, E = 4 MM</t>
  </si>
  <si>
    <t>ED-50169</t>
  </si>
  <si>
    <t>IMPERMEABILIZAÇÃO COM MANTA ASFÁLTICA PRÉ-FABRICADA, E = 4 MM - ANTI-RAIZ</t>
  </si>
  <si>
    <t>ED-50533</t>
  </si>
  <si>
    <t>APICOAMENTO DE PISO CIMENTADO - PROFUNDIDADE ATÉ 1 CM</t>
  </si>
  <si>
    <t>ED-50600</t>
  </si>
  <si>
    <t>APLICAÇÃO DE LONA PRETA, ESP. 150 MICRAS, INCLUSIVE FORNECIMENTO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</si>
  <si>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</si>
  <si>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</si>
  <si>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</si>
  <si>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</si>
  <si>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</si>
  <si>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</si>
  <si>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</si>
  <si>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</si>
  <si>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</si>
  <si>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</si>
  <si>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</si>
  <si>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</si>
  <si>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</si>
  <si>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</si>
  <si>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ED-50541</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</si>
  <si>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</si>
  <si>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</si>
  <si>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</si>
  <si>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</si>
  <si>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</si>
  <si>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</si>
  <si>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</si>
  <si>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</si>
  <si>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</si>
  <si>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</si>
  <si>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</si>
  <si>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</si>
  <si>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</si>
  <si>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</si>
  <si>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</si>
  <si>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</si>
  <si>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</si>
  <si>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</si>
  <si>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</si>
  <si>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</si>
  <si>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</si>
  <si>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</si>
  <si>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</si>
  <si>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</si>
  <si>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</si>
  <si>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</si>
  <si>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</si>
  <si>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</si>
  <si>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</si>
  <si>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</si>
  <si>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</si>
  <si>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</si>
  <si>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</si>
  <si>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</si>
  <si>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</si>
  <si>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</si>
  <si>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</si>
  <si>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</si>
  <si>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</si>
  <si>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</si>
  <si>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</si>
  <si>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</si>
  <si>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</si>
  <si>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</si>
  <si>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</si>
  <si>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</si>
  <si>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</si>
  <si>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</si>
  <si>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</si>
  <si>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</si>
  <si>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</si>
  <si>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</si>
  <si>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</si>
  <si>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</si>
  <si>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</si>
  <si>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</si>
  <si>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</si>
  <si>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</si>
  <si>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</si>
  <si>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</si>
  <si>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</si>
  <si>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</si>
  <si>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</si>
  <si>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</si>
  <si>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</si>
  <si>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</si>
  <si>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</si>
  <si>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</si>
  <si>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</si>
  <si>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</si>
  <si>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</si>
  <si>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</si>
  <si>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</si>
  <si>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</si>
  <si>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</si>
  <si>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</si>
  <si>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</si>
  <si>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</si>
  <si>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</si>
  <si>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</si>
  <si>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</si>
  <si>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</si>
  <si>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</si>
  <si>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</si>
  <si>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</si>
  <si>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</si>
  <si>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</si>
  <si>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</si>
  <si>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</si>
  <si>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</si>
  <si>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</si>
  <si>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</si>
  <si>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</si>
  <si>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</si>
  <si>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</si>
  <si>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</si>
  <si>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</si>
  <si>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</si>
  <si>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</si>
  <si>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</si>
  <si>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</si>
  <si>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</si>
  <si>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</si>
  <si>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</si>
  <si>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</si>
  <si>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</si>
  <si>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</si>
  <si>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</si>
  <si>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</si>
  <si>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</si>
  <si>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</si>
  <si>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</si>
  <si>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</si>
  <si>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</si>
  <si>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</si>
  <si>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</si>
  <si>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</si>
  <si>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</si>
  <si>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</si>
  <si>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</si>
  <si>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</si>
  <si>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</si>
  <si>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</si>
  <si>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</si>
  <si>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</si>
  <si>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</si>
  <si>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</si>
  <si>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</si>
  <si>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</si>
  <si>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</si>
  <si>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</si>
  <si>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</si>
  <si>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</si>
  <si>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</si>
  <si>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</si>
  <si>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</si>
  <si>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</si>
  <si>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</si>
  <si>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</si>
  <si>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</si>
  <si>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</si>
  <si>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</si>
  <si>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</si>
  <si>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</si>
  <si>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</si>
  <si>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</si>
  <si>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</si>
  <si>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</si>
  <si>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</si>
  <si>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</si>
  <si>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</si>
  <si>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</si>
  <si>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</si>
  <si>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</si>
  <si>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</si>
  <si>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</si>
  <si>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</si>
  <si>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</si>
  <si>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</si>
  <si>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</si>
  <si>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</si>
  <si>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ED-50631</t>
  </si>
  <si>
    <t>PISO COM TIJOLO CERÂMICO MACIÇO PRENSADO, ASSENTAMENTO COM ARGAMASSA SECA, TRAÇO 1:4 (CIMENTO E AREIA), INCLUSIVE REJUNTAMENTO COM ARGAMASSA SECA DE TRAÇO 1:4 (CIMENTO E AREIA), FORNECIMENTO E INSTALAÇÃO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</si>
  <si>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</si>
  <si>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</si>
  <si>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</si>
  <si>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</si>
  <si>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</si>
  <si>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</si>
  <si>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</si>
  <si>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</si>
  <si>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</si>
  <si>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</si>
  <si>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</si>
  <si>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</si>
  <si>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</si>
  <si>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</si>
  <si>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</si>
  <si>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</si>
  <si>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</si>
  <si>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</si>
  <si>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</si>
  <si>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</si>
  <si>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</si>
  <si>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</si>
  <si>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</si>
  <si>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</si>
  <si>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</si>
  <si>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</si>
  <si>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</si>
  <si>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</si>
  <si>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ED-50538</t>
  </si>
  <si>
    <t>PLACA DE BORRACHA 500 X 500 X 3,5 MM PASTILHADO PARA COLA PRETO</t>
  </si>
  <si>
    <t>ED-50579</t>
  </si>
  <si>
    <t>APLICAÇÃO DE SELANTE, MASTIQUE ELÁSTICO, EM JUNTA DE DILAÇÃO, DIMENSÃO 20X10 MM, FATOR DE FORMA 1:2, EXCLUSIVE DELIMITADOR DE PROFUNDIDADE</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</si>
  <si>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</si>
  <si>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</si>
  <si>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</si>
  <si>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</si>
  <si>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</si>
  <si>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</si>
  <si>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ED-50621</t>
  </si>
  <si>
    <t>SÓCULO COM ENCHIMENTO EM TIJOLOS MACIÇOS, ALTURA  DE 10CM À 12CM, INCLUSIVE ACABAMENTO FINAL EM ARGAMASSA, ESP. 20MM, APLICAÇÃO MANUAL</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</si>
  <si>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</si>
  <si>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</si>
  <si>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</si>
  <si>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</si>
  <si>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ED-50771</t>
  </si>
  <si>
    <t>RODAPÉ COM REVESTIMENTO EM CERÂMICA ESMALTADA COMERCIAL, ALTURA 10CM, PEI IV,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</si>
  <si>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</si>
  <si>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</si>
  <si>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</si>
  <si>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</si>
  <si>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</si>
  <si>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</si>
  <si>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</si>
  <si>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</si>
  <si>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</si>
  <si>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</si>
  <si>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</si>
  <si>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</si>
  <si>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</si>
  <si>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</si>
  <si>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</si>
  <si>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</si>
  <si>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</si>
  <si>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</si>
  <si>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</si>
  <si>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</si>
  <si>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</si>
  <si>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</si>
  <si>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</si>
  <si>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</si>
  <si>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ED-50777</t>
  </si>
  <si>
    <t>RODAPÉ EM MADEIRA SUCUPIRA/IPÊ/CUMARÚ OU EQUIVALENTE DA REGIÃO, ESP. 2CM, ALTURA 7CM</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</si>
  <si>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</si>
  <si>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</si>
  <si>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</si>
  <si>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</si>
  <si>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</si>
  <si>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</si>
  <si>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</si>
  <si>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</si>
  <si>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</si>
  <si>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</si>
  <si>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ED-50993</t>
  </si>
  <si>
    <t>PEITORIL DE ARDÓSIA E = 2 CM</t>
  </si>
  <si>
    <t>ED-50997</t>
  </si>
  <si>
    <t>PEITORIL DE GRANITO CINZA ANDORINHA E = 2 CM</t>
  </si>
  <si>
    <t>ED-50998</t>
  </si>
  <si>
    <t>PEITORIL DE GRANITO CINZA ANDORINHA E = 3 CM</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</si>
  <si>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</si>
  <si>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</si>
  <si>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</si>
  <si>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</si>
  <si>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</si>
  <si>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</si>
  <si>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</si>
  <si>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</si>
  <si>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</si>
  <si>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</si>
  <si>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ED-51001</t>
  </si>
  <si>
    <t>SOLEIRA DE ARDÓSIA E = 2 CM</t>
  </si>
  <si>
    <t>ED-50622</t>
  </si>
  <si>
    <t>SOLEIRA DE MARMORITE, COR CIMENTO NATURAL, E = 3 CM</t>
  </si>
  <si>
    <t>ED-51002</t>
  </si>
  <si>
    <t>ED-51003</t>
  </si>
  <si>
    <t>ED-51004</t>
  </si>
  <si>
    <t>SOLEIRA DE MÁRMORE BRANCO E = 2 CM</t>
  </si>
  <si>
    <t>ED-51005</t>
  </si>
  <si>
    <t>SOLEIRA DE MÁRMORE BRANCO E = 3 CM</t>
  </si>
  <si>
    <t>ED-50731</t>
  </si>
  <si>
    <t>ED-50730</t>
  </si>
  <si>
    <t>ED-50729</t>
  </si>
  <si>
    <t>ED-50727</t>
  </si>
  <si>
    <t>ED-50728</t>
  </si>
  <si>
    <t>ED-50732</t>
  </si>
  <si>
    <t>ED-50734</t>
  </si>
  <si>
    <t>FRISO DE ALUMÍNIO ANODIZADO NATURAL 3/8" (USO INTERNO)</t>
  </si>
  <si>
    <t>ED-50761</t>
  </si>
  <si>
    <t>ED-50760</t>
  </si>
  <si>
    <t>ED-50759</t>
  </si>
  <si>
    <t>ED-50762</t>
  </si>
  <si>
    <t>ED-50763</t>
  </si>
  <si>
    <t>ED-50736</t>
  </si>
  <si>
    <t>REVESTIMENTO DE GESSO EM PAREDE, ESP. 5MM, APLICAÇÃO MANUAL (SARRAFAEADO)</t>
  </si>
  <si>
    <t>ED-9066</t>
  </si>
  <si>
    <t>REVESTIMENTO DE GESSO EM TETO, ESP. 5MM, APLICAÇÃO MANUAL (SARRAFAEADO)</t>
  </si>
  <si>
    <t>ED-9071</t>
  </si>
  <si>
    <t>ED-50746</t>
  </si>
  <si>
    <t>ED-50718</t>
  </si>
  <si>
    <t>APLICAÇÃO DE REJUNTE CIMENTÍCIO COLORIDO INDUSTRIALIZADO PARA REVESTIMENTOS DE PAREDE/PISO COM JUNTAS DE ATÉ 3MM DE ESPESSURA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</si>
  <si>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</si>
  <si>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</si>
  <si>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</si>
  <si>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</si>
  <si>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</si>
  <si>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</si>
  <si>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</si>
  <si>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</si>
  <si>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</si>
  <si>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</si>
  <si>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</si>
  <si>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</si>
  <si>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</si>
  <si>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</si>
  <si>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</si>
  <si>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</si>
  <si>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</si>
  <si>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</si>
  <si>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</si>
  <si>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</si>
  <si>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ED-50725</t>
  </si>
  <si>
    <t>FAIXA / FILETE / LISTELO EM CERAMICA, LISO OU CORDAO, BRANCO, *2 X 30* CM (L X C)</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</si>
  <si>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</si>
  <si>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</si>
  <si>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</si>
  <si>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</si>
  <si>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</si>
  <si>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</si>
  <si>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</si>
  <si>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</si>
  <si>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</si>
  <si>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</si>
  <si>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</si>
  <si>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</si>
  <si>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</si>
  <si>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</si>
  <si>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</si>
  <si>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</si>
  <si>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</si>
  <si>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</si>
  <si>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</si>
  <si>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</si>
  <si>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</si>
  <si>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DE CIMENTO, AREIA E VERMICULITA, E = 4 CM</t>
  </si>
  <si>
    <t>ED-50719</t>
  </si>
  <si>
    <t>REVESTIMENTO COM ARGAMASSA BARITADA, ESP. 20MM, APLICAÇÃO MANUAL COM DESEMPENADEIRA, PREPARO MANUAL</t>
  </si>
  <si>
    <t>ED-49687</t>
  </si>
  <si>
    <t>ED-49686</t>
  </si>
  <si>
    <t>ED-49685</t>
  </si>
  <si>
    <t>ED-49691</t>
  </si>
  <si>
    <t>CIMALHA DE MADEIRA PARA FORRO DE MADEIRA</t>
  </si>
  <si>
    <t>ED-49692</t>
  </si>
  <si>
    <t>EMPENAS DE MADEIRA (RÉGUAS)</t>
  </si>
  <si>
    <t>ED-49690</t>
  </si>
  <si>
    <t>FORRO DE MADEIRA DE PINUS</t>
  </si>
  <si>
    <t>ED-49689</t>
  </si>
  <si>
    <t>FORRO DE MADEIRA EM ANGELIM</t>
  </si>
  <si>
    <t>ED-49688</t>
  </si>
  <si>
    <t>COLOCAÇÃO DE MOLDURA DE GESSO</t>
  </si>
  <si>
    <t>ED-52311</t>
  </si>
  <si>
    <t>ED-50935</t>
  </si>
  <si>
    <t>ED-50936</t>
  </si>
  <si>
    <t>ED-50982</t>
  </si>
  <si>
    <t>ED-50983</t>
  </si>
  <si>
    <t>ED-50985</t>
  </si>
  <si>
    <t>ED-50986</t>
  </si>
  <si>
    <t>ED-9100</t>
  </si>
  <si>
    <t>ED-50921</t>
  </si>
  <si>
    <t>ED-50920</t>
  </si>
  <si>
    <t>ED-50922</t>
  </si>
  <si>
    <t>ED-50965</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</si>
  <si>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</si>
  <si>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</si>
  <si>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</si>
  <si>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</si>
  <si>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</si>
  <si>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</si>
  <si>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</si>
  <si>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</si>
  <si>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ED-50923</t>
  </si>
  <si>
    <t>ED-50925</t>
  </si>
  <si>
    <t>ED-50924</t>
  </si>
  <si>
    <t>ED-50947</t>
  </si>
  <si>
    <t>DEGRAU DE ESCADA DE MARINHEIRO DE FERRO REDONDO DE 7/8" ENGASTADO</t>
  </si>
  <si>
    <t>ED-50949</t>
  </si>
  <si>
    <t>ESCADA MARINHEIRO - TUBO GALVANIZADO D = 3/4" E D = 1/2"</t>
  </si>
  <si>
    <t>ED-50948</t>
  </si>
  <si>
    <t>ESCADA MARINHEIRO COM GRADIL PROTETOR - D = 3/4"</t>
  </si>
  <si>
    <t>ED-50970</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</si>
  <si>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</si>
  <si>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</si>
  <si>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</si>
  <si>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</si>
  <si>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</si>
  <si>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</si>
  <si>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</si>
  <si>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</si>
  <si>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</si>
  <si>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</si>
  <si>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</si>
  <si>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</si>
  <si>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</si>
  <si>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</si>
  <si>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</si>
  <si>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</si>
  <si>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</si>
  <si>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</si>
  <si>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</si>
  <si>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</si>
  <si>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</si>
  <si>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</si>
  <si>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</si>
  <si>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</si>
  <si>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</si>
  <si>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</si>
  <si>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</si>
  <si>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</si>
  <si>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</si>
  <si>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</si>
  <si>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</si>
  <si>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</si>
  <si>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</si>
  <si>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</si>
  <si>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</si>
  <si>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</si>
  <si>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</si>
  <si>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</si>
  <si>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</si>
  <si>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</si>
  <si>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</si>
  <si>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</si>
  <si>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</si>
  <si>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</si>
  <si>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</si>
  <si>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</si>
  <si>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</si>
  <si>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</si>
  <si>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</si>
  <si>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</si>
  <si>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</si>
  <si>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</si>
  <si>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</si>
  <si>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</si>
  <si>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</si>
  <si>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</si>
  <si>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</si>
  <si>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</si>
  <si>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</si>
  <si>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</si>
  <si>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</si>
  <si>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</si>
  <si>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</si>
  <si>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ED-50470</t>
  </si>
  <si>
    <t>PINTURA EM CAIAÇÃO PARA AMBIENTE EXTERNO,TRÊS (3) DEMÃOS, INCLUSIVE PIGMENTO E FIXADOR DE CAL</t>
  </si>
  <si>
    <t>ED-50469</t>
  </si>
  <si>
    <t>PINTURA EM CAIAÇÃO PARA AMBIENTE INTERNO,TRÊS (3) DEMÃOS, INCLUSIVE PIGMENTO E FIXADOR DE CAL</t>
  </si>
  <si>
    <t>ED-50481</t>
  </si>
  <si>
    <t>EMASSAMENTO A ÓLEO SOBRE MADEIRA, UMA (1) DEMÃO, INCLUSIVE LIXAMENTO PARA PINTURA</t>
  </si>
  <si>
    <t>ED-50482</t>
  </si>
  <si>
    <t>EMASSAMENTO EM ESQUADRIA DE MADEIRA COM MASSA A ÓLEO, DUAS (2) DEMÃOS, INCLUSIVE LIXAMENTO PARA PINTURA  A ÓLEO OU ESMALTE</t>
  </si>
  <si>
    <t>ED-50512</t>
  </si>
  <si>
    <t>PINTURA PRESERVATIVA COM CUPINICIDA EM MADEIRA SECA, DUAS (2) DEMÃOS</t>
  </si>
  <si>
    <t>ED-50511</t>
  </si>
  <si>
    <t>PINTURA PRESERVATIVA COM CUPINICIDA EM MADEIRA SECA, DUAS (2) DEMÃOS, INCLUSIVE DUAS (2) DEMÃOS DE VERNIZ SINTÉTICO MARÍTIMO, ACABAMENTO TIPO FOSCO</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</si>
  <si>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</si>
  <si>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</si>
  <si>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</si>
  <si>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</si>
  <si>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</si>
  <si>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</si>
  <si>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</si>
  <si>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</si>
  <si>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</si>
  <si>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</si>
  <si>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</si>
  <si>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</si>
  <si>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ED-50493</t>
  </si>
  <si>
    <t>PINTURA ESMALTE EM ESQUADRIA DE MADEIRA, DUAS (2) DEMÃOS, INCLUSIVE UMA (1) DEMÃO DE FUNDO NIVELADOR, EXCLUSIVE MASSA A ÓLEO</t>
  </si>
  <si>
    <t>ED-50471</t>
  </si>
  <si>
    <t>ED-50472</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</si>
  <si>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</si>
  <si>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</si>
  <si>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</si>
  <si>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</si>
  <si>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ED-50491</t>
  </si>
  <si>
    <t>PINTURA ESMALTE EM ESQUADRIAS DE FERRO, DUAS (2) DEMÃOS, INCLUSIVE UMA (1) DEMÃO DE FUNDO ANTICORROSIVO</t>
  </si>
  <si>
    <t>ED-50496</t>
  </si>
  <si>
    <t>PINTURA ESMALTE EM TUBO GALVANIZADO, DUAS (2) DEMÃOS, INCLUSIVE UMA (1) DEMÃO DE FUNDO ANTICORROSIVO</t>
  </si>
  <si>
    <t>ED-50495</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</si>
  <si>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</si>
  <si>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</si>
  <si>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</si>
  <si>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</si>
  <si>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</si>
  <si>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</si>
  <si>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</si>
  <si>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</si>
  <si>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</si>
  <si>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</si>
  <si>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</si>
  <si>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</si>
  <si>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</si>
  <si>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</si>
  <si>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</si>
  <si>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</si>
  <si>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</si>
  <si>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</si>
  <si>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</si>
  <si>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</si>
  <si>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</si>
  <si>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</si>
  <si>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</si>
  <si>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</si>
  <si>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</si>
  <si>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</si>
  <si>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</si>
  <si>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</si>
  <si>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</si>
  <si>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</si>
  <si>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</si>
  <si>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</si>
  <si>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</si>
  <si>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</si>
  <si>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</si>
  <si>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</si>
  <si>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</si>
  <si>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</si>
  <si>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</si>
  <si>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</si>
  <si>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</si>
  <si>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</si>
  <si>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ED-50465</t>
  </si>
  <si>
    <t>ED-50467</t>
  </si>
  <si>
    <t>PINTURA COM  TINTA A BASE DE BORRACHA CLORADA EM REVESTIMENTO CIMENTÍCIO OU CONCRETO, DUAS (2) DEMÃOS</t>
  </si>
  <si>
    <t>ED-50466</t>
  </si>
  <si>
    <t>PINTURA COM  TINTA A BASE DE BORRACHA CLORADA EM TELHAS DE FIBROCIMENTO, DUAS (2) DEMÃOS</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</si>
  <si>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</si>
  <si>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</si>
  <si>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</si>
  <si>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</si>
  <si>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</si>
  <si>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</si>
  <si>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</si>
  <si>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</si>
  <si>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</si>
  <si>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</si>
  <si>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ED-50468</t>
  </si>
  <si>
    <t>ED-50464</t>
  </si>
  <si>
    <t>PINTURA COM RESINA ACRÍLICA EM PISOS CIMENTADOS, DUAS (2) DEMÃOS, INCLUSIVE LIMPEZA DA SUPERFÍCIE A SER APLICADO MATERIAL</t>
  </si>
  <si>
    <t>ED-50490</t>
  </si>
  <si>
    <t>PINTURA EPÓXI EM FAIXAS DE DEMARCAÇÃO DE PISO, DUAS (2) DEMÃOS, FAIXA COM LARGURA DE 5 CM</t>
  </si>
  <si>
    <t>ED-50518</t>
  </si>
  <si>
    <t>PINTURA PARA SINALIZAÇÃO DE VAGA DE ESTACIONAMENTO PARA PORTADORES DE NECESSIDADES ESPECIAIS SOBRE PAVIMENTAÇÃO URBANA</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</si>
  <si>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</si>
  <si>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</si>
  <si>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</si>
  <si>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</si>
  <si>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</si>
  <si>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</si>
  <si>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</si>
  <si>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</si>
  <si>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</si>
  <si>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</si>
  <si>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</si>
  <si>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</si>
  <si>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</si>
  <si>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</si>
  <si>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</si>
  <si>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</si>
  <si>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</si>
  <si>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</si>
  <si>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</si>
  <si>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</si>
  <si>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</si>
  <si>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</si>
  <si>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</si>
  <si>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</si>
  <si>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</si>
  <si>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</si>
  <si>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</si>
  <si>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</si>
  <si>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</si>
  <si>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</si>
  <si>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</si>
  <si>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</si>
  <si>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ED-22766</t>
  </si>
  <si>
    <t>ED-22765</t>
  </si>
  <si>
    <t>ED-50328</t>
  </si>
  <si>
    <t>TORNEIRA METÁLICA PARA BEBEDOURO,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</si>
  <si>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</si>
  <si>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</si>
  <si>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</si>
  <si>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</si>
  <si>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</si>
  <si>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</si>
  <si>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</si>
  <si>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</si>
  <si>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</si>
  <si>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</si>
  <si>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</si>
  <si>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</si>
  <si>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</si>
  <si>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</si>
  <si>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</si>
  <si>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ED-22902</t>
  </si>
  <si>
    <t>ED-50317</t>
  </si>
  <si>
    <t>LIGAÇÃO FLEXÍVEL METÁLICA, DIÂMETRO 1/2" (20MM), INCLUSIVE FORNECIMENTO E INSTALAÇÃO</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</si>
  <si>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</si>
  <si>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</si>
  <si>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</si>
  <si>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</si>
  <si>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</si>
  <si>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</si>
  <si>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</si>
  <si>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</si>
  <si>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</si>
  <si>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</si>
  <si>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</si>
  <si>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</si>
  <si>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</si>
  <si>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</si>
  <si>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</si>
  <si>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</si>
  <si>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</si>
  <si>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</si>
  <si>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</si>
  <si>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</si>
  <si>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</si>
  <si>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</si>
  <si>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</si>
  <si>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</si>
  <si>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</si>
  <si>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</si>
  <si>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</si>
  <si>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</si>
  <si>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</si>
  <si>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</si>
  <si>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</si>
  <si>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</si>
  <si>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</si>
  <si>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</si>
  <si>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</si>
  <si>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</si>
  <si>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</si>
  <si>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</si>
  <si>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</si>
  <si>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</si>
  <si>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ED-48169</t>
  </si>
  <si>
    <t>BEBEDOURO GEMINADO MG-F 80 INOX</t>
  </si>
  <si>
    <t>ED-48170</t>
  </si>
  <si>
    <t>BEBEDOURO MF-F PINTADO</t>
  </si>
  <si>
    <t>ED-48171</t>
  </si>
  <si>
    <t>BEBEDOURO MG-F INFANTIL INOX</t>
  </si>
  <si>
    <t>ED-48172</t>
  </si>
  <si>
    <t>BEBEDOURO MG-F INFANTIL PINTADO</t>
  </si>
  <si>
    <t>ED-50316</t>
  </si>
  <si>
    <t>DUCHA HIGIÊNICA COM REGISTRO PARA CONTROLE DE FLUXO DE ÁGUA, DIÂMETRO 1/2" (20MM), INCLUSIVE FORNECIMENTO E INSTALAÇÃO</t>
  </si>
  <si>
    <t>ED-50310</t>
  </si>
  <si>
    <t>BRAÇO PARA CHUVEIRO, COMPRIMENTO 40 CM, DIÂMETRO NOMINAL DE 1/2" (20MM), INCLUSIVE ACABAMENTO</t>
  </si>
  <si>
    <t>ED-50314</t>
  </si>
  <si>
    <t>ED-50313</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</si>
  <si>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</si>
  <si>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</si>
  <si>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</si>
  <si>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</si>
  <si>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</si>
  <si>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</si>
  <si>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</si>
  <si>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</si>
  <si>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</si>
  <si>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</si>
  <si>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</si>
  <si>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</si>
  <si>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</si>
  <si>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</si>
  <si>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</si>
  <si>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</si>
  <si>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</si>
  <si>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</si>
  <si>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</si>
  <si>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</si>
  <si>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</si>
  <si>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</si>
  <si>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</si>
  <si>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</si>
  <si>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</si>
  <si>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</si>
  <si>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</si>
  <si>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</si>
  <si>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</si>
  <si>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</si>
  <si>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</si>
  <si>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</si>
  <si>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</si>
  <si>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</si>
  <si>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</si>
  <si>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</si>
  <si>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</si>
  <si>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</si>
  <si>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</si>
  <si>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</si>
  <si>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ED-48155</t>
  </si>
  <si>
    <t>DISPENSER PARA GEL/ÁLCOOL COM RESERVATORIO 800 ML</t>
  </si>
  <si>
    <t>ED-48183</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</si>
  <si>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</si>
  <si>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</si>
  <si>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</si>
  <si>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</si>
  <si>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</si>
  <si>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</si>
  <si>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</si>
  <si>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</si>
  <si>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</si>
  <si>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</si>
  <si>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</si>
  <si>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</si>
  <si>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</si>
  <si>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</si>
  <si>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</si>
  <si>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</si>
  <si>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</si>
  <si>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</si>
  <si>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</si>
  <si>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</si>
  <si>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</si>
  <si>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</si>
  <si>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</si>
  <si>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</si>
  <si>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</si>
  <si>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</si>
  <si>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</si>
  <si>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</si>
  <si>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</si>
  <si>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</si>
  <si>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</si>
  <si>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</si>
  <si>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</si>
  <si>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</si>
  <si>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</si>
  <si>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</si>
  <si>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</si>
  <si>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</si>
  <si>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</si>
  <si>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</si>
  <si>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</si>
  <si>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</si>
  <si>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</si>
  <si>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</si>
  <si>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</si>
  <si>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</si>
  <si>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</si>
  <si>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</si>
  <si>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</si>
  <si>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</si>
  <si>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</si>
  <si>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</si>
  <si>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</si>
  <si>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</si>
  <si>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</si>
  <si>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</si>
  <si>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</si>
  <si>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RODABANCADA EM MÁRMORE BRANCO H = 10 CM, E = 2 CM</t>
  </si>
  <si>
    <t>ED-48349</t>
  </si>
  <si>
    <t>RODABANCADA EM MÁRMORE BRANCO H = 7 CM, E = 2 CM</t>
  </si>
  <si>
    <t>ED-48352</t>
  </si>
  <si>
    <t>TESTEIRA EM MÁRMORE BRANCO</t>
  </si>
  <si>
    <t>ED-48341</t>
  </si>
  <si>
    <t>BANCADA EM CONCRETO, APOIADA EM CONSOLE DE METALON 20 X 30 MM</t>
  </si>
  <si>
    <t>ED-48340</t>
  </si>
  <si>
    <t>BANCADA SIMPLES EM CONCRETO, APOIADA EM ALVENARIA</t>
  </si>
  <si>
    <t>ED-50688</t>
  </si>
  <si>
    <t>PRATELEIRA DE ARDÓSIA E = 2 CM APOIADA EM CONSOLE DE METALON 20 X 30 MM</t>
  </si>
  <si>
    <t>ED-50687</t>
  </si>
  <si>
    <t>PRATELEIRA DE ARDÓSIA E = 2 CM EMBUTIDA EM PAREDE</t>
  </si>
  <si>
    <t>ED-50692</t>
  </si>
  <si>
    <t>PRATELEIRA DE GRANITO CINZA ANDORINHA, E = 2 CM, APOIADA EM CONSOLE DE METALON 20 X 30 MM</t>
  </si>
  <si>
    <t>ED-50691</t>
  </si>
  <si>
    <t>PRATELEIRA DE GRANITO CINZA ANDORINHA, E = 2 CM, APOIADA SOBRE ALVENARIA</t>
  </si>
  <si>
    <t>ED-50696</t>
  </si>
  <si>
    <t>PRATELEIRA DE MÁRMORE BRANCO E = 2 CM, APOIADA EM CONSOLE DE METALON 20 X 30 MM</t>
  </si>
  <si>
    <t>ED-50695</t>
  </si>
  <si>
    <t>PRATELEIRA DE MÁRMORE BRANCO E = 2 CM, APOIADA SOBRE ALVENARIA</t>
  </si>
  <si>
    <t>ED-50693</t>
  </si>
  <si>
    <t>PRATELEIRA DE MADEIRA ENVERNIZADA, EM CONSOLE DE METALON 20 X 30 MM</t>
  </si>
  <si>
    <t>ED-50694</t>
  </si>
  <si>
    <t>PRATELEIRA DE MADEIRA PINTADA DE ESMALTE, EM CONSOLE DE METALON 20 X 30 MM</t>
  </si>
  <si>
    <t>ED-50690</t>
  </si>
  <si>
    <t>PRATELEIRA DE CONCRETO, APOIADA EM CONSOLE DE METALON 20 X 30 MM</t>
  </si>
  <si>
    <t>ED-50689</t>
  </si>
  <si>
    <t>PRATELEIRA DE CONCRETO PRÉ- MOLDADO E = 4 CM, APOIADA SOBRE ALVENARIA</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</si>
  <si>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</si>
  <si>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</si>
  <si>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</si>
  <si>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</si>
  <si>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</si>
  <si>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</si>
  <si>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</si>
  <si>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</si>
  <si>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</si>
  <si>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</si>
  <si>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</si>
  <si>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</si>
  <si>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</si>
  <si>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</si>
  <si>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</si>
  <si>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</si>
  <si>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</si>
  <si>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</si>
  <si>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</si>
  <si>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</si>
  <si>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</si>
  <si>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</si>
  <si>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</si>
  <si>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</si>
  <si>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</si>
  <si>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</si>
  <si>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</si>
  <si>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</si>
  <si>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</si>
  <si>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</si>
  <si>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</si>
  <si>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</si>
  <si>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</si>
  <si>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</si>
  <si>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</si>
  <si>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</si>
  <si>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</si>
  <si>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</si>
  <si>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</si>
  <si>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</si>
  <si>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</si>
  <si>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</si>
  <si>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</si>
  <si>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</si>
  <si>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</si>
  <si>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</si>
  <si>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</si>
  <si>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</si>
  <si>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</si>
  <si>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</si>
  <si>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</si>
  <si>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</si>
  <si>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</si>
  <si>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</si>
  <si>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</si>
  <si>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</si>
  <si>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</si>
  <si>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</si>
  <si>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</si>
  <si>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</si>
  <si>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</si>
  <si>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</si>
  <si>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</si>
  <si>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</si>
  <si>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</si>
  <si>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</si>
  <si>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</si>
  <si>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</si>
  <si>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</si>
  <si>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</si>
  <si>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</si>
  <si>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</si>
  <si>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</si>
  <si>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</si>
  <si>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</si>
  <si>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</si>
  <si>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</si>
  <si>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</si>
  <si>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</si>
  <si>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</si>
  <si>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</si>
  <si>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</si>
  <si>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</si>
  <si>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</si>
  <si>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</si>
  <si>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</si>
  <si>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</si>
  <si>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</si>
  <si>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</si>
  <si>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</si>
  <si>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</si>
  <si>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</si>
  <si>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</si>
  <si>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</si>
  <si>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</si>
  <si>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</si>
  <si>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</si>
  <si>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</si>
  <si>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</si>
  <si>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</si>
  <si>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</si>
  <si>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</si>
  <si>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</si>
  <si>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</si>
  <si>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</si>
  <si>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</si>
  <si>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</si>
  <si>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</si>
  <si>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</si>
  <si>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</si>
  <si>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</si>
  <si>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</si>
  <si>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</si>
  <si>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</si>
  <si>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</si>
  <si>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ED-49165</t>
  </si>
  <si>
    <t>ED-49166</t>
  </si>
  <si>
    <t>ED-49167</t>
  </si>
  <si>
    <t>ED-49214</t>
  </si>
  <si>
    <t>ED-49215</t>
  </si>
  <si>
    <t>CAIXA DE PASSAGEM 20 X 20 CM EM CHAPA DE FERRO COM TAMPA CEGA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</si>
  <si>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</si>
  <si>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</si>
  <si>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</si>
  <si>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</si>
  <si>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</si>
  <si>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</si>
  <si>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</si>
  <si>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</si>
  <si>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</si>
  <si>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</si>
  <si>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</si>
  <si>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</si>
  <si>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</si>
  <si>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</si>
  <si>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</si>
  <si>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</si>
  <si>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</si>
  <si>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</si>
  <si>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ED-49218</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</si>
  <si>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</si>
  <si>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</si>
  <si>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</si>
  <si>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</si>
  <si>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ED-49220</t>
  </si>
  <si>
    <t>ED-49222</t>
  </si>
  <si>
    <t>ED-49224</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</si>
  <si>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</si>
  <si>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</si>
  <si>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</si>
  <si>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</si>
  <si>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ED-49227</t>
  </si>
  <si>
    <t>ED-49176</t>
  </si>
  <si>
    <t>ED-49174</t>
  </si>
  <si>
    <t>ED-49058</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</si>
  <si>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</si>
  <si>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</si>
  <si>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</si>
  <si>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</si>
  <si>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</si>
  <si>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</si>
  <si>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</si>
  <si>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</si>
  <si>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</si>
  <si>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</si>
  <si>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</si>
  <si>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</si>
  <si>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</si>
  <si>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</si>
  <si>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</si>
  <si>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</si>
  <si>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</si>
  <si>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</si>
  <si>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</si>
  <si>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</si>
  <si>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</si>
  <si>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</si>
  <si>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</si>
  <si>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</si>
  <si>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</si>
  <si>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</si>
  <si>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</si>
  <si>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</si>
  <si>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</si>
  <si>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</si>
  <si>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</si>
  <si>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</si>
  <si>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</si>
  <si>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</si>
  <si>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</si>
  <si>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</si>
  <si>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</si>
  <si>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</si>
  <si>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</si>
  <si>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</si>
  <si>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</si>
  <si>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</si>
  <si>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</si>
  <si>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</si>
  <si>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</si>
  <si>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</si>
  <si>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</si>
  <si>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</si>
  <si>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</si>
  <si>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</si>
  <si>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</si>
  <si>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</si>
  <si>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</si>
  <si>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</si>
  <si>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</si>
  <si>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</si>
  <si>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</si>
  <si>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</si>
  <si>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</si>
  <si>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</si>
  <si>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</si>
  <si>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</si>
  <si>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</si>
  <si>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</si>
  <si>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</si>
  <si>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</si>
  <si>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</si>
  <si>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</si>
  <si>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</si>
  <si>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</si>
  <si>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</si>
  <si>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</si>
  <si>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</si>
  <si>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</si>
  <si>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</si>
  <si>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</si>
  <si>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</si>
  <si>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</si>
  <si>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</si>
  <si>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</si>
  <si>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</si>
  <si>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</si>
  <si>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</si>
  <si>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</si>
  <si>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</si>
  <si>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</si>
  <si>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</si>
  <si>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</si>
  <si>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</si>
  <si>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</si>
  <si>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</si>
  <si>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</si>
  <si>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</si>
  <si>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</si>
  <si>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</si>
  <si>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</si>
  <si>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</si>
  <si>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</si>
  <si>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</si>
  <si>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</si>
  <si>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</si>
  <si>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</si>
  <si>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</si>
  <si>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</si>
  <si>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</si>
  <si>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</si>
  <si>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</si>
  <si>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</si>
  <si>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</si>
  <si>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</si>
  <si>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</si>
  <si>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</si>
  <si>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</si>
  <si>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</si>
  <si>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</si>
  <si>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</si>
  <si>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</si>
  <si>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</si>
  <si>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</si>
  <si>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</si>
  <si>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</si>
  <si>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</si>
  <si>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</si>
  <si>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</si>
  <si>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</si>
  <si>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</si>
  <si>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</si>
  <si>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</si>
  <si>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</si>
  <si>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</si>
  <si>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</si>
  <si>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</si>
  <si>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</si>
  <si>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</si>
  <si>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</si>
  <si>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</si>
  <si>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</si>
  <si>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</si>
  <si>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</si>
  <si>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</si>
  <si>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</si>
  <si>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</si>
  <si>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</si>
  <si>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</si>
  <si>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</si>
  <si>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</si>
  <si>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</si>
  <si>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</si>
  <si>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</si>
  <si>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</si>
  <si>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</si>
  <si>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</si>
  <si>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</si>
  <si>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</si>
  <si>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</si>
  <si>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</si>
  <si>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</si>
  <si>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</si>
  <si>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</si>
  <si>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</si>
  <si>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</si>
  <si>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</si>
  <si>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</si>
  <si>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</si>
  <si>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</si>
  <si>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</si>
  <si>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</si>
  <si>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</si>
  <si>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</si>
  <si>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</si>
  <si>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</si>
  <si>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</si>
  <si>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</si>
  <si>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</si>
  <si>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</si>
  <si>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</si>
  <si>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</si>
  <si>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</si>
  <si>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</si>
  <si>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</si>
  <si>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</si>
  <si>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</si>
  <si>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</si>
  <si>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</si>
  <si>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</si>
  <si>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</si>
  <si>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</si>
  <si>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</si>
  <si>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</si>
  <si>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</si>
  <si>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</si>
  <si>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</si>
  <si>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</si>
  <si>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</si>
  <si>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</si>
  <si>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</si>
  <si>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</si>
  <si>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</si>
  <si>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</si>
  <si>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</si>
  <si>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</si>
  <si>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</si>
  <si>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</si>
  <si>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</si>
  <si>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</si>
  <si>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</si>
  <si>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</si>
  <si>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</si>
  <si>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</si>
  <si>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</si>
  <si>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</si>
  <si>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</si>
  <si>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</si>
  <si>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</si>
  <si>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</si>
  <si>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</si>
  <si>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</si>
  <si>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</si>
  <si>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</si>
  <si>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</si>
  <si>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</si>
  <si>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</si>
  <si>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</si>
  <si>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</si>
  <si>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</si>
  <si>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</si>
  <si>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</si>
  <si>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</si>
  <si>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</si>
  <si>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</si>
  <si>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</si>
  <si>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</si>
  <si>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</si>
  <si>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</si>
  <si>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</si>
  <si>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</si>
  <si>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</si>
  <si>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</si>
  <si>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</si>
  <si>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</si>
  <si>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</si>
  <si>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</si>
  <si>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</si>
  <si>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</si>
  <si>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</si>
  <si>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</si>
  <si>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</si>
  <si>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</si>
  <si>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</si>
  <si>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</si>
  <si>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</si>
  <si>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</si>
  <si>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</si>
  <si>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</si>
  <si>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</si>
  <si>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</si>
  <si>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</si>
  <si>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</si>
  <si>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</si>
  <si>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</si>
  <si>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</si>
  <si>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</si>
  <si>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</si>
  <si>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</si>
  <si>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</si>
  <si>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</si>
  <si>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</si>
  <si>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</si>
  <si>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</si>
  <si>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</si>
  <si>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</si>
  <si>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</si>
  <si>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</si>
  <si>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</si>
  <si>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</si>
  <si>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</si>
  <si>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</si>
  <si>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</si>
  <si>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</si>
  <si>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</si>
  <si>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</si>
  <si>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</si>
  <si>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</si>
  <si>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</si>
  <si>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</si>
  <si>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</si>
  <si>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</si>
  <si>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</si>
  <si>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</si>
  <si>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</si>
  <si>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</si>
  <si>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</si>
  <si>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</si>
  <si>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</si>
  <si>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</si>
  <si>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</si>
  <si>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</si>
  <si>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</si>
  <si>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</si>
  <si>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</si>
  <si>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</si>
  <si>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</si>
  <si>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</si>
  <si>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</si>
  <si>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</si>
  <si>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</si>
  <si>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</si>
  <si>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</si>
  <si>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</si>
  <si>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</si>
  <si>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</si>
  <si>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</si>
  <si>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</si>
  <si>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</si>
  <si>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</si>
  <si>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</si>
  <si>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</si>
  <si>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</si>
  <si>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</si>
  <si>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</si>
  <si>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</si>
  <si>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</si>
  <si>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</si>
  <si>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</si>
  <si>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</si>
  <si>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</si>
  <si>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</si>
  <si>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</si>
  <si>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</si>
  <si>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</si>
  <si>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</si>
  <si>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</si>
  <si>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</si>
  <si>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</si>
  <si>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</si>
  <si>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</si>
  <si>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</si>
  <si>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</si>
  <si>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</si>
  <si>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</si>
  <si>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</si>
  <si>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</si>
  <si>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</si>
  <si>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</si>
  <si>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</si>
  <si>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</si>
  <si>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</si>
  <si>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</si>
  <si>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</si>
  <si>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</si>
  <si>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</si>
  <si>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</si>
  <si>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</si>
  <si>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</si>
  <si>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</si>
  <si>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</si>
  <si>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</si>
  <si>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</si>
  <si>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</si>
  <si>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</si>
  <si>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</si>
  <si>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</si>
  <si>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</si>
  <si>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</si>
  <si>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</si>
  <si>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</si>
  <si>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</si>
  <si>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</si>
  <si>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</si>
  <si>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</si>
  <si>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</si>
  <si>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</si>
  <si>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</si>
  <si>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</si>
  <si>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</si>
  <si>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</si>
  <si>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</si>
  <si>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</si>
  <si>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</si>
  <si>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</si>
  <si>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</si>
  <si>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</si>
  <si>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</si>
  <si>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</si>
  <si>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</si>
  <si>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</si>
  <si>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</si>
  <si>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</si>
  <si>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</si>
  <si>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</si>
  <si>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</si>
  <si>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</si>
  <si>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</si>
  <si>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</si>
  <si>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</si>
  <si>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</si>
  <si>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</si>
  <si>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</si>
  <si>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</si>
  <si>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</si>
  <si>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</si>
  <si>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</si>
  <si>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</si>
  <si>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</si>
  <si>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</si>
  <si>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</si>
  <si>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</si>
  <si>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</si>
  <si>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</si>
  <si>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</si>
  <si>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</si>
  <si>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</si>
  <si>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</si>
  <si>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</si>
  <si>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</si>
  <si>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</si>
  <si>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</si>
  <si>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</si>
  <si>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</si>
  <si>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</si>
  <si>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</si>
  <si>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</si>
  <si>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</si>
  <si>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</si>
  <si>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</si>
  <si>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</si>
  <si>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</si>
  <si>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</si>
  <si>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</si>
  <si>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</si>
  <si>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</si>
  <si>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</si>
  <si>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</si>
  <si>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</si>
  <si>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</si>
  <si>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</si>
  <si>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</si>
  <si>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</si>
  <si>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</si>
  <si>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</si>
  <si>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</si>
  <si>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</si>
  <si>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</si>
  <si>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</si>
  <si>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</si>
  <si>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</si>
  <si>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</si>
  <si>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</si>
  <si>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</si>
  <si>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</si>
  <si>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</si>
  <si>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</si>
  <si>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</si>
  <si>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</si>
  <si>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</si>
  <si>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</si>
  <si>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</si>
  <si>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</si>
  <si>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</si>
  <si>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</si>
  <si>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</si>
  <si>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</si>
  <si>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</si>
  <si>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</si>
  <si>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</si>
  <si>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</si>
  <si>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</si>
  <si>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</si>
  <si>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</si>
  <si>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</si>
  <si>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</si>
  <si>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</si>
  <si>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</si>
  <si>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</si>
  <si>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</si>
  <si>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</si>
  <si>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</si>
  <si>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</si>
  <si>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</si>
  <si>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</si>
  <si>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</si>
  <si>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</si>
  <si>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</si>
  <si>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</si>
  <si>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</si>
  <si>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</si>
  <si>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</si>
  <si>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</si>
  <si>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</si>
  <si>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</si>
  <si>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</si>
  <si>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</si>
  <si>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</si>
  <si>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</si>
  <si>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</si>
  <si>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</si>
  <si>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</si>
  <si>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</si>
  <si>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</si>
  <si>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</si>
  <si>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</si>
  <si>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</si>
  <si>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</si>
  <si>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</si>
  <si>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</si>
  <si>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</si>
  <si>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</si>
  <si>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</si>
  <si>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</si>
  <si>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</si>
  <si>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</si>
  <si>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</si>
  <si>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</si>
  <si>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</si>
  <si>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</si>
  <si>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</si>
  <si>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</si>
  <si>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</si>
  <si>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</si>
  <si>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</si>
  <si>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</si>
  <si>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</si>
  <si>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</si>
  <si>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</si>
  <si>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</si>
  <si>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</si>
  <si>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</si>
  <si>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</si>
  <si>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</si>
  <si>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</si>
  <si>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ED-49372</t>
  </si>
  <si>
    <t>ED-49373</t>
  </si>
  <si>
    <t>ED-49374</t>
  </si>
  <si>
    <t>ED-49370</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</si>
  <si>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</si>
  <si>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</si>
  <si>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</si>
  <si>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</si>
  <si>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</si>
  <si>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</si>
  <si>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</si>
  <si>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</si>
  <si>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</si>
  <si>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</si>
  <si>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</si>
  <si>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</si>
  <si>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</si>
  <si>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</si>
  <si>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</si>
  <si>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</si>
  <si>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</si>
  <si>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</si>
  <si>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</si>
  <si>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</si>
  <si>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</si>
  <si>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</si>
  <si>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</si>
  <si>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</si>
  <si>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</si>
  <si>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</si>
  <si>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</si>
  <si>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</si>
  <si>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</si>
  <si>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</si>
  <si>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</si>
  <si>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</si>
  <si>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</si>
  <si>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</si>
  <si>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</si>
  <si>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</si>
  <si>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</si>
  <si>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</si>
  <si>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</si>
  <si>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</si>
  <si>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</si>
  <si>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</si>
  <si>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</si>
  <si>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</si>
  <si>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</si>
  <si>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</si>
  <si>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</si>
  <si>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</si>
  <si>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</si>
  <si>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</si>
  <si>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</si>
  <si>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</si>
  <si>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</si>
  <si>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</si>
  <si>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</si>
  <si>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</si>
  <si>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</si>
  <si>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</si>
  <si>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</si>
  <si>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</si>
  <si>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</si>
  <si>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</si>
  <si>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</si>
  <si>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</si>
  <si>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</si>
  <si>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</si>
  <si>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</si>
  <si>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</si>
  <si>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</si>
  <si>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</si>
  <si>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</si>
  <si>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</si>
  <si>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</si>
  <si>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</si>
  <si>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</si>
  <si>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</si>
  <si>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</si>
  <si>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</si>
  <si>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</si>
  <si>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</si>
  <si>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</si>
  <si>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</si>
  <si>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</si>
  <si>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</si>
  <si>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</si>
  <si>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</si>
  <si>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</si>
  <si>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</si>
  <si>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</si>
  <si>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</si>
  <si>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</si>
  <si>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</si>
  <si>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</si>
  <si>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</si>
  <si>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</si>
  <si>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</si>
  <si>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</si>
  <si>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</si>
  <si>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</si>
  <si>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</si>
  <si>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</si>
  <si>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</si>
  <si>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</si>
  <si>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</si>
  <si>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</si>
  <si>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</si>
  <si>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</si>
  <si>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</si>
  <si>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</si>
  <si>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</si>
  <si>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</si>
  <si>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</si>
  <si>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</si>
  <si>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</si>
  <si>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</si>
  <si>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</si>
  <si>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</si>
  <si>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</si>
  <si>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</si>
  <si>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</si>
  <si>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</si>
  <si>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</si>
  <si>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</si>
  <si>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</si>
  <si>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</si>
  <si>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</si>
  <si>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</si>
  <si>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</si>
  <si>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</si>
  <si>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</si>
  <si>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</si>
  <si>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</si>
  <si>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</si>
  <si>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</si>
  <si>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</si>
  <si>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</si>
  <si>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</si>
  <si>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</si>
  <si>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</si>
  <si>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</si>
  <si>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</si>
  <si>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</si>
  <si>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</si>
  <si>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</si>
  <si>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</si>
  <si>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</si>
  <si>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</si>
  <si>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</si>
  <si>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</si>
  <si>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</si>
  <si>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</si>
  <si>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</si>
  <si>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</si>
  <si>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</si>
  <si>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</si>
  <si>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</si>
  <si>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</si>
  <si>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</si>
  <si>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</si>
  <si>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</si>
  <si>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</si>
  <si>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</si>
  <si>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</si>
  <si>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</si>
  <si>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</si>
  <si>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</si>
  <si>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</si>
  <si>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</si>
  <si>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</si>
  <si>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</si>
  <si>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</si>
  <si>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</si>
  <si>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</si>
  <si>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</si>
  <si>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</si>
  <si>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</si>
  <si>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</si>
  <si>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</si>
  <si>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</si>
  <si>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</si>
  <si>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</si>
  <si>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</si>
  <si>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</si>
  <si>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</si>
  <si>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</si>
  <si>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</si>
  <si>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</si>
  <si>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</si>
  <si>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</si>
  <si>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</si>
  <si>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</si>
  <si>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</si>
  <si>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</si>
  <si>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</si>
  <si>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</si>
  <si>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</si>
  <si>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</si>
  <si>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</si>
  <si>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</si>
  <si>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</si>
  <si>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</si>
  <si>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</si>
  <si>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</si>
  <si>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</si>
  <si>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</si>
  <si>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</si>
  <si>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</si>
  <si>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</si>
  <si>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</si>
  <si>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</si>
  <si>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</si>
  <si>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</si>
  <si>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</si>
  <si>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</si>
  <si>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</si>
  <si>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</si>
  <si>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</si>
  <si>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</si>
  <si>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</si>
  <si>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</si>
  <si>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</si>
  <si>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</si>
  <si>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</si>
  <si>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</si>
  <si>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</si>
  <si>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</si>
  <si>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</si>
  <si>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</si>
  <si>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</si>
  <si>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</si>
  <si>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</si>
  <si>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</si>
  <si>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</si>
  <si>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</si>
  <si>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</si>
  <si>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</si>
  <si>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</si>
  <si>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</si>
  <si>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</si>
  <si>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</si>
  <si>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</si>
  <si>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</si>
  <si>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</si>
  <si>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</si>
  <si>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</si>
  <si>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</si>
  <si>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</si>
  <si>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</si>
  <si>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</si>
  <si>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</si>
  <si>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</si>
  <si>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</si>
  <si>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</si>
  <si>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</si>
  <si>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</si>
  <si>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</si>
  <si>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</si>
  <si>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</si>
  <si>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</si>
  <si>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</si>
  <si>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</si>
  <si>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</si>
  <si>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</si>
  <si>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</si>
  <si>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</si>
  <si>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</si>
  <si>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</si>
  <si>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</si>
  <si>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ED-49528</t>
  </si>
  <si>
    <t>SUPRESSOR DE SURTO PARA PROTEÇÃO DE CENTRAL DE TELECOMUNICAÇÕES</t>
  </si>
  <si>
    <t>ED-49527</t>
  </si>
  <si>
    <t>SUPRESSOR DE SURTO PARA PROTEÇÃO PRIMÁRIA EM QGD, ATÉ 1,5 KV - 5 KA</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</si>
  <si>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</si>
  <si>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</si>
  <si>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</si>
  <si>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</si>
  <si>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</si>
  <si>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</si>
  <si>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</si>
  <si>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</si>
  <si>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</si>
  <si>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</si>
  <si>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</si>
  <si>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</si>
  <si>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</si>
  <si>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</si>
  <si>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ED-48701</t>
  </si>
  <si>
    <t>TERMINAL PARA ATERRAMENTO E CONEXÃO DE QUADRO/PAINEL ELÉTRICO, TIPO PARAFUSO FENDIDO DE APERTO, EM LATÃO ESTANHADO, DIÂMETRO DERIVAÇÃO 2,5MM2-25MM2, INCLUSIVE INSTALAÇÃO</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</si>
  <si>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</si>
  <si>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</si>
  <si>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</si>
  <si>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</si>
  <si>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</si>
  <si>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</si>
  <si>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</si>
  <si>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</si>
  <si>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</si>
  <si>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</si>
  <si>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</si>
  <si>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</si>
  <si>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</si>
  <si>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</si>
  <si>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</si>
  <si>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</si>
  <si>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ED-48365</t>
  </si>
  <si>
    <t>CABO UTP 4 PARES CATEGORIA 6 COM REVESTIMENTO EXTERNO NÃO PROPAGANTE A CHAMA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</si>
  <si>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</si>
  <si>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</si>
  <si>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</si>
  <si>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</si>
  <si>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</si>
  <si>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</si>
  <si>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</si>
  <si>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</si>
  <si>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</si>
  <si>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</si>
  <si>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</si>
  <si>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</si>
  <si>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</si>
  <si>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</si>
  <si>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</si>
  <si>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</si>
  <si>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</si>
  <si>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</si>
  <si>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</si>
  <si>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</si>
  <si>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</si>
  <si>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</si>
  <si>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</si>
  <si>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</si>
  <si>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</si>
  <si>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</si>
  <si>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</si>
  <si>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</si>
  <si>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</si>
  <si>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</si>
  <si>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</si>
  <si>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</si>
  <si>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</si>
  <si>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</si>
  <si>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</si>
  <si>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</si>
  <si>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</si>
  <si>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</si>
  <si>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</si>
  <si>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</si>
  <si>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</si>
  <si>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</si>
  <si>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</si>
  <si>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</si>
  <si>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</si>
  <si>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</si>
  <si>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</si>
  <si>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</si>
  <si>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</si>
  <si>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</si>
  <si>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</si>
  <si>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</si>
  <si>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</si>
  <si>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</si>
  <si>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</si>
  <si>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</si>
  <si>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</si>
  <si>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</si>
  <si>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</si>
  <si>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</si>
  <si>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</si>
  <si>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</si>
  <si>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</si>
  <si>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</si>
  <si>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</si>
  <si>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</si>
  <si>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</si>
  <si>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</si>
  <si>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</si>
  <si>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</si>
  <si>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</si>
  <si>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</si>
  <si>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</si>
  <si>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</si>
  <si>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</si>
  <si>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</si>
  <si>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</si>
  <si>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</si>
  <si>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</si>
  <si>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</si>
  <si>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</si>
  <si>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</si>
  <si>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</si>
  <si>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</si>
  <si>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</si>
  <si>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</si>
  <si>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</si>
  <si>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ED-51056</t>
  </si>
  <si>
    <t>CAIXA DE INSPEÇÃO EM CIMENTO AGREGADO 300X300 MM COM TAPA EM FERRO FUNDIDO</t>
  </si>
  <si>
    <t>ED-51055</t>
  </si>
  <si>
    <t>CAIXA DE INSPEÇÃO EM PVC, DIÂMETRO DE 30CM, ALTURA DE 30CM, COM TAMPA EM FERRO FUNDIDO, EXCLUSIVE HASTE DE ATERRAMENTO, INCLUSIVE INSTALAÇÃO</t>
  </si>
  <si>
    <t>ED-48700</t>
  </si>
  <si>
    <t>ATERRAMENTO COM HASTES COPPERWELD, DIÂMETRO DE  5/8", COMPRIMENTO DE 240CM, EXCLUSIVE CABO E CAIXA PARA ATERRAMENTO, INCLUSIVE GRAMPO PARA HASTE E INSTALAÇÃO</t>
  </si>
  <si>
    <t>ED-48702</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</si>
  <si>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</si>
  <si>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</si>
  <si>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</si>
  <si>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</si>
  <si>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</si>
  <si>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</si>
  <si>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ED-51066</t>
  </si>
  <si>
    <t>FUSÍVEL DIAZED RETARDADO 35A</t>
  </si>
  <si>
    <t>ED-51065</t>
  </si>
  <si>
    <t>FUSÍVEL DIAZED RETARDADO 63A</t>
  </si>
  <si>
    <t>ED-51092</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</si>
  <si>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</si>
  <si>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</si>
  <si>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</si>
  <si>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</si>
  <si>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</si>
  <si>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</si>
  <si>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</si>
  <si>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</si>
  <si>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</si>
  <si>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</si>
  <si>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</si>
  <si>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</si>
  <si>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</si>
  <si>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</si>
  <si>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</si>
  <si>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</si>
  <si>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</si>
  <si>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</si>
  <si>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</si>
  <si>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</si>
  <si>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</si>
  <si>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</si>
  <si>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</si>
  <si>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</si>
  <si>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</si>
  <si>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</si>
  <si>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</si>
  <si>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</si>
  <si>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</si>
  <si>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</si>
  <si>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</si>
  <si>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</si>
  <si>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</si>
  <si>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</si>
  <si>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</si>
  <si>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</si>
  <si>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</si>
  <si>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</si>
  <si>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</si>
  <si>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</si>
  <si>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</si>
  <si>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</si>
  <si>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</si>
  <si>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</si>
  <si>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</si>
  <si>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</si>
  <si>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</si>
  <si>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</si>
  <si>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</si>
  <si>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</si>
  <si>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</si>
  <si>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</si>
  <si>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</si>
  <si>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</si>
  <si>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</si>
  <si>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</si>
  <si>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</si>
  <si>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</si>
  <si>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</si>
  <si>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</si>
  <si>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</si>
  <si>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</si>
  <si>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</si>
  <si>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</si>
  <si>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</si>
  <si>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</si>
  <si>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</si>
  <si>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</si>
  <si>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</si>
  <si>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</si>
  <si>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</si>
  <si>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</si>
  <si>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</si>
  <si>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</si>
  <si>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</si>
  <si>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</si>
  <si>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</si>
  <si>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</si>
  <si>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</si>
  <si>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</si>
  <si>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</si>
  <si>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</si>
  <si>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</si>
  <si>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</si>
  <si>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</si>
  <si>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</si>
  <si>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</si>
  <si>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</si>
  <si>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</si>
  <si>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</si>
  <si>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</si>
  <si>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</si>
  <si>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</si>
  <si>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</si>
  <si>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</si>
  <si>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</si>
  <si>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</si>
  <si>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</si>
  <si>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</si>
  <si>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</si>
  <si>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</si>
  <si>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</si>
  <si>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</si>
  <si>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</si>
  <si>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</si>
  <si>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</si>
  <si>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</si>
  <si>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</si>
  <si>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</si>
  <si>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</si>
  <si>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</si>
  <si>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</si>
  <si>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</si>
  <si>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</si>
  <si>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</si>
  <si>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</si>
  <si>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</si>
  <si>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</si>
  <si>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</si>
  <si>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</si>
  <si>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</si>
  <si>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</si>
  <si>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</si>
  <si>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</si>
  <si>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</si>
  <si>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</si>
  <si>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</si>
  <si>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</si>
  <si>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</si>
  <si>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</si>
  <si>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</si>
  <si>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</si>
  <si>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</si>
  <si>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</si>
  <si>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</si>
  <si>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</si>
  <si>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</si>
  <si>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</si>
  <si>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</si>
  <si>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</si>
  <si>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</si>
  <si>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</si>
  <si>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</si>
  <si>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</si>
  <si>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</si>
  <si>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</si>
  <si>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</si>
  <si>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</si>
  <si>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</si>
  <si>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</si>
  <si>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</si>
  <si>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</si>
  <si>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</si>
  <si>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</si>
  <si>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</si>
  <si>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</si>
  <si>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</si>
  <si>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</si>
  <si>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</si>
  <si>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</si>
  <si>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</si>
  <si>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</si>
  <si>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</si>
  <si>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</si>
  <si>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</si>
  <si>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</si>
  <si>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</si>
  <si>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</si>
  <si>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</si>
  <si>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</si>
  <si>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</si>
  <si>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</si>
  <si>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</si>
  <si>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</si>
  <si>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</si>
  <si>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</si>
  <si>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</si>
  <si>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</si>
  <si>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</si>
  <si>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</si>
  <si>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</si>
  <si>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</si>
  <si>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</si>
  <si>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</si>
  <si>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</si>
  <si>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</si>
  <si>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</si>
  <si>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</si>
  <si>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</si>
  <si>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</si>
  <si>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</si>
  <si>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</si>
  <si>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</si>
  <si>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</si>
  <si>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</si>
  <si>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</si>
  <si>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</si>
  <si>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</si>
  <si>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</si>
  <si>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</si>
  <si>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</si>
  <si>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</si>
  <si>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</si>
  <si>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</si>
  <si>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</si>
  <si>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</si>
  <si>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</si>
  <si>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</si>
  <si>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</si>
  <si>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</si>
  <si>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</si>
  <si>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</si>
  <si>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</si>
  <si>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</si>
  <si>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</si>
  <si>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</si>
  <si>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</si>
  <si>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</si>
  <si>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</si>
  <si>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</si>
  <si>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</si>
  <si>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</si>
  <si>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</si>
  <si>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</si>
  <si>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</si>
  <si>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</si>
  <si>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</si>
  <si>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</si>
  <si>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</si>
  <si>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</si>
  <si>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</si>
  <si>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</si>
  <si>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</si>
  <si>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</si>
  <si>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</si>
  <si>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</si>
  <si>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</si>
  <si>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</si>
  <si>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</si>
  <si>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</si>
  <si>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</si>
  <si>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</si>
  <si>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</si>
  <si>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</si>
  <si>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</si>
  <si>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</si>
  <si>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</si>
  <si>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</si>
  <si>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</si>
  <si>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</si>
  <si>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</si>
  <si>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</si>
  <si>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</si>
  <si>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</si>
  <si>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</si>
  <si>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</si>
  <si>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</si>
  <si>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</si>
  <si>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</si>
  <si>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</si>
  <si>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</si>
  <si>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</si>
  <si>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</si>
  <si>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</si>
  <si>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</si>
  <si>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</si>
  <si>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</si>
  <si>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</si>
  <si>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</si>
  <si>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</si>
  <si>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</si>
  <si>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</si>
  <si>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</si>
  <si>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</si>
  <si>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</si>
  <si>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</si>
  <si>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</si>
  <si>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</si>
  <si>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</si>
  <si>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</si>
  <si>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</si>
  <si>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</si>
  <si>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</si>
  <si>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</si>
  <si>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</si>
  <si>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</si>
  <si>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</si>
  <si>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</si>
  <si>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</si>
  <si>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</si>
  <si>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</si>
  <si>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</si>
  <si>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</si>
  <si>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</si>
  <si>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</si>
  <si>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</si>
  <si>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</si>
  <si>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</si>
  <si>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</si>
  <si>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</si>
  <si>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</si>
  <si>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</si>
  <si>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</si>
  <si>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</si>
  <si>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</si>
  <si>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</si>
  <si>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</si>
  <si>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</si>
  <si>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</si>
  <si>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</si>
  <si>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</si>
  <si>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</si>
  <si>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</si>
  <si>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</si>
  <si>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</si>
  <si>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</si>
  <si>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</si>
  <si>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</si>
  <si>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</si>
  <si>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</si>
  <si>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</si>
  <si>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</si>
  <si>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</si>
  <si>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</si>
  <si>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</si>
  <si>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</si>
  <si>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</si>
  <si>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</si>
  <si>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</si>
  <si>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</si>
  <si>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</si>
  <si>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</si>
  <si>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</si>
  <si>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</si>
  <si>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</si>
  <si>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</si>
  <si>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</si>
  <si>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</si>
  <si>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</si>
  <si>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</si>
  <si>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</si>
  <si>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</si>
  <si>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</si>
  <si>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</si>
  <si>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</si>
  <si>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</si>
  <si>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</si>
  <si>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</si>
  <si>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</si>
  <si>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</si>
  <si>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</si>
  <si>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</si>
  <si>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</si>
  <si>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</si>
  <si>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</si>
  <si>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</si>
  <si>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</si>
  <si>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</si>
  <si>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</si>
  <si>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</si>
  <si>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</si>
  <si>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</si>
  <si>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</si>
  <si>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</si>
  <si>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</si>
  <si>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</si>
  <si>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</si>
  <si>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</si>
  <si>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</si>
  <si>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</si>
  <si>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</si>
  <si>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</si>
  <si>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</si>
  <si>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</si>
  <si>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</si>
  <si>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</si>
  <si>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</si>
  <si>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</si>
  <si>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</si>
  <si>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</si>
  <si>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</si>
  <si>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</si>
  <si>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</si>
  <si>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</si>
  <si>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</si>
  <si>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</si>
  <si>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</si>
  <si>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</si>
  <si>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</si>
  <si>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</si>
  <si>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</si>
  <si>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</si>
  <si>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</si>
  <si>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</si>
  <si>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</si>
  <si>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</si>
  <si>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</si>
  <si>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</si>
  <si>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</si>
  <si>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</si>
  <si>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</si>
  <si>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</si>
  <si>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</si>
  <si>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</si>
  <si>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</si>
  <si>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</si>
  <si>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</si>
  <si>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</si>
  <si>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</si>
  <si>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</si>
  <si>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</si>
  <si>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</si>
  <si>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</si>
  <si>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</si>
  <si>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</si>
  <si>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</si>
  <si>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</si>
  <si>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</si>
  <si>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</si>
  <si>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</si>
  <si>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</si>
  <si>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</si>
  <si>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</si>
  <si>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</si>
  <si>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</si>
  <si>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</si>
  <si>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</si>
  <si>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</si>
  <si>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</si>
  <si>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</si>
  <si>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</si>
  <si>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</si>
  <si>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</si>
  <si>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</si>
  <si>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</si>
  <si>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</si>
  <si>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</si>
  <si>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</si>
  <si>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</si>
  <si>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</si>
  <si>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</si>
  <si>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</si>
  <si>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</si>
  <si>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</si>
  <si>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</si>
  <si>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</si>
  <si>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</si>
  <si>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</si>
  <si>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</si>
  <si>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</si>
  <si>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</si>
  <si>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</si>
  <si>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</si>
  <si>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</si>
  <si>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</si>
  <si>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</si>
  <si>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</si>
  <si>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</si>
  <si>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</si>
  <si>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</si>
  <si>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</si>
  <si>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</si>
  <si>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</si>
  <si>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</si>
  <si>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</si>
  <si>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</si>
  <si>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</si>
  <si>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</si>
  <si>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</si>
  <si>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</si>
  <si>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</si>
  <si>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</si>
  <si>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</si>
  <si>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</si>
  <si>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</si>
  <si>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</si>
  <si>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</si>
  <si>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</si>
  <si>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</si>
  <si>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</si>
  <si>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</si>
  <si>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</si>
  <si>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</si>
  <si>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</si>
  <si>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</si>
  <si>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</si>
  <si>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</si>
  <si>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</si>
  <si>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</si>
  <si>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</si>
  <si>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</si>
  <si>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</si>
  <si>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</si>
  <si>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</si>
  <si>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</si>
  <si>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</si>
  <si>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</si>
  <si>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</si>
  <si>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</si>
  <si>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</si>
  <si>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</si>
  <si>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</si>
  <si>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</si>
  <si>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</si>
  <si>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</si>
  <si>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</si>
  <si>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</si>
  <si>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</si>
  <si>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</si>
  <si>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</si>
  <si>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</si>
  <si>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</si>
  <si>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</si>
  <si>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</si>
  <si>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</si>
  <si>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</si>
  <si>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</si>
  <si>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</si>
  <si>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</si>
  <si>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</si>
  <si>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</si>
  <si>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</si>
  <si>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</si>
  <si>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</si>
  <si>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</si>
  <si>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</si>
  <si>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</si>
  <si>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</si>
  <si>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</si>
  <si>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</si>
  <si>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</si>
  <si>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</si>
  <si>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</si>
  <si>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</si>
  <si>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</si>
  <si>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</si>
  <si>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</si>
  <si>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</si>
  <si>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</si>
  <si>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</si>
  <si>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</si>
  <si>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</si>
  <si>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</si>
  <si>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</si>
  <si>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</si>
  <si>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</si>
  <si>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</si>
  <si>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</si>
  <si>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</si>
  <si>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</si>
  <si>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</si>
  <si>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</si>
  <si>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</si>
  <si>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</si>
  <si>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</si>
  <si>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</si>
  <si>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</si>
  <si>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</si>
  <si>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</si>
  <si>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</si>
  <si>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</si>
  <si>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</si>
  <si>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</si>
  <si>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</si>
  <si>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</si>
  <si>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</si>
  <si>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</si>
  <si>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</si>
  <si>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</si>
  <si>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</si>
  <si>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</si>
  <si>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</si>
  <si>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</si>
  <si>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</si>
  <si>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</si>
  <si>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</si>
  <si>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</si>
  <si>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</si>
  <si>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</si>
  <si>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</si>
  <si>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</si>
  <si>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</si>
  <si>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</si>
  <si>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</si>
  <si>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</si>
  <si>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</si>
  <si>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</si>
  <si>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</si>
  <si>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</si>
  <si>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</si>
  <si>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</si>
  <si>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</si>
  <si>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</si>
  <si>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</si>
  <si>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</si>
  <si>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</si>
  <si>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</si>
  <si>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</si>
  <si>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</si>
  <si>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</si>
  <si>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</si>
  <si>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</si>
  <si>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</si>
  <si>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</si>
  <si>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</si>
  <si>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</si>
  <si>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</si>
  <si>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</si>
  <si>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</si>
  <si>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</si>
  <si>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</si>
  <si>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</si>
  <si>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</si>
  <si>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</si>
  <si>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</si>
  <si>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</si>
  <si>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</si>
  <si>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</si>
  <si>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</si>
  <si>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</si>
  <si>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</si>
  <si>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</si>
  <si>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</si>
  <si>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</si>
  <si>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</si>
  <si>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</si>
  <si>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</si>
  <si>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</si>
  <si>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</si>
  <si>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</si>
  <si>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</si>
  <si>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</si>
  <si>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</si>
  <si>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</si>
  <si>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</si>
  <si>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</si>
  <si>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</si>
  <si>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</si>
  <si>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</si>
  <si>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</si>
  <si>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</si>
  <si>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</si>
  <si>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</si>
  <si>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</si>
  <si>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</si>
  <si>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</si>
  <si>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</si>
  <si>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</si>
  <si>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</si>
  <si>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</si>
  <si>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</si>
  <si>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</si>
  <si>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</si>
  <si>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</si>
  <si>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</si>
  <si>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</si>
  <si>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</si>
  <si>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</si>
  <si>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</si>
  <si>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</si>
  <si>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</si>
  <si>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</si>
  <si>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</si>
  <si>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</si>
  <si>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</si>
  <si>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</si>
  <si>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</si>
  <si>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</si>
  <si>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</si>
  <si>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</si>
  <si>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</si>
  <si>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</si>
  <si>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</si>
  <si>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</si>
  <si>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</si>
  <si>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</si>
  <si>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</si>
  <si>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ED-48687</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</si>
  <si>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</si>
  <si>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</si>
  <si>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</si>
  <si>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</si>
  <si>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</si>
  <si>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</si>
  <si>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</si>
  <si>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</si>
  <si>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</si>
  <si>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</si>
  <si>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</si>
  <si>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</si>
  <si>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</si>
  <si>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</si>
  <si>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</si>
  <si>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</si>
  <si>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</si>
  <si>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</si>
  <si>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</si>
  <si>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</si>
  <si>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</si>
  <si>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</si>
  <si>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</si>
  <si>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</si>
  <si>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</si>
  <si>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</si>
  <si>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</si>
  <si>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</si>
  <si>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</si>
  <si>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</si>
  <si>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</si>
  <si>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</si>
  <si>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</si>
  <si>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</si>
  <si>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</si>
  <si>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</si>
  <si>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</si>
  <si>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</si>
  <si>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</si>
  <si>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</si>
  <si>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</si>
  <si>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</si>
  <si>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</si>
  <si>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</si>
  <si>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</si>
  <si>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</si>
  <si>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</si>
  <si>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</si>
  <si>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</si>
  <si>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</si>
  <si>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</si>
  <si>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</si>
  <si>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</si>
  <si>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</si>
  <si>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</si>
  <si>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</si>
  <si>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</si>
  <si>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</si>
  <si>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</si>
  <si>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</si>
  <si>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</si>
  <si>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</si>
  <si>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</si>
  <si>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</si>
  <si>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</si>
  <si>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</si>
  <si>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</si>
  <si>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</si>
  <si>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</si>
  <si>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</si>
  <si>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</si>
  <si>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</si>
  <si>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</si>
  <si>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</si>
  <si>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</si>
  <si>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</si>
  <si>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</si>
  <si>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</si>
  <si>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</si>
  <si>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</si>
  <si>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</si>
  <si>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</si>
  <si>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</si>
  <si>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</si>
  <si>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</si>
  <si>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</si>
  <si>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</si>
  <si>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</si>
  <si>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</si>
  <si>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</si>
  <si>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</si>
  <si>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</si>
  <si>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</si>
  <si>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</si>
  <si>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</si>
  <si>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</si>
  <si>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</si>
  <si>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</si>
  <si>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</si>
  <si>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</si>
  <si>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</si>
  <si>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</si>
  <si>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</si>
  <si>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</si>
  <si>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</si>
  <si>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</si>
  <si>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</si>
  <si>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</si>
  <si>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</si>
  <si>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</si>
  <si>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</si>
  <si>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</si>
  <si>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</si>
  <si>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</si>
  <si>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</si>
  <si>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</si>
  <si>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</si>
  <si>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</si>
  <si>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</si>
  <si>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</si>
  <si>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</si>
  <si>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</si>
  <si>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</si>
  <si>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</si>
  <si>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</si>
  <si>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</si>
  <si>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</si>
  <si>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</si>
  <si>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</si>
  <si>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</si>
  <si>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</si>
  <si>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</si>
  <si>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</si>
  <si>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</si>
  <si>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</si>
  <si>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</si>
  <si>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</si>
  <si>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</si>
  <si>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</si>
  <si>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</si>
  <si>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</si>
  <si>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</si>
  <si>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</si>
  <si>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</si>
  <si>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</si>
  <si>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</si>
  <si>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</si>
  <si>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</si>
  <si>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</si>
  <si>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</si>
  <si>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</si>
  <si>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</si>
  <si>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</si>
  <si>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</si>
  <si>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</si>
  <si>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</si>
  <si>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</si>
  <si>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</si>
  <si>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</si>
  <si>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</si>
  <si>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</si>
  <si>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</si>
  <si>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</si>
  <si>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</si>
  <si>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</si>
  <si>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</si>
  <si>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</si>
  <si>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</si>
  <si>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</si>
  <si>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</si>
  <si>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</si>
  <si>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</si>
  <si>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</si>
  <si>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</si>
  <si>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</si>
  <si>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</si>
  <si>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</si>
  <si>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</si>
  <si>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</si>
  <si>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CAIXA DE AREIA 100 X 100 X 100 CM</t>
  </si>
  <si>
    <t>ED-48586</t>
  </si>
  <si>
    <t>CAIXA DE AREIA 50 X 60 X 70 CM</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</si>
  <si>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</si>
  <si>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</si>
  <si>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</si>
  <si>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</si>
  <si>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</si>
  <si>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</si>
  <si>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</si>
  <si>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</si>
  <si>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</si>
  <si>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</si>
  <si>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</si>
  <si>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</si>
  <si>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</si>
  <si>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</si>
  <si>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</si>
  <si>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</si>
  <si>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</si>
  <si>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</si>
  <si>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</si>
  <si>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</si>
  <si>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</si>
  <si>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</si>
  <si>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</si>
  <si>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</si>
  <si>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</si>
  <si>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</si>
  <si>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</si>
  <si>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</si>
  <si>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</si>
  <si>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</si>
  <si>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</si>
  <si>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</si>
  <si>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</si>
  <si>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</si>
  <si>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</si>
  <si>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</si>
  <si>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</si>
  <si>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</si>
  <si>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</si>
  <si>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</si>
  <si>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</si>
  <si>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</si>
  <si>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</si>
  <si>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</si>
  <si>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</si>
  <si>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</si>
  <si>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</si>
  <si>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</si>
  <si>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</si>
  <si>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</si>
  <si>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</si>
  <si>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</si>
  <si>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</si>
  <si>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</si>
  <si>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</si>
  <si>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</si>
  <si>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</si>
  <si>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</si>
  <si>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</si>
  <si>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</si>
  <si>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</si>
  <si>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</si>
  <si>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</si>
  <si>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</si>
  <si>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</si>
  <si>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</si>
  <si>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</si>
  <si>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</si>
  <si>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</si>
  <si>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</si>
  <si>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</si>
  <si>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</si>
  <si>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</si>
  <si>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</si>
  <si>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</si>
  <si>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</si>
  <si>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</si>
  <si>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</si>
  <si>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</si>
  <si>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</si>
  <si>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</si>
  <si>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</si>
  <si>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</si>
  <si>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</si>
  <si>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</si>
  <si>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</si>
  <si>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</si>
  <si>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</si>
  <si>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</si>
  <si>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</si>
  <si>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</si>
  <si>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</si>
  <si>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</si>
  <si>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</si>
  <si>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</si>
  <si>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</si>
  <si>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</si>
  <si>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</si>
  <si>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</si>
  <si>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</si>
  <si>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</si>
  <si>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</si>
  <si>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</si>
  <si>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</si>
  <si>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</si>
  <si>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</si>
  <si>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ED-50206</t>
  </si>
  <si>
    <t>ED-50199</t>
  </si>
  <si>
    <t>ED-50200</t>
  </si>
  <si>
    <t>ED-50207</t>
  </si>
  <si>
    <t>ED-50201</t>
  </si>
  <si>
    <t>ED-50202</t>
  </si>
  <si>
    <t>ED-50204</t>
  </si>
  <si>
    <t>ED-50205</t>
  </si>
  <si>
    <t>ED-50203</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</si>
  <si>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</si>
  <si>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</si>
  <si>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</si>
  <si>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</si>
  <si>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</si>
  <si>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</si>
  <si>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</si>
  <si>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</si>
  <si>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</si>
  <si>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</si>
  <si>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</si>
  <si>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</si>
  <si>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ED-49832</t>
  </si>
  <si>
    <t>TUBO AÇO PRETO SCH-40, D = 1/2" SEM COSTURA</t>
  </si>
  <si>
    <t>ED-49833</t>
  </si>
  <si>
    <t>TUBO AÇO PRETO SCH-40, D = 3/4" SEM COSTURA</t>
  </si>
  <si>
    <t>ED-49831</t>
  </si>
  <si>
    <t>TUBO AÇO PRETO SCH-40, D = 3/8" SEM COSTURA</t>
  </si>
  <si>
    <t>ED-49826</t>
  </si>
  <si>
    <t>ED-49827</t>
  </si>
  <si>
    <t>ED-49841</t>
  </si>
  <si>
    <t>ED-49842</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</si>
  <si>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</si>
  <si>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</si>
  <si>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</si>
  <si>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</si>
  <si>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</si>
  <si>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</si>
  <si>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</si>
  <si>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</si>
  <si>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</si>
  <si>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</si>
  <si>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</si>
  <si>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</si>
  <si>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</si>
  <si>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</si>
  <si>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</si>
  <si>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</si>
  <si>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</si>
  <si>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</si>
  <si>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</si>
  <si>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</si>
  <si>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</si>
  <si>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</si>
  <si>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</si>
  <si>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</si>
  <si>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</si>
  <si>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</si>
  <si>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</si>
  <si>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</si>
  <si>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</si>
  <si>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</si>
  <si>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</si>
  <si>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</si>
  <si>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</si>
  <si>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</si>
  <si>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</si>
  <si>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</si>
  <si>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</si>
  <si>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</si>
  <si>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</si>
  <si>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</si>
  <si>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</si>
  <si>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</si>
  <si>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ED-48273</t>
  </si>
  <si>
    <t>VÁLVULA SOLENÓIDE 2/3 VIAS NF. AÇÃO DIRETA 1/2" BSP</t>
  </si>
  <si>
    <t>ED-48272</t>
  </si>
  <si>
    <t>VÁLVULA SOLENÓIDE 2/3 VIAS NF. AÇÃO DIRETA 3/8" BSP</t>
  </si>
  <si>
    <t>ED-48262</t>
  </si>
  <si>
    <t>ED-48261</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</si>
  <si>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</si>
  <si>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</si>
  <si>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</si>
  <si>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</si>
  <si>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</si>
  <si>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</si>
  <si>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</si>
  <si>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</si>
  <si>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</si>
  <si>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</si>
  <si>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</si>
  <si>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</si>
  <si>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</si>
  <si>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</si>
  <si>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</si>
  <si>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</si>
  <si>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</si>
  <si>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</si>
  <si>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</si>
  <si>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</si>
  <si>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</si>
  <si>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</si>
  <si>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</si>
  <si>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</si>
  <si>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</si>
  <si>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</si>
  <si>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</si>
  <si>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</si>
  <si>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</si>
  <si>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</si>
  <si>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</si>
  <si>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</si>
  <si>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</si>
  <si>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</si>
  <si>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</si>
  <si>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</si>
  <si>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</si>
  <si>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</si>
  <si>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</si>
  <si>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</si>
  <si>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</si>
  <si>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</si>
  <si>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</si>
  <si>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</si>
  <si>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</si>
  <si>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</si>
  <si>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</si>
  <si>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</si>
  <si>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</si>
  <si>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</si>
  <si>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</si>
  <si>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</si>
  <si>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</si>
  <si>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</si>
  <si>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</si>
  <si>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</si>
  <si>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</si>
  <si>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</si>
  <si>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</si>
  <si>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</si>
  <si>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</si>
  <si>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</si>
  <si>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</si>
  <si>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</si>
  <si>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</si>
  <si>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</si>
  <si>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</si>
  <si>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</si>
  <si>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</si>
  <si>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</si>
  <si>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</si>
  <si>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</si>
  <si>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</si>
  <si>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</si>
  <si>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</si>
  <si>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</si>
  <si>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</si>
  <si>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</si>
  <si>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</si>
  <si>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</si>
  <si>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</si>
  <si>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</si>
  <si>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</si>
  <si>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</si>
  <si>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</si>
  <si>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</si>
  <si>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</si>
  <si>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ED-50446</t>
  </si>
  <si>
    <t>ED-50447</t>
  </si>
  <si>
    <t>ED-50441</t>
  </si>
  <si>
    <t>ED-50439</t>
  </si>
  <si>
    <t>ED-50442</t>
  </si>
  <si>
    <t>ED-50440</t>
  </si>
  <si>
    <t>ED-50438</t>
  </si>
  <si>
    <t>ED-50448</t>
  </si>
  <si>
    <t>ED-50449</t>
  </si>
  <si>
    <t>ED-14560</t>
  </si>
  <si>
    <t>LASTRO DE SEIXO, INCLUSIVE LANÇAMENTO E ESPALHAMENTO MANUAL</t>
  </si>
  <si>
    <t>ED-50431</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</si>
  <si>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</si>
  <si>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</si>
  <si>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</si>
  <si>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</si>
  <si>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</si>
  <si>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</si>
  <si>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</si>
  <si>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</si>
  <si>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</si>
  <si>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</si>
  <si>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</si>
  <si>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</si>
  <si>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</si>
  <si>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</si>
  <si>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</si>
  <si>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</si>
  <si>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</si>
  <si>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</si>
  <si>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</si>
  <si>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</si>
  <si>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</si>
  <si>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</si>
  <si>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</si>
  <si>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</si>
  <si>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</si>
  <si>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</si>
  <si>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</si>
  <si>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</si>
  <si>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</si>
  <si>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</si>
  <si>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</si>
  <si>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</si>
  <si>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</si>
  <si>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</si>
  <si>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</si>
  <si>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</si>
  <si>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</si>
  <si>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</si>
  <si>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</si>
  <si>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</si>
  <si>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</si>
  <si>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</si>
  <si>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</si>
  <si>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</si>
  <si>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</si>
  <si>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</si>
  <si>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</si>
  <si>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</si>
  <si>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</si>
  <si>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</si>
  <si>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</si>
  <si>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</si>
  <si>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</si>
  <si>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</si>
  <si>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</si>
  <si>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</si>
  <si>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</si>
  <si>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</si>
  <si>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</si>
  <si>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</si>
  <si>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</si>
  <si>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</si>
  <si>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</si>
  <si>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</si>
  <si>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</si>
  <si>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</si>
  <si>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</si>
  <si>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</si>
  <si>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</si>
  <si>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</si>
  <si>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</si>
  <si>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</si>
  <si>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</si>
  <si>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</si>
  <si>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</si>
  <si>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</si>
  <si>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</si>
  <si>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</si>
  <si>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</si>
  <si>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</si>
  <si>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</si>
  <si>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</si>
  <si>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</si>
  <si>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</si>
  <si>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</si>
  <si>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</si>
  <si>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</si>
  <si>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</si>
  <si>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</si>
  <si>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</si>
  <si>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</si>
  <si>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</si>
  <si>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</si>
  <si>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ED-51146</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</si>
  <si>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</si>
  <si>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</si>
  <si>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</si>
  <si>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</si>
  <si>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</si>
  <si>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</si>
  <si>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</si>
  <si>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</si>
  <si>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</si>
  <si>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</si>
  <si>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</si>
  <si>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</si>
  <si>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</si>
  <si>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</si>
  <si>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</si>
  <si>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ED-50408</t>
  </si>
  <si>
    <t>ED-50407</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</si>
  <si>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</si>
  <si>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</si>
  <si>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</si>
  <si>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</si>
  <si>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</si>
  <si>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</si>
  <si>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</si>
  <si>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</si>
  <si>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</si>
  <si>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</si>
  <si>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</si>
  <si>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</si>
  <si>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</si>
  <si>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</si>
  <si>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</si>
  <si>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</si>
  <si>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</si>
  <si>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</si>
  <si>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</si>
  <si>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</si>
  <si>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</si>
  <si>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</si>
  <si>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</si>
  <si>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</si>
  <si>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</si>
  <si>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</si>
  <si>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</si>
  <si>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</si>
  <si>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</si>
  <si>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</si>
  <si>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</si>
  <si>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</si>
  <si>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</si>
  <si>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</si>
  <si>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</si>
  <si>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</si>
  <si>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</si>
  <si>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</si>
  <si>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</si>
  <si>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</si>
  <si>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</si>
  <si>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</si>
  <si>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</si>
  <si>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</si>
  <si>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</si>
  <si>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</si>
  <si>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</si>
  <si>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</si>
  <si>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</si>
  <si>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</si>
  <si>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</si>
  <si>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</si>
  <si>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</si>
  <si>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</si>
  <si>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</si>
  <si>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</si>
  <si>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</si>
  <si>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</si>
  <si>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</si>
  <si>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</si>
  <si>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</si>
  <si>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</si>
  <si>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</si>
  <si>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</si>
  <si>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</si>
  <si>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</si>
  <si>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</si>
  <si>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</si>
  <si>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</si>
  <si>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</si>
  <si>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</si>
  <si>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</si>
  <si>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</si>
  <si>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</si>
  <si>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</si>
  <si>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</si>
  <si>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</si>
  <si>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</si>
  <si>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</si>
  <si>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</si>
  <si>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ED-50264</t>
  </si>
  <si>
    <t>LIMPEZA DE MATERIAL CERÂMICO</t>
  </si>
  <si>
    <t>ED-50271</t>
  </si>
  <si>
    <t>LIMPEZA DE RODAPÉ</t>
  </si>
  <si>
    <t>ED-50272</t>
  </si>
  <si>
    <t>LIMPEZA DE VIDROS E ESPELHOS</t>
  </si>
  <si>
    <t>ED-50263</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</si>
  <si>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</si>
  <si>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</si>
  <si>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</si>
  <si>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</si>
  <si>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</si>
  <si>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</si>
  <si>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</si>
  <si>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ED-50420</t>
  </si>
  <si>
    <t>ED-50417</t>
  </si>
  <si>
    <t>ED-50418</t>
  </si>
  <si>
    <t>ED-50413</t>
  </si>
  <si>
    <t>ALVENARIA POLIÉDRICA, RETIRADA E REASSENTAMENTO SOBRE COXIM DE AREIA</t>
  </si>
  <si>
    <t>ED-50421</t>
  </si>
  <si>
    <t>ASSENTAMENTO DE MATA-BURRO DE CONCRETO</t>
  </si>
  <si>
    <t>ED-50414</t>
  </si>
  <si>
    <t>ED-50416</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</si>
  <si>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</si>
  <si>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</si>
  <si>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</si>
  <si>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</si>
  <si>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</si>
  <si>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</si>
  <si>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ED-50423</t>
  </si>
  <si>
    <t>ENSECADEIRA INCLUSIVE RETIRADA DO MADEIRAMENTO , PAREDE DUPLA</t>
  </si>
  <si>
    <t>ED-50422</t>
  </si>
  <si>
    <t>ENSECADEIRA INCLUSIVE RETIRADA DO MADEIRAMENTO , PAREDE SIMPLES</t>
  </si>
  <si>
    <t>ED-50428</t>
  </si>
  <si>
    <t>ED-51131</t>
  </si>
  <si>
    <t>ED-51132</t>
  </si>
  <si>
    <t>ED-51133</t>
  </si>
  <si>
    <t>ED-51134</t>
  </si>
  <si>
    <t>ED-51125</t>
  </si>
  <si>
    <t>ED-51126</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</si>
  <si>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</si>
  <si>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</si>
  <si>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</si>
  <si>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</si>
  <si>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</si>
  <si>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</si>
  <si>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</si>
  <si>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</si>
  <si>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</si>
  <si>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</si>
  <si>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</si>
  <si>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</si>
  <si>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</si>
  <si>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</si>
  <si>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</si>
  <si>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</si>
  <si>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</si>
  <si>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</si>
  <si>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</si>
  <si>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</si>
  <si>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</si>
  <si>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</si>
  <si>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</si>
  <si>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</si>
  <si>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</si>
  <si>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</si>
  <si>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</si>
  <si>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</si>
  <si>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</si>
  <si>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</si>
  <si>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</si>
  <si>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</si>
  <si>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</si>
  <si>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</si>
  <si>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</si>
  <si>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</si>
  <si>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</si>
  <si>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</si>
  <si>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</si>
  <si>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</si>
  <si>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</si>
  <si>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</si>
  <si>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</si>
  <si>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</si>
  <si>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</si>
  <si>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</si>
  <si>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</si>
  <si>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</si>
  <si>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</si>
  <si>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</si>
  <si>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</si>
  <si>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</si>
  <si>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</si>
  <si>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</si>
  <si>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</si>
  <si>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</si>
  <si>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</si>
  <si>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</si>
  <si>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</si>
  <si>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</si>
  <si>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</si>
  <si>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</si>
  <si>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</si>
  <si>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</si>
  <si>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</si>
  <si>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</si>
  <si>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</si>
  <si>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</si>
  <si>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</si>
  <si>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</si>
  <si>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</si>
  <si>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</si>
  <si>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</si>
  <si>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</si>
  <si>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</si>
  <si>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</si>
  <si>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</si>
  <si>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</si>
  <si>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</si>
  <si>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ED-50835</t>
  </si>
  <si>
    <t>ARMÁRIO PARA VASSOURAS - D.M.L.</t>
  </si>
  <si>
    <t>ED-50859</t>
  </si>
  <si>
    <t>ED-50860</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</si>
  <si>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</si>
  <si>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</si>
  <si>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</si>
  <si>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</si>
  <si>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</si>
  <si>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</si>
  <si>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</si>
  <si>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</si>
  <si>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</si>
  <si>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</si>
  <si>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</si>
  <si>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</si>
  <si>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</si>
  <si>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</si>
  <si>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</si>
  <si>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ED-50855</t>
  </si>
  <si>
    <t>ED-50856</t>
  </si>
  <si>
    <t>ED-50857</t>
  </si>
  <si>
    <t>ED-50858</t>
  </si>
  <si>
    <t>ED-50864</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</si>
  <si>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</si>
  <si>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</si>
  <si>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</si>
  <si>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</si>
  <si>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</si>
  <si>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</si>
  <si>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</si>
  <si>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</si>
  <si>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</si>
  <si>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</si>
  <si>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</si>
  <si>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</si>
  <si>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</si>
  <si>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</si>
  <si>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</si>
  <si>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</si>
  <si>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</si>
  <si>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</si>
  <si>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</si>
  <si>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</si>
  <si>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</si>
  <si>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</si>
  <si>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</si>
  <si>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</si>
  <si>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</si>
  <si>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</si>
  <si>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</si>
  <si>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</si>
  <si>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</si>
  <si>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</si>
  <si>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</si>
  <si>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</si>
  <si>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</si>
  <si>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</si>
  <si>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</si>
  <si>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</si>
  <si>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</si>
  <si>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</si>
  <si>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</si>
  <si>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</si>
  <si>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</si>
  <si>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</si>
  <si>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</si>
  <si>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</si>
  <si>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</si>
  <si>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</si>
  <si>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</si>
  <si>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</si>
  <si>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</si>
  <si>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</si>
  <si>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</si>
  <si>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</si>
  <si>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</si>
  <si>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</si>
  <si>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</si>
  <si>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</si>
  <si>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</si>
  <si>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</si>
  <si>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</si>
  <si>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</si>
  <si>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</si>
  <si>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</si>
  <si>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</si>
  <si>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</si>
  <si>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</si>
  <si>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</si>
  <si>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</si>
  <si>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</si>
  <si>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</si>
  <si>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</si>
  <si>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</si>
  <si>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</si>
  <si>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</si>
  <si>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</si>
  <si>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</si>
  <si>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</si>
  <si>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</si>
  <si>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</si>
  <si>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</si>
  <si>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</si>
  <si>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</si>
  <si>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</si>
  <si>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</si>
  <si>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</si>
  <si>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</si>
  <si>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</si>
  <si>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</si>
  <si>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</si>
  <si>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</si>
  <si>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</si>
  <si>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</si>
  <si>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</si>
  <si>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</si>
  <si>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</si>
  <si>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</si>
  <si>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</si>
  <si>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</si>
  <si>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</si>
  <si>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</si>
  <si>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</si>
  <si>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</si>
  <si>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</si>
  <si>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</si>
  <si>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</si>
  <si>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</si>
  <si>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</si>
  <si>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</si>
  <si>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</si>
  <si>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</si>
  <si>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</si>
  <si>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</si>
  <si>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</si>
  <si>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</si>
  <si>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</si>
  <si>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</si>
  <si>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</si>
  <si>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</si>
  <si>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</si>
  <si>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</si>
  <si>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</si>
  <si>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</si>
  <si>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</si>
  <si>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</si>
  <si>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</si>
  <si>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</si>
  <si>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</si>
  <si>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</si>
  <si>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</si>
  <si>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</si>
  <si>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</si>
  <si>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</si>
  <si>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</si>
  <si>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</si>
  <si>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</si>
  <si>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</si>
  <si>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</si>
  <si>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</si>
  <si>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</si>
  <si>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</si>
  <si>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</si>
  <si>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</si>
  <si>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</si>
  <si>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</si>
  <si>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</si>
  <si>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</si>
  <si>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</si>
  <si>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</si>
  <si>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</si>
  <si>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</si>
  <si>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</si>
  <si>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</si>
  <si>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</si>
  <si>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</si>
  <si>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</si>
  <si>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</si>
  <si>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</si>
  <si>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</si>
  <si>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</si>
  <si>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</si>
  <si>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</si>
  <si>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</si>
  <si>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</si>
  <si>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</si>
  <si>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</si>
  <si>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</si>
  <si>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</si>
  <si>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</si>
  <si>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</si>
  <si>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</si>
  <si>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</si>
  <si>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</si>
  <si>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</si>
  <si>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</si>
  <si>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</si>
  <si>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</si>
  <si>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</si>
  <si>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</si>
  <si>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</si>
  <si>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</si>
  <si>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</si>
  <si>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</si>
  <si>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</si>
  <si>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</si>
  <si>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</si>
  <si>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</si>
  <si>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</si>
  <si>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</si>
  <si>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</si>
  <si>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</si>
  <si>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</si>
  <si>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</si>
  <si>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</si>
  <si>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</si>
  <si>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</si>
  <si>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</si>
  <si>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</si>
  <si>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</si>
  <si>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</si>
  <si>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</si>
  <si>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</si>
  <si>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</si>
  <si>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</si>
  <si>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</si>
  <si>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</si>
  <si>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</si>
  <si>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</si>
  <si>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</si>
  <si>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</si>
  <si>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</si>
  <si>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</si>
  <si>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</si>
  <si>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</si>
  <si>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CPU-001</t>
  </si>
  <si>
    <t>18.10</t>
  </si>
  <si>
    <t>ADMINISTRAÇÃO LOCAL</t>
  </si>
  <si>
    <t>GEOTÊXTIL NÃO TECIDO 100% POLIÉSTER, RESISTÊNCIA A TRAÇÃO DE 31 KN/M (RT-31), INSTALADO EM DRENO - FORNECIMENTO E INSTALAÇÃO. AF_07/2021</t>
  </si>
  <si>
    <t>APLICAÇÃO MASSA ACRÍLICA PARA MADEIRA, PARA PINTURA COM TINTA DE ACABAMENTO (PIGMENTADA). AF_01/2021</t>
  </si>
  <si>
    <t>ALMOXARIFE</t>
  </si>
  <si>
    <t>ETANOL</t>
  </si>
  <si>
    <t>MESTRE DE OBRAS</t>
  </si>
  <si>
    <t>INSTALAÇAO DA OBRA</t>
  </si>
  <si>
    <t>01.01</t>
  </si>
  <si>
    <t>ESCRITORIO DE OBRA</t>
  </si>
  <si>
    <t>01.01.07</t>
  </si>
  <si>
    <t>ESCRITORIO DA FISCALIZAÇAO TIPO I</t>
  </si>
  <si>
    <t>01.01.09</t>
  </si>
  <si>
    <t>ESCRITORIO DE FISCALIZAÇAO TIPO II</t>
  </si>
  <si>
    <t>01.01.12</t>
  </si>
  <si>
    <t>ESCRITORIO DA EMPREITEIRA TIPO II</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</si>
  <si>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</si>
  <si>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</si>
  <si>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</si>
  <si>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</si>
  <si>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</si>
  <si>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</si>
  <si>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</si>
  <si>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</si>
  <si>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</si>
  <si>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</si>
  <si>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</si>
  <si>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</si>
  <si>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</si>
  <si>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</si>
  <si>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</si>
  <si>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</si>
  <si>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</si>
  <si>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</si>
  <si>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</si>
  <si>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</si>
  <si>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</si>
  <si>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</si>
  <si>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</si>
  <si>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</si>
  <si>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</si>
  <si>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</si>
  <si>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</si>
  <si>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</si>
  <si>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</si>
  <si>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01.03.01</t>
  </si>
  <si>
    <t>01.03.02</t>
  </si>
  <si>
    <t>PLACA DE OBRA EM LONA IMPRESSAO DIGITAL P. SUDECAP</t>
  </si>
  <si>
    <t>01.03.03</t>
  </si>
  <si>
    <t>PLACA DE OBRA EM CHAPA GALVANIZADA ADESIVADA, DIMENSÕES  2,40 X 1,20 M, PADRÃO CEF</t>
  </si>
  <si>
    <t>01.04</t>
  </si>
  <si>
    <t>TAPUME PADRAO SUDECAP (TIPO I, II E III)</t>
  </si>
  <si>
    <t>01.04.01</t>
  </si>
  <si>
    <t>01.04.02</t>
  </si>
  <si>
    <t>01.04.03</t>
  </si>
  <si>
    <t>01.04.04</t>
  </si>
  <si>
    <t>01.04.05</t>
  </si>
  <si>
    <t>INFORME PUBLIC.LONA IMP.DIGITAL APLICADO EM TAPUME</t>
  </si>
  <si>
    <t>01.04.06</t>
  </si>
  <si>
    <t>01.04.07</t>
  </si>
  <si>
    <t>01.04.09</t>
  </si>
  <si>
    <t>TELA-TAPUME DE POLIPROPILENO H= 1,20 M, INCL. BASE</t>
  </si>
  <si>
    <t>01.04.10</t>
  </si>
  <si>
    <t>PROTEÇAO COM FITA ZEBRADA AMARELA L=7CM E PEÇA 7X7</t>
  </si>
  <si>
    <t>01.04.11</t>
  </si>
  <si>
    <t>FITA ZEBRADA AMARELA PARA SINALIZAÇAO L= 7CM</t>
  </si>
  <si>
    <t>01.04.20</t>
  </si>
  <si>
    <t>01.05</t>
  </si>
  <si>
    <t>CERCA PADRAO SUDECAP</t>
  </si>
  <si>
    <t>01.05.05</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</si>
  <si>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</si>
  <si>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</si>
  <si>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</si>
  <si>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</si>
  <si>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</si>
  <si>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</si>
  <si>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</si>
  <si>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</si>
  <si>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</si>
  <si>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</si>
  <si>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</si>
  <si>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</si>
  <si>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</si>
  <si>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01.08.02</t>
  </si>
  <si>
    <t>01.08.03</t>
  </si>
  <si>
    <t>01.08.04</t>
  </si>
  <si>
    <t>01.08.20</t>
  </si>
  <si>
    <t>TUBO PVC AGUA SOLDA E CONEXOES D=20MM (1/2")</t>
  </si>
  <si>
    <t>01.08.21</t>
  </si>
  <si>
    <t>TUBO PVC AGUA SOLDA E CONEXOES D=25MM (3/4")</t>
  </si>
  <si>
    <t>01.09</t>
  </si>
  <si>
    <t>CONTAINER 6,0X2,30X2,82 M COM ISOLAMENTO TERMICO</t>
  </si>
  <si>
    <t>01.09.01</t>
  </si>
  <si>
    <t>MOBILIZACAO DE CONTAINER</t>
  </si>
  <si>
    <t>01.09.02</t>
  </si>
  <si>
    <t>01.09.03</t>
  </si>
  <si>
    <t>01.09.05</t>
  </si>
  <si>
    <t>01.09.06</t>
  </si>
  <si>
    <t>01.09.07</t>
  </si>
  <si>
    <t>01.09.08</t>
  </si>
  <si>
    <t>01.09.09</t>
  </si>
  <si>
    <t>01.09.10</t>
  </si>
  <si>
    <t>01.09.11</t>
  </si>
  <si>
    <t>DESMOBILIZAÇÃO DE CONTAINER</t>
  </si>
  <si>
    <t>01.09.12</t>
  </si>
  <si>
    <t>INSTALAÇÕES PARA CONTAINERS TIPO ESCRITORIO</t>
  </si>
  <si>
    <t>01.09.13</t>
  </si>
  <si>
    <t>INSTALAÇÕES PARA CONTAINER VESTIARIO COM BANCO E ARMÁRIO</t>
  </si>
  <si>
    <t>01.09.14</t>
  </si>
  <si>
    <t>INSTALAÇÕES PARA CONTAINER REFEITORIO</t>
  </si>
  <si>
    <t>01.09.15</t>
  </si>
  <si>
    <t>INSTALAÇÕES PARA CONTAINER DEPOSITO E FERRAMENTARIA COM LAVATORIO</t>
  </si>
  <si>
    <t>01.09.16</t>
  </si>
  <si>
    <t>CAIXA DÁGUA DE 1000L PARA ABASTECIMENTO DE CONTAINERS</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</si>
  <si>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</si>
  <si>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</si>
  <si>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</si>
  <si>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</si>
  <si>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</si>
  <si>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</si>
  <si>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</si>
  <si>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</si>
  <si>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</si>
  <si>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</si>
  <si>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01.11.02</t>
  </si>
  <si>
    <t>PLACA 1,0X0,60M CH.26 EM CAVALETE METALON 20X20MM</t>
  </si>
  <si>
    <t>01.11.03</t>
  </si>
  <si>
    <t>PLACA 0,50X0,50M DUPLA FACE CH.GALV.22 EM CAVALETE</t>
  </si>
  <si>
    <t>01.11.04</t>
  </si>
  <si>
    <t>PLACA 0,50X0,50M CH.GALV.22 CAVALETE METALON 20X20</t>
  </si>
  <si>
    <t>01.11.05</t>
  </si>
  <si>
    <t>FAIXA 6,0X0,80M TECIDO MORIM SUPORTE EM EUCALIPTO</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</si>
  <si>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</si>
  <si>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</si>
  <si>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</si>
  <si>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</si>
  <si>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</si>
  <si>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</si>
  <si>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</si>
  <si>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</si>
  <si>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</si>
  <si>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</si>
  <si>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</si>
  <si>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</si>
  <si>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</si>
  <si>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</si>
  <si>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</si>
  <si>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</si>
  <si>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</si>
  <si>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</si>
  <si>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</si>
  <si>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</si>
  <si>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t>
  </si>
  <si>
    <t>LOCAÇAO DE OBRA</t>
  </si>
  <si>
    <t>01.17.01</t>
  </si>
  <si>
    <t>GABARITO</t>
  </si>
  <si>
    <t>01.29</t>
  </si>
  <si>
    <t>ANDAIME FACHADEIRO</t>
  </si>
  <si>
    <t>01.29.01</t>
  </si>
  <si>
    <t>ANDAIME FACHADEIRO INCLUSIVE FORRO METALICO</t>
  </si>
  <si>
    <t>M2MES</t>
  </si>
  <si>
    <t>01.29.02</t>
  </si>
  <si>
    <t>GUARDA CORPO MADEIRA L= 15 CM P/ ANDAIME FACHADEIRO</t>
  </si>
  <si>
    <t>01.29.03</t>
  </si>
  <si>
    <t>MONTAGEM DE ANDAIME FACHADEIRO</t>
  </si>
  <si>
    <t>01.29.04</t>
  </si>
  <si>
    <t>DESMONTAGEM DE ANDAIME FACHADEIRO</t>
  </si>
  <si>
    <t>01.30</t>
  </si>
  <si>
    <t>MONTAGEM E DESMONTAGEM DE ANDAIME</t>
  </si>
  <si>
    <t>01.30.02</t>
  </si>
  <si>
    <t>ANDAIME INTERNO P/EXEC. DE ALVENARIA ALT. ATE 3,5M</t>
  </si>
  <si>
    <t>01.30.03</t>
  </si>
  <si>
    <t>ANDAIME INTERNO DE MADEIRA P/ REVESTIMENTO DE TETO</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</si>
  <si>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</si>
  <si>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</si>
  <si>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</si>
  <si>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</si>
  <si>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</si>
  <si>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</si>
  <si>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</si>
  <si>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</si>
  <si>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</si>
  <si>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</si>
  <si>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</si>
  <si>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</si>
  <si>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</si>
  <si>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</si>
  <si>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</si>
  <si>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</si>
  <si>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</si>
  <si>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</si>
  <si>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</si>
  <si>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</si>
  <si>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</si>
  <si>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</si>
  <si>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</si>
  <si>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</si>
  <si>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</si>
  <si>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</si>
  <si>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</si>
  <si>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</si>
  <si>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</si>
  <si>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</si>
  <si>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</si>
  <si>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</si>
  <si>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</si>
  <si>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</si>
  <si>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</si>
  <si>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</si>
  <si>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</si>
  <si>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</si>
  <si>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</si>
  <si>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</si>
  <si>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</si>
  <si>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</si>
  <si>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</si>
  <si>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</si>
  <si>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</si>
  <si>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</si>
  <si>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</si>
  <si>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</si>
  <si>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</si>
  <si>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</si>
  <si>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</si>
  <si>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</si>
  <si>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</si>
  <si>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</si>
  <si>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</si>
  <si>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</si>
  <si>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</si>
  <si>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</si>
  <si>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</si>
  <si>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</si>
  <si>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</si>
  <si>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</si>
  <si>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</si>
  <si>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</si>
  <si>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</si>
  <si>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</si>
  <si>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</si>
  <si>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</si>
  <si>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</si>
  <si>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</si>
  <si>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</si>
  <si>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</si>
  <si>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</si>
  <si>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</si>
  <si>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</si>
  <si>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</si>
  <si>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</si>
  <si>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</si>
  <si>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</si>
  <si>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</si>
  <si>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</si>
  <si>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</si>
  <si>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</si>
  <si>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</si>
  <si>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</si>
  <si>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</si>
  <si>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</si>
  <si>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</si>
  <si>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</si>
  <si>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</si>
  <si>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</si>
  <si>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</si>
  <si>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</si>
  <si>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</si>
  <si>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</si>
  <si>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</si>
  <si>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</si>
  <si>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</si>
  <si>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</si>
  <si>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</si>
  <si>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</si>
  <si>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</si>
  <si>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</si>
  <si>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</si>
  <si>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</si>
  <si>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</si>
  <si>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</si>
  <si>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</si>
  <si>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</si>
  <si>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</si>
  <si>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</si>
  <si>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</si>
  <si>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</si>
  <si>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</si>
  <si>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</si>
  <si>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</si>
  <si>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</si>
  <si>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</si>
  <si>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</si>
  <si>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</si>
  <si>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</si>
  <si>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</si>
  <si>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</si>
  <si>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</si>
  <si>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</si>
  <si>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ARDORSIA OU MARMORITE)</t>
  </si>
  <si>
    <t>02.19.03</t>
  </si>
  <si>
    <t>DE MADEIRA</t>
  </si>
  <si>
    <t>02.19.05</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</si>
  <si>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</si>
  <si>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</si>
  <si>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</si>
  <si>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</si>
  <si>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</si>
  <si>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</si>
  <si>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</si>
  <si>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</si>
  <si>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</si>
  <si>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</si>
  <si>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</si>
  <si>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</si>
  <si>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</si>
  <si>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</si>
  <si>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</si>
  <si>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</si>
  <si>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</si>
  <si>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</si>
  <si>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</si>
  <si>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</si>
  <si>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</si>
  <si>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</si>
  <si>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</si>
  <si>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</si>
  <si>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</si>
  <si>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</si>
  <si>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</si>
  <si>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</si>
  <si>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</si>
  <si>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</si>
  <si>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</si>
  <si>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</si>
  <si>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</si>
  <si>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</si>
  <si>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</si>
  <si>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</si>
  <si>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</si>
  <si>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</si>
  <si>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</si>
  <si>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</si>
  <si>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</si>
  <si>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</si>
  <si>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</si>
  <si>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</si>
  <si>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</si>
  <si>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</si>
  <si>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</si>
  <si>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</si>
  <si>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</si>
  <si>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</si>
  <si>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</si>
  <si>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</si>
  <si>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</si>
  <si>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</si>
  <si>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</si>
  <si>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</si>
  <si>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</si>
  <si>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</si>
  <si>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</si>
  <si>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</si>
  <si>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</si>
  <si>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</si>
  <si>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</si>
  <si>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</si>
  <si>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</si>
  <si>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</si>
  <si>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</si>
  <si>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</si>
  <si>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SUP. ARVORE PEQ. PORTE (ATE 3M)INCLUS. CORTE LENHA</t>
  </si>
  <si>
    <t>SUPRESSAO ARVORE GRANDE PORTE INCLUS. CORTE LENHA</t>
  </si>
  <si>
    <t>TRABALHOS EM TERRA</t>
  </si>
  <si>
    <t>03.01</t>
  </si>
  <si>
    <t>DESMATAMENTO, DESTOCAMENTO E LIMPEZA DO TERRENO</t>
  </si>
  <si>
    <t>03.01.01</t>
  </si>
  <si>
    <t>CAPINA MANUAL DE TERRENO</t>
  </si>
  <si>
    <t>03.01.02</t>
  </si>
  <si>
    <t>DESMATAMENTO,DESTOC.E LIMPEZA,INCL.TRANSP. ATE 50M</t>
  </si>
  <si>
    <t>03.01.03</t>
  </si>
  <si>
    <t>DESMATAMENTO,DESTOCAMENTO E LIMPEZA,EXCL.TRANSPORT</t>
  </si>
  <si>
    <t>03.01.05</t>
  </si>
  <si>
    <t>ROÇAMENTO COM ROÇADEIRA MECANICA</t>
  </si>
  <si>
    <t>03.01.07</t>
  </si>
  <si>
    <t>DESTOCAMENTO, DESPRAGUEJAMENTO MANUAL DE VEGETAÇAO</t>
  </si>
  <si>
    <t>03.03</t>
  </si>
  <si>
    <t>ESCAVAÇAO MECANICA INCLUSIVE TRANSPORTE ATE 50 M</t>
  </si>
  <si>
    <t>03.03.01</t>
  </si>
  <si>
    <t>EM MATERIAL DE 1ª CATEGORIA</t>
  </si>
  <si>
    <t>03.03.02</t>
  </si>
  <si>
    <t>EM MATERIAL DE 2ª CATEGORIA</t>
  </si>
  <si>
    <t>03.05</t>
  </si>
  <si>
    <t>ESCAVAÇAO E CARGA MECANIZADA</t>
  </si>
  <si>
    <t>03.05.01</t>
  </si>
  <si>
    <t>03.05.02</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</si>
  <si>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</si>
  <si>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</si>
  <si>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</si>
  <si>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</si>
  <si>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</si>
  <si>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</si>
  <si>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</si>
  <si>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</si>
  <si>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</si>
  <si>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</si>
  <si>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</si>
  <si>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</si>
  <si>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</si>
  <si>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</si>
  <si>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</si>
  <si>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</si>
  <si>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</si>
  <si>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</si>
  <si>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</si>
  <si>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</si>
  <si>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</si>
  <si>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</si>
  <si>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</si>
  <si>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</si>
  <si>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</si>
  <si>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</si>
  <si>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</si>
  <si>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</si>
  <si>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</si>
  <si>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</si>
  <si>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</si>
  <si>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</si>
  <si>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</si>
  <si>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</si>
  <si>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</si>
  <si>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</si>
  <si>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</si>
  <si>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</si>
  <si>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</si>
  <si>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</si>
  <si>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</si>
  <si>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</si>
  <si>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</si>
  <si>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</si>
  <si>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</si>
  <si>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</si>
  <si>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</si>
  <si>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</si>
  <si>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</si>
  <si>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</si>
  <si>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</si>
  <si>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</si>
  <si>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</si>
  <si>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</si>
  <si>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</si>
  <si>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</si>
  <si>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</si>
  <si>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</si>
  <si>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</si>
  <si>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</si>
  <si>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</si>
  <si>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</si>
  <si>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</si>
  <si>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</si>
  <si>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</si>
  <si>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</si>
  <si>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</si>
  <si>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</si>
  <si>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</si>
  <si>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</si>
  <si>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</si>
  <si>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</si>
  <si>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</si>
  <si>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</si>
  <si>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</si>
  <si>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03.24</t>
  </si>
  <si>
    <t>TRANSPORTE DE MATERIAL DE QUALQUER NATUREZA EM CARRINHO DE MAO</t>
  </si>
  <si>
    <t>03.24.01</t>
  </si>
  <si>
    <t>DMT &lt;= 50,00 M</t>
  </si>
  <si>
    <t>03.24.02</t>
  </si>
  <si>
    <t>50,00 &lt; DMT &lt;= 100,00 M</t>
  </si>
  <si>
    <t>03.25</t>
  </si>
  <si>
    <t>03.25.01</t>
  </si>
  <si>
    <t>FUNDAÇOES</t>
  </si>
  <si>
    <t>04.01</t>
  </si>
  <si>
    <t>TUBULAO A CEU ABERTO</t>
  </si>
  <si>
    <t>04.03</t>
  </si>
  <si>
    <t>ESTACA BROCA PERFURADA A TRADO MANUAL</t>
  </si>
  <si>
    <t>04.04</t>
  </si>
  <si>
    <t>ESTACA BROCA PERFURADA A TRADO MECANIZADO</t>
  </si>
  <si>
    <t>04.04.01</t>
  </si>
  <si>
    <t>MOBILIZAÇAO E DESMOBILIZAÇAO DE EQUIPAMENTO</t>
  </si>
  <si>
    <t>04.05</t>
  </si>
  <si>
    <t>04.05.01</t>
  </si>
  <si>
    <t>D= 250 MM</t>
  </si>
  <si>
    <t>04.06</t>
  </si>
  <si>
    <t>ESTACA HELICE CONTINUA</t>
  </si>
  <si>
    <t>04.06.01</t>
  </si>
  <si>
    <t>MOBILIZACAO E DESMOBILIZACAO DE EQUIPAMENTO</t>
  </si>
  <si>
    <t>04.10</t>
  </si>
  <si>
    <t>ESTACA RAIZ</t>
  </si>
  <si>
    <t>04.10.01</t>
  </si>
  <si>
    <t>MOBILIZACAO E DESMOBILIZACAO DE EQUIPAMENTOS</t>
  </si>
  <si>
    <t>04.13</t>
  </si>
  <si>
    <t>FORMA, ESCORAMENTO, DESFORMA E LIMPEZA EM FUNDAÇAO</t>
  </si>
  <si>
    <t>04.13.04</t>
  </si>
  <si>
    <t>DE TABUA DE MADEIRA DE LEI</t>
  </si>
  <si>
    <t>04.13.14</t>
  </si>
  <si>
    <t>DE COMPENSADO RESINADO ESPESSURA MINIMA &gt;= 12MM</t>
  </si>
  <si>
    <t>04.15</t>
  </si>
  <si>
    <t>04.19</t>
  </si>
  <si>
    <t>CONCRETO CICLOPICO LANÇADO EM FUNDAÇAO E ARRIMO</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</si>
  <si>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</si>
  <si>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</si>
  <si>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</si>
  <si>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</si>
  <si>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</si>
  <si>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</si>
  <si>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</si>
  <si>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</si>
  <si>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</si>
  <si>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</si>
  <si>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</si>
  <si>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</si>
  <si>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</si>
  <si>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</si>
  <si>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</si>
  <si>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</si>
  <si>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</si>
  <si>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</si>
  <si>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</si>
  <si>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</si>
  <si>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</si>
  <si>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</si>
  <si>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</si>
  <si>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</si>
  <si>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</si>
  <si>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</si>
  <si>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</si>
  <si>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</si>
  <si>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</si>
  <si>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</si>
  <si>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</si>
  <si>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</si>
  <si>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</si>
  <si>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</si>
  <si>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</si>
  <si>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</si>
  <si>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</si>
  <si>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</si>
  <si>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</si>
  <si>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</si>
  <si>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</si>
  <si>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</si>
  <si>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</si>
  <si>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</si>
  <si>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</si>
  <si>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</si>
  <si>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</si>
  <si>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</si>
  <si>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</si>
  <si>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</si>
  <si>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</si>
  <si>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</si>
  <si>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</si>
  <si>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05.04.01</t>
  </si>
  <si>
    <t>FORMA DE COMPENSADO RESINADO</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</si>
  <si>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</si>
  <si>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</si>
  <si>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</si>
  <si>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</si>
  <si>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</si>
  <si>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</si>
  <si>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</si>
  <si>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</si>
  <si>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</si>
  <si>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</si>
  <si>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</si>
  <si>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</si>
  <si>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</si>
  <si>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</si>
  <si>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</si>
  <si>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</si>
  <si>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</si>
  <si>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</si>
  <si>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</si>
  <si>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</si>
  <si>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</si>
  <si>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</si>
  <si>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</si>
  <si>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</si>
  <si>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</si>
  <si>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</si>
  <si>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</si>
  <si>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</si>
  <si>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</si>
  <si>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</si>
  <si>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</si>
  <si>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</si>
  <si>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</si>
  <si>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</si>
  <si>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</si>
  <si>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</si>
  <si>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</si>
  <si>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</si>
  <si>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</si>
  <si>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</si>
  <si>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</si>
  <si>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</si>
  <si>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</si>
  <si>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</si>
  <si>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</si>
  <si>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</si>
  <si>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</si>
  <si>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</si>
  <si>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</si>
  <si>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</si>
  <si>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</si>
  <si>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</si>
  <si>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</si>
  <si>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</si>
  <si>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</si>
  <si>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</si>
  <si>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</si>
  <si>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</si>
  <si>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</si>
  <si>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</si>
  <si>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</si>
  <si>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</si>
  <si>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</si>
  <si>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</si>
  <si>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</si>
  <si>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</si>
  <si>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</si>
  <si>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</si>
  <si>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</si>
  <si>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B= 1.20M</t>
  </si>
  <si>
    <t>05.17.02</t>
  </si>
  <si>
    <t>B= 1.30M</t>
  </si>
  <si>
    <t>05.17.03</t>
  </si>
  <si>
    <t>B= 1.40M</t>
  </si>
  <si>
    <t>05.17.04</t>
  </si>
  <si>
    <t>B= 1.50M</t>
  </si>
  <si>
    <t>05.17.05</t>
  </si>
  <si>
    <t>B= 1.60M</t>
  </si>
  <si>
    <t>05.17.06</t>
  </si>
  <si>
    <t>B= 1.70M</t>
  </si>
  <si>
    <t>05.17.07</t>
  </si>
  <si>
    <t>B= 1.80M</t>
  </si>
  <si>
    <t>05.17.08</t>
  </si>
  <si>
    <t>B= 1.90M</t>
  </si>
  <si>
    <t>05.17.09</t>
  </si>
  <si>
    <t>B= 2.00M</t>
  </si>
  <si>
    <t>05.17.10</t>
  </si>
  <si>
    <t>B= 2.10M</t>
  </si>
  <si>
    <t>05.17.11</t>
  </si>
  <si>
    <t>B= 2.20M</t>
  </si>
  <si>
    <t>05.17.12</t>
  </si>
  <si>
    <t>B= 2.30M</t>
  </si>
  <si>
    <t>05.17.13</t>
  </si>
  <si>
    <t>B= 2.40M</t>
  </si>
  <si>
    <t>05.17.14</t>
  </si>
  <si>
    <t>B= 2.50M</t>
  </si>
  <si>
    <t>05.17.15</t>
  </si>
  <si>
    <t>B= 2.60M</t>
  </si>
  <si>
    <t>05.17.16</t>
  </si>
  <si>
    <t>B= 2.70M</t>
  </si>
  <si>
    <t>05.17.17</t>
  </si>
  <si>
    <t>B= 2.80M</t>
  </si>
  <si>
    <t>05.17.18</t>
  </si>
  <si>
    <t>B= 2.90M</t>
  </si>
  <si>
    <t>05.17.19</t>
  </si>
  <si>
    <t>B= 3.00M</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</si>
  <si>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</si>
  <si>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</si>
  <si>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</si>
  <si>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</si>
  <si>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</si>
  <si>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</si>
  <si>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</si>
  <si>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</si>
  <si>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</si>
  <si>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</si>
  <si>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</si>
  <si>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</si>
  <si>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</si>
  <si>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</si>
  <si>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</si>
  <si>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</si>
  <si>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</si>
  <si>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</si>
  <si>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</si>
  <si>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</si>
  <si>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</si>
  <si>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</si>
  <si>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ESTRUTURAS DE CONCRETO E METALICA</t>
  </si>
  <si>
    <t>06.01</t>
  </si>
  <si>
    <t>FORMA, ESCORAMENTO, DESFORMA E LIMPEZA - ESTRUTURA</t>
  </si>
  <si>
    <t>06.01.05</t>
  </si>
  <si>
    <t>DE COMPENSADO RESINADO ESPESSURA &gt;= 12MM</t>
  </si>
  <si>
    <t>06.01.15</t>
  </si>
  <si>
    <t>DE COMPENSADO PLASTIFICADO &gt;= 12MM</t>
  </si>
  <si>
    <t>06.01.16</t>
  </si>
  <si>
    <t>DE COMPENSADO PLASTIFICADO 19MM C/7APROVEITAMENTOS</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</si>
  <si>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</si>
  <si>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</si>
  <si>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</si>
  <si>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</si>
  <si>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</si>
  <si>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</si>
  <si>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</si>
  <si>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</si>
  <si>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</si>
  <si>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</si>
  <si>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</si>
  <si>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</si>
  <si>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</si>
  <si>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</si>
  <si>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</si>
  <si>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</si>
  <si>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</si>
  <si>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</si>
  <si>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</si>
  <si>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</si>
  <si>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</si>
  <si>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</si>
  <si>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</si>
  <si>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</si>
  <si>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</si>
  <si>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</si>
  <si>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</si>
  <si>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</si>
  <si>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</si>
  <si>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</si>
  <si>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</si>
  <si>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</si>
  <si>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</si>
  <si>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</si>
  <si>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</si>
  <si>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</si>
  <si>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</si>
  <si>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</si>
  <si>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</si>
  <si>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</si>
  <si>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</si>
  <si>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</si>
  <si>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</si>
  <si>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</si>
  <si>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</si>
  <si>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</si>
  <si>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</si>
  <si>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</si>
  <si>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</si>
  <si>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COLOCACAO DE TELA Q-92</t>
  </si>
  <si>
    <t>06.04.02</t>
  </si>
  <si>
    <t>FORNECIMENTO E COLOCAÇÃO DE TELA Q-138</t>
  </si>
  <si>
    <t>06.04.03</t>
  </si>
  <si>
    <t>FORNECIMENTO E COLOCACAO DE TELA Q-196</t>
  </si>
  <si>
    <t>06.04.04</t>
  </si>
  <si>
    <t>FORNECIMENTO E COLOCACAO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</si>
  <si>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</si>
  <si>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</si>
  <si>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</si>
  <si>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</si>
  <si>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</si>
  <si>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</si>
  <si>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</si>
  <si>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</si>
  <si>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</si>
  <si>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</si>
  <si>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</si>
  <si>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</si>
  <si>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</si>
  <si>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</si>
  <si>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</si>
  <si>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</si>
  <si>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</si>
  <si>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</si>
  <si>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</si>
  <si>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</si>
  <si>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</si>
  <si>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</si>
  <si>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</si>
  <si>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</si>
  <si>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</si>
  <si>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</si>
  <si>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</si>
  <si>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</si>
  <si>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</si>
  <si>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</si>
  <si>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</si>
  <si>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</si>
  <si>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</si>
  <si>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</si>
  <si>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</si>
  <si>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</si>
  <si>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</si>
  <si>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</si>
  <si>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</si>
  <si>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</si>
  <si>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</si>
  <si>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</si>
  <si>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</si>
  <si>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</si>
  <si>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</si>
  <si>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</si>
  <si>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</si>
  <si>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</si>
  <si>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</si>
  <si>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</si>
  <si>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</si>
  <si>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</si>
  <si>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</si>
  <si>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</si>
  <si>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</si>
  <si>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</si>
  <si>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</si>
  <si>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</si>
  <si>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</si>
  <si>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</si>
  <si>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</si>
  <si>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</si>
  <si>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</si>
  <si>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</si>
  <si>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</si>
  <si>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</si>
  <si>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</si>
  <si>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</si>
  <si>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</si>
  <si>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</si>
  <si>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</si>
  <si>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</si>
  <si>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</si>
  <si>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</si>
  <si>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</si>
  <si>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</si>
  <si>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</si>
  <si>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</si>
  <si>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</si>
  <si>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</si>
  <si>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</si>
  <si>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</si>
  <si>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</si>
  <si>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</si>
  <si>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</si>
  <si>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</si>
  <si>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</si>
  <si>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</si>
  <si>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</si>
  <si>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</si>
  <si>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</si>
  <si>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</si>
  <si>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</si>
  <si>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</si>
  <si>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</si>
  <si>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</si>
  <si>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</si>
  <si>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</si>
  <si>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</si>
  <si>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</si>
  <si>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</si>
  <si>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</si>
  <si>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</si>
  <si>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</si>
  <si>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</si>
  <si>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</si>
  <si>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</si>
  <si>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</si>
  <si>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</si>
  <si>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</si>
  <si>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</si>
  <si>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</si>
  <si>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</si>
  <si>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</si>
  <si>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</si>
  <si>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</si>
  <si>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</si>
  <si>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</si>
  <si>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</si>
  <si>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</si>
  <si>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</si>
  <si>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</si>
  <si>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</si>
  <si>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</si>
  <si>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</si>
  <si>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</si>
  <si>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</si>
  <si>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</si>
  <si>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</si>
  <si>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</si>
  <si>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</si>
  <si>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</si>
  <si>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</si>
  <si>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</si>
  <si>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</si>
  <si>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</si>
  <si>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</si>
  <si>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</si>
  <si>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</si>
  <si>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</si>
  <si>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</si>
  <si>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</si>
  <si>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</si>
  <si>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</si>
  <si>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</si>
  <si>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</si>
  <si>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</si>
  <si>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</si>
  <si>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</si>
  <si>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</si>
  <si>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</si>
  <si>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</si>
  <si>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</si>
  <si>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</si>
  <si>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</si>
  <si>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</si>
  <si>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</si>
  <si>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</si>
  <si>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</si>
  <si>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</si>
  <si>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</si>
  <si>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</si>
  <si>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</si>
  <si>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</si>
  <si>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</si>
  <si>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</si>
  <si>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</si>
  <si>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</si>
  <si>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</si>
  <si>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</si>
  <si>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</si>
  <si>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</si>
  <si>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</si>
  <si>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</si>
  <si>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</si>
  <si>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</si>
  <si>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</si>
  <si>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</si>
  <si>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</si>
  <si>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</si>
  <si>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</si>
  <si>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</si>
  <si>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</si>
  <si>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</si>
  <si>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FORRO DE MADEIRA</t>
  </si>
  <si>
    <t>08.20.01</t>
  </si>
  <si>
    <t>EM ANGELIN</t>
  </si>
  <si>
    <t>08.20.02</t>
  </si>
  <si>
    <t>EM PINUS</t>
  </si>
  <si>
    <t>08.22</t>
  </si>
  <si>
    <t>FORRO DE GESSO</t>
  </si>
  <si>
    <t>08.22.01</t>
  </si>
  <si>
    <t>EM PLACAS 60 X 60 CM, LISO</t>
  </si>
  <si>
    <t>08.22.05</t>
  </si>
  <si>
    <t>EM PLACAS ACARTONADAS</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</si>
  <si>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</si>
  <si>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</si>
  <si>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</si>
  <si>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</si>
  <si>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</si>
  <si>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</si>
  <si>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</si>
  <si>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</si>
  <si>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</si>
  <si>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</si>
  <si>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</si>
  <si>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</si>
  <si>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</si>
  <si>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</si>
  <si>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</si>
  <si>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</si>
  <si>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</si>
  <si>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</si>
  <si>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</si>
  <si>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</si>
  <si>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</si>
  <si>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</si>
  <si>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</si>
  <si>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</si>
  <si>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</si>
  <si>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</si>
  <si>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</si>
  <si>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</si>
  <si>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</si>
  <si>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</si>
  <si>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</si>
  <si>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</si>
  <si>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</si>
  <si>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</si>
  <si>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</si>
  <si>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</si>
  <si>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</si>
  <si>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</si>
  <si>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</si>
  <si>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</si>
  <si>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</si>
  <si>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</si>
  <si>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</si>
  <si>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</si>
  <si>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</si>
  <si>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</si>
  <si>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</si>
  <si>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</si>
  <si>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</si>
  <si>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</si>
  <si>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</si>
  <si>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</si>
  <si>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IMPERMEABILIZAÇOES E ISOLAMENTOS</t>
  </si>
  <si>
    <t>09.03</t>
  </si>
  <si>
    <t>CAMADA DE REGULARIZAÇAO (CIMENTO/AREIA)</t>
  </si>
  <si>
    <t>09.03.03</t>
  </si>
  <si>
    <t>ARGAMASSA TRAÇO 1:3, ESPESSURA MEDIA = 3,0 CM</t>
  </si>
  <si>
    <t>09.04</t>
  </si>
  <si>
    <t>CAMADA DE PROTEÇAO (CIMENTO/AREIA)</t>
  </si>
  <si>
    <t>09.04.02</t>
  </si>
  <si>
    <t>ARG.TRAÇO 1:3,ESP.MEDIA=3,0 INCLUS.MANTA GEOTEXTIL</t>
  </si>
  <si>
    <t>09.07</t>
  </si>
  <si>
    <t>IMPERMEABILIZAÇAO COM ARGAMASSA RIGIDA (CIM/AREIA)</t>
  </si>
  <si>
    <t>09.07.03</t>
  </si>
  <si>
    <t>TRAÇO 1:3, ESP=2.5 CM C/ ADITIVO SIKA-1 OU EQUIVALENTE</t>
  </si>
  <si>
    <t>09.09</t>
  </si>
  <si>
    <t>IMPERMEABILIZAÇAO POR INFILTRAÇAO E CRISTALIZAÇAO</t>
  </si>
  <si>
    <t>09.09.01</t>
  </si>
  <si>
    <t>SISTEMA A BASE DE CIMENTO IMPERMEABILIZANTE</t>
  </si>
  <si>
    <t>09.11</t>
  </si>
  <si>
    <t>IMPERMEABILIZAÇAO C/ MANTA ASFALTICA PRE-FABRICADA</t>
  </si>
  <si>
    <t>09.11.01</t>
  </si>
  <si>
    <t>TIPO 3 NBR-9952 COM ASFALTO MODIFICADO SBS E=4,0MM</t>
  </si>
  <si>
    <t>09.12</t>
  </si>
  <si>
    <t>PINTURA ASFALTICA IMPERMEABILIZANTE</t>
  </si>
  <si>
    <t>09.12.01</t>
  </si>
  <si>
    <t>PINTURA COM TINTA ASFALTICA IMPERMEABILIZANTE DILUIDA EM SOLVENTE, PARA MATERIAIS CIMENTICIOS, METAL E MADEIRA</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</si>
  <si>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</si>
  <si>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</si>
  <si>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</si>
  <si>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</si>
  <si>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</si>
  <si>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</si>
  <si>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</si>
  <si>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</si>
  <si>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</si>
  <si>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</si>
  <si>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</si>
  <si>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</si>
  <si>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</si>
  <si>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</si>
  <si>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</si>
  <si>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</si>
  <si>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</si>
  <si>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</si>
  <si>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</si>
  <si>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</si>
  <si>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</si>
  <si>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</si>
  <si>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</si>
  <si>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</si>
  <si>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</si>
  <si>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</si>
  <si>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</si>
  <si>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</si>
  <si>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</si>
  <si>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</si>
  <si>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</si>
  <si>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</si>
  <si>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</si>
  <si>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</si>
  <si>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</si>
  <si>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</si>
  <si>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</si>
  <si>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</si>
  <si>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</si>
  <si>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</si>
  <si>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</si>
  <si>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</si>
  <si>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</si>
  <si>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</si>
  <si>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</si>
  <si>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</si>
  <si>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</si>
  <si>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</si>
  <si>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</si>
  <si>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</si>
  <si>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</si>
  <si>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</si>
  <si>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</si>
  <si>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</si>
  <si>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</si>
  <si>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</si>
  <si>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</si>
  <si>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</si>
  <si>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</si>
  <si>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</si>
  <si>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</si>
  <si>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</si>
  <si>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</si>
  <si>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</si>
  <si>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</si>
  <si>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</si>
  <si>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</si>
  <si>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</si>
  <si>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</si>
  <si>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</si>
  <si>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</si>
  <si>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</si>
  <si>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</si>
  <si>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</si>
  <si>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</si>
  <si>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</si>
  <si>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</si>
  <si>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</si>
  <si>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</si>
  <si>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</si>
  <si>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</si>
  <si>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</si>
  <si>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</si>
  <si>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</si>
  <si>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</si>
  <si>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</si>
  <si>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</si>
  <si>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</si>
  <si>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</si>
  <si>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</si>
  <si>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</si>
  <si>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</si>
  <si>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</si>
  <si>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</si>
  <si>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</si>
  <si>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</si>
  <si>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</si>
  <si>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</si>
  <si>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</si>
  <si>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</si>
  <si>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</si>
  <si>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</si>
  <si>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</si>
  <si>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</si>
  <si>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</si>
  <si>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</si>
  <si>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</si>
  <si>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</si>
  <si>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</si>
  <si>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</si>
  <si>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</si>
  <si>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</si>
  <si>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</si>
  <si>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</si>
  <si>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</si>
  <si>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</si>
  <si>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</si>
  <si>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</si>
  <si>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</si>
  <si>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</si>
  <si>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</si>
  <si>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</si>
  <si>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</si>
  <si>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</si>
  <si>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</si>
  <si>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</si>
  <si>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</si>
  <si>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</si>
  <si>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</si>
  <si>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</si>
  <si>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TORNEIRA</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</si>
  <si>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</si>
  <si>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</si>
  <si>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</si>
  <si>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</si>
  <si>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</si>
  <si>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</si>
  <si>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</si>
  <si>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</si>
  <si>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</si>
  <si>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</si>
  <si>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</si>
  <si>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</si>
  <si>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</si>
  <si>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</si>
  <si>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</si>
  <si>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</si>
  <si>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</si>
  <si>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</si>
  <si>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</si>
  <si>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</si>
  <si>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</si>
  <si>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</si>
  <si>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</si>
  <si>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</si>
  <si>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</si>
  <si>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</si>
  <si>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</si>
  <si>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</si>
  <si>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</si>
  <si>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</si>
  <si>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</si>
  <si>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</si>
  <si>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</si>
  <si>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</si>
  <si>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</si>
  <si>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</si>
  <si>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</si>
  <si>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</si>
  <si>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</si>
  <si>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</si>
  <si>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</si>
  <si>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</si>
  <si>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</si>
  <si>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</si>
  <si>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</si>
  <si>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</si>
  <si>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</si>
  <si>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</si>
  <si>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</si>
  <si>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</si>
  <si>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</si>
  <si>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</si>
  <si>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</si>
  <si>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</si>
  <si>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</si>
  <si>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</si>
  <si>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</si>
  <si>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</si>
  <si>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</si>
  <si>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</si>
  <si>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</si>
  <si>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</si>
  <si>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</si>
  <si>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PNE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</si>
  <si>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</si>
  <si>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</si>
  <si>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</si>
  <si>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</si>
  <si>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</si>
  <si>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</si>
  <si>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</si>
  <si>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</si>
  <si>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</si>
  <si>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</si>
  <si>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</si>
  <si>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</si>
  <si>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</si>
  <si>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</si>
  <si>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</si>
  <si>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</si>
  <si>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</si>
  <si>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</si>
  <si>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</si>
  <si>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</si>
  <si>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</si>
  <si>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</si>
  <si>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</si>
  <si>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</si>
  <si>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</si>
  <si>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</si>
  <si>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</si>
  <si>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</si>
  <si>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</si>
  <si>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</si>
  <si>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</si>
  <si>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</si>
  <si>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</si>
  <si>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</si>
  <si>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</si>
  <si>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</si>
  <si>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</si>
  <si>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</si>
  <si>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</si>
  <si>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</si>
  <si>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</si>
  <si>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</si>
  <si>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</si>
  <si>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</si>
  <si>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</si>
  <si>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</si>
  <si>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</si>
  <si>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</si>
  <si>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</si>
  <si>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</si>
  <si>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</si>
  <si>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TUBO LONGO P/CX.DESCARGA SOBREPOR 40 MM X 1,60 METROS</t>
  </si>
  <si>
    <t>10.27.51</t>
  </si>
  <si>
    <t>TUBO LIGAÇAO AGUA-VASO METAL CROM. C/ SOBRECANOPLA</t>
  </si>
  <si>
    <t>10.27.53</t>
  </si>
  <si>
    <t>TUBO LIGAÇAO AGUA-VASO PVC CROMADO C/ SOBRECANOPLA</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</si>
  <si>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</si>
  <si>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</si>
  <si>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</si>
  <si>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</si>
  <si>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</si>
  <si>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</si>
  <si>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</si>
  <si>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</si>
  <si>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</si>
  <si>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</si>
  <si>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</si>
  <si>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</si>
  <si>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</si>
  <si>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</si>
  <si>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</si>
  <si>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</si>
  <si>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</si>
  <si>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</si>
  <si>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</si>
  <si>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</si>
  <si>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</si>
  <si>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10.35.03</t>
  </si>
  <si>
    <t>10.35.11</t>
  </si>
  <si>
    <t>10.35.13</t>
  </si>
  <si>
    <t>10.35.15</t>
  </si>
  <si>
    <t>10.35.20</t>
  </si>
  <si>
    <t>10.35.21</t>
  </si>
  <si>
    <t>10.35.22</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</si>
  <si>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</si>
  <si>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</si>
  <si>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</si>
  <si>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</si>
  <si>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</si>
  <si>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</si>
  <si>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</si>
  <si>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</si>
  <si>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</si>
  <si>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</si>
  <si>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</si>
  <si>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</si>
  <si>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</si>
  <si>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</si>
  <si>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</si>
  <si>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</si>
  <si>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</si>
  <si>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</si>
  <si>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</si>
  <si>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</si>
  <si>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</si>
  <si>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</si>
  <si>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</si>
  <si>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</si>
  <si>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</si>
  <si>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</si>
  <si>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</si>
  <si>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</si>
  <si>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</si>
  <si>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</si>
  <si>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</si>
  <si>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</si>
  <si>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</si>
  <si>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</si>
  <si>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</si>
  <si>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</si>
  <si>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</si>
  <si>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</si>
  <si>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</si>
  <si>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</si>
  <si>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</si>
  <si>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</si>
  <si>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</si>
  <si>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</si>
  <si>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</si>
  <si>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</si>
  <si>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</si>
  <si>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</si>
  <si>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</si>
  <si>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</si>
  <si>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</si>
  <si>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</si>
  <si>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</si>
  <si>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</si>
  <si>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</si>
  <si>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</si>
  <si>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</si>
  <si>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</si>
  <si>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</si>
  <si>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</si>
  <si>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</si>
  <si>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</si>
  <si>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</si>
  <si>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</si>
  <si>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</si>
  <si>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</si>
  <si>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</si>
  <si>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</si>
  <si>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</si>
  <si>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</si>
  <si>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</si>
  <si>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</si>
  <si>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</si>
  <si>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</si>
  <si>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</si>
  <si>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</si>
  <si>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</si>
  <si>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</si>
  <si>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</si>
  <si>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</si>
  <si>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</si>
  <si>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</si>
  <si>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</si>
  <si>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</si>
  <si>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</si>
  <si>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</si>
  <si>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</si>
  <si>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TANQUE</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</si>
  <si>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</si>
  <si>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</si>
  <si>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</si>
  <si>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</si>
  <si>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</si>
  <si>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</si>
  <si>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</si>
  <si>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</si>
  <si>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</si>
  <si>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</si>
  <si>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</si>
  <si>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</si>
  <si>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</si>
  <si>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</si>
  <si>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</si>
  <si>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</si>
  <si>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</si>
  <si>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</si>
  <si>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</si>
  <si>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</si>
  <si>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</si>
  <si>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</si>
  <si>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</si>
  <si>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</si>
  <si>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</si>
  <si>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</si>
  <si>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</si>
  <si>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</si>
  <si>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</si>
  <si>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</si>
  <si>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</si>
  <si>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</si>
  <si>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</si>
  <si>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</si>
  <si>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</si>
  <si>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</si>
  <si>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</si>
  <si>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</si>
  <si>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</si>
  <si>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</si>
  <si>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</si>
  <si>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</si>
  <si>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</si>
  <si>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</si>
  <si>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</si>
  <si>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</si>
  <si>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</si>
  <si>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</si>
  <si>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</si>
  <si>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</si>
  <si>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</si>
  <si>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</si>
  <si>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</si>
  <si>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</si>
  <si>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</si>
  <si>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</si>
  <si>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</si>
  <si>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</si>
  <si>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</si>
  <si>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</si>
  <si>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</si>
  <si>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</si>
  <si>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</si>
  <si>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</si>
  <si>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</si>
  <si>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</si>
  <si>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</si>
  <si>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</si>
  <si>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</si>
  <si>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</si>
  <si>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10.50.31</t>
  </si>
  <si>
    <t>CILINDRO DE AÇO COM GAS G.L.P. CAPACIDADE = 45 KG</t>
  </si>
  <si>
    <t>10.50.40</t>
  </si>
  <si>
    <t>MANGUEIRA PLASTICA PARA GAS D= 3/8" X 1,20 M</t>
  </si>
  <si>
    <t>10.74</t>
  </si>
  <si>
    <t>CAIXA SIFONADA DE ALVEN.TAMPA CONCRETO PAD.SUDECAP</t>
  </si>
  <si>
    <t>10.74.01</t>
  </si>
  <si>
    <t>10.74.02</t>
  </si>
  <si>
    <t>10.74.03</t>
  </si>
  <si>
    <t>10.74.04</t>
  </si>
  <si>
    <t>10.74.05</t>
  </si>
  <si>
    <t>10.74.06</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</si>
  <si>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</si>
  <si>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</si>
  <si>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</si>
  <si>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</si>
  <si>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</si>
  <si>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</si>
  <si>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</si>
  <si>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</si>
  <si>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</si>
  <si>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</si>
  <si>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</si>
  <si>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</si>
  <si>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</si>
  <si>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</si>
  <si>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</si>
  <si>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</si>
  <si>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</si>
  <si>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</si>
  <si>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</si>
  <si>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</si>
  <si>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</si>
  <si>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</si>
  <si>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</si>
  <si>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</si>
  <si>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</si>
  <si>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</si>
  <si>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</si>
  <si>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</si>
  <si>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</si>
  <si>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</si>
  <si>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</si>
  <si>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</si>
  <si>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</si>
  <si>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</si>
  <si>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</si>
  <si>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</si>
  <si>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</si>
  <si>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</si>
  <si>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</si>
  <si>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</si>
  <si>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</si>
  <si>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</si>
  <si>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</si>
  <si>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</si>
  <si>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</si>
  <si>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</si>
  <si>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</si>
  <si>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</si>
  <si>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</si>
  <si>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</si>
  <si>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</si>
  <si>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</si>
  <si>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</si>
  <si>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</si>
  <si>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</si>
  <si>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</si>
  <si>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</si>
  <si>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</si>
  <si>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</si>
  <si>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</si>
  <si>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</si>
  <si>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</si>
  <si>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</si>
  <si>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</si>
  <si>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</si>
  <si>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</si>
  <si>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</si>
  <si>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</si>
  <si>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</si>
  <si>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</si>
  <si>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</si>
  <si>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</si>
  <si>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</si>
  <si>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</si>
  <si>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</si>
  <si>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</si>
  <si>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</si>
  <si>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</si>
  <si>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</si>
  <si>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</si>
  <si>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</si>
  <si>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</si>
  <si>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INSTALAÇAO ELETRICA E TELEFONICA</t>
  </si>
  <si>
    <t>11.01</t>
  </si>
  <si>
    <t>ELETRODUTO PVC RIGIDO, ROSCA, INCLUSIVE CONEXOES</t>
  </si>
  <si>
    <t>11.01.02</t>
  </si>
  <si>
    <t>D= 3/4"</t>
  </si>
  <si>
    <t>11.01.03</t>
  </si>
  <si>
    <t>D= 1"</t>
  </si>
  <si>
    <t>11.01.04</t>
  </si>
  <si>
    <t>D= 1 1/4"</t>
  </si>
  <si>
    <t>11.01.05</t>
  </si>
  <si>
    <t>D= 1 1/2"</t>
  </si>
  <si>
    <t>11.01.06</t>
  </si>
  <si>
    <t>D= 2"</t>
  </si>
  <si>
    <t>11.01.07</t>
  </si>
  <si>
    <t>D= 2 1/2"</t>
  </si>
  <si>
    <t>11.01.08</t>
  </si>
  <si>
    <t>D= 3"</t>
  </si>
  <si>
    <t>11.01.09</t>
  </si>
  <si>
    <t>D= 4"</t>
  </si>
  <si>
    <t>11.02</t>
  </si>
  <si>
    <t>ELETRODUTO PVC FLEXIVEL CORRUGADO TIGREFLEX/EQUIVALENTE</t>
  </si>
  <si>
    <t>11.02.04</t>
  </si>
  <si>
    <t>D= 25MM (3/4")</t>
  </si>
  <si>
    <t>11.02.05</t>
  </si>
  <si>
    <t>D= 32MM (1")</t>
  </si>
  <si>
    <t>11.03</t>
  </si>
  <si>
    <t>ELETRODUTO SEALTUBO PVC ZINCADO ASPIRADO C/TRACADO</t>
  </si>
  <si>
    <t>11.03.01</t>
  </si>
  <si>
    <t>ELETRODUTO FLEXIVEL SEALTUBO D= 1" OU EQUIVALENTE</t>
  </si>
  <si>
    <t>11.03.02</t>
  </si>
  <si>
    <t>ELETRODUTO FLEXIVEL SEALTUBO D= 1 1/2" OU EQUIVALENTE</t>
  </si>
  <si>
    <t>11.03.03</t>
  </si>
  <si>
    <t>ELETRODUTO FLEXIVEL SEALTUBO D= 2" OU EQUIVALENTE</t>
  </si>
  <si>
    <t>11.05</t>
  </si>
  <si>
    <t>ELETRODUTO GALV. À QUENTE, PESADO, ABNT NBR 5598 OU EQUIVALENTE, INCL. CONEXOES</t>
  </si>
  <si>
    <t>11.05.02</t>
  </si>
  <si>
    <t>11.05.03</t>
  </si>
  <si>
    <t>11.05.04</t>
  </si>
  <si>
    <t>11.05.05</t>
  </si>
  <si>
    <t>11.05.06</t>
  </si>
  <si>
    <t>11.05.07</t>
  </si>
  <si>
    <t>11.05.08</t>
  </si>
  <si>
    <t>11.11</t>
  </si>
  <si>
    <t>ELETROCALHA</t>
  </si>
  <si>
    <t>11.11.01</t>
  </si>
  <si>
    <t>ELETROCALHA PERFURADA CH. 24 C/TAMPA - 100X50 MM</t>
  </si>
  <si>
    <t>11.11.02</t>
  </si>
  <si>
    <t>ELETROCALHA PERFURADA CH. 24 C/ TAMPA - 100X75 MM</t>
  </si>
  <si>
    <t>11.11.03</t>
  </si>
  <si>
    <t>ELETROCALHA PERFURADA CH. 24 C/ TAMPA - 100X100 MM</t>
  </si>
  <si>
    <t>11.11.04</t>
  </si>
  <si>
    <t>ELETROCALHA PERFURADA CH. 24 C/ TAMPA - 150X50 MM</t>
  </si>
  <si>
    <t>11.11.05</t>
  </si>
  <si>
    <t>ELETROCALHA PERFURADA CH. 24 C/ TAMPA - 200X100 MM</t>
  </si>
  <si>
    <t>11.11.06</t>
  </si>
  <si>
    <t>ELETROCALHA PERFURADA CH. 20 C/ TAMPA - 400X100 MM</t>
  </si>
  <si>
    <t>11.11.10</t>
  </si>
  <si>
    <t>SUPORTE VERTICAL P /ELETROCALHA 100X50 MM</t>
  </si>
  <si>
    <t>11.11.11</t>
  </si>
  <si>
    <t>SUPORTE VERTICAL P/ ELETROCALHA 100X75 MM</t>
  </si>
  <si>
    <t>11.11.12</t>
  </si>
  <si>
    <t>SUPORTE VERTICAL P/ELETROCALHA 150X75 MM</t>
  </si>
  <si>
    <t>11.11.13</t>
  </si>
  <si>
    <t xml:space="preserve">SUPORTE VERTICAL P/ELETROCALHA 200X100 MM </t>
  </si>
  <si>
    <t>11.11.16</t>
  </si>
  <si>
    <t>MÃO FRANCESA SIMPLES 100MM P/ ELETROCALHA</t>
  </si>
  <si>
    <t>11.11.17</t>
  </si>
  <si>
    <t>MÃO FRANCESA SIMPLES 200MM P/ ELETROCALHA</t>
  </si>
  <si>
    <t>11.11.18</t>
  </si>
  <si>
    <t>MÃO FRANCESA SIMPLES 400MM P/ ELETROCALHA</t>
  </si>
  <si>
    <t>11.11.19</t>
  </si>
  <si>
    <t>VERGALHÃO DE AÇO ROSCA TOTAL D=1/4" L=3000MM</t>
  </si>
  <si>
    <t>11.11.20</t>
  </si>
  <si>
    <t>CURVA HORIZ. 90°  C/  TAMPA P/  ELETROCALHA  100X50 MM</t>
  </si>
  <si>
    <t>11.11.21</t>
  </si>
  <si>
    <t>CURVA HORIZ. 90°  C/ TAMPA P/ ELETROCALHA 100X75 MM</t>
  </si>
  <si>
    <t>11.11.22</t>
  </si>
  <si>
    <t>CURVA HORIZ. 90°  C/ TAMPA P/ ELETROCALHA  100X100 MM</t>
  </si>
  <si>
    <t>11.11.23</t>
  </si>
  <si>
    <t>CURVA HORIZ. 90°  C/ TAMPA P/ ELETROCALHA  150X50 MM</t>
  </si>
  <si>
    <t>11.11.24</t>
  </si>
  <si>
    <t>CURVA HORIZ.  90° C/ TAMPA  P/ ELETROCALHA 200X100MM</t>
  </si>
  <si>
    <t>11.11.25</t>
  </si>
  <si>
    <t>CURVA HORIZ. 90° C/ TAMPA P/ ELETROCALHA  400X100 MM</t>
  </si>
  <si>
    <t>11.11.30</t>
  </si>
  <si>
    <t>CURVA VERT. MULTI FUNÇÃO 45°/90°  P/ ELETR. 100X50 MM</t>
  </si>
  <si>
    <t>11.11.31</t>
  </si>
  <si>
    <t>CURVA VERT. MULTI FUNÇÃO 45°/ 90°  P/ ELETR. 100X75 MM</t>
  </si>
  <si>
    <t>11.11.32</t>
  </si>
  <si>
    <t>CURVA VERT. MULTI FUNÇÃO 45°/ 90°  P/ ELETR. 100X100MM</t>
  </si>
  <si>
    <t>11.11.33</t>
  </si>
  <si>
    <t>CURVA VERT. MULTI FUNÇÃO 45°/ 90°  P/ ELETR. 150X50 MM</t>
  </si>
  <si>
    <t>11.11.34</t>
  </si>
  <si>
    <t>CURVA VERT. MULTI FUNÇÃO 45°/ 90°  P/ ELETR. 200X100 MM</t>
  </si>
  <si>
    <t>11.11.35</t>
  </si>
  <si>
    <t>CURVA VERT. MULTI FUNÇÃO 45°/ 90°  P/ ELETR. 400X100 MM</t>
  </si>
  <si>
    <t>11.11.40</t>
  </si>
  <si>
    <t xml:space="preserve">DERIVAÇÃO  "T" HORIZ. 90°  P/ ELETR. 100X50 MM </t>
  </si>
  <si>
    <t>11.11.41</t>
  </si>
  <si>
    <t xml:space="preserve">DERIVAÇÃO  "T" HORIZ. 90°  P/ ELETR. 100X75 MM </t>
  </si>
  <si>
    <t>11.11.42</t>
  </si>
  <si>
    <t xml:space="preserve">DERIVAÇÃO  "T" HORIZ. 90°  P/ ELETR. 100X100 MM </t>
  </si>
  <si>
    <t>11.11.43</t>
  </si>
  <si>
    <t xml:space="preserve">DERIVAÇÃO  "T" HORIZ. 90°  P/ ELETR. 150X50 MM </t>
  </si>
  <si>
    <t>11.11.44</t>
  </si>
  <si>
    <t xml:space="preserve">DERIVAÇÃO  "T" HORIZ. 90°  P/ ELETR. 200X100 MM </t>
  </si>
  <si>
    <t>11.11.45</t>
  </si>
  <si>
    <t xml:space="preserve">DERIVAÇÃO  "T" HORIZ. 90°  P/ ELETR. 400X100 MM </t>
  </si>
  <si>
    <t>11.11.50</t>
  </si>
  <si>
    <t>FLANGE DE ACABAMENTO   P/ ELETR. 100X50 MM</t>
  </si>
  <si>
    <t>11.11.51</t>
  </si>
  <si>
    <t>FLANGE DE ACABAMENTO P/ ELETR. 100X75 MM</t>
  </si>
  <si>
    <t>11.11.52</t>
  </si>
  <si>
    <t>FLANGE DE ACABAMENTO P/ ELETR. 100X100 MM</t>
  </si>
  <si>
    <t>11.11.53</t>
  </si>
  <si>
    <t>FLANGE DE ACABAMENTO P/ ELETR. 150X50 MM</t>
  </si>
  <si>
    <t>11.11.54</t>
  </si>
  <si>
    <t>FLANGE DE ACABAMENTO P/ ELETR. 200X100 MM</t>
  </si>
  <si>
    <t>11.11.55</t>
  </si>
  <si>
    <t>FLANGE DE ACABAMENTO P/ ELETR. 400X100 MM</t>
  </si>
  <si>
    <t>11.11.60</t>
  </si>
  <si>
    <t>TERMINAL PARA ELETROCALHA  100X50 MM</t>
  </si>
  <si>
    <t>11.11.61</t>
  </si>
  <si>
    <t>TERMINAL PARA ELETROCALHA  100X75 MM</t>
  </si>
  <si>
    <t>11.11.62</t>
  </si>
  <si>
    <t>TERMINAL PARA ELETROCALHA  100X100 MM</t>
  </si>
  <si>
    <t>11.11.63</t>
  </si>
  <si>
    <t>TERMINAL PARA ELETROCALHA  150X50 MM</t>
  </si>
  <si>
    <t>11.11.64</t>
  </si>
  <si>
    <t>TERMINAL PARA ELETROCALHA 200X100 MM</t>
  </si>
  <si>
    <t>11.11.65</t>
  </si>
  <si>
    <t>TERMINAL PARA ELETROCALHA  400X100 MM</t>
  </si>
  <si>
    <t>11.11.66</t>
  </si>
  <si>
    <t>TALA RETA P/ EMENDA DE ELETROCALHA 50MM</t>
  </si>
  <si>
    <t>11.11.67</t>
  </si>
  <si>
    <t>TALA RETA P/ EMENDA DE ELETROCALHA 75MM</t>
  </si>
  <si>
    <t>11.11.68</t>
  </si>
  <si>
    <t>TALA RETA P/ EMENDA DE ELETROCALHA 100MM</t>
  </si>
  <si>
    <t>11.11.70</t>
  </si>
  <si>
    <t>REDUÇÃO CONCENTRICA  150X50 P/ 100/75/50 X50 MM</t>
  </si>
  <si>
    <t>11.12</t>
  </si>
  <si>
    <t>PERFILADO E ACESSORIO, INCLUSIVE CONEXOES</t>
  </si>
  <si>
    <t>11.12.01</t>
  </si>
  <si>
    <t>PERFILADO CH 22 PERFURADO  COM TAMPA  38 x 38 MM</t>
  </si>
  <si>
    <t>11.12.10</t>
  </si>
  <si>
    <t>VERGALHÃO DE AÇO ROSCA TOTAL D=3/8" L=3000MM</t>
  </si>
  <si>
    <t>11.12.11</t>
  </si>
  <si>
    <t>GANCHO CURTO P/ PERFILADO FIXADO NO TETO</t>
  </si>
  <si>
    <t>11.12.12</t>
  </si>
  <si>
    <t>GANCHO CURTO PARA LUMINARIA</t>
  </si>
  <si>
    <t>11.12.13</t>
  </si>
  <si>
    <t>GANCHO LONGO PARA PERFILADO</t>
  </si>
  <si>
    <t>11.12.14</t>
  </si>
  <si>
    <t>SAIDA LATERAL DUPLA  3/4"</t>
  </si>
  <si>
    <t>11.12.15</t>
  </si>
  <si>
    <t>SAIDA FINAL 3/4"</t>
  </si>
  <si>
    <t>11.12.16</t>
  </si>
  <si>
    <t>SAIDA SUPERIOR 3/4"</t>
  </si>
  <si>
    <t>11.12.17</t>
  </si>
  <si>
    <t>PROLONGADOR SEXTAVADO GALV. P/  TIRANTE 1/4"X50  MM</t>
  </si>
  <si>
    <t>11.12.18</t>
  </si>
  <si>
    <t>JUNÇÃO INTERNA "I"</t>
  </si>
  <si>
    <t>11.12.19</t>
  </si>
  <si>
    <t>JUNÇÃO INTERNA "L"</t>
  </si>
  <si>
    <t>11.12.20</t>
  </si>
  <si>
    <t>JUNÇÃO INTERNA "T"</t>
  </si>
  <si>
    <t>11.12.21</t>
  </si>
  <si>
    <t>JUNÇÃO INTERNA "X"</t>
  </si>
  <si>
    <t>11.12.30</t>
  </si>
  <si>
    <t xml:space="preserve">CAIXA REF.114- 70- G COM TOMADA 10A 250V E FIXAÇÃO </t>
  </si>
  <si>
    <t>11.12.31</t>
  </si>
  <si>
    <t xml:space="preserve">CAIXA REF 114 -71-G  COM TOMADA 20A 250V  E FIXAÇÃO </t>
  </si>
  <si>
    <t>11.14</t>
  </si>
  <si>
    <t>CAIXA E ACESSORIOS</t>
  </si>
  <si>
    <t>11.14.03</t>
  </si>
  <si>
    <t>CAIXA 2" X 4" P/ TOMADA DE PISO, REF. TP04 OU EQUIVALENTE.</t>
  </si>
  <si>
    <t>11.14.04</t>
  </si>
  <si>
    <t>DE PASSAGEM, EMBUTIR 230X230X102MM CPE-20 OU EQUIVALENTE</t>
  </si>
  <si>
    <t>11.14.06</t>
  </si>
  <si>
    <t>DE PASSAGEM, EMBUTIR 330X330X122MM CPE-30 OU EQUIVALENTE</t>
  </si>
  <si>
    <t>11.14.09</t>
  </si>
  <si>
    <t>DE PASSAGEM P/ PISO 100X100X60MM -WETZEL OU EQUIVALENTE</t>
  </si>
  <si>
    <t>11.14.10</t>
  </si>
  <si>
    <t>DE PASSAGEM P/PISO 150X150X100MM-WETZEL OU EQUIVALENTE</t>
  </si>
  <si>
    <t>11.14.11</t>
  </si>
  <si>
    <t>DE PASSAGEM P/ PISO 200X200X100MM-WETZEL OU EQUIVALENTE</t>
  </si>
  <si>
    <t>11.14.12</t>
  </si>
  <si>
    <t>DE PASSAGEM P/ PISO 300X300X120MM-WETZEL OU EQUIVALENTE</t>
  </si>
  <si>
    <t>11.14.14</t>
  </si>
  <si>
    <t>DE PASSAGEM P/PISO 400X400X200MM-WETZEL OU EQUIVALENTE</t>
  </si>
  <si>
    <t>11.14.16</t>
  </si>
  <si>
    <t>DE PASSAGEM SOBREPOR C/SAIDAS 152X152X82MM  CPS-15 OU EQUIVALENTE</t>
  </si>
  <si>
    <t>11.14.17</t>
  </si>
  <si>
    <t>DE PASSAGEM SOBREPOR C/SAIDAS 202X202X102MM CPS-20 OU EQUIVALENTE</t>
  </si>
  <si>
    <t>11.14.19</t>
  </si>
  <si>
    <t>DE PASSAGEM SOBREPOR C/SAIDAS 302X302X122MM CPS-30 OU EQUIVALENTE</t>
  </si>
  <si>
    <t>11.14.20</t>
  </si>
  <si>
    <t>CAIXA DE PASSAGEM EM PVC 4"X2" PRETA P/ELETRODUTO ROSCÁVEL/SOLDÁVEL</t>
  </si>
  <si>
    <t>11.14.21</t>
  </si>
  <si>
    <t>CAIXA DE PASSAGEM EM PVC 4"X4" AMARELA P/ELETRODUTO FLEXIVEL CORRUGADO</t>
  </si>
  <si>
    <t>11.14.23</t>
  </si>
  <si>
    <t>DE EMBUTIR OCTOGONAL PVC 4X4" TIGRE OU EQUIVALENTE</t>
  </si>
  <si>
    <t>11.14.24</t>
  </si>
  <si>
    <t>DE FERRO ESMALTADO RETANGULAR 2" X 4" P.THOMEU/EQUIVALENTE</t>
  </si>
  <si>
    <t>11.14.25</t>
  </si>
  <si>
    <t>DE FERRO ESMALTADO QUADRADA   4" X 4" P.THOMEU/EQUIVALENTE</t>
  </si>
  <si>
    <t>11.14.26</t>
  </si>
  <si>
    <t>DE FERRO ESMALTADO OCTOGONAL  3" X 3" P.THOMEU/EQUIVALENTE</t>
  </si>
  <si>
    <t>11.14.28</t>
  </si>
  <si>
    <t>DE FERRO ESMALTADO COM FUNDO MOVEL 2" P.THOMEU/EQUIVALENTE</t>
  </si>
  <si>
    <t>11.14.29</t>
  </si>
  <si>
    <t>DE FERRO ESMALTADO HEXAGONAL COM FUNDO MOVEL 3"</t>
  </si>
  <si>
    <t>11.14.30</t>
  </si>
  <si>
    <t>DE FERRO ESMALTADO COM FUNDO MOVEL 4" P.THOMEU/EQUIVALENTE</t>
  </si>
  <si>
    <t>11.14.31</t>
  </si>
  <si>
    <t>DE FERRO ESMALTADO C/FUNDO MOVEL OCTOGONAL DUPLO</t>
  </si>
  <si>
    <t>11.14.32</t>
  </si>
  <si>
    <t>CAIXA OCTOGONAL FUNDO MOVEL EM PVC 4"X4" AMARELA P/ELETRODUTO FLEXIVEL CORRUGADO</t>
  </si>
  <si>
    <t>11.14.34</t>
  </si>
  <si>
    <t>CAIXA DE PASSAGEM EM PVC 4"X2" AMARELA P/ELETRODUTO FLEXIVEL CORRUGADO</t>
  </si>
  <si>
    <t>11.14.35</t>
  </si>
  <si>
    <t>CAIXA DE EMBUTIR 4X2" REF. AQUATIC PIAL OU EQUIVALENTE</t>
  </si>
  <si>
    <t>11.14.37</t>
  </si>
  <si>
    <t>TIPO 1, 30X30X40CM C/FUNDO DE BRITA E TAMPA CONCR.</t>
  </si>
  <si>
    <t>11.14.38</t>
  </si>
  <si>
    <t>TIPO 2, 40x40x60CM C/FUNDO DE BRITA E TAMPA CONCR.</t>
  </si>
  <si>
    <t>11.14.39</t>
  </si>
  <si>
    <t>TIPO 3, 50x50x60CM C/FUNDO DE BRITA E TAMPA CONCR.</t>
  </si>
  <si>
    <t>11.14.40</t>
  </si>
  <si>
    <t>25X25X50CM C/ FUNDO DE BRITA E TAMPA DE CONCRETO</t>
  </si>
  <si>
    <t>11.14.42</t>
  </si>
  <si>
    <t>ALVEN. E CONC. 40X40X60CM C/TAMPA DE FERRO FUNDIDO</t>
  </si>
  <si>
    <t>11.14.44</t>
  </si>
  <si>
    <t>P/ REFLETOR TIPO 1, 70x70x50 CM, COM GRADE</t>
  </si>
  <si>
    <t>11.14.46</t>
  </si>
  <si>
    <t>P/ REFLETOR TIPO 2, 90x90x65 CM, COM GRADE</t>
  </si>
  <si>
    <t>11.14.49</t>
  </si>
  <si>
    <t>TIPO ZA PASSEIO COM TAMPA ARTICULADA 28X28X40 CM</t>
  </si>
  <si>
    <t>11.14.50</t>
  </si>
  <si>
    <t>TIPO ZB PASSEIO COM TAMPA ARTICULADA 52X44X77 CM</t>
  </si>
  <si>
    <t>11.14.51</t>
  </si>
  <si>
    <t>TIPO ZC PASSEIO COM TAMPA ARTICULADA 90X90X82 CM</t>
  </si>
  <si>
    <t>11.15</t>
  </si>
  <si>
    <t>QUADRO DISTRIBUIÇAO DE CIRCUITOS</t>
  </si>
  <si>
    <t>11.15.01</t>
  </si>
  <si>
    <t>ATE 6 CIRCUITOS</t>
  </si>
  <si>
    <t>11.15.02</t>
  </si>
  <si>
    <t>ATE 12 CIRCUITOS</t>
  </si>
  <si>
    <t>11.15.31</t>
  </si>
  <si>
    <t>C/ BARRAMENTO 100A, 16 POSICOES - PADRAO DIN</t>
  </si>
  <si>
    <t>11.17</t>
  </si>
  <si>
    <t xml:space="preserve">CONDULETE </t>
  </si>
  <si>
    <t>11.17.02</t>
  </si>
  <si>
    <t>CONDULETE D= 3/4"</t>
  </si>
  <si>
    <t>11.17.06</t>
  </si>
  <si>
    <t>CONDULETE D= 1"</t>
  </si>
  <si>
    <t>11.17.09</t>
  </si>
  <si>
    <t>CONDULETE D= 2"</t>
  </si>
  <si>
    <t>11.17.10</t>
  </si>
  <si>
    <t>CONDULETE DUPLO 3/4</t>
  </si>
  <si>
    <t>11.17.15</t>
  </si>
  <si>
    <t>TAMPA CEGA P/ CONDULETE D= 3/4"</t>
  </si>
  <si>
    <t>11.17.17</t>
  </si>
  <si>
    <t>CONJ. TAMPA E INTERRUPTOR SIMPLES P/ COND. 3/4"</t>
  </si>
  <si>
    <t>11.17.18</t>
  </si>
  <si>
    <t>CONJ. TAMPA E INTERRUPTOR PARALELO P/ COND. 3/4"</t>
  </si>
  <si>
    <t>11.17.20</t>
  </si>
  <si>
    <t>CONJ. TAMPA E 2 INTERRUPTOR SIMPLES P/COND. 3/4"</t>
  </si>
  <si>
    <t>11.17.28</t>
  </si>
  <si>
    <t>CONJ. TAMPA COM  TOMADA  PADRÃO BRASILEIRO EM CONDULETE</t>
  </si>
  <si>
    <t>11.17.30</t>
  </si>
  <si>
    <t>CJ TAMPA C/ 1 TOMADA 2P+T E UNIVERSAL</t>
  </si>
  <si>
    <t>11.17.36</t>
  </si>
  <si>
    <t>CONJ. TAMPA C/  INTER E TOMADA PADRAO BRASILEIRO EM CONDULETE</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</si>
  <si>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</si>
  <si>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</si>
  <si>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</si>
  <si>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</si>
  <si>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</si>
  <si>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</si>
  <si>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</si>
  <si>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</si>
  <si>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</si>
  <si>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</si>
  <si>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</si>
  <si>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</si>
  <si>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</si>
  <si>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</si>
  <si>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</si>
  <si>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</si>
  <si>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</si>
  <si>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</si>
  <si>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</si>
  <si>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</si>
  <si>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</si>
  <si>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</si>
  <si>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</si>
  <si>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</si>
  <si>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</si>
  <si>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</si>
  <si>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</si>
  <si>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</si>
  <si>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</si>
  <si>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</si>
  <si>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</si>
  <si>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</si>
  <si>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</si>
  <si>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</si>
  <si>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</si>
  <si>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</si>
  <si>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</si>
  <si>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</si>
  <si>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</si>
  <si>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</si>
  <si>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</si>
  <si>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</si>
  <si>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</si>
  <si>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</si>
  <si>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</si>
  <si>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</si>
  <si>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</si>
  <si>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</si>
  <si>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</si>
  <si>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</si>
  <si>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</si>
  <si>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</si>
  <si>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</si>
  <si>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</si>
  <si>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</si>
  <si>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</si>
  <si>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</si>
  <si>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</si>
  <si>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</si>
  <si>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</si>
  <si>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</si>
  <si>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</si>
  <si>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</si>
  <si>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</si>
  <si>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</si>
  <si>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</si>
  <si>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</si>
  <si>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</si>
  <si>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</si>
  <si>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</si>
  <si>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</si>
  <si>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</si>
  <si>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</si>
  <si>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</si>
  <si>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</si>
  <si>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</si>
  <si>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</si>
  <si>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</si>
  <si>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</si>
  <si>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</si>
  <si>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</si>
  <si>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</si>
  <si>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</si>
  <si>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</si>
  <si>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</si>
  <si>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</si>
  <si>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</si>
  <si>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</si>
  <si>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</si>
  <si>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</si>
  <si>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</si>
  <si>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</si>
  <si>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</si>
  <si>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</si>
  <si>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</si>
  <si>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</si>
  <si>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</si>
  <si>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</si>
  <si>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</si>
  <si>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</si>
  <si>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</si>
  <si>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</si>
  <si>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</si>
  <si>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</si>
  <si>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</si>
  <si>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</si>
  <si>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</si>
  <si>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</si>
  <si>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</si>
  <si>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</si>
  <si>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</si>
  <si>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</si>
  <si>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</si>
  <si>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</si>
  <si>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</si>
  <si>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</si>
  <si>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</si>
  <si>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</si>
  <si>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</si>
  <si>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</si>
  <si>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</si>
  <si>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</si>
  <si>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</si>
  <si>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</si>
  <si>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</si>
  <si>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</si>
  <si>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</si>
  <si>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</si>
  <si>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</si>
  <si>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</si>
  <si>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</si>
  <si>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</si>
  <si>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</si>
  <si>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</si>
  <si>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</si>
  <si>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</si>
  <si>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</si>
  <si>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</si>
  <si>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</si>
  <si>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</si>
  <si>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</si>
  <si>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</si>
  <si>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</si>
  <si>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</si>
  <si>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</si>
  <si>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</si>
  <si>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</si>
  <si>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</si>
  <si>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</si>
  <si>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</si>
  <si>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</si>
  <si>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</si>
  <si>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</si>
  <si>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</si>
  <si>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</si>
  <si>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</si>
  <si>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</si>
  <si>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</si>
  <si>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</si>
  <si>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</si>
  <si>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</si>
  <si>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</si>
  <si>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</si>
  <si>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</si>
  <si>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</si>
  <si>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</si>
  <si>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</si>
  <si>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</si>
  <si>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</si>
  <si>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</si>
  <si>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</si>
  <si>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</si>
  <si>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</si>
  <si>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</si>
  <si>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</si>
  <si>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</si>
  <si>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</si>
  <si>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</si>
  <si>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</si>
  <si>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</si>
  <si>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</si>
  <si>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</si>
  <si>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</si>
  <si>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</si>
  <si>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</si>
  <si>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</si>
  <si>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</si>
  <si>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</si>
  <si>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</si>
  <si>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OU EQUIVALENTE</t>
  </si>
  <si>
    <t>11.30.50</t>
  </si>
  <si>
    <t>PLACA TERMOPLASTICA 2X4" COM FURO CENTRAL PIAL/SIM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</si>
  <si>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</si>
  <si>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</si>
  <si>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</si>
  <si>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</si>
  <si>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</si>
  <si>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</si>
  <si>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</si>
  <si>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</si>
  <si>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</si>
  <si>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</si>
  <si>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</si>
  <si>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</si>
  <si>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</si>
  <si>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</si>
  <si>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</si>
  <si>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</si>
  <si>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</si>
  <si>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</si>
  <si>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</si>
  <si>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</si>
  <si>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</si>
  <si>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</si>
  <si>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</si>
  <si>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</si>
  <si>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</si>
  <si>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</si>
  <si>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</si>
  <si>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</si>
  <si>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</si>
  <si>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</si>
  <si>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</si>
  <si>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</si>
  <si>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</si>
  <si>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</si>
  <si>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</si>
  <si>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</si>
  <si>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</si>
  <si>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</si>
  <si>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</si>
  <si>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</si>
  <si>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</si>
  <si>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</si>
  <si>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</si>
  <si>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</si>
  <si>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</si>
  <si>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</si>
  <si>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</si>
  <si>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</si>
  <si>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</si>
  <si>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</si>
  <si>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</si>
  <si>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</si>
  <si>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</si>
  <si>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</si>
  <si>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</si>
  <si>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</si>
  <si>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</si>
  <si>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</si>
  <si>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</si>
  <si>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</si>
  <si>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</si>
  <si>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</si>
  <si>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</si>
  <si>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</si>
  <si>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</si>
  <si>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</si>
  <si>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</si>
  <si>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</si>
  <si>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</si>
  <si>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</si>
  <si>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</si>
  <si>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</si>
  <si>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</si>
  <si>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</si>
  <si>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</si>
  <si>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</si>
  <si>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</si>
  <si>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</si>
  <si>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</si>
  <si>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</si>
  <si>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</si>
  <si>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</si>
  <si>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</si>
  <si>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</si>
  <si>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</si>
  <si>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</si>
  <si>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</si>
  <si>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</si>
  <si>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</si>
  <si>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</si>
  <si>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</si>
  <si>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</si>
  <si>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</si>
  <si>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</si>
  <si>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</si>
  <si>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</si>
  <si>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</si>
  <si>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</si>
  <si>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</si>
  <si>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</si>
  <si>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</si>
  <si>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</si>
  <si>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</si>
  <si>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</si>
  <si>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</si>
  <si>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</si>
  <si>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</si>
  <si>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</si>
  <si>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</si>
  <si>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</si>
  <si>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</si>
  <si>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</si>
  <si>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</si>
  <si>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</si>
  <si>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</si>
  <si>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</si>
  <si>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</si>
  <si>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</si>
  <si>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</si>
  <si>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</si>
  <si>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</si>
  <si>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</si>
  <si>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</si>
  <si>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</si>
  <si>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</si>
  <si>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</si>
  <si>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</si>
  <si>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</si>
  <si>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</si>
  <si>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</si>
  <si>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</si>
  <si>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</si>
  <si>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</si>
  <si>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</si>
  <si>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</si>
  <si>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</si>
  <si>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</si>
  <si>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</si>
  <si>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</si>
  <si>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</si>
  <si>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</si>
  <si>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</si>
  <si>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</si>
  <si>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</si>
  <si>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</si>
  <si>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</si>
  <si>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</si>
  <si>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</si>
  <si>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</si>
  <si>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</si>
  <si>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</si>
  <si>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</si>
  <si>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</si>
  <si>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</si>
  <si>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</si>
  <si>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</si>
  <si>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</si>
  <si>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</si>
  <si>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</si>
  <si>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</si>
  <si>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</si>
  <si>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</si>
  <si>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</si>
  <si>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</si>
  <si>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</si>
  <si>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</si>
  <si>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</si>
  <si>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</si>
  <si>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</si>
  <si>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</si>
  <si>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</si>
  <si>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</si>
  <si>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</si>
  <si>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</si>
  <si>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</si>
  <si>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</si>
  <si>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</si>
  <si>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</si>
  <si>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</si>
  <si>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</si>
  <si>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</si>
  <si>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</si>
  <si>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</si>
  <si>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</si>
  <si>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</si>
  <si>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</si>
  <si>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</si>
  <si>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</si>
  <si>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</si>
  <si>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</si>
  <si>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</si>
  <si>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</si>
  <si>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</si>
  <si>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</si>
  <si>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</si>
  <si>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</si>
  <si>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</si>
  <si>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</si>
  <si>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</si>
  <si>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</si>
  <si>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</si>
  <si>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</si>
  <si>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</si>
  <si>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</si>
  <si>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</si>
  <si>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</si>
  <si>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</si>
  <si>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</si>
  <si>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</si>
  <si>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</si>
  <si>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</si>
  <si>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</si>
  <si>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</si>
  <si>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</si>
  <si>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</si>
  <si>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</si>
  <si>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</si>
  <si>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</si>
  <si>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</si>
  <si>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</si>
  <si>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</si>
  <si>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</si>
  <si>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</si>
  <si>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</si>
  <si>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</si>
  <si>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</si>
  <si>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</si>
  <si>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</si>
  <si>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</si>
  <si>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</si>
  <si>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</si>
  <si>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</si>
  <si>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</si>
  <si>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</si>
  <si>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</si>
  <si>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11.82.05</t>
  </si>
  <si>
    <t>11.82.06</t>
  </si>
  <si>
    <t>CABO COAXIAL P/ ANTENA OU EQUIVALENTE</t>
  </si>
  <si>
    <t>11.82.07</t>
  </si>
  <si>
    <t>CABO OPTICO CF0A 4 FIBRAS</t>
  </si>
  <si>
    <t>11.82.10</t>
  </si>
  <si>
    <t>11.82.15</t>
  </si>
  <si>
    <t>11.82.16</t>
  </si>
  <si>
    <t>11.82.17</t>
  </si>
  <si>
    <t>11.82.18</t>
  </si>
  <si>
    <t>11.82.20</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</si>
  <si>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</si>
  <si>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</si>
  <si>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</si>
  <si>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</si>
  <si>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</si>
  <si>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</si>
  <si>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</si>
  <si>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</si>
  <si>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</si>
  <si>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</si>
  <si>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</si>
  <si>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</si>
  <si>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</si>
  <si>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</si>
  <si>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</si>
  <si>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</si>
  <si>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</si>
  <si>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</si>
  <si>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</si>
  <si>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</si>
  <si>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</si>
  <si>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 ALLKONNECT OU EQUIVALENTE</t>
  </si>
  <si>
    <t>11.82.66</t>
  </si>
  <si>
    <t>PATCH PAINEL 24 PORTAS CATEG.5E MAXITELECOM/SIMIL. OU EQUIVALENTE</t>
  </si>
  <si>
    <t>11.82.67</t>
  </si>
  <si>
    <t>PATCH PAINEL 48 PORTAS CATEG.5E MAXITELECOM/SIMIL.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</si>
  <si>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</si>
  <si>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</si>
  <si>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</si>
  <si>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</si>
  <si>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</si>
  <si>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</si>
  <si>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</si>
  <si>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</si>
  <si>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</si>
  <si>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</si>
  <si>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</si>
  <si>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</si>
  <si>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</si>
  <si>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</si>
  <si>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</si>
  <si>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11.84.01</t>
  </si>
  <si>
    <t>11.84.02</t>
  </si>
  <si>
    <t>R1 35X60X50 CM P.TELEBRAS INCLUSIVE ARO E TAMPA</t>
  </si>
  <si>
    <t>11.84.03</t>
  </si>
  <si>
    <t>R2 107X52X50 CM - ALVEN. E CONC. TAMPA TIPO TR2-FF</t>
  </si>
  <si>
    <t>11.85</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</si>
  <si>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</si>
  <si>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</si>
  <si>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</si>
  <si>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</si>
  <si>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</si>
  <si>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</si>
  <si>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</si>
  <si>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</si>
  <si>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</si>
  <si>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</si>
  <si>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</si>
  <si>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</si>
  <si>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</si>
  <si>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</si>
  <si>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</si>
  <si>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</si>
  <si>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</si>
  <si>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</si>
  <si>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</si>
  <si>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</si>
  <si>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</si>
  <si>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</si>
  <si>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</si>
  <si>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</si>
  <si>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</si>
  <si>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</si>
  <si>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</si>
  <si>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</si>
  <si>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</si>
  <si>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</si>
  <si>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</si>
  <si>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</si>
  <si>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</si>
  <si>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</si>
  <si>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</si>
  <si>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</si>
  <si>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</si>
  <si>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</si>
  <si>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</si>
  <si>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</si>
  <si>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</si>
  <si>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</si>
  <si>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</si>
  <si>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</si>
  <si>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</si>
  <si>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</si>
  <si>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</si>
  <si>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</si>
  <si>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</si>
  <si>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</si>
  <si>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</si>
  <si>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</si>
  <si>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</si>
  <si>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</si>
  <si>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</si>
  <si>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</si>
  <si>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</si>
  <si>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</si>
  <si>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</si>
  <si>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</si>
  <si>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</si>
  <si>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</si>
  <si>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</si>
  <si>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</si>
  <si>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</si>
  <si>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</si>
  <si>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</si>
  <si>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</si>
  <si>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</si>
  <si>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</si>
  <si>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</si>
  <si>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</si>
  <si>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</si>
  <si>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</si>
  <si>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</si>
  <si>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</si>
  <si>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</si>
  <si>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</si>
  <si>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</si>
  <si>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</si>
  <si>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</si>
  <si>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</si>
  <si>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</si>
  <si>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</si>
  <si>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</si>
  <si>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</si>
  <si>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</si>
  <si>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</si>
  <si>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</si>
  <si>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</si>
  <si>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</si>
  <si>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</si>
  <si>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</si>
  <si>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</si>
  <si>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</si>
  <si>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</si>
  <si>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</si>
  <si>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</si>
  <si>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</si>
  <si>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</si>
  <si>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</si>
  <si>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</si>
  <si>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</si>
  <si>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</si>
  <si>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</si>
  <si>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</si>
  <si>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</si>
  <si>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</si>
  <si>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MARCENARIA</t>
  </si>
  <si>
    <t>12.50</t>
  </si>
  <si>
    <t>FECHADURA, TARJETA E DOBRADIÇA</t>
  </si>
  <si>
    <t>TARJETA LIVRE-OCUPADO EM METAL CROMADO</t>
  </si>
  <si>
    <t>SERRALHERIA</t>
  </si>
  <si>
    <t>13.31</t>
  </si>
  <si>
    <t>PORTAO EM TELA</t>
  </si>
  <si>
    <t>13.31.10</t>
  </si>
  <si>
    <t>PT10-120X210CM-TUBO D=2"TELA 2", 1 FOL.DE ABRIR</t>
  </si>
  <si>
    <t>13.32</t>
  </si>
  <si>
    <t>PORTAO EM CHAPA E PERFIL DE FERRO</t>
  </si>
  <si>
    <t>13.32.01</t>
  </si>
  <si>
    <t>PCH1-120X210CM-CHAPA TRAPEZOIDAL 18, 1 FOL. ABRIR</t>
  </si>
  <si>
    <t>13.32.02</t>
  </si>
  <si>
    <t>PCH2-300X240CM-CHAPA TRAPEZOIDAL 18, 2 FOL. ABRIR</t>
  </si>
  <si>
    <t>13.38</t>
  </si>
  <si>
    <t>GRADES</t>
  </si>
  <si>
    <t>13.38.03</t>
  </si>
  <si>
    <t>GRADE DE FERRO QUADRADO 3/8" - 2,60X1,60 M</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</si>
  <si>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</si>
  <si>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</si>
  <si>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</si>
  <si>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</si>
  <si>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</si>
  <si>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</si>
  <si>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</si>
  <si>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</si>
  <si>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</si>
  <si>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</si>
  <si>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</si>
  <si>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</si>
  <si>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</si>
  <si>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</si>
  <si>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</si>
  <si>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</si>
  <si>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</si>
  <si>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</si>
  <si>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</si>
  <si>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</si>
  <si>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</si>
  <si>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</si>
  <si>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</si>
  <si>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</si>
  <si>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</si>
  <si>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</si>
  <si>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</si>
  <si>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</si>
  <si>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</si>
  <si>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</si>
  <si>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</si>
  <si>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</si>
  <si>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</si>
  <si>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</si>
  <si>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13.55.41</t>
  </si>
  <si>
    <t>MASTRO P/ BANDEIRA GALV.D=2",E=3,65MM,H=6M PINTADO</t>
  </si>
  <si>
    <t>13.70</t>
  </si>
  <si>
    <t>PADRAO GRUPO ESCOLAR</t>
  </si>
  <si>
    <t>13.70.05</t>
  </si>
  <si>
    <t>J1- JANELA DE CORRER DE FERRO 1X1/8" - 1,6 X 1,6 M</t>
  </si>
  <si>
    <t>13.70.06</t>
  </si>
  <si>
    <t>J9- JANELA DE CORRER DE FERRO 1X1/8" - 3,0 X 1,6 M</t>
  </si>
  <si>
    <t>13.70.07</t>
  </si>
  <si>
    <t>J12- JANELA DE CORRER DE FERRO 1X1/8"- 2,0 X 1,6 M</t>
  </si>
  <si>
    <t>13.70.08</t>
  </si>
  <si>
    <t>J7- JANELA DE CORRER DE FERRO 1X1/8"- 2,6 X 1,6 M</t>
  </si>
  <si>
    <t>13.70.18</t>
  </si>
  <si>
    <t>J2- BASCULANTE DE FERRO 1X1/8" - 1,6 X 0,5 M</t>
  </si>
  <si>
    <t>13.70.20</t>
  </si>
  <si>
    <t>J3- BASCULANTE DE FERRO 1X1/8" - 2,3 X 0,5 M</t>
  </si>
  <si>
    <t>13.70.21</t>
  </si>
  <si>
    <t>J4- BASCULANTE DE FERRO 1X1/8" - 3,2 X 0,5 M</t>
  </si>
  <si>
    <t>13.70.23</t>
  </si>
  <si>
    <t>J5- BASCULANTE DE FERRO 1X1/8" - 2,6 X 0,5 M</t>
  </si>
  <si>
    <t>13.70.35</t>
  </si>
  <si>
    <t>PF1- PORTA DE ABRIR CHAPA DOBRADA 1FL. 0,8 X 2,1 M</t>
  </si>
  <si>
    <t>13.70.36</t>
  </si>
  <si>
    <t>PF2- PORTA DE ABRIR CHAPA DOBRADA 1FL. 0,6 X 2,1 M</t>
  </si>
  <si>
    <t>13.70.37</t>
  </si>
  <si>
    <t>PF7- PORTA DE ABRIR CHAPA DOBRADA 1FL. 1,0 X 2,1 M</t>
  </si>
  <si>
    <t>13.70.39</t>
  </si>
  <si>
    <t>PF6- PORTA DE ABRIR CHAPA DOBRADA 2FLS. 1,6X2,1 M</t>
  </si>
  <si>
    <t>13.70.43</t>
  </si>
  <si>
    <t>PF4- PORTA DE CORRER CHAPA DOBRADA 2FLS. 1,5X2,1 M</t>
  </si>
  <si>
    <t>13.70.62</t>
  </si>
  <si>
    <t>PT2- PORTA DE ABRIR DE FERRO E TELA 1 FL.0,8X1,25M</t>
  </si>
  <si>
    <t>13.72</t>
  </si>
  <si>
    <t>PADRAO POLICLINICA</t>
  </si>
  <si>
    <t>13.72.20</t>
  </si>
  <si>
    <t>J3- MAXIMO AR DE METALON - 1,65 X 2,90 M</t>
  </si>
  <si>
    <t>13.72.22</t>
  </si>
  <si>
    <t>J5- MAXIMO AR DE METALON - 1,65 X 3,20 M</t>
  </si>
  <si>
    <t>13.74</t>
  </si>
  <si>
    <t>PADRAO UNIDADE DE SAUDE</t>
  </si>
  <si>
    <t>13.74.05</t>
  </si>
  <si>
    <t>MAXIMO AR DE METALON - 0,6 X 1,2 M</t>
  </si>
  <si>
    <t>13.74.06</t>
  </si>
  <si>
    <t>MAXIMO AR DE METALON - 0,6 X 2,0 M</t>
  </si>
  <si>
    <t>13.76</t>
  </si>
  <si>
    <t>PADRAO CENTRO DE SAUDE</t>
  </si>
  <si>
    <t>13.76.05</t>
  </si>
  <si>
    <t>JF1- BASCULANTE DE FERRO 3/4X1/8"- 3,0 X 1,0 M</t>
  </si>
  <si>
    <t>13.76.09</t>
  </si>
  <si>
    <t>JF3- BASCULANTE DE FERRO 3/4X1/8"- 0,5 X 1,0 M</t>
  </si>
  <si>
    <t>13.76.11</t>
  </si>
  <si>
    <t>JF4- BASCULANTE DE FERRO 3/4X1/8"- 1,1 X 1,5 M</t>
  </si>
  <si>
    <t>13.76.27</t>
  </si>
  <si>
    <t>PF2-PORTA DE ABRIR - VENEZIANA - CHAPA - 0,7X2,8 M</t>
  </si>
  <si>
    <t>13.76.29</t>
  </si>
  <si>
    <t>PF2A-PORTA DE ABRIR-VENEZIANA-CHAPA - 0,8 X 2,8 M</t>
  </si>
  <si>
    <t>13.76.30</t>
  </si>
  <si>
    <t>PF2B-PORTA DE ABRIR-VENEZIANA-CHAPA - 0,9 X 2,8 M</t>
  </si>
  <si>
    <t>13.76.50</t>
  </si>
  <si>
    <t>PORTAO DE METALON 50X20 A CADA 15CM - 2,2 X 2,0 M</t>
  </si>
  <si>
    <t>13.76.52</t>
  </si>
  <si>
    <t>PORTAO DE METALON 50X20 A CADA 15CM - 1,1 X 2,0 M</t>
  </si>
  <si>
    <t>13.78</t>
  </si>
  <si>
    <t>PADRAO CRECHE</t>
  </si>
  <si>
    <t>13.78.20</t>
  </si>
  <si>
    <t>P-2 PORTA DE CORRER DE METALON 1 FL 1,20 X 2,20 M</t>
  </si>
  <si>
    <t>13.78.25</t>
  </si>
  <si>
    <t>PORTA DE CORRER DE FERRO/TELA ARTISTEX 1,75X2,10 M</t>
  </si>
  <si>
    <t>13.78.55</t>
  </si>
  <si>
    <t>GUICHE DE ABRIR DE METALON 2 FL 0,9 X 0,7 M</t>
  </si>
  <si>
    <t>REVESTIMENTOS</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</si>
  <si>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</si>
  <si>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</si>
  <si>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</si>
  <si>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</si>
  <si>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</si>
  <si>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</si>
  <si>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</si>
  <si>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</si>
  <si>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</si>
  <si>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</si>
  <si>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</si>
  <si>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</si>
  <si>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</si>
  <si>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</si>
  <si>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</si>
  <si>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</si>
  <si>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</si>
  <si>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</si>
  <si>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</si>
  <si>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</si>
  <si>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</si>
  <si>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</si>
  <si>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</si>
  <si>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</si>
  <si>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</si>
  <si>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</si>
  <si>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</si>
  <si>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</si>
  <si>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</si>
  <si>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</si>
  <si>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</si>
  <si>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</si>
  <si>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</si>
  <si>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</si>
  <si>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</si>
  <si>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</si>
  <si>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</si>
  <si>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</si>
  <si>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</si>
  <si>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</si>
  <si>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</si>
  <si>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</si>
  <si>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</si>
  <si>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</si>
  <si>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</si>
  <si>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</si>
  <si>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PISOS, RODAPES, SOLEIRAS E PEITORIS</t>
  </si>
  <si>
    <t>15.02</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</si>
  <si>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</si>
  <si>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</si>
  <si>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</si>
  <si>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</si>
  <si>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</si>
  <si>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</si>
  <si>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</si>
  <si>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</si>
  <si>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</si>
  <si>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</si>
  <si>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</si>
  <si>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</si>
  <si>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</si>
  <si>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</si>
  <si>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</si>
  <si>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</si>
  <si>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</si>
  <si>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</si>
  <si>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</si>
  <si>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</si>
  <si>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</si>
  <si>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</si>
  <si>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</si>
  <si>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</si>
  <si>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</si>
  <si>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</si>
  <si>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</si>
  <si>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</si>
  <si>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</si>
  <si>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</si>
  <si>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</si>
  <si>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</si>
  <si>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</si>
  <si>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</si>
  <si>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</si>
  <si>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</si>
  <si>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</si>
  <si>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</si>
  <si>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</si>
  <si>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</si>
  <si>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</si>
  <si>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</si>
  <si>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</si>
  <si>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</si>
  <si>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</si>
  <si>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</si>
  <si>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</si>
  <si>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</si>
  <si>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</si>
  <si>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</si>
  <si>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</si>
  <si>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</si>
  <si>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</si>
  <si>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</si>
  <si>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</si>
  <si>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</si>
  <si>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</si>
  <si>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</si>
  <si>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PISO DE MADEIRA</t>
  </si>
  <si>
    <t>15.15.05</t>
  </si>
  <si>
    <t>TACO DE IPE EXTRA 7 X 21 CM</t>
  </si>
  <si>
    <t>15.17</t>
  </si>
  <si>
    <t>PISO CERAMICO</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</si>
  <si>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</si>
  <si>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</si>
  <si>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</si>
  <si>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</si>
  <si>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</si>
  <si>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</si>
  <si>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</si>
  <si>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</si>
  <si>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</si>
  <si>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</si>
  <si>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</si>
  <si>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</si>
  <si>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</si>
  <si>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</si>
  <si>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</si>
  <si>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</si>
  <si>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</si>
  <si>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</si>
  <si>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</si>
  <si>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</si>
  <si>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</si>
  <si>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</si>
  <si>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t>
  </si>
  <si>
    <t>15.33</t>
  </si>
  <si>
    <t>PISO DE TIJOLO</t>
  </si>
  <si>
    <t>15.33.05</t>
  </si>
  <si>
    <t>CERAMICO MACIÇO PRENSADO, TIPO MORGAN OU EQUIVALENTE</t>
  </si>
  <si>
    <t>15.35</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</si>
  <si>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</si>
  <si>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</si>
  <si>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</si>
  <si>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</si>
  <si>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</si>
  <si>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</si>
  <si>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</si>
  <si>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</si>
  <si>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</si>
  <si>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</si>
  <si>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</si>
  <si>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</si>
  <si>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</si>
  <si>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</si>
  <si>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</si>
  <si>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</si>
  <si>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</si>
  <si>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</si>
  <si>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</si>
  <si>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</si>
  <si>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</si>
  <si>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</si>
  <si>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</si>
  <si>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</si>
  <si>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</si>
  <si>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</si>
  <si>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</si>
  <si>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</si>
  <si>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</si>
  <si>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</si>
  <si>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</si>
  <si>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</si>
  <si>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</si>
  <si>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</si>
  <si>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</si>
  <si>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</si>
  <si>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</si>
  <si>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</si>
  <si>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</si>
  <si>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</si>
  <si>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</si>
  <si>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</si>
  <si>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PEITORIL DE CONCRETO</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</si>
  <si>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</si>
  <si>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</si>
  <si>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</si>
  <si>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</si>
  <si>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</si>
  <si>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</si>
  <si>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</si>
  <si>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</si>
  <si>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</si>
  <si>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</si>
  <si>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</si>
  <si>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</si>
  <si>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</si>
  <si>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</si>
  <si>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VIDROS, ESPELHOS E ACESSORIOS</t>
  </si>
  <si>
    <t>16.02</t>
  </si>
  <si>
    <t>VIDRO LISO</t>
  </si>
  <si>
    <t>16.02.02</t>
  </si>
  <si>
    <t>INCOLOR, E= 3MM, COLOCADO</t>
  </si>
  <si>
    <t>16.02.03</t>
  </si>
  <si>
    <t>INCOLOR, E= 4MM, COLOCADO</t>
  </si>
  <si>
    <t>16.04</t>
  </si>
  <si>
    <t>VIDRO FANTASIA</t>
  </si>
  <si>
    <t>16.04.05</t>
  </si>
  <si>
    <t>E= 4MM, COLOCADO</t>
  </si>
  <si>
    <t>16.06</t>
  </si>
  <si>
    <t>VIDRO CANELADO</t>
  </si>
  <si>
    <t>16.06.05</t>
  </si>
  <si>
    <t>16.08</t>
  </si>
  <si>
    <t>VIDRO ARAMADO</t>
  </si>
  <si>
    <t>16.08.05</t>
  </si>
  <si>
    <t>BRANCO,  E= 7MM, COLOCADO</t>
  </si>
  <si>
    <t>16.20</t>
  </si>
  <si>
    <t>ESPELHO NACIONAL</t>
  </si>
  <si>
    <t>16.20.01</t>
  </si>
  <si>
    <t>E= 4MM, COLOCADO COM PARAFUSO FINESON</t>
  </si>
  <si>
    <t>16.20.07</t>
  </si>
  <si>
    <t>60 x 60 CM, E= 4MM, COLOCADO COM PARAFUSO FINESON</t>
  </si>
  <si>
    <t>16.20.11</t>
  </si>
  <si>
    <t>60 X 40 CM, E= 4MM, COLOCADO COM PARAFUSO FINESON</t>
  </si>
  <si>
    <t>16.20.15</t>
  </si>
  <si>
    <t>90 x 60 CM, E= 4MM, COLOCADO COM PARAFUSO FINESON</t>
  </si>
  <si>
    <t>PINTURA</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</si>
  <si>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</si>
  <si>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</si>
  <si>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</si>
  <si>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</si>
  <si>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</si>
  <si>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</si>
  <si>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</si>
  <si>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</si>
  <si>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</si>
  <si>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</si>
  <si>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</si>
  <si>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</si>
  <si>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</si>
  <si>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</si>
  <si>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</si>
  <si>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</si>
  <si>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</si>
  <si>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</si>
  <si>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</si>
  <si>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</si>
  <si>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</si>
  <si>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</si>
  <si>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</si>
  <si>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</si>
  <si>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</si>
  <si>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</si>
  <si>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</si>
  <si>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</si>
  <si>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</si>
  <si>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</si>
  <si>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</si>
  <si>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</si>
  <si>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</si>
  <si>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</si>
  <si>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</si>
  <si>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</si>
  <si>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</si>
  <si>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</si>
  <si>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</si>
  <si>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</si>
  <si>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</si>
  <si>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</si>
  <si>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</si>
  <si>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</si>
  <si>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</si>
  <si>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</si>
  <si>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</si>
  <si>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</si>
  <si>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</si>
  <si>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</si>
  <si>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</si>
  <si>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</si>
  <si>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</si>
  <si>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</si>
  <si>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</si>
  <si>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</si>
  <si>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</si>
  <si>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</si>
  <si>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</si>
  <si>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</si>
  <si>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</si>
  <si>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</si>
  <si>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</si>
  <si>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</si>
  <si>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</si>
  <si>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</si>
  <si>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</si>
  <si>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</si>
  <si>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</si>
  <si>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</si>
  <si>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</si>
  <si>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</si>
  <si>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</si>
  <si>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</si>
  <si>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</si>
  <si>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</si>
  <si>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</si>
  <si>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</si>
  <si>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</si>
  <si>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</si>
  <si>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</si>
  <si>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</si>
  <si>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</si>
  <si>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</si>
  <si>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</si>
  <si>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</si>
  <si>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</si>
  <si>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</si>
  <si>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</si>
  <si>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</si>
  <si>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</si>
  <si>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</si>
  <si>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</si>
  <si>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</si>
  <si>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</si>
  <si>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</si>
  <si>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</si>
  <si>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</si>
  <si>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</si>
  <si>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</si>
  <si>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</si>
  <si>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</si>
  <si>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</si>
  <si>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</si>
  <si>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</si>
  <si>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</si>
  <si>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</si>
  <si>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</si>
  <si>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</si>
  <si>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</si>
  <si>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</si>
  <si>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</si>
  <si>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</si>
  <si>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</si>
  <si>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</si>
  <si>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</si>
  <si>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18.41</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</si>
  <si>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</si>
  <si>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</si>
  <si>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</si>
  <si>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</si>
  <si>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</si>
  <si>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</si>
  <si>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</si>
  <si>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</si>
  <si>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</si>
  <si>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</si>
  <si>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</si>
  <si>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</si>
  <si>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</si>
  <si>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</si>
  <si>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DRENAGEM</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</si>
  <si>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</si>
  <si>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</si>
  <si>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</si>
  <si>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</si>
  <si>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</si>
  <si>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</si>
  <si>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</si>
  <si>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</si>
  <si>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</si>
  <si>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</si>
  <si>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</si>
  <si>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</si>
  <si>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</si>
  <si>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</si>
  <si>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</si>
  <si>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</si>
  <si>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</si>
  <si>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</si>
  <si>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</si>
  <si>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</si>
  <si>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</si>
  <si>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</si>
  <si>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</si>
  <si>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</si>
  <si>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</si>
  <si>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</si>
  <si>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</si>
  <si>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</si>
  <si>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</si>
  <si>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</si>
  <si>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</si>
  <si>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</si>
  <si>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</si>
  <si>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</si>
  <si>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</si>
  <si>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</si>
  <si>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</si>
  <si>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</si>
  <si>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</si>
  <si>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</si>
  <si>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</si>
  <si>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</si>
  <si>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</si>
  <si>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</si>
  <si>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</si>
  <si>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</si>
  <si>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</si>
  <si>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</si>
  <si>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</si>
  <si>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</si>
  <si>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19.08.01</t>
  </si>
  <si>
    <t>EM TABUA, INCLUSIVE DESFORMA</t>
  </si>
  <si>
    <t>19.09</t>
  </si>
  <si>
    <t>ESTIVA DE MADEIRA</t>
  </si>
  <si>
    <t>19.09.01</t>
  </si>
  <si>
    <t>PARA REDE TUBULAR METALICA</t>
  </si>
  <si>
    <t>19.10</t>
  </si>
  <si>
    <t>ALA DE REDE TUBULAR</t>
  </si>
  <si>
    <t>19.10.02</t>
  </si>
  <si>
    <t>D=  500 MM</t>
  </si>
  <si>
    <t>19.10.03</t>
  </si>
  <si>
    <t>D=  600 MM</t>
  </si>
  <si>
    <t>19.10.04</t>
  </si>
  <si>
    <t>D=  700 MM</t>
  </si>
  <si>
    <t>19.10.05</t>
  </si>
  <si>
    <t>D=  800 MM</t>
  </si>
  <si>
    <t>19.10.06</t>
  </si>
  <si>
    <t>D=  900 MM</t>
  </si>
  <si>
    <t>19.10.07</t>
  </si>
  <si>
    <t>D= 1000 MM</t>
  </si>
  <si>
    <t>19.10.08</t>
  </si>
  <si>
    <t>D= 1100 MM</t>
  </si>
  <si>
    <t>19.10.09</t>
  </si>
  <si>
    <t>D= 1200 MM</t>
  </si>
  <si>
    <t>19.10.10</t>
  </si>
  <si>
    <t>D= 1300 MM</t>
  </si>
  <si>
    <t>19.10.11</t>
  </si>
  <si>
    <t>D= 1500 MM</t>
  </si>
  <si>
    <t>19.11</t>
  </si>
  <si>
    <t>CAIXA PARA BOCA LOBO</t>
  </si>
  <si>
    <t>19.12</t>
  </si>
  <si>
    <t>ALTEAMENTO DE CAIXA PARA BOCA DE LOBO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</si>
  <si>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</si>
  <si>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</si>
  <si>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</si>
  <si>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</si>
  <si>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</si>
  <si>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</si>
  <si>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</si>
  <si>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</si>
  <si>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</si>
  <si>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</si>
  <si>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</si>
  <si>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</si>
  <si>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</si>
  <si>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19.15.03</t>
  </si>
  <si>
    <t>19.15.04</t>
  </si>
  <si>
    <t>19.15.05</t>
  </si>
  <si>
    <t>19.15.06</t>
  </si>
  <si>
    <t>19.15.07</t>
  </si>
  <si>
    <t>19.15.08</t>
  </si>
  <si>
    <t>19.15.09</t>
  </si>
  <si>
    <t>19.15.10</t>
  </si>
  <si>
    <t>19.15.11</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</si>
  <si>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</si>
  <si>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</si>
  <si>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</si>
  <si>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</si>
  <si>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</si>
  <si>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</si>
  <si>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</si>
  <si>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</si>
  <si>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</si>
  <si>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</si>
  <si>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</si>
  <si>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</si>
  <si>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</si>
  <si>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</si>
  <si>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</si>
  <si>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</si>
  <si>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</si>
  <si>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</si>
  <si>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</si>
  <si>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</si>
  <si>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</si>
  <si>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</si>
  <si>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</si>
  <si>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</si>
  <si>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</si>
  <si>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</si>
  <si>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</si>
  <si>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</si>
  <si>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</si>
  <si>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</si>
  <si>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</si>
  <si>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</si>
  <si>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</si>
  <si>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</si>
  <si>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</si>
  <si>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</si>
  <si>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</si>
  <si>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</si>
  <si>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</si>
  <si>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</si>
  <si>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</si>
  <si>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</si>
  <si>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</si>
  <si>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</si>
  <si>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</si>
  <si>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</si>
  <si>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</si>
  <si>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</si>
  <si>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</si>
  <si>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</si>
  <si>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</si>
  <si>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</si>
  <si>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</si>
  <si>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</si>
  <si>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</si>
  <si>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</si>
  <si>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</si>
  <si>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</si>
  <si>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</si>
  <si>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</si>
  <si>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</si>
  <si>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</si>
  <si>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</si>
  <si>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</si>
  <si>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</si>
  <si>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</si>
  <si>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</si>
  <si>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</si>
  <si>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</si>
  <si>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</si>
  <si>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</si>
  <si>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</si>
  <si>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</si>
  <si>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</si>
  <si>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</si>
  <si>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</si>
  <si>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</si>
  <si>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</si>
  <si>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</si>
  <si>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</si>
  <si>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</si>
  <si>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</si>
  <si>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</si>
  <si>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</si>
  <si>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</si>
  <si>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</si>
  <si>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</si>
  <si>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</si>
  <si>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</si>
  <si>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</si>
  <si>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</si>
  <si>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</si>
  <si>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</si>
  <si>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</si>
  <si>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</si>
  <si>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</si>
  <si>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</si>
  <si>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</si>
  <si>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</si>
  <si>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</si>
  <si>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</si>
  <si>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</si>
  <si>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</si>
  <si>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</si>
  <si>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</si>
  <si>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</si>
  <si>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</si>
  <si>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</si>
  <si>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</si>
  <si>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</si>
  <si>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</si>
  <si>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</si>
  <si>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</si>
  <si>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</si>
  <si>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</si>
  <si>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</si>
  <si>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</si>
  <si>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</si>
  <si>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</si>
  <si>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</si>
  <si>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</si>
  <si>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</si>
  <si>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</si>
  <si>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</si>
  <si>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</si>
  <si>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</si>
  <si>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</si>
  <si>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</si>
  <si>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</si>
  <si>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</si>
  <si>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</si>
  <si>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</si>
  <si>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</si>
  <si>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</si>
  <si>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</si>
  <si>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</si>
  <si>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</si>
  <si>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30X20CM CONCRETO 20MPA C/ TAMPA CONCRETO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</si>
  <si>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</si>
  <si>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</si>
  <si>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</si>
  <si>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</si>
  <si>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</si>
  <si>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</si>
  <si>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</si>
  <si>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</si>
  <si>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</si>
  <si>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</si>
  <si>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</si>
  <si>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</si>
  <si>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</si>
  <si>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</si>
  <si>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</si>
  <si>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</si>
  <si>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</si>
  <si>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</si>
  <si>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</si>
  <si>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</si>
  <si>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</si>
  <si>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</si>
  <si>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</si>
  <si>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</si>
  <si>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</si>
  <si>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</si>
  <si>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</si>
  <si>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</si>
  <si>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</si>
  <si>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</si>
  <si>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</si>
  <si>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</si>
  <si>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</si>
  <si>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</si>
  <si>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</si>
  <si>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</si>
  <si>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</si>
  <si>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</si>
  <si>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</si>
  <si>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</si>
  <si>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</si>
  <si>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</si>
  <si>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</si>
  <si>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</si>
  <si>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</si>
  <si>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</si>
  <si>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</si>
  <si>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</si>
  <si>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</si>
  <si>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</si>
  <si>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</si>
  <si>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</si>
  <si>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</si>
  <si>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</si>
  <si>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</si>
  <si>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</si>
  <si>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</si>
  <si>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</si>
  <si>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</si>
  <si>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</si>
  <si>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</si>
  <si>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</si>
  <si>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</si>
  <si>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</si>
  <si>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</si>
  <si>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</si>
  <si>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</si>
  <si>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</si>
  <si>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</si>
  <si>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</si>
  <si>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</si>
  <si>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</si>
  <si>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</si>
  <si>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</si>
  <si>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</si>
  <si>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</si>
  <si>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</si>
  <si>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</si>
  <si>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</si>
  <si>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</si>
  <si>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</si>
  <si>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</si>
  <si>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</si>
  <si>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</si>
  <si>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</si>
  <si>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</si>
  <si>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</si>
  <si>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</si>
  <si>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</si>
  <si>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</si>
  <si>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</si>
  <si>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</si>
  <si>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</si>
  <si>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</si>
  <si>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</si>
  <si>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</si>
  <si>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</si>
  <si>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</si>
  <si>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</si>
  <si>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</si>
  <si>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</si>
  <si>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</si>
  <si>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</si>
  <si>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</si>
  <si>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</si>
  <si>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</si>
  <si>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</si>
  <si>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</si>
  <si>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</si>
  <si>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</si>
  <si>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TxKM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</si>
  <si>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</si>
  <si>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</si>
  <si>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</si>
  <si>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</si>
  <si>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</si>
  <si>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</si>
  <si>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</si>
  <si>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</si>
  <si>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</si>
  <si>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</si>
  <si>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</si>
  <si>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</si>
  <si>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</si>
  <si>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</si>
  <si>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</si>
  <si>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</si>
  <si>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</si>
  <si>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</si>
  <si>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</si>
  <si>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</si>
  <si>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</si>
  <si>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</si>
  <si>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</si>
  <si>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</si>
  <si>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</si>
  <si>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</si>
  <si>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MEIO FIO E CORDAO - PADRAO SUDECAP</t>
  </si>
  <si>
    <t>MEIO FIO EM CONCRETO PRE-MOLDADO FCK&gt;=20MPA, PADRÃO SUDECAP TIPO A, 30 X 14,2/12 (H X L1/L2), COMPRIMENTO 80 CM</t>
  </si>
  <si>
    <t>MEIO FIO EM CONCRETO PRE-MOLDADO FCK&gt;=20MPA, PADRÃO SUDECAP TIPO B, 40 X 15/12 (H X L1/L2), COMPRIMENTO 80CM</t>
  </si>
  <si>
    <t>CORDAO DE TIJOLOS MACIÇOS - CUTELO - CHAPISCADOS</t>
  </si>
  <si>
    <t>CORDAO DE CONC. PREMOLDADO BOLEADO 10X10 COM BASE</t>
  </si>
  <si>
    <t>REMOÇAO E REASSENTAMENTO DE MEIO-FIO</t>
  </si>
  <si>
    <t>DE PEDRA</t>
  </si>
  <si>
    <t>FORNEC. E LANÇAM. DE MATERIAL EM DRENO E PATIO</t>
  </si>
  <si>
    <t>AREIA</t>
  </si>
  <si>
    <t>CASCALHO</t>
  </si>
  <si>
    <t>SOLO EM AREA DE PASSEIO</t>
  </si>
  <si>
    <t>MURO DE VEDAÇAO DE CONCRETO PREMOLD. TIPO CALHA"V"</t>
  </si>
  <si>
    <t>ALTURA LIVRE= 2,5M, SAPATA CONCRETO 1:3:6, 30X50CM</t>
  </si>
  <si>
    <t>MURO DIVISA ALV.INCL.SAPATA 1:3:6 30X40CM E CHAPEU</t>
  </si>
  <si>
    <t>BLOCO DE CONCRETO APARENTE ESP= 15 CM, H= 1,80 M</t>
  </si>
  <si>
    <t>BLOCO DE CONCRETO APARENTE ESP= 15 CM, H= 2,50 M</t>
  </si>
  <si>
    <t>TIJOLO FURADO ESP=10CM, REBOCADO E PINTADO H=1,80M</t>
  </si>
  <si>
    <t>TIJOLO FURADO ESP=10CM, REBOCADO E PINTADO H=2,50M</t>
  </si>
  <si>
    <t>CHAPEU DE MURO</t>
  </si>
  <si>
    <t>CHAPEU DE MURO PADRAO SUCECAP</t>
  </si>
  <si>
    <t>CERCA DE MOURAO A CADA 2,5 M</t>
  </si>
  <si>
    <t>ESTRUTURA SUPORTE PARA FIXAÇAO DE ARAME FARPADO</t>
  </si>
  <si>
    <t>CANTONEIRA FERRO 1 1/2x3/16" COMP=1,1M C/CHUMBADOR</t>
  </si>
  <si>
    <t>ARAME FARPADO ESTICADO E AMARRADO A CANTONEIRA</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</si>
  <si>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</si>
  <si>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</si>
  <si>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</si>
  <si>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</si>
  <si>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</si>
  <si>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</si>
  <si>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</si>
  <si>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</si>
  <si>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</si>
  <si>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</si>
  <si>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</si>
  <si>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</si>
  <si>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</si>
  <si>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</si>
  <si>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</si>
  <si>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</si>
  <si>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</si>
  <si>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</si>
  <si>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</si>
  <si>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</si>
  <si>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</si>
  <si>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</si>
  <si>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</si>
  <si>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</si>
  <si>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</si>
  <si>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</si>
  <si>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</si>
  <si>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</si>
  <si>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</si>
  <si>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</si>
  <si>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</si>
  <si>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</si>
  <si>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</si>
  <si>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</si>
  <si>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</si>
  <si>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</si>
  <si>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</si>
  <si>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</si>
  <si>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</si>
  <si>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</si>
  <si>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</si>
  <si>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</si>
  <si>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</si>
  <si>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</si>
  <si>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</si>
  <si>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</si>
  <si>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</si>
  <si>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</si>
  <si>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</si>
  <si>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</si>
  <si>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</si>
  <si>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</si>
  <si>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</si>
  <si>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</si>
  <si>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</si>
  <si>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</si>
  <si>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</si>
  <si>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</si>
  <si>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</si>
  <si>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</si>
  <si>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</si>
  <si>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</si>
  <si>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</si>
  <si>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</si>
  <si>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</si>
  <si>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</si>
  <si>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</si>
  <si>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</si>
  <si>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</si>
  <si>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</si>
  <si>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</si>
  <si>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</si>
  <si>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</si>
  <si>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</si>
  <si>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</si>
  <si>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</si>
  <si>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</si>
  <si>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</si>
  <si>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</si>
  <si>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</si>
  <si>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</si>
  <si>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</si>
  <si>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</si>
  <si>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</si>
  <si>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</si>
  <si>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</si>
  <si>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</si>
  <si>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</si>
  <si>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</si>
  <si>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</si>
  <si>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</si>
  <si>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</si>
  <si>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</si>
  <si>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</si>
  <si>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</si>
  <si>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</si>
  <si>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</si>
  <si>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</si>
  <si>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</si>
  <si>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</si>
  <si>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</si>
  <si>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</si>
  <si>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</si>
  <si>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</si>
  <si>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</si>
  <si>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</si>
  <si>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</si>
  <si>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</si>
  <si>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</si>
  <si>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</si>
  <si>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</si>
  <si>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</si>
  <si>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</si>
  <si>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</si>
  <si>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</si>
  <si>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</si>
  <si>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</si>
  <si>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</si>
  <si>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</si>
  <si>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</si>
  <si>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</si>
  <si>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</si>
  <si>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</si>
  <si>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</si>
  <si>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</si>
  <si>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</si>
  <si>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</si>
  <si>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</si>
  <si>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</si>
  <si>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</si>
  <si>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</si>
  <si>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</si>
  <si>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</si>
  <si>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</si>
  <si>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</si>
  <si>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</si>
  <si>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</si>
  <si>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</si>
  <si>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</si>
  <si>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</si>
  <si>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</si>
  <si>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</si>
  <si>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</si>
  <si>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</si>
  <si>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</si>
  <si>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</si>
  <si>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</si>
  <si>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</si>
  <si>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</si>
  <si>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</si>
  <si>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</si>
  <si>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</si>
  <si>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</si>
  <si>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</si>
  <si>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</si>
  <si>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</si>
  <si>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</si>
  <si>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</si>
  <si>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</si>
  <si>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</si>
  <si>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</si>
  <si>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</si>
  <si>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</si>
  <si>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</si>
  <si>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</si>
  <si>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</si>
  <si>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</si>
  <si>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</si>
  <si>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</si>
  <si>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</si>
  <si>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</si>
  <si>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</si>
  <si>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</si>
  <si>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</si>
  <si>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</si>
  <si>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</si>
  <si>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</si>
  <si>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</si>
  <si>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</si>
  <si>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</si>
  <si>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</si>
  <si>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</si>
  <si>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</si>
  <si>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</si>
  <si>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</si>
  <si>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</si>
  <si>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</si>
  <si>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</si>
  <si>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</si>
  <si>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</si>
  <si>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</si>
  <si>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</si>
  <si>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</si>
  <si>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</si>
  <si>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</si>
  <si>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</si>
  <si>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</si>
  <si>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</si>
  <si>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</si>
  <si>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</si>
  <si>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</si>
  <si>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</si>
  <si>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</si>
  <si>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</si>
  <si>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</si>
  <si>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</si>
  <si>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</si>
  <si>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</si>
  <si>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</si>
  <si>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</si>
  <si>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</si>
  <si>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</si>
  <si>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</si>
  <si>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</si>
  <si>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</si>
  <si>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</si>
  <si>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</si>
  <si>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</si>
  <si>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</si>
  <si>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</si>
  <si>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</si>
  <si>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</si>
  <si>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</si>
  <si>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</si>
  <si>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</si>
  <si>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</si>
  <si>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</si>
  <si>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</si>
  <si>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</si>
  <si>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</si>
  <si>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</si>
  <si>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</si>
  <si>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</si>
  <si>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</si>
  <si>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</si>
  <si>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</si>
  <si>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</si>
  <si>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</si>
  <si>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</si>
  <si>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</si>
  <si>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</si>
  <si>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</si>
  <si>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</si>
  <si>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</si>
  <si>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</si>
  <si>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</si>
  <si>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</si>
  <si>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</si>
  <si>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</si>
  <si>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</si>
  <si>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</si>
  <si>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</si>
  <si>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</si>
  <si>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</si>
  <si>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</si>
  <si>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</si>
  <si>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</si>
  <si>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</si>
  <si>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</si>
  <si>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</si>
  <si>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</si>
  <si>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</si>
  <si>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</si>
  <si>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</si>
  <si>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</si>
  <si>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</si>
  <si>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</si>
  <si>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</si>
  <si>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</si>
  <si>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</si>
  <si>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</si>
  <si>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</si>
  <si>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</si>
  <si>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</si>
  <si>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40.37</t>
  </si>
  <si>
    <t>CONCRETO ASFALTICO</t>
  </si>
  <si>
    <t>40.37.15</t>
  </si>
  <si>
    <t>PRE-MISTURADO A FRIO RL-1C- PREPARO, EXCL. TRANSP.</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</si>
  <si>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</si>
  <si>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</si>
  <si>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</si>
  <si>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</si>
  <si>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</si>
  <si>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</si>
  <si>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</si>
  <si>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</si>
  <si>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</si>
  <si>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</si>
  <si>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</si>
  <si>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</si>
  <si>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</si>
  <si>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</si>
  <si>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</si>
  <si>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</si>
  <si>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</si>
  <si>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</si>
  <si>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</si>
  <si>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</si>
  <si>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</si>
  <si>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</si>
  <si>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</si>
  <si>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</si>
  <si>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</si>
  <si>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</si>
  <si>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</si>
  <si>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</si>
  <si>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</si>
  <si>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</si>
  <si>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</si>
  <si>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INSTALACAO HIDRAULICA - ESCRITORIO EMPREITEIRA</t>
  </si>
  <si>
    <t>40.60.37</t>
  </si>
  <si>
    <t>INSTALACAO ELETRICA - ESCR.EMPR/DEPOSITO/VESTIARIO</t>
  </si>
  <si>
    <t>40.60.40</t>
  </si>
  <si>
    <t>INSTALACAO HIDRAULICA - VESTIARIO</t>
  </si>
  <si>
    <t>40.60.50</t>
  </si>
  <si>
    <t>INSTALAÇAO ELETRICA - ESCRITORIO TIPO I</t>
  </si>
  <si>
    <t>40.60.51</t>
  </si>
  <si>
    <t>INSTALAÇAO ELETRICA - ESCRITORIO TIPO II</t>
  </si>
  <si>
    <t>40.60.52</t>
  </si>
  <si>
    <t>INSTALAÇAO ELETRICA - VESTIARIO TIPO I</t>
  </si>
  <si>
    <t>40.60.53</t>
  </si>
  <si>
    <t>INSTALAÇAO ELETRICA - VESTIARIO TIPO II</t>
  </si>
  <si>
    <t>40.60.54</t>
  </si>
  <si>
    <t>INSTALAÇAO ELETRICA - VESTIARIO TIPO III</t>
  </si>
  <si>
    <t>40.60.55</t>
  </si>
  <si>
    <t>INSTALAÇA0 ELETRICA - DEPOSITO TIPO I</t>
  </si>
  <si>
    <t>40.60.56</t>
  </si>
  <si>
    <t>INSTALAÇAO ELETRICA - DEPOSITO TIPO II</t>
  </si>
  <si>
    <t>40.60.57</t>
  </si>
  <si>
    <t>INSTALAÇAO ELETRICA - DEPOSITO TIPO III</t>
  </si>
  <si>
    <t>40.60.58</t>
  </si>
  <si>
    <t>INSTALAÇAO ELETRICA - SANITARIO TIPO I</t>
  </si>
  <si>
    <t>40.60.59</t>
  </si>
  <si>
    <t>INSTALAÇAO ELETRICA - SANITARIO TIPO II</t>
  </si>
  <si>
    <t>40.60.60</t>
  </si>
  <si>
    <t>INSTALAÇAO ELETRICA - SANITARIO TIPO III</t>
  </si>
  <si>
    <t>40.60.61</t>
  </si>
  <si>
    <t>INSTALAÇAO ELETRICA - REFEITORIO TIPO I</t>
  </si>
  <si>
    <t>40.60.62</t>
  </si>
  <si>
    <t>INSTALAÇAO ELETRICA - REFEITORIO TIPO II</t>
  </si>
  <si>
    <t>40.60.70</t>
  </si>
  <si>
    <t>INSTALAÇAO HIDRAULICA - ESCRITORIO TIPO I E II</t>
  </si>
  <si>
    <t>40.60.71</t>
  </si>
  <si>
    <t>INSTALAÇAO HIDRAULICA - SANITARIO TIPO I</t>
  </si>
  <si>
    <t>40.60.72</t>
  </si>
  <si>
    <t>INSTALAÇAO HIDROSANITARIA TIPO II</t>
  </si>
  <si>
    <t>40.60.73</t>
  </si>
  <si>
    <t>INSTALAÇAO HIDROSANITARIA - SANITARIO TIPO III</t>
  </si>
  <si>
    <t>40.60.74</t>
  </si>
  <si>
    <t>INSTALAÇAO HIDROSANITARIA - REFEITORIO I E II</t>
  </si>
  <si>
    <t>40.70</t>
  </si>
  <si>
    <t>40.70.01</t>
  </si>
  <si>
    <t>CAIAÇÃO LISA SOBRE REBOCO OU CONCRETO</t>
  </si>
  <si>
    <t>40.70.10</t>
  </si>
  <si>
    <t>LATEX SEM MASSA</t>
  </si>
  <si>
    <t>40.70.20</t>
  </si>
  <si>
    <t>OLEO SOBRE ESQUADRIA DE MADEIRA</t>
  </si>
  <si>
    <t>40.70.21</t>
  </si>
  <si>
    <t>OLEO S/MASSA SOBRE PEÇAS E FORRO MADEIRA</t>
  </si>
  <si>
    <t>40.70.24</t>
  </si>
  <si>
    <t>OLEO C/ 1 DEMÃO DE ZARCÃO SOBRE SERRALHERIA</t>
  </si>
  <si>
    <t>40.70.25</t>
  </si>
  <si>
    <t>OLEO C/1 DEMÃO DE ZARCÃO SOBRE PEÇAS METÁLICAS</t>
  </si>
  <si>
    <t>40.70.26</t>
  </si>
  <si>
    <t>OLEO SOBRE SERRALHERIA</t>
  </si>
  <si>
    <t>40.70.27</t>
  </si>
  <si>
    <t>OLEO SOBRE PEÇAS E SUPERFICIES METÁLICAS</t>
  </si>
  <si>
    <t>40.80</t>
  </si>
  <si>
    <t>SERVIÇOS AUXILIARES - COPASA</t>
  </si>
  <si>
    <t>40.80.30</t>
  </si>
  <si>
    <t>TAMPAO DE FERRO FUNDIDO T5</t>
  </si>
  <si>
    <t>40.80.35</t>
  </si>
  <si>
    <t>TAMPAO DE FERRO FUNDIDO T 109</t>
  </si>
  <si>
    <t>40.80.50</t>
  </si>
  <si>
    <t>40.80.55</t>
  </si>
  <si>
    <t>40.87</t>
  </si>
  <si>
    <t>TUBO CONC.ARMADO JUNTA ELASTICA,NBR8890 CLASSE EA2</t>
  </si>
  <si>
    <t>40.87.04</t>
  </si>
  <si>
    <t>DN= 400 MM</t>
  </si>
  <si>
    <t>40.87.05</t>
  </si>
  <si>
    <t>DN= 500 MM</t>
  </si>
  <si>
    <t>40.87.06</t>
  </si>
  <si>
    <t>DN= 600 MM</t>
  </si>
  <si>
    <t>40.87.08</t>
  </si>
  <si>
    <t>DN= 800 MM</t>
  </si>
  <si>
    <t>40.87.10</t>
  </si>
  <si>
    <t>40.87.15</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</si>
  <si>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</si>
  <si>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</si>
  <si>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</si>
  <si>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</si>
  <si>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</si>
  <si>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</si>
  <si>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</si>
  <si>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</si>
  <si>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</si>
  <si>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</si>
  <si>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</si>
  <si>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</si>
  <si>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</si>
  <si>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</si>
  <si>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</si>
  <si>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</si>
  <si>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</si>
  <si>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</si>
  <si>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</si>
  <si>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</si>
  <si>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</si>
  <si>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</si>
  <si>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42.03</t>
  </si>
  <si>
    <t>EQUIPAMENTOS COMPLEMENTARES</t>
  </si>
  <si>
    <t>42.03.01</t>
  </si>
  <si>
    <t>ANDAIME COM ESTRADOS</t>
  </si>
  <si>
    <t>SERVICOS TECNICOS</t>
  </si>
  <si>
    <t>43.01</t>
  </si>
  <si>
    <t>TOPOGRAFIA</t>
  </si>
  <si>
    <t>43.01.01</t>
  </si>
  <si>
    <t>EQUIPE DE TOPOGRAFIA - PROJETO</t>
  </si>
  <si>
    <t>43.01.03</t>
  </si>
  <si>
    <t>EQUIPE DE TOPOGRAFIA - OBRA</t>
  </si>
  <si>
    <t>43.02</t>
  </si>
  <si>
    <t>EQUIPAMENTOS PARA CONSULTORIA</t>
  </si>
  <si>
    <t>43.02.01</t>
  </si>
  <si>
    <t>EQUIPAMENTOS E MATERIAIS PARA ELABORAÇÃO DE CADASTROS</t>
  </si>
  <si>
    <t>DIA</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</si>
  <si>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</si>
  <si>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</si>
  <si>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</si>
  <si>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</si>
  <si>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</si>
  <si>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</si>
  <si>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</si>
  <si>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</si>
  <si>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</si>
  <si>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</si>
  <si>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</si>
  <si>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</si>
  <si>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</si>
  <si>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</si>
  <si>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</si>
  <si>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</si>
  <si>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</si>
  <si>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</si>
  <si>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</si>
  <si>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</si>
  <si>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</si>
  <si>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</si>
  <si>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</si>
  <si>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</si>
  <si>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</si>
  <si>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</si>
  <si>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</si>
  <si>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</si>
  <si>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</si>
  <si>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</si>
  <si>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</si>
  <si>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</si>
  <si>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</si>
  <si>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</si>
  <si>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</si>
  <si>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</si>
  <si>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</si>
  <si>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</si>
  <si>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</si>
  <si>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</si>
  <si>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</si>
  <si>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</si>
  <si>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</si>
  <si>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</si>
  <si>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</si>
  <si>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</si>
  <si>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</si>
  <si>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</si>
  <si>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</si>
  <si>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</si>
  <si>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</si>
  <si>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45.02.03</t>
  </si>
  <si>
    <t>OLEO DIESEL</t>
  </si>
  <si>
    <t>SERVICOS AUXILIARES DE MARCENARIA</t>
  </si>
  <si>
    <t>47.01</t>
  </si>
  <si>
    <t>PECAS PADRAO ESCOLA</t>
  </si>
  <si>
    <t>47.01.02</t>
  </si>
  <si>
    <t>CAIBRO DE PARAJU APARELHADO NAS 4 FACES 7x4 CM</t>
  </si>
  <si>
    <t>47.01.03</t>
  </si>
  <si>
    <t>RIPA DE PARAJU APARELHADA NAS 4 FACES 4x1,5 CM</t>
  </si>
  <si>
    <t>47.02</t>
  </si>
  <si>
    <t>PORTA</t>
  </si>
  <si>
    <t>47.02.03</t>
  </si>
  <si>
    <t>PORTA EM COMPENSADO RESINADO 10MM 80X210CM</t>
  </si>
  <si>
    <t>47.03</t>
  </si>
  <si>
    <t>MOVEIS</t>
  </si>
  <si>
    <t>47.03.01</t>
  </si>
  <si>
    <t>MAPOTECA P/ PROJETO 1,40X1,10X1,40M E PEÇA 8X8 CM</t>
  </si>
  <si>
    <t>47.03.02</t>
  </si>
  <si>
    <t>CONJ.MESA (130X60CM) 2 BANCOS(130X40CM) MADEIRIT</t>
  </si>
  <si>
    <t>47.03.03</t>
  </si>
  <si>
    <t>BANCO 130X40 CM EM MADEIRIT P/ VESTIARIO</t>
  </si>
  <si>
    <t>SERVICOS AUXILIARES DE SERRALHERIA</t>
  </si>
  <si>
    <t>48.05</t>
  </si>
  <si>
    <t>JANELA DE CORRER</t>
  </si>
  <si>
    <t>48.05.07</t>
  </si>
  <si>
    <t>JANELA DE CORRER DE FERRO 1x1/8", AREA &gt; 1,0 M2</t>
  </si>
  <si>
    <t>48.32</t>
  </si>
  <si>
    <t>MARCO DE FERRO CANTONEIRA</t>
  </si>
  <si>
    <t>48.32.09</t>
  </si>
  <si>
    <t>MARCO DE FERRO CANTONEIRA 1 1/4x1/8", C = 1.65M</t>
  </si>
  <si>
    <t>48.32.12</t>
  </si>
  <si>
    <t>MARCO DE FERRO CANTONEIRA 1 1/4x1/8", C = 1,80M</t>
  </si>
  <si>
    <t>48.32.16</t>
  </si>
  <si>
    <t>PERFIL CHAPA 18 P/ DIVIS.ARDOSIA D=18CM, H=1,80M</t>
  </si>
  <si>
    <t>48.32.17</t>
  </si>
  <si>
    <t>PERFIL CHAPA 18 P/ DIVIS. ARDOSIA D=10CM, H=1,80M</t>
  </si>
  <si>
    <t>48.42</t>
  </si>
  <si>
    <t>48.42.02</t>
  </si>
  <si>
    <t>ESCADA MARINHEIRO FERRO D= 3/4" C/ GUARDA CORPO</t>
  </si>
  <si>
    <t>48.43</t>
  </si>
  <si>
    <t>GRELHAS E GRADES</t>
  </si>
  <si>
    <t>48.43.19</t>
  </si>
  <si>
    <t>GRELHA DE ACO CA-25 D=1/2" C/5,25CM E L 1 1/4X1/8"</t>
  </si>
  <si>
    <t>48.43.20</t>
  </si>
  <si>
    <t>GRADE DE FERRO REDONDO P/CAIXA COLETORA  25X25 CM</t>
  </si>
  <si>
    <t>48.43.21</t>
  </si>
  <si>
    <t>GRELHA DE FERRO REDONDO P/CAIXA COLETORA  30X30 CM</t>
  </si>
  <si>
    <t>48.43.22</t>
  </si>
  <si>
    <t>GRELHA DE FERRO REDONDO P/CAIXA COLETORA  40X40 CM</t>
  </si>
  <si>
    <t>48.43.23</t>
  </si>
  <si>
    <t>GRELHA DE FERRO REDOMDO P/CAIXA COLETORA  50X50 CM</t>
  </si>
  <si>
    <t>48.43.24</t>
  </si>
  <si>
    <t>GRELHA DE FERRO REDONDO P/CAIXA COLETORA  60X60 CM</t>
  </si>
  <si>
    <t>48.43.25</t>
  </si>
  <si>
    <t>GRELHA DE ACO CA-25, D=1/2",C/5,25CM E 3/4",L=32CM</t>
  </si>
  <si>
    <t>48.43.26</t>
  </si>
  <si>
    <t>GRELHA DE FERRO REDONDO P/CAIXA COLETORA  70X70 CM</t>
  </si>
  <si>
    <t>48.43.27</t>
  </si>
  <si>
    <t>GRELHA DE FERRO REDONDO P/CAIXA COLETORA  80X80 CM</t>
  </si>
  <si>
    <t>48.43.28</t>
  </si>
  <si>
    <t>GRELHA DE FERRO REDONDO P/CAIXA COLETORA  90X90 CM</t>
  </si>
  <si>
    <t>48.43.29</t>
  </si>
  <si>
    <t>GRELHA FERRO REDONDO P/ CAIXA COLETRORA 100X100 CM</t>
  </si>
  <si>
    <t>48.43.40</t>
  </si>
  <si>
    <t>CONJUNTO QUADRO E GRELHA DE PV DE CANAL, I = 6"</t>
  </si>
  <si>
    <t>48.43.50</t>
  </si>
  <si>
    <t>GRADE CHAPA 3/4"X1/8" FERRO 1/4"P/ REFLETOR 70X70</t>
  </si>
  <si>
    <t>48.43.51</t>
  </si>
  <si>
    <t>GRADE CHAPA 3/4"x1/8",FERRO 1/4" P/REFLETOR 90x90</t>
  </si>
  <si>
    <t>48.43.55</t>
  </si>
  <si>
    <t>GRADE DE FERRO QUADRADO DE 3/4" E 3/8"</t>
  </si>
  <si>
    <t>48.49</t>
  </si>
  <si>
    <t>CANTONEIRA E MASTRO</t>
  </si>
  <si>
    <t>48.49.20</t>
  </si>
  <si>
    <t>CONJ. QUADRO E CANTONEIRA 3" P/ TAMPA DE CONCRETO</t>
  </si>
  <si>
    <t>48.49.22</t>
  </si>
  <si>
    <t>CONJ.QUADRO E CANTONEIRA 2" E 1 3/4" P/TAMPA CONC.</t>
  </si>
  <si>
    <t>48.49.25</t>
  </si>
  <si>
    <t>CANTONEIRA FERRO 1 1/2x3/16" COMP=1,1M C/CUMBADOR</t>
  </si>
  <si>
    <t>48.49.51</t>
  </si>
  <si>
    <t>MASTRO DE BANDEIRA PADRAO SUDECAP F.G. D= 2",H= 6M</t>
  </si>
  <si>
    <t>48.70</t>
  </si>
  <si>
    <t>SERRALHERIA - GRUPO ESCOLAR</t>
  </si>
  <si>
    <t>48.70.05</t>
  </si>
  <si>
    <t>J1 - JANELA DE CORRER DE FERRO 1x1/8" - 1,60x1,60M</t>
  </si>
  <si>
    <t>48.70.06</t>
  </si>
  <si>
    <t>J9 - JANELA DE CORRER DE FERRO 1x1/8" - 3,00x1,60M</t>
  </si>
  <si>
    <t>48.70.07</t>
  </si>
  <si>
    <t>J12- JANELA DE CORRER DE FERRO 1x1/8" - 2,00x1,60M</t>
  </si>
  <si>
    <t>48.70.08</t>
  </si>
  <si>
    <t>J7- JANELA DE CORRER DE FERRO 1x1/8" - 2,60x1,60M</t>
  </si>
  <si>
    <t>48.70.18</t>
  </si>
  <si>
    <t>J2 - BASCULANTE DE FERRO 1x1/8" - 1,60x0,50M</t>
  </si>
  <si>
    <t>48.70.19</t>
  </si>
  <si>
    <t>J2 - BASCULANTE DE FERRO 1x1/8" - 1,5x0,50M</t>
  </si>
  <si>
    <t>48.70.20</t>
  </si>
  <si>
    <t>J3 - BASCULANTE DE FERRO 1x1/8" - 2,30x0,50M</t>
  </si>
  <si>
    <t>48.70.21</t>
  </si>
  <si>
    <t>J4 - BASCULANTE DE FERRO 1x1/8" - 3,20x0,50M</t>
  </si>
  <si>
    <t>48.70.22</t>
  </si>
  <si>
    <t>J11- BASCULANTE DE FERRO 1x1/8" - 2,00x0,50M</t>
  </si>
  <si>
    <t>48.70.23</t>
  </si>
  <si>
    <t>J5 - BASCULANTE DE FERRO 1x1/8" - 2,60x0,50M</t>
  </si>
  <si>
    <t>48.70.35</t>
  </si>
  <si>
    <t>PF1- PORTA DE ABRIR CHAPA DOBRADA 1FL.- 0,80x2,10M</t>
  </si>
  <si>
    <t>48.70.36</t>
  </si>
  <si>
    <t>PF2- PORTA DE ABRIR CHAPA DOBRADA 1FL.- 0,60x2,10M</t>
  </si>
  <si>
    <t>48.70.37</t>
  </si>
  <si>
    <t>PF7- PORTA DE ABRIR CHAPA DOBRADA 1 FL.- 1,0x2,10M</t>
  </si>
  <si>
    <t>48.70.39</t>
  </si>
  <si>
    <t>PF6- PORTA DE ABRIR CHAPA DOBRADA 2FL. 1,60x2,10M</t>
  </si>
  <si>
    <t>48.70.42</t>
  </si>
  <si>
    <t>PF3- PORTA DE CORRER FERRO 1x1/8" 1FL.- 1,10x2,10M</t>
  </si>
  <si>
    <t>48.70.43</t>
  </si>
  <si>
    <t>PF4- PORTA DE CORRER CHAPA DOBRADA 2 FL.1,50x2,10M</t>
  </si>
  <si>
    <t>48.70.59</t>
  </si>
  <si>
    <t>PE-3 PORATAO DE ABRIR EM TUBO E TELA 2 FLS.3,0x2,4</t>
  </si>
  <si>
    <t>48.70.60</t>
  </si>
  <si>
    <t>PT1- PORTAO DE ABRIR TUBO E TELA 2FL. - 3,00x2,50M</t>
  </si>
  <si>
    <t>48.70.62</t>
  </si>
  <si>
    <t>PT2- PORTAO DE ABRIR FERRO E TELA 1FL.- 0,80x1,25M</t>
  </si>
  <si>
    <t>48.70.64</t>
  </si>
  <si>
    <t>PT3- PORTAO DE ABRIR FERRO E TELA 2FL.- 1,00x1,60M</t>
  </si>
  <si>
    <t>48.70.65</t>
  </si>
  <si>
    <t>PE4- PORTAO DE ABRIR TUBO E TELA 1 FL. 1,20x2,0M</t>
  </si>
  <si>
    <t>48.70.89</t>
  </si>
  <si>
    <t>ALCAPAO CHAPA GALV. 18, 0,60x0,60M INCL. CAIXILHO</t>
  </si>
  <si>
    <t>48.70.90</t>
  </si>
  <si>
    <t>ALCAPAO DE CHAPA 18, 0,80x0,80M, INCL. CAIXILHO</t>
  </si>
  <si>
    <t>48.70.91</t>
  </si>
  <si>
    <t>GRADE DE FERRO QUADRADO 3/8" - 1,60x0,50 M</t>
  </si>
  <si>
    <t>48.70.92</t>
  </si>
  <si>
    <t>GRADE DE FERRO QUADRADO 3/8" - 1,60x1,60 M</t>
  </si>
  <si>
    <t>48.70.93</t>
  </si>
  <si>
    <t>GRADE DE FERRO QUADRADO 3/8" - 2,60x1,60 M</t>
  </si>
  <si>
    <t>48.70.95</t>
  </si>
  <si>
    <t>MAO FRANCESA PARA ENGRAD. CERAMICO 0,35x1,00 M</t>
  </si>
  <si>
    <t>48.70.96</t>
  </si>
  <si>
    <t>MAO FRANCESA P/ ENGRAD. CERAMICO 0,50x1,50 M</t>
  </si>
  <si>
    <t>48.70.97</t>
  </si>
  <si>
    <t>MAO FRANCESA PARA ENGRAD. CERAMICO 4,20x1,60 M</t>
  </si>
  <si>
    <t>48.70.98</t>
  </si>
  <si>
    <t>GRADE DE TELA ARTISTICA FIO 12, MALHA 25 MM</t>
  </si>
  <si>
    <t>48.72</t>
  </si>
  <si>
    <t>SERRALHERIA - POLICLINICA</t>
  </si>
  <si>
    <t>48.72.05</t>
  </si>
  <si>
    <t>J1 - JANELA DE CORRER DE FERRO 1x1/8" - 1,50x1,50M</t>
  </si>
  <si>
    <t>48.72.10</t>
  </si>
  <si>
    <t>J2 - BASCULANTE DE FERRO 1x1/8" - 0,45x1,50M</t>
  </si>
  <si>
    <t>48.72.12</t>
  </si>
  <si>
    <t>J4 - BASCULANTE DE FERRO 1x1/8" - 1,20x3,00M</t>
  </si>
  <si>
    <t>48.72.14</t>
  </si>
  <si>
    <t>BASCULANTE DE FERRO DE 1x1/8" - 1,50x0,90M</t>
  </si>
  <si>
    <t>48.72.20</t>
  </si>
  <si>
    <t>J3 - MAXIMO AR DE METALON - 1,65x2,90M</t>
  </si>
  <si>
    <t>48.72.22</t>
  </si>
  <si>
    <t>J5 - MAXIMO AR DE METALON - 1,65x3,20M</t>
  </si>
  <si>
    <t>48.72.26</t>
  </si>
  <si>
    <t>J7 - VENEZIANA DE CHAPA DOBRADA - 0,90x0,30M</t>
  </si>
  <si>
    <t>48.72.35</t>
  </si>
  <si>
    <t>P4 - PORTA DE ABRIR DE METALON 1FL. - 1,00x2,90M</t>
  </si>
  <si>
    <t>48.72.50</t>
  </si>
  <si>
    <t>GUARDA-CORPO TUBO GV 2" E 1",3 PC. HORIZ. FIX.PISO</t>
  </si>
  <si>
    <t>48.72.60</t>
  </si>
  <si>
    <t>BRISE SOLEIL DE METALON/CHAPA VENEZIANA 1,60x1,60M</t>
  </si>
  <si>
    <t>48.72.65</t>
  </si>
  <si>
    <t>ALCAPAO DE CHAPA GALV.18, 0,60x0,60M,INCL.CAIXILHO</t>
  </si>
  <si>
    <t>48.72.90</t>
  </si>
  <si>
    <t>ILUMINACAO ZENITAL DE FERRO, CANTONEIRA 1,00x1,00M</t>
  </si>
  <si>
    <t>48.74</t>
  </si>
  <si>
    <t>SERRALHERIA - UNIDADE DE SAUDE</t>
  </si>
  <si>
    <t>48.74.05</t>
  </si>
  <si>
    <t>MAXIMO AR DE METALON - 0,60x1,20M</t>
  </si>
  <si>
    <t>48.74.06</t>
  </si>
  <si>
    <t>MAXIMO AR DE METALON - 0,60x2,00M</t>
  </si>
  <si>
    <t>48.74.15</t>
  </si>
  <si>
    <t>CAIXILHO FIXO DE METALON - 1,20x0,30M</t>
  </si>
  <si>
    <t>48.74.20</t>
  </si>
  <si>
    <t>PORTA DE CORRER DE METALON - 0,90x2,20M</t>
  </si>
  <si>
    <t>48.74.25</t>
  </si>
  <si>
    <t>PORTAO DE ABRIR CHAPA TRAPEZOIDAL 2FL.- 3,00x2,40M</t>
  </si>
  <si>
    <t>48.74.26</t>
  </si>
  <si>
    <t>PORTAO DE ABRIR CHAPA TRAPEZOIDAL 1FL.- 1,20x2,10M</t>
  </si>
  <si>
    <t>48.74.40</t>
  </si>
  <si>
    <t>GRADE DE FERRO QUADRADO 3/8" - 0,60x1,20M</t>
  </si>
  <si>
    <t>48.74.50</t>
  </si>
  <si>
    <t>GUICHE DE ABRIR DE METALON 2FL. - 0,50x0,70M</t>
  </si>
  <si>
    <t>48.76</t>
  </si>
  <si>
    <t>SERRALHERIA - CENTRO DE SAUDE (CODEURB)</t>
  </si>
  <si>
    <t>48.76.05</t>
  </si>
  <si>
    <t>JF1- BASCULANTE DE FERRO - 3/4x1/8" - 3.0x1.0 M</t>
  </si>
  <si>
    <t>48.76.09</t>
  </si>
  <si>
    <t>JF3- BASCULANTE DE FERRO - 3/4x1/8" - 0.5x1.0 M</t>
  </si>
  <si>
    <t>48.76.11</t>
  </si>
  <si>
    <t>JF4- BASCULANTE DE FERRO - 3/4x1/8" - 1.1x1.5 M</t>
  </si>
  <si>
    <t>48.76.12</t>
  </si>
  <si>
    <t>JF4A- BASCULANTE DE FERRO - 3/4x1/8" - 1.1x1.5 M</t>
  </si>
  <si>
    <t>48.76.14</t>
  </si>
  <si>
    <t>JF5- BASCULANTE DE FERRO - 3/4x1/8" - 0.5x2.8 M</t>
  </si>
  <si>
    <t>48.76.25</t>
  </si>
  <si>
    <t>PF1- PORTA DE CORRER - METALON/FERRO - 2.625x2.8 M</t>
  </si>
  <si>
    <t>48.76.27</t>
  </si>
  <si>
    <t>PF2- PORTA DE ABRIR - VENEZIANA-CHAPA - 0.7x2.8 M</t>
  </si>
  <si>
    <t>48.76.29</t>
  </si>
  <si>
    <t>PF2A- PORTA DE ABRIR - VENEZIANA-CHAPA - 0.8x2.8 M</t>
  </si>
  <si>
    <t>48.76.30</t>
  </si>
  <si>
    <t>PF2B- PORTA DE ABRIR - VENEZIANA-CHAPA - 0.9x2.8 M</t>
  </si>
  <si>
    <t>48.76.50</t>
  </si>
  <si>
    <t>PORTAO DE METALON 50x20 A CADA 15 CM - 2.2x2.0 M</t>
  </si>
  <si>
    <t>48.76.52</t>
  </si>
  <si>
    <t>PORTAO DE METALON 50x20 A CADA 15 CM - 1.1x2.0 M</t>
  </si>
  <si>
    <t>48.78</t>
  </si>
  <si>
    <t>SERRALHERIA - CRECHE</t>
  </si>
  <si>
    <t>48.78.05</t>
  </si>
  <si>
    <t>J1 - MAXIMO AR DE METALON 0,60x1,20M</t>
  </si>
  <si>
    <t>48.78.06</t>
  </si>
  <si>
    <t>J2 - MAXIMO AR DE METALON 0,60x2,00M</t>
  </si>
  <si>
    <t>48.78.15</t>
  </si>
  <si>
    <t>P1 - PORTA DE ABRIR DE METALON 2FL. - 1,50x2,20M</t>
  </si>
  <si>
    <t>48.78.16</t>
  </si>
  <si>
    <t>COMPLEMENTO SUPERIOR DE P1 - 1,50x1,10M</t>
  </si>
  <si>
    <t>48.78.17</t>
  </si>
  <si>
    <t>P3 - PORTA DE ABRIR DE METALON 1FL. 0,80x2,20M</t>
  </si>
  <si>
    <t>48.78.20</t>
  </si>
  <si>
    <t>P2 - PORTA DE CORRER DE METALON 1FL. 1,20x2,20M</t>
  </si>
  <si>
    <t>48.78.25</t>
  </si>
  <si>
    <t>PORTA DE CORRER DE FERRO/TELA ARTISTEX- 1,75x2,10M</t>
  </si>
  <si>
    <t>48.78.30</t>
  </si>
  <si>
    <t>PORTAO DE ABRIR CHAPA TRAPEZOIDAL 2FL.- 3,00x2,50M</t>
  </si>
  <si>
    <t>48.78.31</t>
  </si>
  <si>
    <t>PORTAO DE ABRIR CHAPA TRAPEZOIDAL 1FL.- 1,00x2,10M</t>
  </si>
  <si>
    <t>48.78.50</t>
  </si>
  <si>
    <t>ALCAPAO DE CHAPA GALV.18,0,60x0,60M, INCL.CAIXILHO</t>
  </si>
  <si>
    <t>48.78.55</t>
  </si>
  <si>
    <t>GUICHE DE ABRIR DE METALON 2FL. - 0,90x0,70M</t>
  </si>
  <si>
    <t>48.78.60</t>
  </si>
  <si>
    <t>CUSTO HORARIO DE EQUIPAMENTO</t>
  </si>
  <si>
    <t>50.01</t>
  </si>
  <si>
    <t>ACABADORA DE ASFALTO, LAMA E VASSOURA MECANICA</t>
  </si>
  <si>
    <t>50.01.09</t>
  </si>
  <si>
    <t>CHI/VIBROACABADORA DE ASFALTO SOBRE ESTEIRAS, LARG. PAVIM. 2,13 M A 4,55 M, POT. 74 KW/ 100 HP, CAP. 400 T/ H</t>
  </si>
  <si>
    <t>50.01.30</t>
  </si>
  <si>
    <t>CHP/USINA DE LAMA ASFÁLTICA COM CAPACIDADE DE 5M3 E POTÊNCIA 30HP OU EQUIVALENTE - EXCLUSIVE CAMINHÃO</t>
  </si>
  <si>
    <t>50.01.31</t>
  </si>
  <si>
    <t>CHI/USINA DE LAMA ASFÁLTICA COM CAPACIDADE DE 5M3 E POTÊNCIA 30HP OU EQUIVALENTE - EXCLUSIVE CAMINHÃO</t>
  </si>
  <si>
    <t>50.01.32</t>
  </si>
  <si>
    <t>CHP/CAMIN.LAMA ASF. FORD 1519, CONSMAQ LA-6-6.0M3</t>
  </si>
  <si>
    <t>50.01.33</t>
  </si>
  <si>
    <t>CHI/CAMIN.LAMA ASF. FORD 1519, CONSMAQ LA-6-6.0M3</t>
  </si>
  <si>
    <t>50.01.70</t>
  </si>
  <si>
    <t>CHP/VASSOURA MECANICA REBOCAVEL COM ESCOVA CILINDRICA LARGURA UTIL DE VARRIMENTO = 2,44M</t>
  </si>
  <si>
    <t>50.01.71</t>
  </si>
  <si>
    <t>CHI/VASSOURA MECANICA REBOCAVEL COM ESCOVA CILINDRICA LARGURA UTIL DE VARRIMENTO = 2,44M</t>
  </si>
  <si>
    <t>50.01.72</t>
  </si>
  <si>
    <t>CHP/FRESADORA DE ASFALTO A FRIO SOBRE RODAS, LARG. FRESAGEM 1,00 M, POT. 155 KW/208 HP</t>
  </si>
  <si>
    <t>50.04</t>
  </si>
  <si>
    <t>BATE ESTACA E MARTELO</t>
  </si>
  <si>
    <t>50.04.10</t>
  </si>
  <si>
    <t>CHP/BATE ESTACA MAGAN 850 PM, 44 HP</t>
  </si>
  <si>
    <t>50.04.11</t>
  </si>
  <si>
    <t>CHI/BATE ESTACA MAGAN 850 PM, 44 HP</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</si>
  <si>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</si>
  <si>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</si>
  <si>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</si>
  <si>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</si>
  <si>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</si>
  <si>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</si>
  <si>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</si>
  <si>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</si>
  <si>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</si>
  <si>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</si>
  <si>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</si>
  <si>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</si>
  <si>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</si>
  <si>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</si>
  <si>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</si>
  <si>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</si>
  <si>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</si>
  <si>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</si>
  <si>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</si>
  <si>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 FORD 1317 WE</t>
  </si>
  <si>
    <t>50.10.09</t>
  </si>
  <si>
    <t>CHI/CAMINHAO BASCULANTE FORD 1317 WE</t>
  </si>
  <si>
    <t>50.10.12</t>
  </si>
  <si>
    <t>CHP/CAMINHAO BASCULANTE FORD 1519</t>
  </si>
  <si>
    <t>50.10.13</t>
  </si>
  <si>
    <t>CHI/CAMINHAO BASCULANTE FORD 1519</t>
  </si>
  <si>
    <t>50.10.36</t>
  </si>
  <si>
    <t>CHP/CAMINHAO TANQUE FORD 1317 WE, 6.000L</t>
  </si>
  <si>
    <t>50.10.37</t>
  </si>
  <si>
    <t>CHI/CAMINHAO TANQUE FORD 1317 WE, 6.000L</t>
  </si>
  <si>
    <t>50.10.50</t>
  </si>
  <si>
    <t>CHP/CAMINHAO TANQUE FORD 1317 WE TRUCADO, 10000</t>
  </si>
  <si>
    <t>50.10.51</t>
  </si>
  <si>
    <t>CHI/CAMINHAO TANQUE FORD 1317 WE TRUCADO, 10000 L</t>
  </si>
  <si>
    <t>50.10.68</t>
  </si>
  <si>
    <t>CHP/CAMINHAO CARROCERIA FORD 1317 WE</t>
  </si>
  <si>
    <t>50.10.69</t>
  </si>
  <si>
    <t>CHI/CAMINHAO CARROCERIA FORD 1317 WE</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</si>
  <si>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</si>
  <si>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</si>
  <si>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</si>
  <si>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</si>
  <si>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</si>
  <si>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FORD F-1319 MADAL PBK - 6500</t>
  </si>
  <si>
    <t>50.10.83</t>
  </si>
  <si>
    <t>CHI/CAM.GUINDAUTO FORD F-1319 MADAL PBK - 6500</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</si>
  <si>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</si>
  <si>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</si>
  <si>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</si>
  <si>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</si>
  <si>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</si>
  <si>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</si>
  <si>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</si>
  <si>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</si>
  <si>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</si>
  <si>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</si>
  <si>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</si>
  <si>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</si>
  <si>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</si>
  <si>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</si>
  <si>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</si>
  <si>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</si>
  <si>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</si>
  <si>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</si>
  <si>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</si>
  <si>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</si>
  <si>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</si>
  <si>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VIBRAT. DYNAPAC CA-25 LISO - STD  P/SOLOS</t>
  </si>
  <si>
    <t>50.13.41</t>
  </si>
  <si>
    <t>CHI/ROLO VIBRAT. DYNAPAC CA-25 LISO - STD  P/SOLOS</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</si>
  <si>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</si>
  <si>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</si>
  <si>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</si>
  <si>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</si>
  <si>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</si>
  <si>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</si>
  <si>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</si>
  <si>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</si>
  <si>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</si>
  <si>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</si>
  <si>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</si>
  <si>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</si>
  <si>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</si>
  <si>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</si>
  <si>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</si>
  <si>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</si>
  <si>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</si>
  <si>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</si>
  <si>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</si>
  <si>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</si>
  <si>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</si>
  <si>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</si>
  <si>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</si>
  <si>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</si>
  <si>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</si>
  <si>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</si>
  <si>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</si>
  <si>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</si>
  <si>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</si>
  <si>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</si>
  <si>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</si>
  <si>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</si>
  <si>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</si>
  <si>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</si>
  <si>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</si>
  <si>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</si>
  <si>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</si>
  <si>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</si>
  <si>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</si>
  <si>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</si>
  <si>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</si>
  <si>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</si>
  <si>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50.19.16</t>
  </si>
  <si>
    <t>CHP/PERFURATRIZ BJ 571-4L 78PCM</t>
  </si>
  <si>
    <t>50.19.17</t>
  </si>
  <si>
    <t>CHI/PERFURATRIZ BJ 571-4L 78PCM</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</si>
  <si>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</si>
  <si>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</si>
  <si>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</si>
  <si>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</si>
  <si>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</si>
  <si>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</si>
  <si>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</si>
  <si>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</si>
  <si>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</si>
  <si>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</si>
  <si>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</si>
  <si>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</si>
  <si>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</si>
  <si>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</si>
  <si>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</si>
  <si>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</si>
  <si>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</si>
  <si>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</si>
  <si>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</si>
  <si>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</si>
  <si>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</si>
  <si>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</si>
  <si>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</si>
  <si>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</si>
  <si>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</si>
  <si>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</si>
  <si>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</si>
  <si>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</si>
  <si>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</si>
  <si>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</si>
  <si>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</si>
  <si>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</si>
  <si>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</si>
  <si>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</si>
  <si>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</si>
  <si>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WTTA - 16G</t>
  </si>
  <si>
    <t>50.27.17</t>
  </si>
  <si>
    <t>CHI/ GUINDASTE WTTA - 16G</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</si>
  <si>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</si>
  <si>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</si>
  <si>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</si>
  <si>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</si>
  <si>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</si>
  <si>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</si>
  <si>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</si>
  <si>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</si>
  <si>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</si>
  <si>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</si>
  <si>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</si>
  <si>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</si>
  <si>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</si>
  <si>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</si>
  <si>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</si>
  <si>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COM LAMINA E ESCARIFICADOR D8</t>
  </si>
  <si>
    <t>50.36.09</t>
  </si>
  <si>
    <t>CHI/TRATOR COM LAMINA E ESCARIFICADOR D8</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</si>
  <si>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</si>
  <si>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</si>
  <si>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</si>
  <si>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</si>
  <si>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</si>
  <si>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</si>
  <si>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</si>
  <si>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</si>
  <si>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50.37</t>
  </si>
  <si>
    <t>USINA DE ASFALTO, SOLOS E CONCRETO</t>
  </si>
  <si>
    <t>50.37.22</t>
  </si>
  <si>
    <t>CHP/USINA DE ASFALTO A FRIO, CAPACIDADE DE 30 A 40 T/H, ELETRICA, POTENCIA DE 20 CV, OU EQUIVALENTE</t>
  </si>
  <si>
    <t>50.37.23</t>
  </si>
  <si>
    <t>CHI/USINA DE ASFALTO A FRIO, CAPACIDADE DE 30 A 40 T/H, ELETRICA, POTENCIA DE 20 CV, OU EQUIVALENTE</t>
  </si>
  <si>
    <t>50.39</t>
  </si>
  <si>
    <t>VIBRADOR</t>
  </si>
  <si>
    <t>50.39.10</t>
  </si>
  <si>
    <t>CHP/VIBRADOR DE IMERSAO COM MANGOTE DE 45MM</t>
  </si>
  <si>
    <t>50.39.11</t>
  </si>
  <si>
    <t>CHI/VIBRADOR DE IMERSAO COM MANGOTE DE 45MM</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</si>
  <si>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</si>
  <si>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</si>
  <si>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</si>
  <si>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</si>
  <si>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</si>
  <si>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</si>
  <si>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</si>
  <si>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</si>
  <si>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</si>
  <si>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</si>
  <si>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</si>
  <si>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</si>
  <si>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</si>
  <si>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</si>
  <si>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</si>
  <si>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</si>
  <si>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</si>
  <si>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</si>
  <si>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</si>
  <si>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</si>
  <si>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ED-24042</t>
  </si>
  <si>
    <t>FORNECIMENTO E INSTALAÇÃO DE FITA SUBTERRÂNEA PARA SINALIZAÇÃO DE REDES OU TUBULAÇÕES</t>
  </si>
  <si>
    <t>ED-9837</t>
  </si>
  <si>
    <t xml:space="preserve">APLICAÇÃO E REGULARIZAÇÃO DE COLCHÃO DE AREIA </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</si>
  <si>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</si>
  <si>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</si>
  <si>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</si>
  <si>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</si>
  <si>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</si>
  <si>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EXECUÇÃO DE PAVIMENTO INTERTRAVADO, ESPESSURA 10CM, FCK 40MPA, INCLUINDO FORNECIMENTO E TRANSPORTE DE TODOS OS MATERIAIS E COLCHÃO DE ASSENTAMENTO COM ESPESSURA 6CM</t>
  </si>
  <si>
    <t>EXECUÇÃO DE PAVIMENTO INTERTRAVADO, ESPESSURA 6CM, FCK 35MPA, INCLUINDO FORNECIMENTO E TRANSPORTE DE TODOS OS MATERIAIS E COLCHÃO DE ASSENTAMENTO COM ESPESSURA 6CM</t>
  </si>
  <si>
    <t>EXECUÇÃO DE PAVIMENTO INTERTRAVADO, ESPESSURA 8CM, FCK 35MPA, INCLUINDO FORNECIMENTO E TRANSPORTE DE TODOS OS MATERIAIS E COLCHÃO DE ASSENTAMENTO COM ESPESSURA 6CM</t>
  </si>
  <si>
    <t>EXECUÇÃO DE PAVIMENTO INTERTRAVADO EM BLOCO SEXTAVADO, ESPESSURA 8CM, FCK 35MPA, INCLUINDO FORNECIMENTO E TRANSPORTE DE TODOS OS MATERIAIS E COLCHÃO DE ASSENTAMENTO COM ESPESSURA 6CM</t>
  </si>
  <si>
    <t>ENGENHEIRO ELETRICISTA/MECÂNICO COM ENCARGOS COMPLEMENTARES</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</si>
  <si>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</si>
  <si>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</si>
  <si>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</si>
  <si>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</si>
  <si>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</si>
  <si>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</si>
  <si>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</si>
  <si>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</si>
  <si>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</si>
  <si>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</si>
  <si>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</si>
  <si>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</si>
  <si>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</si>
  <si>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</si>
  <si>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</si>
  <si>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</si>
  <si>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</si>
  <si>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 xml:space="preserve">KWH   </t>
  </si>
  <si>
    <t>3,00 X 2,00 M EM LONA IMPRESSAO DIGITAL P.SUDECAP</t>
  </si>
  <si>
    <t>COMPENSADO 10MM FIXAÇAO ENTERRADA COM INFORME PBH</t>
  </si>
  <si>
    <t>COMPENSADO 10MM FIXAÇAO ENTERRADA SEM INFORME PBH</t>
  </si>
  <si>
    <t>COMPENSADO 10MM COM BASE DE CONCRETO C/INFORME PBH</t>
  </si>
  <si>
    <t>COMPENSADO 10MM COM BASE DE CONCRETO S/INFORME PBH</t>
  </si>
  <si>
    <t>DE TELA GALVANIZADA #2" FIO 14 C/FIXAÇAO ENTERRADA</t>
  </si>
  <si>
    <t>DE TELA GALVANIZADA #2" FIO 14 C/BASE DE CONCRETO</t>
  </si>
  <si>
    <t>TIPO 1 - PECA 8X8 CADA 2,00M E 5 FIOS ARAME GALVANIZADO</t>
  </si>
  <si>
    <t>TUBO PVC      D= 100 MM</t>
  </si>
  <si>
    <t>TUBO PVC      D= 150 MM</t>
  </si>
  <si>
    <t>TUBO PVC      D= 200 MM</t>
  </si>
  <si>
    <t>TUBO PVC      D= 250 MM</t>
  </si>
  <si>
    <t>ESCRITORIO COM AR CONDICIONADO</t>
  </si>
  <si>
    <t>ESCRITORIO COM AR CONDICIONADO E SANITARIO</t>
  </si>
  <si>
    <t>VESTIARIO COM 7 CHUVEIROS E 2 LAVATORIOS</t>
  </si>
  <si>
    <t>VESTIARIO BOX 7 SANIT. 2 LAVAT. 1 MICTORIO</t>
  </si>
  <si>
    <t>VESTIARIO 4 CHUV. 3 SANIT. 1LAVAT. 1 MICT.</t>
  </si>
  <si>
    <t>VESTIARIO</t>
  </si>
  <si>
    <t>REFEITORIO</t>
  </si>
  <si>
    <t>DEPOSITO E FERRAMENTARIA COM LAVATORIO</t>
  </si>
  <si>
    <t>ED-50668</t>
  </si>
  <si>
    <t>MINI GUINDASTE ARANHA SOBRE ESTEIRAS E LANCA TELESCÓPICA, CAPACIDADE MÁXIMA DE CARGA 3,0 TON, RAIO MÁXIMO DE TRABALHO 8,25 M, ALTURA DE LANÇA DO SOLO 9,2 M, 55 M DE CABO DE AÇO 8 MM, MOTOR ELÉTRICO 220/380 VOLTS TRIFÁSICO - MATERIAIS NA OPERAÇÃO. AF_03/2022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</si>
  <si>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</si>
  <si>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</si>
  <si>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</si>
  <si>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</si>
  <si>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LUMINÁRIA TIPO PLAFON CIRCULAR, DE SOBREPOR, COM LED DE 12/13 W - FORNECIMENTO E INSTALAÇÃO.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</si>
  <si>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</si>
  <si>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</si>
  <si>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</si>
  <si>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</si>
  <si>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</si>
  <si>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</si>
  <si>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</si>
  <si>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</si>
  <si>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</si>
  <si>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</si>
  <si>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</si>
  <si>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</si>
  <si>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</si>
  <si>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</si>
  <si>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</si>
  <si>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</si>
  <si>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</si>
  <si>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</si>
  <si>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</si>
  <si>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</si>
  <si>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</si>
  <si>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</si>
  <si>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</si>
  <si>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</si>
  <si>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</si>
  <si>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</si>
  <si>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</si>
  <si>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</si>
  <si>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</si>
  <si>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</si>
  <si>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</si>
  <si>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</si>
  <si>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</si>
  <si>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</si>
  <si>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</si>
  <si>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</si>
  <si>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</si>
  <si>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</si>
  <si>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</si>
  <si>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</si>
  <si>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</si>
  <si>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</si>
  <si>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</si>
  <si>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</si>
  <si>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</si>
  <si>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</si>
  <si>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</si>
  <si>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</si>
  <si>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</si>
  <si>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</si>
  <si>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</si>
  <si>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</si>
  <si>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</si>
  <si>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</si>
  <si>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</si>
  <si>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</si>
  <si>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</si>
  <si>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</si>
  <si>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</si>
  <si>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</si>
  <si>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</si>
  <si>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</si>
  <si>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</si>
  <si>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</si>
  <si>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</si>
  <si>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</si>
  <si>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</si>
  <si>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</si>
  <si>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</si>
  <si>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</si>
  <si>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</si>
  <si>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</si>
  <si>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</si>
  <si>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</si>
  <si>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</si>
  <si>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</si>
  <si>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</si>
  <si>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</si>
  <si>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</si>
  <si>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</si>
  <si>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</si>
  <si>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</si>
  <si>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</si>
  <si>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</si>
  <si>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</si>
  <si>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</si>
  <si>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</si>
  <si>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</si>
  <si>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</si>
  <si>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</si>
  <si>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</si>
  <si>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</si>
  <si>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</si>
  <si>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</si>
  <si>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</si>
  <si>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</si>
  <si>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</si>
  <si>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</si>
  <si>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</si>
  <si>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</si>
  <si>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</si>
  <si>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</si>
  <si>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</si>
  <si>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</si>
  <si>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</si>
  <si>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</si>
  <si>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</si>
  <si>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</si>
  <si>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</si>
  <si>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</si>
  <si>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</si>
  <si>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</si>
  <si>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</si>
  <si>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</si>
  <si>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</si>
  <si>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</si>
  <si>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</si>
  <si>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</si>
  <si>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</si>
  <si>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</si>
  <si>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</si>
  <si>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</si>
  <si>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</si>
  <si>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</si>
  <si>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</si>
  <si>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</si>
  <si>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</si>
  <si>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</si>
  <si>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</si>
  <si>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</si>
  <si>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</si>
  <si>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</si>
  <si>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</si>
  <si>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</si>
  <si>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</si>
  <si>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</si>
  <si>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</si>
  <si>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</si>
  <si>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</si>
  <si>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</si>
  <si>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</si>
  <si>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</si>
  <si>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</si>
  <si>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</si>
  <si>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</si>
  <si>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</si>
  <si>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</si>
  <si>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</si>
  <si>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</si>
  <si>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</si>
  <si>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</si>
  <si>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</si>
  <si>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</si>
  <si>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</si>
  <si>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</si>
  <si>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</si>
  <si>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</si>
  <si>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</si>
  <si>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</si>
  <si>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</si>
  <si>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</si>
  <si>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</si>
  <si>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</si>
  <si>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</si>
  <si>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</si>
  <si>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</si>
  <si>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</si>
  <si>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</si>
  <si>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</si>
  <si>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</si>
  <si>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</si>
  <si>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</si>
  <si>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</si>
  <si>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</si>
  <si>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</si>
  <si>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</si>
  <si>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</si>
  <si>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</si>
  <si>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</si>
  <si>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</si>
  <si>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</si>
  <si>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</si>
  <si>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</si>
  <si>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</si>
  <si>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</si>
  <si>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</si>
  <si>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</si>
  <si>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</si>
  <si>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</si>
  <si>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</si>
  <si>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</si>
  <si>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</si>
  <si>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</si>
  <si>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</si>
  <si>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</si>
  <si>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</si>
  <si>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</si>
  <si>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</si>
  <si>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</si>
  <si>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</si>
  <si>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</si>
  <si>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</si>
  <si>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</si>
  <si>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</si>
  <si>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</si>
  <si>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</si>
  <si>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</si>
  <si>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</si>
  <si>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</si>
  <si>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</si>
  <si>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</si>
  <si>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</si>
  <si>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</si>
  <si>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</si>
  <si>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</si>
  <si>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</si>
  <si>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</si>
  <si>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</si>
  <si>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</si>
  <si>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</si>
  <si>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</si>
  <si>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</si>
  <si>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</si>
  <si>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</si>
  <si>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</si>
  <si>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</si>
  <si>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</si>
  <si>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</si>
  <si>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</si>
  <si>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</si>
  <si>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</si>
  <si>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</si>
  <si>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</si>
  <si>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</si>
  <si>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</si>
  <si>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</si>
  <si>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</si>
  <si>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</si>
  <si>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</si>
  <si>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</si>
  <si>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</si>
  <si>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</si>
  <si>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</si>
  <si>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</si>
  <si>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</si>
  <si>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</si>
  <si>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</si>
  <si>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</si>
  <si>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</si>
  <si>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</si>
  <si>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</si>
  <si>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</si>
  <si>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</si>
  <si>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</si>
  <si>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</si>
  <si>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</si>
  <si>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</si>
  <si>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</si>
  <si>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</si>
  <si>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</si>
  <si>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</si>
  <si>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</si>
  <si>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</si>
  <si>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</si>
  <si>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</si>
  <si>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</si>
  <si>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</si>
  <si>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</si>
  <si>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</si>
  <si>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</si>
  <si>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</si>
  <si>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</si>
  <si>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</si>
  <si>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</si>
  <si>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</si>
  <si>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</si>
  <si>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</si>
  <si>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</si>
  <si>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</si>
  <si>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</si>
  <si>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</si>
  <si>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</si>
  <si>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</si>
  <si>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</si>
  <si>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</si>
  <si>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</si>
  <si>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</si>
  <si>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</si>
  <si>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</si>
  <si>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</si>
  <si>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</si>
  <si>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</si>
  <si>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</si>
  <si>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</si>
  <si>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PLANTIO DE GRAMA BATATAIS EM PLACAS. AF_05/2018</t>
  </si>
  <si>
    <t>PLANTIO DE GRAMA ESMERALDA OU SÃO CARLOS OU CURITIBANA, EM PLACAS. AF_05/2022</t>
  </si>
  <si>
    <t>LOCAÇÃO DE BANHEIRO QUÍMICO, DIMENSÃO (110X120X230)CM, LINHA PADRÃO, CONTENDO UMA (1) PIA/HIGIENIZADOR DE MÃOS, INCLUSIVE MANUTENÇÃO E MOBILIZAÇÃO/DESMOBILIZAÇÃO</t>
  </si>
  <si>
    <t>ED-27006</t>
  </si>
  <si>
    <t>CONE PARA SINALIZAÇÃO/ISOLAMENTO DE ÁREAS, ALTURA 75CM, INCLUSIVE FORNECIMENTO E MOVIMENTAÇÃO</t>
  </si>
  <si>
    <t>ED-26497</t>
  </si>
  <si>
    <t>ED-26522</t>
  </si>
  <si>
    <t>ED-26523</t>
  </si>
  <si>
    <t>ED-26524</t>
  </si>
  <si>
    <t>ED-26525</t>
  </si>
  <si>
    <t>ED-26484</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</si>
  <si>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</si>
  <si>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</si>
  <si>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</si>
  <si>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</si>
  <si>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</si>
  <si>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</si>
  <si>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</si>
  <si>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</si>
  <si>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</si>
  <si>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</si>
  <si>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</si>
  <si>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</si>
  <si>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</si>
  <si>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</si>
  <si>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</si>
  <si>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</si>
  <si>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RUFO E CONTRA-RUFO EM CHAPA GALVANIZADA, ESP. 0,5MM (GSG-26), COM DESENVOLVIMENTO DE 25CM, INCLUSIVE IÇAMENTO MANUAL VERTICAL</t>
  </si>
  <si>
    <t>RUFO E CONTRA-RUFO EM CHAPA GALVANIZADA, ESP. 0,5MM (GSG-26), COM DESENVOLVIMENTO DE 33CM,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</si>
  <si>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</si>
  <si>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</si>
  <si>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</si>
  <si>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</si>
  <si>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</si>
  <si>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</si>
  <si>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</si>
  <si>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</si>
  <si>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</si>
  <si>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</si>
  <si>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</si>
  <si>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</si>
  <si>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</si>
  <si>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</si>
  <si>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</si>
  <si>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</si>
  <si>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</si>
  <si>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</si>
  <si>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</si>
  <si>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</si>
  <si>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</si>
  <si>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</si>
  <si>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</si>
  <si>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</si>
  <si>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</si>
  <si>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</si>
  <si>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</si>
  <si>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</si>
  <si>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</si>
  <si>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</si>
  <si>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</si>
  <si>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</si>
  <si>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</si>
  <si>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</si>
  <si>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</si>
  <si>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</si>
  <si>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</si>
  <si>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</si>
  <si>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</si>
  <si>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COVAS PARA ÁRVORES COM ALTURA MÉDIA DE 2,00M, DIMENSÕES (60X60X60)CM , EXCLUSIVE FORNECIMENTO DAS MUDAS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</si>
  <si>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</si>
  <si>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</si>
  <si>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</si>
  <si>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</si>
  <si>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</si>
  <si>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</si>
  <si>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</si>
  <si>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</si>
  <si>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</si>
  <si>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</si>
  <si>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</si>
  <si>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</si>
  <si>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</si>
  <si>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</si>
  <si>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</si>
  <si>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</si>
  <si>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</si>
  <si>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</si>
  <si>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</si>
  <si>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</si>
  <si>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</si>
  <si>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</si>
  <si>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</si>
  <si>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</si>
  <si>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</si>
  <si>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</si>
  <si>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</si>
  <si>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</si>
  <si>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</si>
  <si>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</si>
  <si>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</si>
  <si>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</si>
  <si>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</si>
  <si>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</si>
  <si>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</si>
  <si>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</si>
  <si>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</si>
  <si>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</si>
  <si>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</si>
  <si>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</si>
  <si>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</si>
  <si>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</si>
  <si>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</si>
  <si>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</si>
  <si>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</si>
  <si>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</si>
  <si>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</si>
  <si>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LAVAGEM DE FACHADA COM HIDROJATEAMENTO, EXCLUSIVE ANDAIME METÁLICO, TIPO FIXO/TORRE/SUSPENSO, PARA FACHADA</t>
  </si>
  <si>
    <t>LIMPEZA DE CALHA EM CHAPA GALVANIZADA OU EM PVC, INCLUSIVE DESOBSTRUÇÃO</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</si>
  <si>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</si>
  <si>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</si>
  <si>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CRITÉRIOS P/ PAGAMENTO DE PRANCHAS - A0</t>
  </si>
  <si>
    <t>% A1</t>
  </si>
  <si>
    <t>CRITÉRIOS P/ PAGAMENTO DE PRANCHAS - A2</t>
  </si>
  <si>
    <t>CRITÉRIOS P/ PAGAMENTO DE PRANCHAS - A3</t>
  </si>
  <si>
    <t>PLANILHA ORÇAMENTÁRIA PARA PROJETOS DE IMPLANTAÇÃO DE EDIFICAÇÃO - ÁREA DE 6.001 M2 ATÉ 7.000 M2</t>
  </si>
  <si>
    <t>PLANILHA ORÇAMENTÁRIA PARA PROJETOS DE IMPLANTAÇÃO DE EDIFICAÇÃO - ÁREA DE 7.001 M2 ATÉ 9.000 M2</t>
  </si>
  <si>
    <t>PLANILHA ORÇAMENTÁRIA PARA PROJETOS DE IMPLANTAÇÃO DE EDIFICAÇÃO - ÁREA DE 9.001 M2 ATÉ 11.000 M2</t>
  </si>
  <si>
    <t>PLANILHA ORÇAMENTÁRIA PARA PROJETOS DE IMPLANTAÇÃO DE EDIFICAÇÃO - ÁREA DE 11.001 M2 ATÉ 13.000 M2</t>
  </si>
  <si>
    <t>PLANILHA ORÇAMENTÁRIA PARA PROJETOS DE IMPLANTAÇÃO DE EDIFICAÇÃO - ÁREA DE 13.001 M2 ATÉ 16.000 M2</t>
  </si>
  <si>
    <t>PLANILHA ORÇAMENTÁRIA PARA PROJETOS DE IMPLANTAÇÃO DE EDIFICAÇÃO - ÁREA ACIMA DE 16.000 M2</t>
  </si>
  <si>
    <t>PLANILHA ORÇAMENTÁRIA PARA OBRAS DE INFRAESTRUTURA</t>
  </si>
  <si>
    <t>PR A1</t>
  </si>
  <si>
    <t>COMPATIBILIZAÇÃO DE PROJETOS COM ÁREA ATÉ 10.000 M2</t>
  </si>
  <si>
    <t>COMPATIBILIZAÇÃO DE PROJETOS COM ÁREA DE 10.001 M2 ATÉ 20.000 M2</t>
  </si>
  <si>
    <t>COMPATIBILIZAÇÃO DE PROJETOS COM ÁREA DE 20.001 M2 ATÉ 40.000 M2</t>
  </si>
  <si>
    <t>COMPATIBILIZAÇÃO DE PROJETOS COM ÁREA DE 40.001 M2 ATÉ 60.000 M2</t>
  </si>
  <si>
    <t>COMPATIBILIZAÇÃO DE PROJETOS COM ÁREA DE 60.001 M2 ATÉ 80.000 M2</t>
  </si>
  <si>
    <t>COORDENAÇÃO DE PROJETOS</t>
  </si>
  <si>
    <t>ESPECIFICAÇÃO DOS MATERIAIS COM MEMORIAL DESCRITIVO DE CADA AMBIENTE E EQUIPAMENTOS PARA PROJETOS DE IMPLANTAÇÃO DE EDIFICAÇÃO - ÁREA DE 6.001 M2 ATÉ 7.000 M2</t>
  </si>
  <si>
    <t>ESPECIFICAÇÃO DOS MATERIAIS COM MEMORIAL DESCRITIVO DE CADA AMBIENTE E EQUIPAMENTOS PARA PROJETOS DE IMPLANTAÇÃO DE EDIFICAÇÃO - ÁREA DE 7.001 M2 ATÉ 9.000 M2</t>
  </si>
  <si>
    <t>ESPECIFICAÇÃO DOS MATERIAIS COM MEMORIAL DESCRITIVO DE CADA AMBIENTE E EQUIPAMENTOS PARA PROJETOS DE IMPLANTAÇÃO DE EDIFICAÇÃO - ÁREA DE 9.001 M2 ATÉ 11.000 M2</t>
  </si>
  <si>
    <t>ESPECIFICAÇÃO DOS MATERIAIS COM MEMORIAL DESCRITIVO DE CADA AMBIENTE E EQUIPAMENTOS PARA PROJETOS DE IMPLANTAÇÃO DE EDIFICAÇÃO - ÁREA DE 11.001 M2 ATÉ 13.000 M2</t>
  </si>
  <si>
    <t>ESPECIFICAÇÃO DOS MATERIAIS COM MEMORIAL DESCRITIVO DE CADA AMBIENTE E EQUIPAMENTOS PARA PROJETOS DE IMPLANTAÇÃO DE EDIFICAÇÃO - ÁREA DE 13.001 M2 ATÉ 16.000 M2</t>
  </si>
  <si>
    <t>ESPECIFICAÇÃO DOS MATERIAIS COM MEMORIAL DESCRITIVO DE CADA AMBIENTE E EQUIPAMENTOS PARA PROJETOS DE IMPLANTAÇÃO DE EDIFICAÇÃO - ÁREA ACIMA DE 16.000 M2</t>
  </si>
  <si>
    <t>ESPECIFICAÇÃO DOS MATERIAIS COM MEMORIAL DESCRITIVO  PARA OBRAS DE INFRAESTRUTURA</t>
  </si>
  <si>
    <t>ED-27548</t>
  </si>
  <si>
    <t>ED-27547</t>
  </si>
  <si>
    <t>ED-27549</t>
  </si>
  <si>
    <t>ED-27189</t>
  </si>
  <si>
    <t>ED-27082</t>
  </si>
  <si>
    <t>ED-27080</t>
  </si>
  <si>
    <t>ED-27084</t>
  </si>
  <si>
    <t>ED-27078</t>
  </si>
  <si>
    <t>ED-27081</t>
  </si>
  <si>
    <t>ED-27079</t>
  </si>
  <si>
    <t>ED-27083</t>
  </si>
  <si>
    <t>ED-27077</t>
  </si>
  <si>
    <t>ED-27090</t>
  </si>
  <si>
    <t>ED-27086</t>
  </si>
  <si>
    <t>ED-27092</t>
  </si>
  <si>
    <t>ED-27088</t>
  </si>
  <si>
    <t>ED-27089</t>
  </si>
  <si>
    <t>ED-27085</t>
  </si>
  <si>
    <t>ED-27091</t>
  </si>
  <si>
    <t>ED-27087</t>
  </si>
  <si>
    <t>ED-27074</t>
  </si>
  <si>
    <t>ED-27072</t>
  </si>
  <si>
    <t>ED-27076</t>
  </si>
  <si>
    <t>ED-27073</t>
  </si>
  <si>
    <t>ED-27071</t>
  </si>
  <si>
    <t>ED-27075</t>
  </si>
  <si>
    <t>ED-27068</t>
  </si>
  <si>
    <t>ED-27066</t>
  </si>
  <si>
    <t>ED-27070</t>
  </si>
  <si>
    <t>ED-27064</t>
  </si>
  <si>
    <t>ED-27062</t>
  </si>
  <si>
    <t>ED-27067</t>
  </si>
  <si>
    <t>ED-27065</t>
  </si>
  <si>
    <t>ED-27069</t>
  </si>
  <si>
    <t>ED-27063</t>
  </si>
  <si>
    <t>ED-27061</t>
  </si>
  <si>
    <t>CO-24324</t>
  </si>
  <si>
    <t>CO-27339</t>
  </si>
  <si>
    <t>CO-27337</t>
  </si>
  <si>
    <t>CO-27342</t>
  </si>
  <si>
    <t>CO-27347</t>
  </si>
  <si>
    <t>CO-27348</t>
  </si>
  <si>
    <t>CO-27344</t>
  </si>
  <si>
    <t>CO-27677</t>
  </si>
  <si>
    <t>CO-27674</t>
  </si>
  <si>
    <t>CO-27675</t>
  </si>
  <si>
    <t>CO-27676</t>
  </si>
  <si>
    <t>CO-27369</t>
  </si>
  <si>
    <t>CO-27361</t>
  </si>
  <si>
    <t>CO-27367</t>
  </si>
  <si>
    <t>CO-27363</t>
  </si>
  <si>
    <t>CO-27397</t>
  </si>
  <si>
    <t>CO-27390</t>
  </si>
  <si>
    <t>CO-27391</t>
  </si>
  <si>
    <t>CO-27392</t>
  </si>
  <si>
    <t>CO-27394</t>
  </si>
  <si>
    <t>CO-27395</t>
  </si>
  <si>
    <t>CO-27396</t>
  </si>
  <si>
    <t>CO-27413</t>
  </si>
  <si>
    <t>CO-27388</t>
  </si>
  <si>
    <t>CO-27382</t>
  </si>
  <si>
    <t>CO-27385</t>
  </si>
  <si>
    <t>CO-27375</t>
  </si>
  <si>
    <t>CO-27378</t>
  </si>
  <si>
    <t>CO-27380</t>
  </si>
  <si>
    <t>CO-27372</t>
  </si>
  <si>
    <t>CO-27405</t>
  </si>
  <si>
    <t>CO-27400</t>
  </si>
  <si>
    <t>CO-27401</t>
  </si>
  <si>
    <t>CO-27402</t>
  </si>
  <si>
    <t>CO-27409</t>
  </si>
  <si>
    <t>CO-27403</t>
  </si>
  <si>
    <t>CO-27404</t>
  </si>
  <si>
    <t>CO-27399</t>
  </si>
  <si>
    <t>CO-27412</t>
  </si>
  <si>
    <t>CO-27406</t>
  </si>
  <si>
    <t>CO-27407</t>
  </si>
  <si>
    <t>CO-27408</t>
  </si>
  <si>
    <t>CO-27410</t>
  </si>
  <si>
    <t>CO-27411</t>
  </si>
  <si>
    <t>CO-27417</t>
  </si>
  <si>
    <t>CO-27414</t>
  </si>
  <si>
    <t>CO-27416</t>
  </si>
  <si>
    <t>CO-27415</t>
  </si>
  <si>
    <t>CO-27418</t>
  </si>
  <si>
    <t>CO-27421</t>
  </si>
  <si>
    <t>CO-27420</t>
  </si>
  <si>
    <t>CO-27419</t>
  </si>
  <si>
    <t>CO-27493</t>
  </si>
  <si>
    <t>CO-27487</t>
  </si>
  <si>
    <t>CO-27488</t>
  </si>
  <si>
    <t>CO-27489</t>
  </si>
  <si>
    <t>CO-27490</t>
  </si>
  <si>
    <t>CO-27491</t>
  </si>
  <si>
    <t>CO-27492</t>
  </si>
  <si>
    <t>CO-27494</t>
  </si>
  <si>
    <t>CO-27486</t>
  </si>
  <si>
    <t>CO-27470</t>
  </si>
  <si>
    <t>CO-27423</t>
  </si>
  <si>
    <t>CO-27482</t>
  </si>
  <si>
    <t>CO-27483</t>
  </si>
  <si>
    <t>CO-27485</t>
  </si>
  <si>
    <t>CO-27471</t>
  </si>
  <si>
    <t>CO-27477</t>
  </si>
  <si>
    <t>CO-27478</t>
  </si>
  <si>
    <t>CO-27429</t>
  </si>
  <si>
    <t>CO-27422</t>
  </si>
  <si>
    <t>CO-27432</t>
  </si>
  <si>
    <t>CO-27426</t>
  </si>
  <si>
    <t>CO-27473</t>
  </si>
  <si>
    <t>CO-27427</t>
  </si>
  <si>
    <t>CO-27428</t>
  </si>
  <si>
    <t>CO-27480</t>
  </si>
  <si>
    <t>CO-27481</t>
  </si>
  <si>
    <t>CO-27475</t>
  </si>
  <si>
    <t>CO-27433</t>
  </si>
  <si>
    <t>CO-27431</t>
  </si>
  <si>
    <t>CO-27479</t>
  </si>
  <si>
    <t>CO-27430</t>
  </si>
  <si>
    <t>CO-27474</t>
  </si>
  <si>
    <t>CO-27476</t>
  </si>
  <si>
    <t>CO-27468</t>
  </si>
  <si>
    <t>CO-27469</t>
  </si>
  <si>
    <t>CO-27434</t>
  </si>
  <si>
    <t>CO-27424</t>
  </si>
  <si>
    <t>CO-27425</t>
  </si>
  <si>
    <t>CO-27472</t>
  </si>
  <si>
    <t>CO-27484</t>
  </si>
  <si>
    <t>CO-27499</t>
  </si>
  <si>
    <t>CO-27498</t>
  </si>
  <si>
    <t>CO-27379</t>
  </si>
  <si>
    <t>CO-27389</t>
  </si>
  <si>
    <t>CO-27387</t>
  </si>
  <si>
    <t>CO-27386</t>
  </si>
  <si>
    <t>CO-27384</t>
  </si>
  <si>
    <t>CO-27383</t>
  </si>
  <si>
    <t>CO-27381</t>
  </si>
  <si>
    <t>CO-27439</t>
  </si>
  <si>
    <t>CO-27454</t>
  </si>
  <si>
    <t>CO-27460</t>
  </si>
  <si>
    <t>CO-27459</t>
  </si>
  <si>
    <t>CO-27458</t>
  </si>
  <si>
    <t>CO-27457</t>
  </si>
  <si>
    <t>CO-27456</t>
  </si>
  <si>
    <t>CO-27455</t>
  </si>
  <si>
    <t>CO-27461</t>
  </si>
  <si>
    <t>CO-27463</t>
  </si>
  <si>
    <t>CO-27462</t>
  </si>
  <si>
    <t>CO-27466</t>
  </si>
  <si>
    <t>CO-27465</t>
  </si>
  <si>
    <t>CO-27464</t>
  </si>
  <si>
    <t>CO-27467</t>
  </si>
  <si>
    <t>CO-27447</t>
  </si>
  <si>
    <t>CO-27452</t>
  </si>
  <si>
    <t>CO-27451</t>
  </si>
  <si>
    <t>CO-27443</t>
  </si>
  <si>
    <t>CO-27450</t>
  </si>
  <si>
    <t>CO-27449</t>
  </si>
  <si>
    <t>CO-27448</t>
  </si>
  <si>
    <t>CO-27453</t>
  </si>
  <si>
    <t>CO-27440</t>
  </si>
  <si>
    <t>CO-27446</t>
  </si>
  <si>
    <t>CO-27445</t>
  </si>
  <si>
    <t>CO-27444</t>
  </si>
  <si>
    <t>CO-27442</t>
  </si>
  <si>
    <t>CO-27441</t>
  </si>
  <si>
    <t>CO-27368</t>
  </si>
  <si>
    <t>CO-27377</t>
  </si>
  <si>
    <t>CO-27376</t>
  </si>
  <si>
    <t>CO-27374</t>
  </si>
  <si>
    <t>CO-27373</t>
  </si>
  <si>
    <t>CO-27371</t>
  </si>
  <si>
    <t>CO-27370</t>
  </si>
  <si>
    <t>CO-27349</t>
  </si>
  <si>
    <t>CO-27365</t>
  </si>
  <si>
    <t>CO-27364</t>
  </si>
  <si>
    <t>CO-27362</t>
  </si>
  <si>
    <t>CO-27359</t>
  </si>
  <si>
    <t>CO-27353</t>
  </si>
  <si>
    <t>CO-27366</t>
  </si>
  <si>
    <t>CO-27336</t>
  </si>
  <si>
    <t>CO-27345</t>
  </si>
  <si>
    <t>CO-27341</t>
  </si>
  <si>
    <t>CO-27340</t>
  </si>
  <si>
    <t>CO-27338</t>
  </si>
  <si>
    <t>CO-27346</t>
  </si>
  <si>
    <t>CO-27343</t>
  </si>
  <si>
    <t>CO-27352</t>
  </si>
  <si>
    <t>CO-27355</t>
  </si>
  <si>
    <t>CO-27356</t>
  </si>
  <si>
    <t>CO-27358</t>
  </si>
  <si>
    <t>MOBILIZAÇÃO E DESMOBILIZAÇÃO DE OBRA EM CENTRO URBANO OU REGIÃO LIMÍTROFE COM VALOR ACIMA DE 3.000.000,01</t>
  </si>
  <si>
    <t>MOBILIZAÇÃO E DESMOBILIZAÇÃO DE OBRA EM CENTRO URBANO OU REGIÃO LIMÍTROFE COM VALOR ATÉ O VALOR DE 1.000.000,00</t>
  </si>
  <si>
    <t>MOBILIZAÇÃO E DESMOBILIZAÇÃO DE OBRA EM CENTRO URBANO OU REGIÃO LIMÍTROFE COM VALOR ENTRE 1.000.000,01 E 3.000.000,00</t>
  </si>
  <si>
    <t>MOBILIZAÇÃO E DESMOBILIZAÇÃO OBRA DISTANTE DE CENTRO URBANO COM ACIMA DE 3.000.000,01</t>
  </si>
  <si>
    <t>MOBILIZAÇÃO E DESMOBILIZAÇÃO OBRA DISTANTE DE CENTRO URBANO COM ENTRE 1.000.000,01 E 3.000.000,00</t>
  </si>
  <si>
    <t>MOBILIZAÇÃO E DESMOBILIZAÇÃO OBRA DISTANTE DE CENTRO URBANO COM VALOR ATÉ O VALOR DE 1.000.000,00</t>
  </si>
  <si>
    <t>DOBRADIÇA DE FERRO, MEDIDAS (3/4"X 1"), TIPO PINO GONZO NÚMERO 2, INCLUSIVE INSTALAÇÃO, EXCLUSIVE PINTURA DE ACABAMENTO</t>
  </si>
  <si>
    <t>DOBRADIÇA DE FERRO, MEDIDAS (5/8"X3/4"), TIPO PINO GONZO NÚMERO 1, INCLUSIVE INSTALAÇÃO, EXCLUSIVE PINTURA DE ACABAMENTO</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</si>
  <si>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</si>
  <si>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</si>
  <si>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</si>
  <si>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CONJUNTO DE UMA (1) PLACA CEGA 3"X3", TIPO REDONDA, INCLUSIVE FORNECIMENTO, INSTALAÇÃO, SUPORTE E PLACA</t>
  </si>
  <si>
    <t>LUMINÁRIA COMERCIAL COM ALETAS DE EMBUTIR COMPLETA, PARA DUAS (2) LÂMPADAS TUBULARES LED 2X18W-ØT8, TEMPERATURA DA COR 6500K, FORNECIMENTO E INSTALAÇÃO, INCLUSIVE BASE E LÂMPADA</t>
  </si>
  <si>
    <t>LUMINÁRIA COMERCIAL COM ALETAS DE EMBUTIR COMPLETA, PARA DUAS (2) LÂMPADAS TUBULARES LED 2X9W-ØT8, TEMPERATURA DA COR 6500K, FORNECIMENTO E INSTALAÇÃO, INCLUSIVE BASE E LÂMPADA</t>
  </si>
  <si>
    <t>LUMINÁRIA COMERCIAL COM ALETAS DE EMBUTIR COMPLETA, PARA QUATRO (4) LÂMPADAS TUBULARES LED 4X18W-ØT8, TEMPERATURA DA COR 6500K, FORNECIMENTO E INSTALAÇÃO, INCLUSIVE BASE E LÂMPADA</t>
  </si>
  <si>
    <t>LUMINÁRIA COMERCIAL COM ALETAS DE EMBUTIR COMPLETA, PARA QUATRO (4) LÂMPADAS TUBULARES LED 4X9W-ØT8, TEMPERATURA DA COR 6500K, FORNECIMENTO E INSTALAÇÃO, INCLUSIVE BASE E LÂMPADA</t>
  </si>
  <si>
    <t>LUMINÁRIA COMERCIAL COM ALETAS DE EMBUTIR, PARA DUAS (2) LÂMPADAS TUBULARES LED 2X18W-ØT8, FORNECIMENTO E INSTALAÇÃO, EXCLUSIVE BASE E LÂMPADA</t>
  </si>
  <si>
    <t>LUMINÁRIA COMERCIAL COM ALETAS DE EMBUTIR, PARA DUAS (2) LÂMPADAS TUBULARES LED 2X9W-ØT8, FORNECIMENTO E INSTALAÇÃO, EXCLUSIVE BASE E LÂMPADA</t>
  </si>
  <si>
    <t>LUMINÁRIA COMERCIAL COM ALETAS DE EMBUTIR, PARA QUATRO (4) LÂMPADAS TUBULARES LED 4X18W-ØT8, FORNECIMENTO E INSTALAÇÃO, EXCLUSIVE BASE E LÂMPADA</t>
  </si>
  <si>
    <t>LUMINÁRIA COMERCIAL COM ALETAS DE EMBUTIR, PARA QUATRO (4) LÂMPADAS TUBULARES LED 4X9W-ØT8, FORNECIMENTO E INSTALAÇÃO, EXCLUSIVE BASE E LÂMPADA</t>
  </si>
  <si>
    <t>LUMINÁRIA COMERCIAL COM ALETAS DE SOBREPOR COMPLETA, PARA DUAS (2) LÂMPADAS TUBULARES LED 2X18W-ØT8, TEMPERATURA DA COR 6500K, FORNECIMENTO E INSTALAÇÃO, INCLUSIVE BASE E LÂMPADA</t>
  </si>
  <si>
    <t>LUMINÁRIA COMERCIAL COM ALETAS DE SOBREPOR COMPLETA, PARA DUAS (2) LÂMPADAS TUBULARES LED 2X9W-ØT8, TEMPERATURA DA COR 6500K, FORNECIMENTO E INSTALAÇÃO, INCLUSIVE BASE E LÂMPADA</t>
  </si>
  <si>
    <t>LUMINÁRIA COMERCIAL COM ALETAS DE SOBREPOR COMPLETA, PARA QUATRO (4) LÂMPADAS TUBULARES LED 4X18W-ØT8, TEMPERATURA DA COR 6500K, FORNECIMENTO E INSTALAÇÃO, INCLUSIVE BASE E LÂMPADA</t>
  </si>
  <si>
    <t>LUMINÁRIA COMERCIAL COM ALETAS DE SOBREPOR COMPLETA, PARA QUATRO (4) LÂMPADAS TUBULARES LED 4X9W-ØT8, TEMPERATURA DA COR 6500K, FORNECIMENTO E INSTALAÇÃO, INCLUSIVE BASE E LÂMPADA</t>
  </si>
  <si>
    <t>LUMINÁRIA COMERCIAL COM ALETAS DE SOBREPOR, PARA DUAS (2) LÂMPADAS TUBULARES LED 2X18W-ØT8, FORNECIMENTO E INSTALAÇÃO, EXCLUSIVE BASE E LÂMPADA</t>
  </si>
  <si>
    <t>LUMINÁRIA COMERCIAL COM ALETAS DE SOBREPOR, PARA DUAS (2) LÂMPADAS TUBULARES LED 2X9W-ØT8, FORNECIMENTO E INSTALAÇÃO, EXCLUSIVE BASE E LÂMPADA</t>
  </si>
  <si>
    <t>LUMINÁRIA COMERCIAL COM ALETAS DE SOBREPOR, PARA QUATRO (4) LÂMPADAS TUBULARES LED 4X18W-ØT8, FORNECIMENTO E INSTALAÇÃO, EXCLUSIVE BASE E LÂMPADA</t>
  </si>
  <si>
    <t>LUMINÁRIA COMERCIAL COM ALETAS DE SOBREPOR, PARA QUATRO (4) LÂMPADAS TUBULARES LED 4X9W-ØT8, FORNECIMENTO E INSTALAÇÃO, EXCLUSIVE BASE E LÂMPADA</t>
  </si>
  <si>
    <t>LUMINÁRIA COMERCIAL COM DIFUSOR DE EMBUTIR COMPLETA, PARA DUAS (2) LÂMPADAS TUBULARES LED 2X18W-ØT8, TEMPERATURA DA COR 6500K, FORNECIMENTO E INSTALAÇÃO, INCLUSIVE BASE E LÂMPADA</t>
  </si>
  <si>
    <t>LUMINÁRIA COMERCIAL COM DIFUSOR DE EMBUTIR COMPLETA, PARA DUAS (2) LÂMPADAS TUBULARES LED 2X9W-ØT8, TEMPERATURA DA COR 6500K, FORNECIMENTO E INSTALAÇÃO, INCLUSIVE BASE E LÂMPADA</t>
  </si>
  <si>
    <t>LUMINÁRIA COMERCIAL COM DIFUSOR DE EMBUTIR COMPLETA, PARA QUATRO (4) LÂMPADAS TUBULARES LED 4X9W-ØT8, TEMPERATURA DA COR 6500K, FORNECIMENTO E INSTALAÇÃO, INCLUSIVE BASE E LÂMPADA</t>
  </si>
  <si>
    <t>LUMINÁRIA COMERCIAL COM DIFUSOR DE EMBUTIR, PARA DUAS (2) LÂMPADAS TUBULARES LED 2X18W-ØT8, FORNECIMENTO E INSTALAÇÃO, EXCLUSIVE BASE E LÂMPADA</t>
  </si>
  <si>
    <t>LUMINÁRIA COMERCIAL COM DIFUSOR DE EMBUTIR, PARA DUAS (2) LÂMPADAS TUBULARES LED 2X9W-ØT8, FORNECIMENTO E INSTALAÇÃO, EXCLUSIVE BASE E LÂMPADA</t>
  </si>
  <si>
    <t>LUMINÁRIA COMERCIAL COM DIFUSOR DE EMBUTIR, PARA QUATRO (4) LÂMPADAS TUBULARES LED 4X9W-ØT8, FORNECIMENTO E INSTALAÇÃO, EXCLUSIVE BASE E LÂMPADA</t>
  </si>
  <si>
    <t>LUMINÁRIA COMERCIAL COM DIFUSOR DE SOBREPOR COMPLETA, PARA DUAS (2) LÂMPADAS TUBULARES LED 2X18W-ØT8, TEMPERATURA DA COR 6500K, FORNECIMENTO E INSTALAÇÃO, INCLUSIVE BASE E LÂMPADA</t>
  </si>
  <si>
    <t>LUMINÁRIA COMERCIAL COM DIFUSOR DE SOBREPOR COMPLETA, PARA DUAS (2) LÂMPADAS TUBULARES LED 2X9W-ØT8, TEMPERATURA DA COR 6500K, FORNECIMENTO E INSTALAÇÃO, INCLUSIVE BASE E LÂMPADA</t>
  </si>
  <si>
    <t>LUMINÁRIA COMERCIAL COM DIFUSOR DE SOBREPOR COMPLETA, PARA QUATRO (4) LÂMPADAS TUBULARES LED 4X9W-ØT8, TEMPERATURA DA COR 6500K, FORNECIMENTO E INSTALAÇÃO, INCLUSIVE BASE E LÂMPADA</t>
  </si>
  <si>
    <t>LUMINÁRIA COMERCIAL COM DIFUSOR DE SOBREPOR COMPLETA, PARA UMA (1) LÂMPADA TUBULAR LED 1X18W-ØT8, TEMPERATURA DA COR 6500K, FORNECIMENTO E INSTALAÇÃO, INCLUSIVE BASE E LÂMPADA</t>
  </si>
  <si>
    <t>LUMINÁRIA COMERCIAL COM DIFUSOR DE SOBREPOR COMPLETA, PARA UMA (1) LÂMPADA TUBULAR LED 1X9W-ØT8, TEMPERATURA DA COR 6500K, FORNECIMENTO E INSTALAÇÃO, INCLUSIVE BASE E LÂMPADA</t>
  </si>
  <si>
    <t>LUMINÁRIA COMERCIAL COM DIFUSOR DE SOBREPOR, PARA DUAS (2) LÂMPADAS TUBULARES LED 2X18W-ØT8, FORNECIMENTO E INSTALAÇÃO, EXCLUSIVE BASE E LÂMPADA</t>
  </si>
  <si>
    <t>LUMINÁRIA COMERCIAL COM DIFUSOR DE SOBREPOR, PARA DUAS (2) LÂMPADAS TUBULARES LED 2X9W-ØT8, FORNECIMENTO E INSTALAÇÃO, EXCLUSIVE BASE E LÂMPADA</t>
  </si>
  <si>
    <t>LUMINÁRIA COMERCIAL COM DIFUSOR DE SOBREPOR, PARA QUATRO (4) LÂMPADAS TUBULARES LED 4X9W-ØT8, FORNECIMENTO E INSTALAÇÃO, EXCLUSIVE BASE E LÂMPADA</t>
  </si>
  <si>
    <t>LUMINÁRIA COMERCIAL COM DIFUSOR DE SOBREPOR, PARA UMA (1) LÂMPADA TUBULAR LED 1X18W-ØT8, FORNECIMENTO E INSTALAÇÃO, EXCLUSIVE BASE E LÂMPADA</t>
  </si>
  <si>
    <t>LUMINÁRIA COMERCIAL COM DIFUSOR DE SOBREPOR, PARA UMA (1) LÂMPADA TUBULAR LED 1X9W-ØT8, FORNECIMENTO E INSTALAÇÃO, EXCLUSIVE BASE, REATOR E LÂMPADA</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</si>
  <si>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</si>
  <si>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</si>
  <si>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</si>
  <si>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LEVANTAMENTO PLANIALTIMÉTRICO E CADASTRAL - TERRENO MAIOR QUE 50.001 M2</t>
  </si>
  <si>
    <t>LEVANTAMENTO PLANIALTIMÉTRICO E CADASTRAL -TERRENO ATÉ 2.000 M2</t>
  </si>
  <si>
    <t>LEVANTAMENTO PLANIALTIMÉTRICO E CADASTRAL -TERRENO DE 10.001 A 50.000 M2</t>
  </si>
  <si>
    <t>LEVANTAMENTO PLANIALTIMÉTRICO E CADASTRAL -TERRENO DE 2.001 A 10.000 M2</t>
  </si>
  <si>
    <t>PLANILHA ORÇAMENTÁRIA PARA CONSTRUÇÕES NOVAS - ÁREA ACIMA DE 10.000 M2</t>
  </si>
  <si>
    <t>PLANILHA ORÇAMENTÁRIA PARA CONSTRUÇÕES NOVAS - ÁREA ATÉ 1.000 M2</t>
  </si>
  <si>
    <t>PLANILHA ORÇAMENTÁRIA PARA CONSTRUÇÕES NOVAS - ÁREA DE 1.001 M2 A 2.000 M2</t>
  </si>
  <si>
    <t>PLANILHA ORÇAMENTÁRIA PARA CONSTRUÇÕES NOVAS - ÁREA DE 2.001 M2 A 4.000 M2</t>
  </si>
  <si>
    <t>PLANILHA ORÇAMENTÁRIA PARA CONSTRUÇÕES NOVAS - ÁREA DE 4.001 M2 A 6.000 M2</t>
  </si>
  <si>
    <t>PLANILHA ORÇAMENTÁRIA PARA CONSTRUÇÕES NOVAS - ÁREA DE 6.001 M2 A 8.000 M2</t>
  </si>
  <si>
    <t>PLANILHA ORÇAMENTÁRIA PARA CONSTRUÇÕES NOVAS - ÁREA DE 8.001 M2 A 10.000 M2</t>
  </si>
  <si>
    <t>PLANILHA ORÇAMENTÁRIA PARA PROJETOS DE IMPLANTAÇÃO DE EDIFICAÇÃO ÁREA ATÉ 6.000 M2</t>
  </si>
  <si>
    <t>PLANILHA ORÇAMENTÁRIA PARA REFORMA E/OU AMPLIAÇÃO DE EDIFICAÇÕES EXISTENTES - ÁREA ACIMA DE 10.000 M2</t>
  </si>
  <si>
    <t>PLANILHA ORÇAMENTÁRIA PARA REFORMA E/OU AMPLIAÇÃO DE EDIFICAÇÕES EXISTENTES - ÁREA DE 1.001 M2 A 2.000 M2</t>
  </si>
  <si>
    <t>PLANILHA ORÇAMENTÁRIA PARA REFORMA E/OU AMPLIAÇÃO DE EDIFICAÇÕES EXISTENTES - ÁREA DE 2.001 M2 A 4.000 M2</t>
  </si>
  <si>
    <t>PLANILHA ORÇAMENTÁRIA PARA REFORMA E/OU AMPLIAÇÃO DE EDIFICAÇÕES EXISTENTES - ÁREA DE 4.001 M2 A 6.000 M2</t>
  </si>
  <si>
    <t>PLANILHA ORÇAMENTÁRIA PARA REFORMA E/OU AMPLIAÇÃO DE EDIFICAÇÕES EXISTENTES - ÁREA DE 6.001 M2 A 8.000 M2</t>
  </si>
  <si>
    <t>PLANILHA ORÇAMENTÁRIA PARA REFORMA E/OU AMPLIAÇÃO DE EDIFICAÇÕES EXISTENTES - ÁREA DE 8.001 M2 A 10.000 M2</t>
  </si>
  <si>
    <t>PLANILHA ORÇAMENTÁRIA PARA REFORMA E/OU AMPLIAÇÃO DE EDIFICAÇÕES EXISTENTES- ÁREA ATÉ 1.000 M2</t>
  </si>
  <si>
    <t>PLANILHA ORÇAMENTÁRIA PARA REFORMA E/OU AMPLIAÇÃO DE PATRIMÔNIOS HISTÓRICOS - ÁREA ACIMA DE 10.000 M2</t>
  </si>
  <si>
    <t>PLANILHA ORÇAMENTÁRIA PARA REFORMA E/OU AMPLIAÇÃO DE PATRIMÔNIOS HISTÓRICOS - ÁREA ATÉ 1.000 M2</t>
  </si>
  <si>
    <t>PLANILHA ORÇAMENTÁRIA PARA REFORMA E/OU AMPLIAÇÃO DE PATRIMÔNIOS HISTÓRICOS - ÁREA DE 1.001 M2 A 2.000 M2</t>
  </si>
  <si>
    <t>PLANILHA ORÇAMENTÁRIA PARA REFORMA E/OU AMPLIAÇÃO DE PATRIMÔNIOS HISTÓRICOS - ÁREA DE 2.001 M2 A 4.000 M2</t>
  </si>
  <si>
    <t>PLANILHA ORÇAMENTÁRIA PARA REFORMA E/OU AMPLIAÇÃO DE PATRIMÔNIOS HISTÓRICOS - ÁREA DE 6.001 M2 A 8.000 M2</t>
  </si>
  <si>
    <t>PLANILHA ORÇAMENTÁRIA PARA REFORMA E/OU AMPLIAÇÃO DE PATRIMÔNIOS HISTÓRICOS - ÁREA DE 8.001 M2 A 10.000 M2</t>
  </si>
  <si>
    <t>ANTEPROJETO DE EDIFICAÇÃO - ÁREA &gt; 3.000 M2</t>
  </si>
  <si>
    <t>ANTEPROJETO DE EDIFICAÇÃO - ÁREA &lt;= 600 M2</t>
  </si>
  <si>
    <t>ANTEPROJETO DE EDIFICAÇÃO - 1.500 M2 &lt; ÁREA &lt;= 3.000 M2</t>
  </si>
  <si>
    <t>ANTEPROJETO DE EDIFICAÇÃO - 600 M2 &lt; ÁREA &lt;= 1.500 M2</t>
  </si>
  <si>
    <t>ANTEPROJETO DE IMPLANTAÇÃO DE EDIFICAÇÃO PADRÃO COM ÁREA DE PROJEÇÃO &lt; = 600 M2</t>
  </si>
  <si>
    <t>ANTEPROJETO DE IMPLANTAÇÃO DE EDIFICAÇÃO PADRÃO COM ÁREA DE PROJEÇÃO &gt; 3.000 M2</t>
  </si>
  <si>
    <t>ANTEPROJETO DE IMPLANTAÇÃO DE EDIFICAÇÃO PADRÃO COM 1.500 &lt; ÁREA DE PROJEÇÃO &lt;= 3.000 M2</t>
  </si>
  <si>
    <t>ANTEPROJETO DE IMPLANTAÇÃO DE EDIFICAÇÃO PADRÃO COM 600 M2 &lt; ÁREA DE PROJEÇÃO = 1.500 M2</t>
  </si>
  <si>
    <t>DESENHO DE CADASTRO DE CONSTRUÇÕES EXISTENTES</t>
  </si>
  <si>
    <t>DESENHO E CÓPIA DE PROJETOS</t>
  </si>
  <si>
    <t>DESENVOLVIMENTO E DETALHAMENTO DE PROJETO ARQUITETÔNICO</t>
  </si>
  <si>
    <t>DESENVOLVIMENTO E DETALHAMENTO DE PROJETOS COMPLEMENTARES</t>
  </si>
  <si>
    <t>PERSPECTIVA COLORIDA (50X70)CM</t>
  </si>
  <si>
    <t>PLANTA HUMANIZADA COLORIDA (50X70)CM</t>
  </si>
  <si>
    <t>PROJETO DE LAYOUT</t>
  </si>
  <si>
    <t>PROJETO EXECUTIVO DE ACÚSTICA</t>
  </si>
  <si>
    <t>PROJETO EXECUTIVO DE AQUECIMENTO SOLAR E REDE DE ÁGUA QUENTE</t>
  </si>
  <si>
    <t>PROJETO EXECUTIVO DE AR CONDICIONADO/VENTILAÇÃO/CLIMATIZAÇÃO</t>
  </si>
  <si>
    <t>PROJETO EXECUTIVO DE ARQUITETURA</t>
  </si>
  <si>
    <t>PROJETO EXECUTIVO DE CABEAMENTO ESTRUTURADO</t>
  </si>
  <si>
    <t>PROJETO EXECUTIVO DE DRENAGEM PLUVIAL</t>
  </si>
  <si>
    <t>PROJETO EXECUTIVO DE ENGRADAMENTO METÁLICO</t>
  </si>
  <si>
    <t>PROJETO EXECUTIVO DE ESTRUTURA DE CONCRETO</t>
  </si>
  <si>
    <t>PROJETO EXECUTIVO DE ESTRUTURA METÁLICA</t>
  </si>
  <si>
    <t>PROJETO EXECUTIVO DE GASES MEDICINAIS</t>
  </si>
  <si>
    <t>PROJETO EXECUTIVO DE GLP</t>
  </si>
  <si>
    <t>PROJETO EXECUTIVO DE IMPERMEABILIZAÇÃO</t>
  </si>
  <si>
    <t>PROJETO EXECUTIVO DE INFRAESTRUTURA DE CABEAMENTO ESTRUTURADO/CFTV/ALARME/SEGURANÇA/SONORIZAÇÃO</t>
  </si>
  <si>
    <t>PROJETO EXECUTIVO DE INSTALAÇÕES ELÉTRICAS</t>
  </si>
  <si>
    <t>PROJETO EXECUTIVO DE INSTALAÇÕES FLUIDO MECÂNICAS</t>
  </si>
  <si>
    <t>PROJETO EXECUTIVO DE INSTALAÇÕES HIDRO SANITÁRIAS</t>
  </si>
  <si>
    <t>PROJETO EXECUTIVO DE IRRIGAÇÃO</t>
  </si>
  <si>
    <t>PROJETO EXECUTIVO DE PAISAGISMO</t>
  </si>
  <si>
    <t>PROJETO EXECUTIVO DE PREVENÇÃO E COMBATE A INCÊNDIO</t>
  </si>
  <si>
    <t>PROJETO EXECUTIVO DE PROGRAMAÇÃO VISUAL</t>
  </si>
  <si>
    <t>PROJETO EXECUTIVO DE SPDA</t>
  </si>
  <si>
    <t>PROJETO EXECUTIVO DE TERRAPLENAGEM - PLANTA</t>
  </si>
  <si>
    <t>PROJETO EXECUTIVO DE TERRAPLENAGEM - SEÇÕES</t>
  </si>
  <si>
    <t>PROJETO EXECUTIVO LUMINOTÉCNICO</t>
  </si>
  <si>
    <t>VISTA TRATADA COLORIDA (50X70)CM</t>
  </si>
  <si>
    <t>DESLOCAMENTO INTERMUNICIPAL</t>
  </si>
  <si>
    <t>COMO CONSTRUÍDO ("AS BUILT") DE PROJETOS COM ÁREA ATÉ 10.000 M2</t>
  </si>
  <si>
    <t>COMO CONSTRUÍDO ("AS BUILT") DE PROJETOS COM ÁREA DE 10.001 M2 ATÉ 20.000 M2</t>
  </si>
  <si>
    <t>COMO CONSTRUÍDO ("AS BUILT") DE PROJETOS COM ÁREA DE 20.001 M2 ATÉ 40.000 M2</t>
  </si>
  <si>
    <t>COMO CONSTRUÍDO ("AS BUILT") DE PROJETOS COM ÁREA DE 40.001 M2 ATÉ 60.000 M2</t>
  </si>
  <si>
    <t>COMO CONSTRUÍDO ("AS BUILT") DE PROJETOS COM ÁREA DE 60.001 M2 ATÉ 80.000 M2</t>
  </si>
  <si>
    <t>ESPECIFICAÇÃO DOS MATERIAIS COM MEMORIAL DESCRITIVO DE CADA AMBIENTE E EQUIPAMENTOS PARA CONSTRUÇÕES NOVAS - ÁREA ACIMA DE 10.000 M2</t>
  </si>
  <si>
    <t>ESPECIFICAÇÃO DOS MATERIAIS COM MEMORIAL DESCRITIVO DE CADA AMBIENTE E EQUIPAMENTOS PARA CONSTRUÇÕES NOVAS - ÁREA ATÉ 1.000 M2</t>
  </si>
  <si>
    <t>ESPECIFICAÇÃO DOS MATERIAIS COM MEMORIAL DESCRITIVO DE CADA AMBIENTE E EQUIPAMENTOS PARA CONSTRUÇÕES NOVAS - ÁREA DE 1.001 M2 A 2.000 M2</t>
  </si>
  <si>
    <t>ESPECIFICAÇÃO DOS MATERIAIS COM MEMORIAL DESCRITIVO DE CADA AMBIENTE E EQUIPAMENTOS PARA CONSTRUÇÕES NOVAS - ÁREA DE 2.001 M2 A 4.000 M2</t>
  </si>
  <si>
    <t>ESPECIFICAÇÃO DOS MATERIAIS COM MEMORIAL DESCRITIVO DE CADA AMBIENTE E EQUIPAMENTOS PARA CONSTRUÇÕES NOVAS - ÁREA DE 4.001 M2 A 6.000 M2</t>
  </si>
  <si>
    <t>ESPECIFICAÇÃO DOS MATERIAIS COM MEMORIAL DESCRITIVO DE CADA AMBIENTE E EQUIPAMENTOS PARA CONSTRUÇÕES NOVAS - ÁREA DE 6.001 M2 A 8.000 M2</t>
  </si>
  <si>
    <t>ESPECIFICAÇÃO DOS MATERIAIS COM MEMORIAL DESCRITIVO DE CADA AMBIENTE E EQUIPAMENTOS PARA CONSTRUÇÕES NOVAS - ÁREA DE 8.001 M2 A 10.000 M2</t>
  </si>
  <si>
    <t>ESPECIFICAÇÃO DOS MATERIAIS COM MEMORIAL DESCRITIVO DE CADA AMBIENTE E EQUIPAMENTOS PARA PROJETOS DE IMPLANTAÇÃO DE EDIFICAÇÃO ÁREA ATÉ 6.000 M2</t>
  </si>
  <si>
    <t>ESPECIFICAÇÃO DOS MATERIAIS COM MEMORIAL DESCRITIVO DE CADA AMBIENTE E EQUIPAMENTOS PARA REFORMA E/OU AMPLIAÇÃO DE EDIFICAÇÕES EXISTENTES - ÁREA ACIMA DE 10.000 M2</t>
  </si>
  <si>
    <t>ESPECIFICAÇÃO DOS MATERIAIS COM MEMORIAL DESCRITIVO DE CADA AMBIENTE E EQUIPAMENTOS PARA REFORMA E/OU AMPLIAÇÃO DE EDIFICAÇÕES EXISTENTES - ÁREA DE 1.001 M2 A 2.000 M2</t>
  </si>
  <si>
    <t>ESPECIFICAÇÃO DOS MATERIAIS COM MEMORIAL DESCRITIVO DE CADA AMBIENTE E EQUIPAMENTOS PARA REFORMA E/OU AMPLIAÇÃO DE EDIFICAÇÕES EXISTENTES - ÁREA DE 2.001 M2 A 4.000 M2</t>
  </si>
  <si>
    <t>ESPECIFICAÇÃO DOS MATERIAIS COM MEMORIAL DESCRITIVO DE CADA AMBIENTE E EQUIPAMENTOS PARA REFORMA E/OU AMPLIAÇÃO DE EDIFICAÇÕES EXISTENTES - ÁREA DE 4.001 M2 A 6.000 M2</t>
  </si>
  <si>
    <t>ESPECIFICAÇÃO DOS MATERIAIS COM MEMORIAL DESCRITIVO DE CADA AMBIENTE E EQUIPAMENTOS PARA REFORMA E/OU AMPLIAÇÃO DE EDIFICAÇÕES EXISTENTES - ÁREA DE 6.001 M2 A 8.000 M2</t>
  </si>
  <si>
    <t>ESPECIFICAÇÃO DOS MATERIAIS COM MEMORIAL DESCRITIVO DE CADA AMBIENTE E EQUIPAMENTOS PARA REFORMA E/OU AMPLIAÇÃO DE EDIFICAÇÕES EXISTENTES - ÁREA DE 8.001 M2 A 10.000 M2</t>
  </si>
  <si>
    <t>ESPECIFICAÇÃO DOS MATERIAIS COM MEMORIAL DESCRITIVO DE CADA AMBIENTE E EQUIPAMENTOS PARA REFORMA E/OU AMPLIAÇÃO DE EDIFICAÇÕES EXISTENTES- ÁREA ATÉ 1.000 M2</t>
  </si>
  <si>
    <t>ESPECIFICAÇÃO DOS MATERIAIS COM MEMORIAL DESCRITIVO DE CADA AMBIENTE E EQUIPAMENTOS PARA REFORMA E/OU AMPLIAÇÃO DE PATRIMÔNIOS HISTÓRICOS - ÁREA ACIMA DE 10.000 M2</t>
  </si>
  <si>
    <t>ESPECIFICAÇÃO DOS MATERIAIS COM MEMORIAL DESCRITIVO DE CADA AMBIENTE E EQUIPAMENTOS PARA REFORMA E/OU AMPLIAÇÃO DE PATRIMÔNIOS HISTÓRICOS - ÁREA ATÉ 1.000 M2</t>
  </si>
  <si>
    <t>ESPECIFICAÇÃO DOS MATERIAIS COM MEMORIAL DESCRITIVO DE CADA AMBIENTE E EQUIPAMENTOS PARA REFORMA E/OU AMPLIAÇÃO DE PATRIMÔNIOS HISTÓRICOS - ÁREA DE 1.001 M2 A 2.000 M2</t>
  </si>
  <si>
    <t>ESPECIFICAÇÃO DOS MATERIAIS COM MEMORIAL DESCRITIVO DE CADA AMBIENTE E EQUIPAMENTOS PARA REFORMA E/OU AMPLIAÇÃO DE PATRIMÔNIOS HISTÓRICOS - ÁREA DE 2.001 M2 A 4.000 M2</t>
  </si>
  <si>
    <t>ESPECIFICAÇÃO DOS MATERIAIS COM MEMORIAL DESCRITIVO DE CADA AMBIENTE E EQUIPAMENTOS PARA REFORMA E/OU AMPLIAÇÃO DE PATRIMÔNIOS HISTÓRICOS - ÁREA DE 6.001 M2 A 8.000 M2</t>
  </si>
  <si>
    <t>ESPECIFICAÇÃO DOS MATERIAIS COM MEMORIAL DESCRITIVO DE CADA AMBIENTE E EQUIPAMENTOS PARA REFORMA E/OU AMPLIAÇÃO DE PATRIMÔNIOS HISTÓRICOS - ÁREA DE 8.001 M2 A 10.000 M2</t>
  </si>
  <si>
    <t>MANUAL DE USO, OPERAÇÃO E MANUTENÇÃO DAS EDIFICAÇÕES PARA CONSTRUÇÕES NOVAS - ÁREA ACIMA DE 10.000 M2</t>
  </si>
  <si>
    <t>MANUAL DE USO, OPERAÇÃO E MANUTENÇÃO DAS EDIFICAÇÕES PARA CONSTRUÇÕES NOVAS - ÁREA ATÉ 1.000 M2</t>
  </si>
  <si>
    <t>MANUAL DE USO, OPERAÇÃO E MANUTENÇÃO DAS EDIFICAÇÕES PARA CONSTRUÇÕES NOVAS - ÁREA DE 1.001 M2 A 2.000 M2</t>
  </si>
  <si>
    <t>MANUAL DE USO, OPERAÇÃO E MANUTENÇÃO DAS EDIFICAÇÕES PARA CONSTRUÇÕES NOVAS - ÁREA DE 2.001 M2 A 4.000 M2</t>
  </si>
  <si>
    <t>MANUAL DE USO, OPERAÇÃO E MANUTENÇÃO DAS EDIFICAÇÕES PARA CONSTRUÇÕES NOVAS - ÁREA DE 4.001 M2 A 6.000 M2</t>
  </si>
  <si>
    <t>MANUAL DE USO, OPERAÇÃO E MANUTENÇÃO DAS EDIFICAÇÕES PARA CONSTRUÇÕES NOVAS - ÁREA DE 6.001 M2 A 8.000 M2</t>
  </si>
  <si>
    <t>MANUAL DE USO, OPERAÇÃO E MANUTENÇÃO DAS EDIFICAÇÕES PARA CONSTRUÇÕES NOVAS - ÁREA DE 8.001 M2 A 10.000 M2</t>
  </si>
  <si>
    <t>MANUAL DE USO, OPERAÇÃO E MANUTENÇÃO DAS EDIFICAÇÕES PARA PARA REFORMA E/OU AMPLIAÇÃO DE EDIFICAÇÕES EXISTENTES - ÁREA ACIMA DE 10.000 M2</t>
  </si>
  <si>
    <t>MANUAL DE USO, OPERAÇÃO E MANUTENÇÃO DAS EDIFICAÇÕES PARA PARA REFORMA E/OU AMPLIAÇÃO DE EDIFICAÇÕES EXISTENTES - ÁREA DE 1.001 M2 A 2.000 M2</t>
  </si>
  <si>
    <t>MANUAL DE USO, OPERAÇÃO E MANUTENÇÃO DAS EDIFICAÇÕES PARA PARA REFORMA E/OU AMPLIAÇÃO DE EDIFICAÇÕES EXISTENTES - ÁREA DE 2.001 M2 A 4.000 M2</t>
  </si>
  <si>
    <t>MANUAL DE USO, OPERAÇÃO E MANUTENÇÃO DAS EDIFICAÇÕES PARA PARA REFORMA E/OU AMPLIAÇÃO DE EDIFICAÇÕES EXISTENTES - ÁREA DE 4.001 M2 A 6.000 M2</t>
  </si>
  <si>
    <t>MANUAL DE USO, OPERAÇÃO E MANUTENÇÃO DAS EDIFICAÇÕES PARA PARA REFORMA E/OU AMPLIAÇÃO DE EDIFICAÇÕES EXISTENTES - ÁREA DE 6.001 M2 A 8.000 M2</t>
  </si>
  <si>
    <t>MANUAL DE USO, OPERAÇÃO E MANUTENÇÃO DAS EDIFICAÇÕES PARA PARA REFORMA E/OU AMPLIAÇÃO DE EDIFICAÇÕES EXISTENTES - ÁREA DE 8.001 M2 A 10.000 M2</t>
  </si>
  <si>
    <t>MANUAL DE USO, OPERAÇÃO E MANUTENÇÃO DAS EDIFICAÇÕES PARA PARA REFORMA E/OU AMPLIAÇÃO DE EDIFICAÇÕES EXISTENTES- ÁREA ATÉ 1.000 M2</t>
  </si>
  <si>
    <t>MANUAL DE USO, OPERAÇÃO E MANUTENÇÃO DAS EDIFICAÇÕES PARA REFORMA E/OU AMPLIAÇÃO DE PATRIMÔNIOS HISTÓRICOS - ÁREA ACIMA DE 10.000 M2</t>
  </si>
  <si>
    <t xml:space="preserve">MANUAL DE USO, OPERAÇÃO E MANUTENÇÃO DAS EDIFICAÇÕES PARA REFORMA E/OU AMPLIAÇÃO DE PATRIMÔNIOS HISTÓRICOS - ÁREA DE 1.001 M2 A 2.000 M2
</t>
  </si>
  <si>
    <t>MANUAL DE USO, OPERAÇÃO E MANUTENÇÃO DAS EDIFICAÇÕES PARA REFORMA E/OU AMPLIAÇÃO DE PATRIMÔNIOS HISTÓRICOS - ÁREA DE 4.001 M2 A 6.000 M2</t>
  </si>
  <si>
    <t>MANUAL DE USO, OPERAÇÃO E MANUTENÇÃO DAS EDIFICAÇÕES PARA REFORMA E/OU AMPLIAÇÃO DE PATRIMÔNIOS HISTÓRICOS - ÁREA DE 6.001 M2 A 8.000 M2</t>
  </si>
  <si>
    <t>MANUAL DE USO, OPERAÇÃO E MANUTENÇÃO DAS EDIFICAÇÕES PARA REFORMA E/OU AMPLIAÇÃO DE PATRIMÔNIOS HISTÓRICOS - ÁREA DE 8.001 M2 A 10.000 M2</t>
  </si>
  <si>
    <t>MANUAL DE USO, OPERAÇÃO E MANUTENÇÃO DAS EDIFICAÇÕES PARA REFORMA E/OU AMPLIAÇÃO DE PATRIMÔNIOS HISTÓRICOS- ÁREA ATÉ 1.000 M2</t>
  </si>
  <si>
    <t>MANUAL DE USO, OPERAÇÃO E MANUTENÇÃO DAS EDIFICAÇÕES PARA REFORMA E/OU AMPLIAÇÃO DE PATRIMÔNIOS HISTÓRICOS- ÁREA DE 2.001 M2 A 4.000 M2</t>
  </si>
  <si>
    <t>CRITÉRIOS P/ PAGAMENTO DE PRANCHAS - A1 ALONGADO</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</si>
  <si>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</si>
  <si>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</si>
  <si>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</si>
  <si>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</si>
  <si>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</si>
  <si>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</si>
  <si>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</si>
  <si>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</si>
  <si>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</si>
  <si>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</si>
  <si>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</si>
  <si>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</si>
  <si>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</si>
  <si>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</si>
  <si>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</si>
  <si>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</si>
  <si>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</si>
  <si>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</si>
  <si>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</si>
  <si>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</si>
  <si>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</si>
  <si>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</si>
  <si>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</si>
  <si>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</si>
  <si>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</si>
  <si>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</si>
  <si>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</si>
  <si>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</si>
  <si>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</si>
  <si>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</si>
  <si>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</si>
  <si>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</si>
  <si>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</si>
  <si>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</si>
  <si>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</si>
  <si>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</si>
  <si>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</si>
  <si>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</si>
  <si>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</si>
  <si>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</si>
  <si>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</si>
  <si>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</si>
  <si>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</si>
  <si>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</si>
  <si>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</si>
  <si>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</si>
  <si>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</si>
  <si>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</si>
  <si>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</si>
  <si>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</si>
  <si>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</si>
  <si>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</si>
  <si>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</si>
  <si>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</si>
  <si>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</si>
  <si>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</si>
  <si>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</si>
  <si>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</si>
  <si>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</si>
  <si>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</si>
  <si>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</si>
  <si>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</si>
  <si>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</si>
  <si>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</si>
  <si>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</si>
  <si>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</si>
  <si>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</si>
  <si>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</si>
  <si>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</si>
  <si>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</si>
  <si>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</si>
  <si>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</si>
  <si>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</si>
  <si>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</si>
  <si>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</si>
  <si>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</si>
  <si>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</si>
  <si>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</si>
  <si>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</si>
  <si>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</si>
  <si>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</si>
  <si>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</si>
  <si>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</si>
  <si>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</si>
  <si>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</si>
  <si>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</si>
  <si>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</si>
  <si>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</si>
  <si>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</si>
  <si>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</si>
  <si>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</si>
  <si>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</si>
  <si>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</si>
  <si>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</si>
  <si>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</si>
  <si>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</si>
  <si>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</si>
  <si>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</si>
  <si>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</si>
  <si>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</si>
  <si>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</si>
  <si>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</si>
  <si>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</si>
  <si>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</si>
  <si>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</si>
  <si>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</si>
  <si>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</si>
  <si>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</si>
  <si>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</si>
  <si>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</si>
  <si>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</si>
  <si>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</si>
  <si>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</si>
  <si>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</si>
  <si>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</si>
  <si>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</si>
  <si>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</si>
  <si>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</si>
  <si>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</si>
  <si>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</si>
  <si>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</si>
  <si>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</si>
  <si>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</si>
  <si>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</si>
  <si>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</si>
  <si>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</si>
  <si>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</si>
  <si>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</si>
  <si>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</si>
  <si>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</si>
  <si>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</si>
  <si>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</si>
  <si>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</si>
  <si>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</si>
  <si>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</si>
  <si>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</si>
  <si>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</si>
  <si>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</si>
  <si>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</si>
  <si>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</si>
  <si>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</si>
  <si>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</si>
  <si>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</si>
  <si>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</si>
  <si>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</si>
  <si>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</si>
  <si>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</si>
  <si>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</si>
  <si>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</si>
  <si>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</si>
  <si>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</si>
  <si>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</si>
  <si>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</si>
  <si>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</si>
  <si>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</si>
  <si>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</si>
  <si>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</si>
  <si>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</si>
  <si>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</si>
  <si>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</si>
  <si>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</si>
  <si>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</si>
  <si>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</si>
  <si>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</si>
  <si>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</si>
  <si>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</si>
  <si>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</si>
  <si>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</si>
  <si>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</si>
  <si>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</si>
  <si>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</si>
  <si>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</si>
  <si>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</si>
  <si>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</si>
  <si>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</si>
  <si>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</si>
  <si>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</si>
  <si>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</si>
  <si>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</si>
  <si>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</si>
  <si>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</si>
  <si>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</si>
  <si>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</si>
  <si>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</si>
  <si>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</si>
  <si>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</si>
  <si>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</si>
  <si>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</si>
  <si>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</si>
  <si>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</si>
  <si>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</si>
  <si>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</si>
  <si>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</si>
  <si>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</si>
  <si>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</si>
  <si>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</si>
  <si>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</si>
  <si>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</si>
  <si>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</si>
  <si>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</si>
  <si>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</si>
  <si>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</si>
  <si>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</si>
  <si>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</si>
  <si>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</si>
  <si>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</si>
  <si>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</si>
  <si>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</si>
  <si>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</si>
  <si>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</si>
  <si>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</si>
  <si>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</si>
  <si>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</si>
  <si>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</si>
  <si>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</si>
  <si>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</si>
  <si>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</si>
  <si>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</si>
  <si>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</si>
  <si>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</si>
  <si>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</si>
  <si>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</si>
  <si>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</si>
  <si>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</si>
  <si>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</si>
  <si>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</si>
  <si>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</si>
  <si>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</si>
  <si>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</si>
  <si>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</si>
  <si>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</si>
  <si>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</si>
  <si>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</si>
  <si>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</si>
  <si>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</si>
  <si>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</si>
  <si>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</si>
  <si>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</si>
  <si>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</si>
  <si>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</si>
  <si>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</si>
  <si>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</si>
  <si>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</si>
  <si>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</si>
  <si>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</si>
  <si>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</si>
  <si>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</si>
  <si>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</si>
  <si>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</si>
  <si>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</si>
  <si>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</si>
  <si>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</si>
  <si>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</si>
  <si>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</si>
  <si>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</si>
  <si>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</si>
  <si>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</si>
  <si>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</si>
  <si>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</si>
  <si>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</si>
  <si>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</si>
  <si>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</si>
  <si>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</si>
  <si>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</si>
  <si>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</si>
  <si>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</si>
  <si>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</si>
  <si>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</si>
  <si>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</si>
  <si>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</si>
  <si>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</si>
  <si>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</si>
  <si>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</si>
  <si>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</si>
  <si>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</si>
  <si>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</si>
  <si>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</si>
  <si>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</si>
  <si>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</si>
  <si>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</si>
  <si>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</si>
  <si>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</si>
  <si>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</si>
  <si>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</si>
  <si>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</si>
  <si>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</si>
  <si>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</si>
  <si>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</si>
  <si>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</si>
  <si>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</si>
  <si>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</si>
  <si>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</si>
  <si>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</si>
  <si>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</si>
  <si>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</si>
  <si>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</si>
  <si>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</si>
  <si>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</si>
  <si>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</si>
  <si>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</si>
  <si>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</si>
  <si>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</si>
  <si>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</si>
  <si>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</si>
  <si>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</si>
  <si>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</si>
  <si>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</si>
  <si>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</si>
  <si>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</si>
  <si>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</si>
  <si>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</si>
  <si>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</si>
  <si>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</si>
  <si>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</si>
  <si>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</si>
  <si>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</si>
  <si>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</si>
  <si>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</si>
  <si>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</si>
  <si>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</si>
  <si>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</si>
  <si>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</si>
  <si>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</si>
  <si>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</si>
  <si>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</si>
  <si>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</si>
  <si>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</si>
  <si>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</si>
  <si>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</si>
  <si>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</si>
  <si>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</si>
  <si>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</si>
  <si>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</si>
  <si>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</si>
  <si>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</si>
  <si>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</si>
  <si>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</si>
  <si>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</si>
  <si>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</si>
  <si>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</si>
  <si>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</si>
  <si>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</si>
  <si>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</si>
  <si>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</si>
  <si>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</si>
  <si>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</si>
  <si>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</si>
  <si>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</si>
  <si>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</si>
  <si>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</si>
  <si>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</si>
  <si>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</si>
  <si>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</si>
  <si>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</si>
  <si>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</si>
  <si>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</si>
  <si>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</si>
  <si>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</si>
  <si>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</si>
  <si>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</si>
  <si>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</si>
  <si>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</si>
  <si>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</si>
  <si>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</si>
  <si>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</si>
  <si>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</si>
  <si>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</si>
  <si>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</si>
  <si>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</si>
  <si>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</si>
  <si>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</si>
  <si>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</si>
  <si>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</si>
  <si>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</si>
  <si>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</si>
  <si>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</si>
  <si>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</si>
  <si>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</si>
  <si>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</si>
  <si>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</si>
  <si>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</si>
  <si>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</si>
  <si>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</si>
  <si>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</si>
  <si>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</si>
  <si>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</si>
  <si>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</si>
  <si>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</si>
  <si>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</si>
  <si>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</si>
  <si>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</si>
  <si>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</si>
  <si>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</si>
  <si>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</si>
  <si>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</si>
  <si>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</si>
  <si>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</si>
  <si>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</si>
  <si>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</si>
  <si>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</si>
  <si>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</si>
  <si>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</si>
  <si>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</si>
  <si>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</si>
  <si>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</si>
  <si>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</si>
  <si>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</si>
  <si>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</si>
  <si>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</si>
  <si>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</si>
  <si>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</si>
  <si>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</si>
  <si>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</si>
  <si>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</si>
  <si>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</si>
  <si>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</si>
  <si>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</si>
  <si>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</si>
  <si>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</si>
  <si>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</si>
  <si>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</si>
  <si>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</si>
  <si>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</si>
  <si>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</si>
  <si>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</si>
  <si>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</si>
  <si>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</si>
  <si>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</si>
  <si>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</si>
  <si>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</si>
  <si>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</si>
  <si>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</si>
  <si>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</si>
  <si>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</si>
  <si>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</si>
  <si>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</si>
  <si>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</si>
  <si>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</si>
  <si>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</si>
  <si>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</si>
  <si>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</si>
  <si>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</si>
  <si>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</si>
  <si>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</si>
  <si>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</si>
  <si>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</si>
  <si>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</si>
  <si>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</si>
  <si>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</si>
  <si>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</si>
  <si>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</si>
  <si>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</si>
  <si>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</si>
  <si>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</si>
  <si>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</si>
  <si>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</si>
  <si>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</si>
  <si>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</si>
  <si>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</si>
  <si>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</si>
  <si>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</si>
  <si>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</si>
  <si>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</si>
  <si>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</si>
  <si>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</si>
  <si>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</si>
  <si>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</si>
  <si>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</si>
  <si>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</si>
  <si>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</si>
  <si>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</si>
  <si>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</si>
  <si>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</si>
  <si>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</si>
  <si>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</si>
  <si>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</si>
  <si>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</si>
  <si>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</si>
  <si>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</si>
  <si>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</si>
  <si>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</si>
  <si>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</si>
  <si>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</si>
  <si>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</si>
  <si>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</si>
  <si>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</si>
  <si>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</si>
  <si>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</si>
  <si>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</si>
  <si>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</si>
  <si>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</si>
  <si>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</si>
  <si>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</si>
  <si>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</si>
  <si>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</si>
  <si>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</si>
  <si>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</si>
  <si>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</si>
  <si>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</si>
  <si>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</si>
  <si>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</si>
  <si>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</si>
  <si>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</si>
  <si>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</si>
  <si>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</si>
  <si>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</si>
  <si>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</si>
  <si>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</si>
  <si>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</si>
  <si>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</si>
  <si>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</si>
  <si>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</si>
  <si>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</si>
  <si>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</si>
  <si>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</si>
  <si>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</si>
  <si>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</si>
  <si>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</si>
  <si>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</si>
  <si>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</si>
  <si>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</si>
  <si>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</si>
  <si>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</si>
  <si>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</si>
  <si>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</si>
  <si>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</si>
  <si>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</si>
  <si>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</si>
  <si>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</si>
  <si>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</si>
  <si>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</si>
  <si>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</si>
  <si>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</si>
  <si>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</si>
  <si>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</si>
  <si>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</si>
  <si>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</si>
  <si>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</si>
  <si>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</si>
  <si>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</si>
  <si>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</si>
  <si>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</si>
  <si>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</si>
  <si>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</si>
  <si>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</si>
  <si>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</si>
  <si>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</si>
  <si>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</si>
  <si>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</si>
  <si>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</si>
  <si>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</si>
  <si>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</si>
  <si>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</si>
  <si>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</si>
  <si>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</si>
  <si>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</si>
  <si>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</si>
  <si>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</si>
  <si>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</si>
  <si>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</si>
  <si>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</si>
  <si>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</si>
  <si>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</si>
  <si>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</si>
  <si>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</si>
  <si>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</si>
  <si>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</si>
  <si>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</si>
  <si>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</si>
  <si>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</si>
  <si>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</si>
  <si>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</si>
  <si>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</si>
  <si>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</si>
  <si>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</si>
  <si>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</si>
  <si>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</si>
  <si>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</si>
  <si>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</si>
  <si>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</si>
  <si>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</si>
  <si>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</si>
  <si>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</si>
  <si>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</si>
  <si>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</si>
  <si>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</si>
  <si>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</si>
  <si>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</si>
  <si>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</si>
  <si>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</si>
  <si>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</si>
  <si>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</si>
  <si>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</si>
  <si>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</si>
  <si>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</si>
  <si>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MANEJO DE VEGETAÇÃO</t>
  </si>
  <si>
    <t>40.80.56</t>
  </si>
  <si>
    <t>EQUIPE DE ESGOTO PARA REDE E LIGACAO</t>
  </si>
  <si>
    <t>BASES ORÇAMENTÁRIAS:</t>
  </si>
  <si>
    <t>(X) ONERADO ( ) DESONERADO</t>
  </si>
  <si>
    <t xml:space="preserve">              CRONOGRAMA FÍSICO-FINANCEIRO</t>
  </si>
  <si>
    <t>UN</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</si>
  <si>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</si>
  <si>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</si>
  <si>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</si>
  <si>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</si>
  <si>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</si>
  <si>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</si>
  <si>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</si>
  <si>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</si>
  <si>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</si>
  <si>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</si>
  <si>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</si>
  <si>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</si>
  <si>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</si>
  <si>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</si>
  <si>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</si>
  <si>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</si>
  <si>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</si>
  <si>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</si>
  <si>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</si>
  <si>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</si>
  <si>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</si>
  <si>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</si>
  <si>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</si>
  <si>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</si>
  <si>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</si>
  <si>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</si>
  <si>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</si>
  <si>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</si>
  <si>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</si>
  <si>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</si>
  <si>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</si>
  <si>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</si>
  <si>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</si>
  <si>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</si>
  <si>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</si>
  <si>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</si>
  <si>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</si>
  <si>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</si>
  <si>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</si>
  <si>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</si>
  <si>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</si>
  <si>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</si>
  <si>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</si>
  <si>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</si>
  <si>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</si>
  <si>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</si>
  <si>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</si>
  <si>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</si>
  <si>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</si>
  <si>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</si>
  <si>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</si>
  <si>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</si>
  <si>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</si>
  <si>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</si>
  <si>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</si>
  <si>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</si>
  <si>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</si>
  <si>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</si>
  <si>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</si>
  <si>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</si>
  <si>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</si>
  <si>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</si>
  <si>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</si>
  <si>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</si>
  <si>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</si>
  <si>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</si>
  <si>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</si>
  <si>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</si>
  <si>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</si>
  <si>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</si>
  <si>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</si>
  <si>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</si>
  <si>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</si>
  <si>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</si>
  <si>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</si>
  <si>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</si>
  <si>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</si>
  <si>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</si>
  <si>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</si>
  <si>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</si>
  <si>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</si>
  <si>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</si>
  <si>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</si>
  <si>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</si>
  <si>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</si>
  <si>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</si>
  <si>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</si>
  <si>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</si>
  <si>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</si>
  <si>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</si>
  <si>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</si>
  <si>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</si>
  <si>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</si>
  <si>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</si>
  <si>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</si>
  <si>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</si>
  <si>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</si>
  <si>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</si>
  <si>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</si>
  <si>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</si>
  <si>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</si>
  <si>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</si>
  <si>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</si>
  <si>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</si>
  <si>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</si>
  <si>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</si>
  <si>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</si>
  <si>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</si>
  <si>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</si>
  <si>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</si>
  <si>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</si>
  <si>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</si>
  <si>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</si>
  <si>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</si>
  <si>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</si>
  <si>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</si>
  <si>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</si>
  <si>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</si>
  <si>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</si>
  <si>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</si>
  <si>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</si>
  <si>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</si>
  <si>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</si>
  <si>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</si>
  <si>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</si>
  <si>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</si>
  <si>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</si>
  <si>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</si>
  <si>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</si>
  <si>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</si>
  <si>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</si>
  <si>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</si>
  <si>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</si>
  <si>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</si>
  <si>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</si>
  <si>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</si>
  <si>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</si>
  <si>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</si>
  <si>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</si>
  <si>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</si>
  <si>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</si>
  <si>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</si>
  <si>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</si>
  <si>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</si>
  <si>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</si>
  <si>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</si>
  <si>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</si>
  <si>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</si>
  <si>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</si>
  <si>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</si>
  <si>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</si>
  <si>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</si>
  <si>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</si>
  <si>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</si>
  <si>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</si>
  <si>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</si>
  <si>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</si>
  <si>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</si>
  <si>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</si>
  <si>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</si>
  <si>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</si>
  <si>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</si>
  <si>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</si>
  <si>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</si>
  <si>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</si>
  <si>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</si>
  <si>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</si>
  <si>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</si>
  <si>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</si>
  <si>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</si>
  <si>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</si>
  <si>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</si>
  <si>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</si>
  <si>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</si>
  <si>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</si>
  <si>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</si>
  <si>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</si>
  <si>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</si>
  <si>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</si>
  <si>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</si>
  <si>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</si>
  <si>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</si>
  <si>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</si>
  <si>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</si>
  <si>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</si>
  <si>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</si>
  <si>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</si>
  <si>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</si>
  <si>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</si>
  <si>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</si>
  <si>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</si>
  <si>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</si>
  <si>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</si>
  <si>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</si>
  <si>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</si>
  <si>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</si>
  <si>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</si>
  <si>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</si>
  <si>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</si>
  <si>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</si>
  <si>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</si>
  <si>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</si>
  <si>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</si>
  <si>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</si>
  <si>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</si>
  <si>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</si>
  <si>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</si>
  <si>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</si>
  <si>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</si>
  <si>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</si>
  <si>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</si>
  <si>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</si>
  <si>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</si>
  <si>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</si>
  <si>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</si>
  <si>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</si>
  <si>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</si>
  <si>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</si>
  <si>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</si>
  <si>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</si>
  <si>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</si>
  <si>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</si>
  <si>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</si>
  <si>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</si>
  <si>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</si>
  <si>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</si>
  <si>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</si>
  <si>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</si>
  <si>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</si>
  <si>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</si>
  <si>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</si>
  <si>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</si>
  <si>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</si>
  <si>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</si>
  <si>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</si>
  <si>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</si>
  <si>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</si>
  <si>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</si>
  <si>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</si>
  <si>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</si>
  <si>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</si>
  <si>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</si>
  <si>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</si>
  <si>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</si>
  <si>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</si>
  <si>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</si>
  <si>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</si>
  <si>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</si>
  <si>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</si>
  <si>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</si>
  <si>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</si>
  <si>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</si>
  <si>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</si>
  <si>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</si>
  <si>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</si>
  <si>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</si>
  <si>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</si>
  <si>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</si>
  <si>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</si>
  <si>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</si>
  <si>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</si>
  <si>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</si>
  <si>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</si>
  <si>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</si>
  <si>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</si>
  <si>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</si>
  <si>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</si>
  <si>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</si>
  <si>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</si>
  <si>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</si>
  <si>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</si>
  <si>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</si>
  <si>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</si>
  <si>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</si>
  <si>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</si>
  <si>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</si>
  <si>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</si>
  <si>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</si>
  <si>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</si>
  <si>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</si>
  <si>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</si>
  <si>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</si>
  <si>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</si>
  <si>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</si>
  <si>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</si>
  <si>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</si>
  <si>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</si>
  <si>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</si>
  <si>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</si>
  <si>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</si>
  <si>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</si>
  <si>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</si>
  <si>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</si>
  <si>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</si>
  <si>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</si>
  <si>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</si>
  <si>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</si>
  <si>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</si>
  <si>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</si>
  <si>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</si>
  <si>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</si>
  <si>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</si>
  <si>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</si>
  <si>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</si>
  <si>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</si>
  <si>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</si>
  <si>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</si>
  <si>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</si>
  <si>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</si>
  <si>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</si>
  <si>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</si>
  <si>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</si>
  <si>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</si>
  <si>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</si>
  <si>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</si>
  <si>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</si>
  <si>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</si>
  <si>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</si>
  <si>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</si>
  <si>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</si>
  <si>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</si>
  <si>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</si>
  <si>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</si>
  <si>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</si>
  <si>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</si>
  <si>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</si>
  <si>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</si>
  <si>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</si>
  <si>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</si>
  <si>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</si>
  <si>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</si>
  <si>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</si>
  <si>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</si>
  <si>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</si>
  <si>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</si>
  <si>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</si>
  <si>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</si>
  <si>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</si>
  <si>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</si>
  <si>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</si>
  <si>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</si>
  <si>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</si>
  <si>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</si>
  <si>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</si>
  <si>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</si>
  <si>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</si>
  <si>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</si>
  <si>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</si>
  <si>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</si>
  <si>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</si>
  <si>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</si>
  <si>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</si>
  <si>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</si>
  <si>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</si>
  <si>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</si>
  <si>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</si>
  <si>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</si>
  <si>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</si>
  <si>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</si>
  <si>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</si>
  <si>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</si>
  <si>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</si>
  <si>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</si>
  <si>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</si>
  <si>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</si>
  <si>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</si>
  <si>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</si>
  <si>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</si>
  <si>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</si>
  <si>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</si>
  <si>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</si>
  <si>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</si>
  <si>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</si>
  <si>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</si>
  <si>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</si>
  <si>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</si>
  <si>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</si>
  <si>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</si>
  <si>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</si>
  <si>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</si>
  <si>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</si>
  <si>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</si>
  <si>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</si>
  <si>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</si>
  <si>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</si>
  <si>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</si>
  <si>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</si>
  <si>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</si>
  <si>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</si>
  <si>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</si>
  <si>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</si>
  <si>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</si>
  <si>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</si>
  <si>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</si>
  <si>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</si>
  <si>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</si>
  <si>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</si>
  <si>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</si>
  <si>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</si>
  <si>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</si>
  <si>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</si>
  <si>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</si>
  <si>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</si>
  <si>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</si>
  <si>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</si>
  <si>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</si>
  <si>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</si>
  <si>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</si>
  <si>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</si>
  <si>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</si>
  <si>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</si>
  <si>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UNXKM</t>
  </si>
  <si>
    <t xml:space="preserve">UN    </t>
  </si>
  <si>
    <t>UNXMES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</si>
  <si>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</si>
  <si>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</si>
  <si>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</si>
  <si>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</si>
  <si>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</si>
  <si>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</si>
  <si>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</si>
  <si>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</si>
  <si>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</si>
  <si>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</si>
  <si>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</si>
  <si>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</si>
  <si>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</si>
  <si>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</si>
  <si>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</si>
  <si>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</si>
  <si>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</si>
  <si>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</si>
  <si>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</si>
  <si>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</si>
  <si>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</si>
  <si>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</si>
  <si>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</si>
  <si>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</si>
  <si>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</si>
  <si>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</si>
  <si>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</si>
  <si>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</si>
  <si>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</si>
  <si>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</si>
  <si>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</si>
  <si>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</si>
  <si>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</si>
  <si>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</si>
  <si>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</si>
  <si>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</si>
  <si>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</si>
  <si>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</si>
  <si>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</si>
  <si>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</si>
  <si>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</si>
  <si>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</si>
  <si>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</si>
  <si>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</si>
  <si>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</si>
  <si>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</si>
  <si>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</si>
  <si>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</si>
  <si>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</si>
  <si>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</si>
  <si>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</si>
  <si>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</si>
  <si>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</si>
  <si>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</si>
  <si>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</si>
  <si>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</si>
  <si>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</si>
  <si>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</si>
  <si>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</si>
  <si>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</si>
  <si>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</si>
  <si>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</si>
  <si>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</si>
  <si>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</si>
  <si>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</si>
  <si>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</si>
  <si>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</si>
  <si>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</si>
  <si>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</si>
  <si>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</si>
  <si>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</si>
  <si>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</si>
  <si>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</si>
  <si>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</si>
  <si>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</si>
  <si>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</si>
  <si>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</si>
  <si>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</si>
  <si>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</si>
  <si>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</si>
  <si>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</si>
  <si>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</si>
  <si>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</si>
  <si>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</si>
  <si>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</si>
  <si>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</si>
  <si>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</si>
  <si>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</si>
  <si>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E SARJETA CONJUGADOS DE CONCRETO, MOLDADA  IN LOCO  EM TRECHO RETO COM EXTRUSORA, 65 CM BASE (15 CM BASE DA GUIA + 50 CM BASE DA SARJETA) X 30 CM ALTURA. AF_06/2016</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</si>
  <si>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</si>
  <si>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</si>
  <si>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</si>
  <si>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</si>
  <si>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</si>
  <si>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</si>
  <si>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</si>
  <si>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</si>
  <si>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</si>
  <si>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</si>
  <si>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</si>
  <si>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</si>
  <si>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</si>
  <si>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</si>
  <si>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</si>
  <si>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</si>
  <si>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</si>
  <si>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</si>
  <si>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</si>
  <si>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</si>
  <si>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</si>
  <si>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</si>
  <si>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</si>
  <si>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</si>
  <si>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</si>
  <si>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</si>
  <si>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</si>
  <si>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</si>
  <si>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</si>
  <si>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</si>
  <si>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</si>
  <si>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</si>
  <si>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</si>
  <si>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</si>
  <si>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</si>
  <si>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</si>
  <si>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</si>
  <si>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</si>
  <si>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</si>
  <si>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</si>
  <si>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</si>
  <si>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</si>
  <si>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</si>
  <si>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</si>
  <si>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</si>
  <si>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</si>
  <si>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</si>
  <si>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</si>
  <si>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</si>
  <si>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</si>
  <si>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</si>
  <si>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</si>
  <si>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</si>
  <si>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</si>
  <si>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</si>
  <si>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</si>
  <si>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</si>
  <si>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</si>
  <si>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</si>
  <si>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</si>
  <si>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</si>
  <si>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</si>
  <si>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</si>
  <si>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</si>
  <si>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</si>
  <si>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</si>
  <si>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</si>
  <si>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</si>
  <si>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</si>
  <si>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</si>
  <si>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</si>
  <si>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</si>
  <si>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</si>
  <si>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</si>
  <si>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</si>
  <si>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</si>
  <si>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</si>
  <si>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</si>
  <si>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</si>
  <si>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</si>
  <si>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</si>
  <si>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</si>
  <si>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</si>
  <si>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</si>
  <si>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</si>
  <si>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</si>
  <si>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</si>
  <si>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</si>
  <si>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</si>
  <si>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</si>
  <si>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</si>
  <si>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</si>
  <si>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</si>
  <si>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</si>
  <si>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</si>
  <si>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</si>
  <si>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</si>
  <si>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</si>
  <si>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</si>
  <si>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</si>
  <si>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</si>
  <si>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</si>
  <si>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</si>
  <si>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</si>
  <si>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</si>
  <si>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</si>
  <si>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</si>
  <si>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</si>
  <si>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</si>
  <si>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</si>
  <si>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</si>
  <si>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</si>
  <si>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</si>
  <si>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</si>
  <si>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</si>
  <si>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TUBO, CPVC, SOLDÁVEL, DN 114 MM, INSTALADO EM RESERVAÇÃO DE ÁGUA DE EDIFICAÇÃO QUE POSSUA RESERVATÓRIO DE FIBRA/FIBROCIMENTO  FORNECIMENTO E INSTALAÇÃO. AF_06/2016</t>
  </si>
  <si>
    <t>LUVA DE CORRER, PVC, SOLDÁVEL, DN 40MM, INSTALADO EM PRUMADA DE ÁGUA   FORNECIMENTO E INSTALAÇÃO. AF_06/2022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</si>
  <si>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</si>
  <si>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</si>
  <si>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</si>
  <si>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</si>
  <si>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</si>
  <si>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</si>
  <si>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</si>
  <si>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</si>
  <si>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</si>
  <si>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</si>
  <si>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</si>
  <si>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</si>
  <si>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</si>
  <si>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</si>
  <si>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</si>
  <si>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</si>
  <si>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</si>
  <si>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</si>
  <si>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</si>
  <si>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DE CORRER, PVC, SOLDÁVEL, DN 40MM, INSTALADO EM RAMAL DE DISTRIBUIÇÃO DE ÁGUA 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</si>
  <si>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</si>
  <si>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</si>
  <si>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</si>
  <si>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</si>
  <si>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</si>
  <si>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</si>
  <si>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</si>
  <si>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</si>
  <si>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</si>
  <si>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</si>
  <si>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</si>
  <si>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</si>
  <si>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</si>
  <si>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</si>
  <si>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</si>
  <si>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</si>
  <si>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</si>
  <si>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</si>
  <si>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</si>
  <si>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</si>
  <si>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</si>
  <si>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</si>
  <si>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</si>
  <si>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</si>
  <si>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</si>
  <si>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</si>
  <si>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</si>
  <si>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</si>
  <si>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</si>
  <si>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</si>
  <si>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</si>
  <si>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</si>
  <si>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</si>
  <si>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</si>
  <si>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</si>
  <si>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</si>
  <si>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</si>
  <si>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</si>
  <si>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</si>
  <si>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</si>
  <si>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</si>
  <si>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</si>
  <si>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</si>
  <si>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</si>
  <si>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</si>
  <si>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</si>
  <si>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</si>
  <si>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</si>
  <si>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</si>
  <si>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</si>
  <si>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</si>
  <si>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</si>
  <si>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</si>
  <si>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</si>
  <si>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</si>
  <si>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</si>
  <si>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</si>
  <si>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</si>
  <si>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</si>
  <si>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</si>
  <si>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</si>
  <si>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</si>
  <si>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</si>
  <si>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</si>
  <si>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</si>
  <si>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</si>
  <si>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</si>
  <si>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</si>
  <si>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</si>
  <si>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</si>
  <si>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</si>
  <si>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</si>
  <si>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</si>
  <si>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</si>
  <si>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</si>
  <si>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</si>
  <si>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</si>
  <si>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</si>
  <si>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</si>
  <si>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</si>
  <si>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</si>
  <si>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</si>
  <si>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</si>
  <si>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</si>
  <si>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</si>
  <si>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</si>
  <si>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</si>
  <si>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</si>
  <si>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</si>
  <si>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</si>
  <si>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</si>
  <si>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</si>
  <si>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</si>
  <si>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</si>
  <si>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</si>
  <si>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</si>
  <si>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</si>
  <si>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</si>
  <si>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</si>
  <si>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</si>
  <si>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</si>
  <si>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</si>
  <si>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</si>
  <si>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</si>
  <si>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</si>
  <si>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</si>
  <si>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</si>
  <si>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</si>
  <si>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</si>
  <si>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</si>
  <si>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</si>
  <si>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</si>
  <si>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</si>
  <si>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</si>
  <si>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</si>
  <si>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</si>
  <si>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</si>
  <si>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</si>
  <si>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</si>
  <si>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</si>
  <si>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</si>
  <si>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</si>
  <si>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</si>
  <si>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</si>
  <si>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</si>
  <si>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</si>
  <si>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</si>
  <si>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</si>
  <si>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</si>
  <si>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</si>
  <si>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PLACA DE OBRA AFIXADA COM PEÇAS DE MADEIRA</t>
  </si>
  <si>
    <t>UNMES</t>
  </si>
  <si>
    <t>DE ELEMENTOS VAZADOS (COBOGO, ETC)</t>
  </si>
  <si>
    <t>07.36</t>
  </si>
  <si>
    <t>07.36.01</t>
  </si>
  <si>
    <t>07.37</t>
  </si>
  <si>
    <t>07.37.01</t>
  </si>
  <si>
    <t>07.38</t>
  </si>
  <si>
    <t>07.38.01</t>
  </si>
  <si>
    <t>07.38.02</t>
  </si>
  <si>
    <t>07.38.03</t>
  </si>
  <si>
    <t>07.38.04</t>
  </si>
  <si>
    <t>INSTALAÇÕES HIDROSSANITÁRIAS</t>
  </si>
  <si>
    <t>13.91</t>
  </si>
  <si>
    <t>13.92</t>
  </si>
  <si>
    <t>13.92.01</t>
  </si>
  <si>
    <t>13.92.02</t>
  </si>
  <si>
    <t>15.63</t>
  </si>
  <si>
    <t>15.63.01</t>
  </si>
  <si>
    <t>18.71</t>
  </si>
  <si>
    <t>18.71.01</t>
  </si>
  <si>
    <t>18.71.02</t>
  </si>
  <si>
    <t>18.71.03</t>
  </si>
  <si>
    <t>18.71.04</t>
  </si>
  <si>
    <t>18.72</t>
  </si>
  <si>
    <t>18.72.01</t>
  </si>
  <si>
    <t>18.72.02</t>
  </si>
  <si>
    <t>18.73</t>
  </si>
  <si>
    <t>18.73.01</t>
  </si>
  <si>
    <t>18.74</t>
  </si>
  <si>
    <t>18.74.06</t>
  </si>
  <si>
    <t>CERCA ALVEN. MOURAO PV  E TELA GALV.#2"FIO12 4 FIOS FARPADO</t>
  </si>
  <si>
    <t>18.74.07</t>
  </si>
  <si>
    <t>CERCA MOURAO PV E TELA GALV.#2"FIO12 E 4 FIOS FARPADO</t>
  </si>
  <si>
    <t>19.91</t>
  </si>
  <si>
    <t>19.91.01</t>
  </si>
  <si>
    <t>19.91.02</t>
  </si>
  <si>
    <t>19.91.03</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</si>
  <si>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</si>
  <si>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</si>
  <si>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</si>
  <si>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</si>
  <si>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</si>
  <si>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</si>
  <si>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</si>
  <si>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</si>
  <si>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</si>
  <si>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</si>
  <si>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</si>
  <si>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</si>
  <si>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</si>
  <si>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</si>
  <si>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</si>
  <si>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</si>
  <si>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</si>
  <si>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</si>
  <si>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</si>
  <si>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</si>
  <si>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</si>
  <si>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</si>
  <si>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</si>
  <si>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</si>
  <si>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</si>
  <si>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</si>
  <si>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</si>
  <si>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</si>
  <si>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</si>
  <si>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</si>
  <si>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</si>
  <si>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</si>
  <si>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</si>
  <si>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</si>
  <si>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</si>
  <si>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</si>
  <si>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</si>
  <si>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</si>
  <si>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</si>
  <si>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</si>
  <si>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</si>
  <si>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</si>
  <si>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</si>
  <si>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</si>
  <si>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</si>
  <si>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</si>
  <si>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</si>
  <si>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</si>
  <si>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</si>
  <si>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</si>
  <si>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</si>
  <si>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</si>
  <si>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</si>
  <si>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</si>
  <si>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</si>
  <si>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</si>
  <si>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</si>
  <si>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</si>
  <si>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</si>
  <si>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</si>
  <si>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</si>
  <si>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</si>
  <si>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</si>
  <si>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</si>
  <si>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</si>
  <si>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</si>
  <si>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</si>
  <si>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</si>
  <si>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</si>
  <si>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</si>
  <si>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</si>
  <si>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</si>
  <si>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</si>
  <si>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</si>
  <si>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</si>
  <si>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</si>
  <si>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</si>
  <si>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</si>
  <si>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</si>
  <si>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</si>
  <si>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</si>
  <si>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</si>
  <si>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</si>
  <si>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</si>
  <si>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</si>
  <si>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</si>
  <si>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</si>
  <si>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</si>
  <si>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</si>
  <si>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</si>
  <si>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</si>
  <si>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</si>
  <si>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</si>
  <si>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</si>
  <si>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</si>
  <si>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</si>
  <si>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</si>
  <si>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</si>
  <si>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</si>
  <si>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</si>
  <si>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</si>
  <si>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</si>
  <si>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</si>
  <si>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</si>
  <si>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</si>
  <si>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</si>
  <si>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</si>
  <si>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</si>
  <si>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</si>
  <si>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</si>
  <si>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</si>
  <si>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</si>
  <si>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</si>
  <si>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</si>
  <si>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</si>
  <si>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</si>
  <si>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U</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</si>
  <si>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</si>
  <si>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</si>
  <si>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</si>
  <si>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BATE MACA EM MADEIRA, INCLUSIVE ACESSÓRIO DE FIXAÇÃO E APLICAÇÃO DE VERNIZ SINTÉTICO MARÍTIMO, DUAS (2) DEMÃOS, ACABAMENTO TIPO FOSCO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</si>
  <si>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</si>
  <si>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</si>
  <si>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</si>
  <si>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</si>
  <si>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</si>
  <si>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</si>
  <si>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</si>
  <si>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</si>
  <si>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</si>
  <si>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</si>
  <si>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</si>
  <si>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</si>
  <si>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</si>
  <si>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</si>
  <si>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</si>
  <si>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</si>
  <si>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</si>
  <si>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</si>
  <si>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</si>
  <si>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</si>
  <si>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</si>
  <si>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</si>
  <si>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</si>
  <si>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</si>
  <si>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</si>
  <si>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</si>
  <si>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</si>
  <si>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</si>
  <si>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</si>
  <si>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</si>
  <si>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</si>
  <si>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</si>
  <si>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</si>
  <si>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</si>
  <si>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</si>
  <si>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</si>
  <si>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</si>
  <si>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</si>
  <si>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</si>
  <si>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</si>
  <si>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</si>
  <si>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</si>
  <si>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</si>
  <si>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</si>
  <si>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</si>
  <si>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</si>
  <si>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</si>
  <si>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</si>
  <si>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</si>
  <si>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</si>
  <si>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</si>
  <si>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</si>
  <si>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</si>
  <si>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</si>
  <si>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</si>
  <si>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</si>
  <si>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</si>
  <si>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</si>
  <si>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</si>
  <si>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</si>
  <si>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</si>
  <si>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</si>
  <si>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</si>
  <si>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</si>
  <si>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</si>
  <si>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</si>
  <si>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</si>
  <si>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</si>
  <si>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</si>
  <si>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</si>
  <si>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</si>
  <si>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</si>
  <si>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</si>
  <si>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</si>
  <si>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</si>
  <si>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</si>
  <si>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</si>
  <si>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</si>
  <si>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</si>
  <si>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</si>
  <si>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</si>
  <si>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RO-44617</t>
  </si>
  <si>
    <t>RO-44124</t>
  </si>
  <si>
    <t>RO-44166</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</si>
  <si>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</si>
  <si>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</si>
  <si>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</si>
  <si>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</si>
  <si>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</si>
  <si>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</si>
  <si>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</si>
  <si>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</si>
  <si>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</si>
  <si>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</si>
  <si>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M2*KM</t>
  </si>
  <si>
    <t>HORA</t>
  </si>
  <si>
    <t>M3*KM</t>
  </si>
  <si>
    <t>HXH</t>
  </si>
  <si>
    <t>04.30.14</t>
  </si>
  <si>
    <t>E= 15 CM PREENCHIDO COM CONCRETO  (20MPA)</t>
  </si>
  <si>
    <t>04.30.15</t>
  </si>
  <si>
    <t>E= 20 CM PREENCHIDO COM CONCRETO  (20MPA)</t>
  </si>
  <si>
    <t>07.39</t>
  </si>
  <si>
    <t>07.39.01</t>
  </si>
  <si>
    <t>CX. ALVENARIA 30X30X50CM C/TAMPA FERRO P/REGISTRO (C X L X H)</t>
  </si>
  <si>
    <t>CX. ALVENARIA 50X50X50 CM PARA HIDROMETRO C/ TAMPA (C X L X H)</t>
  </si>
  <si>
    <t>CX. SIFONADA PVC C/GRELHA QUADR/RED. 150X150X50 MM (DIAM. X H X DIAM. SAÍDA)</t>
  </si>
  <si>
    <t>CX. SIFONADA PVC C/GRELHA QUADR/RED. 150X185X75 MM (DIAM. X H X DIAM. SAÍDA)</t>
  </si>
  <si>
    <t>CX. SIFONADA PVC C/GRELHA REDONDA 100X100X50 MM (DIAM. X H X DIAM. SAÍDA)</t>
  </si>
  <si>
    <t>CX. SIFONADA PVC C/ TAMPA CEGA 250X172X50 MM (DIAM. X H X DIAM. SAÍDA)</t>
  </si>
  <si>
    <t>CX. SIFONADA PVC C/ TAMPA CEGA 250X230X75 MM (DIAM. X H X DIAM. SAÍDA)</t>
  </si>
  <si>
    <t>CAIXA SIFONADA PVC 100X150X50MM (DIAM. X H X DIAM. SAÍDA)</t>
  </si>
  <si>
    <t>10.41.11</t>
  </si>
  <si>
    <t>CAIXA DE DESCARGA EXTERNA ALTA 6 A 9 LITROS</t>
  </si>
  <si>
    <t>TIPO 1 -  60 X  40 X  60 CM (C X L X H)</t>
  </si>
  <si>
    <t>TIPO 1 -  60 X  40 X  80 CM (C X L X H)</t>
  </si>
  <si>
    <t>TIPO 1 -  80 X  40 X  60 CM (C X L X H)</t>
  </si>
  <si>
    <t>TIPO 1 -  80 X  40 X  80 CM (C X L X H)</t>
  </si>
  <si>
    <t>TIPO 1 - 100 X  40 X  60 CM (C X L X H)</t>
  </si>
  <si>
    <t>TIPO 1 - 100 X  40 X  80 CM (C X L X H)</t>
  </si>
  <si>
    <t>PISO DE TRANSIÇÃO</t>
  </si>
  <si>
    <t xml:space="preserve">PISO DE CONCRETO </t>
  </si>
  <si>
    <t>ACADEMIA A CÉU ABERTO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</si>
  <si>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</si>
  <si>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</si>
  <si>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</si>
  <si>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</si>
  <si>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</si>
  <si>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</si>
  <si>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</si>
  <si>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</si>
  <si>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</si>
  <si>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</si>
  <si>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</si>
  <si>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</si>
  <si>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</si>
  <si>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</si>
  <si>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</si>
  <si>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</si>
  <si>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</si>
  <si>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</si>
  <si>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t>
  </si>
  <si>
    <t>SUPRESSÃO DE ÁRVORES</t>
  </si>
  <si>
    <t>21.35.01</t>
  </si>
  <si>
    <t>21.35.02</t>
  </si>
  <si>
    <t>SUPRESSAO ARVORE MEDIO PORTE INCLUS. CORTE LENHA</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</si>
  <si>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</si>
  <si>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</si>
  <si>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</si>
  <si>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</si>
  <si>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</si>
  <si>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</si>
  <si>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</si>
  <si>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</si>
  <si>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</si>
  <si>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PILAR METÁLICO PERFIL LAMINADO OU SOLDADO EM AÇO ESTRUTURAL, COM CONEXÕES SOLDADAS, INCLUSOS MÃO DE OBRA, TRANSPORTE E IÇAMENTO UTILIZANDO GUINDASTE - FORNECIMENTO E INSTALAÇÃO. AF_01/2020_PA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</si>
  <si>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</si>
  <si>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</si>
  <si>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</si>
  <si>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</si>
  <si>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</si>
  <si>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</si>
  <si>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</si>
  <si>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</si>
  <si>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</si>
  <si>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</si>
  <si>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</si>
  <si>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</si>
  <si>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</si>
  <si>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</si>
  <si>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</si>
  <si>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</si>
  <si>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</si>
  <si>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</si>
  <si>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</si>
  <si>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</si>
  <si>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</si>
  <si>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</si>
  <si>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</si>
  <si>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</si>
  <si>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</si>
  <si>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</si>
  <si>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</si>
  <si>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</si>
  <si>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</si>
  <si>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</si>
  <si>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</si>
  <si>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</si>
  <si>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</si>
  <si>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</si>
  <si>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R.T. DO ORÇAMENTO</t>
  </si>
  <si>
    <t>AUTORIA DO ORÇAMENTO</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</si>
  <si>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</si>
  <si>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</si>
  <si>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</si>
  <si>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</si>
  <si>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</si>
  <si>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ARAME DE ACO OVALADO 15 X 17 ( 45,7 KG, 700 KGF), ROLO 1000 M</t>
  </si>
  <si>
    <t>ARAME FARPADO GALVANIZADO, 16 BWG (1,65 MM), CLASSE 250</t>
  </si>
  <si>
    <t>ARGAMASSA COLANTE AC I PARA CERAMICAS</t>
  </si>
  <si>
    <t>BANCADA/ BANCA EM MARMORE, POLIDO, BRANCO COMUM, E=  *3* CM</t>
  </si>
  <si>
    <t>BASE PARA RELE COM SUPORTE METALICO</t>
  </si>
  <si>
    <t>BETONEIRA CAPACIDADE NOMINAL 400 L, CAPACIDADE DE MISTURA  280 L, MOTOR ELETRICO TRIFASICO 220/380 V POTENCIA 2 CV, SEM CARREGADOR</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</si>
  <si>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</si>
  <si>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</si>
  <si>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</si>
  <si>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</si>
  <si>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</si>
  <si>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70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</si>
  <si>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</si>
  <si>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</si>
  <si>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</si>
  <si>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16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</si>
  <si>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</si>
  <si>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</si>
  <si>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</si>
  <si>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</si>
  <si>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</si>
  <si>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</si>
  <si>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</si>
  <si>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185 MM2</t>
  </si>
  <si>
    <t>CABO DE COBRE, RIGIDO, CLASSE 2, ISOLACAO EM PVC/A, ANTICHAMA BWF-B, 1 CONDUTOR, 450/750 V, SECAO NOMINAL 240 MM2</t>
  </si>
  <si>
    <t>CABO TELEFONICO CCI 50, 2 PARES, USO INTERNO, SEM BLINDAGEM</t>
  </si>
  <si>
    <t>CABO TELEFONICO CCI 50, 4 PARES, USO INTERNO, SEM BLINDAGEM</t>
  </si>
  <si>
    <t>CABO TELEFONICO CCI 50, 6 PARES, USO INTERNO, SEM BLINDAGEM</t>
  </si>
  <si>
    <t>CABO TELEFONICO CI 50, 10 PARES, USO INTERNO</t>
  </si>
  <si>
    <t>CABO TELEFONICO CI 50, 20 PARES, USO INTERNO</t>
  </si>
  <si>
    <t>CABO TELEFONICO CI 50, 30 PARES, USO INTERNO</t>
  </si>
  <si>
    <t>CABO TELEFONICO CI 50, 50 PARES, USO INTERNO</t>
  </si>
  <si>
    <t>CABO TELEFONICO CTP - APL - 50, 10 PARES, USO EXTERNO</t>
  </si>
  <si>
    <t>CABO TELEFONICO CTP - APL - 50, 20 PARES, USO EXTERNO</t>
  </si>
  <si>
    <t>CABO TELEFONICO CTP - APL - 50, 30 PARES, USO EXTERNO</t>
  </si>
  <si>
    <t>CAIXA DE LUZ "3 X 3" EM ACO ESMALTADA</t>
  </si>
  <si>
    <t>CAIXA DE LUZ "4 X 2" EM ACO ESMALTADA</t>
  </si>
  <si>
    <t>CAIXA DE LUZ "4 X 4" EM ACO ESMALTADA</t>
  </si>
  <si>
    <t>CAIXA DE PASSAGEM, EM PVC, DE 4" X 4", PARA ELETRODUTO FLEXIVEL CORRUGADO</t>
  </si>
  <si>
    <t>CAIXA OCTOGONAL DE FUNDO MOVEL, EM PVC, DE 4" X 4", PARA ELETRODUTO FLEXIVEL CORRUGADO</t>
  </si>
  <si>
    <t>CAL HIDRATADA PARA PINTURA</t>
  </si>
  <si>
    <t>CAMPAINHA CIGARRA 127 V / 220 V, CONJUNTO MONTADO PARA EMBUTIR 4" X 2" (PLACA + SUPORTE + MODULO)</t>
  </si>
  <si>
    <t>CHAPA DE ACO FINA A QUENTE BITOLA MSG 18, E = 1,20 MM (9,60 KG/M2)</t>
  </si>
  <si>
    <t>CHAPA DE ACO GALVANIZADA BITOLA GSG 18, E = 1,25 MM (10,00 KG/M2)</t>
  </si>
  <si>
    <t>CONE DE SINALIZACAO EM PVC FLEXIVEL, H = 70 / 76 CM (NBR 15071)</t>
  </si>
  <si>
    <t>CONE DE SINALIZACAO EM PVC RIGIDO COM FAIXA REFLETIVA, H = 70 / 76 CM</t>
  </si>
  <si>
    <t>CONECTOR METALICO TIPO PARAFUSO FENDIDO (SPLIT BOLT), PARA CABOS ATE 6 MM2</t>
  </si>
  <si>
    <t>CUMEEIRA PARA TELHA CERAMICA, COMPRIMENTO DE *41* CM, RENDIMENTO DE *3* TELHAS/M</t>
  </si>
  <si>
    <t>CUMEEIRA UNIVERSAL PARA TELHA ONDULADA DE FIBROCIMENTO, E = 6 MM, ABA 210 MM, COMPRIMENTO 1100 MM (SEM AMIANTO)</t>
  </si>
  <si>
    <t>DIVISORIA EM MARMORE, COM DUAS FACES POLIDAS, BRANCO COMUM, E=  *3,0* CM</t>
  </si>
  <si>
    <t>ELETRODO REVESTIDO AWS - E7018, DIAMETRO IGUAL A 4,00 MM</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</si>
  <si>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</si>
  <si>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</si>
  <si>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</si>
  <si>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</si>
  <si>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</si>
  <si>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ESPELHO / PLACA CEGA 4" X 4", PARA INSTALACAO DE TOMADAS E INTERRUPTORES</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</si>
  <si>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</si>
  <si>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</si>
  <si>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6 MM2</t>
  </si>
  <si>
    <t>FORRO DE MADEIRA PINUS OU EQUIVALENTE DA REGIAO, ENCAIXE MACHO/FEMEA COM FRISO, *10 X 1* CM (SEM COLOCACAO)</t>
  </si>
  <si>
    <t>GASOLINA COMUM</t>
  </si>
  <si>
    <t>GRAMPO DE ACO POLIDO 1 " X 9</t>
  </si>
  <si>
    <t>INTERRUPTOR BIPOLAR 10A, 250V, CONJUNTO MONTADO PARA EMBUTIR 4" X 2" (PLACA + SUPORTE + MODULO)</t>
  </si>
  <si>
    <t>INTERRUPTOR INTERMEDIARIO 10A, 250V, CONJUNTO MONTADO PARA EMBUTIR 4" X 2" (PLACA + SUPORTE + MODULO)</t>
  </si>
  <si>
    <t>INTERRUPTOR PARALELO 10A, 250V (APENAS MODULO)</t>
  </si>
  <si>
    <t>INTERRUPTOR PARALELO 10A, 250V, CONJUNTO MONTADO PARA EMBUTIR 4" X 2" (PLACA + SUPORTE + MODULO)</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</si>
  <si>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</si>
  <si>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</si>
  <si>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</si>
  <si>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CONJUNTO MONTADO PARA EMBUTIR 4" X 2" (PLACA + SUPORTE + MODULO)</t>
  </si>
  <si>
    <t>INTERRUPTORES PARALELOS (2 MODULOS)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</si>
  <si>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</si>
  <si>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</si>
  <si>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</si>
  <si>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JANELA BASCULANTE, ACO, COM BATENTE/REQUADRO, 60 X 60 CM (SEM VIDROS)</t>
  </si>
  <si>
    <t>LIXA D'AGUA EM FOLHA, GRAO 100</t>
  </si>
  <si>
    <t>LOCACAO DE ESCORA METALICA TELESCOPICA, COM ALTURA REGULAVEL DE *1,80* A *3,20* M, COM CAPACIDADE DE CARGA DE NO MINIMO 1000 KGF (10 KN), INCLUSO TRIPE E FORCADO</t>
  </si>
  <si>
    <t>LUMINARIA ARANDELA TIPO MEIA-LUA COM VIDRO FOSCO *30 X 15* CM, PARA 1 LAMPADA, BASE E27, POTENCIA MAXIMA 40/60 W (NAO INCLUI LAMPADA)</t>
  </si>
  <si>
    <t>LUMINARIA DE EMERGENCIA 30 LEDS, POTENCIA 2 W, BATERIA DE LITIO, AUTONOMIA DE 6 HORAS</t>
  </si>
  <si>
    <t>LUMINARIA DE SOBREPOR EM CHAPA DE ACO PARA 2 LAMPADAS FLUORESCENTES DE *18* W, PERFIL COMERCIAL (NAO INCLUI REATOR E LAMPADAS)</t>
  </si>
  <si>
    <t>LUMINARIA TIPO TARTARUGA PARA AREA EXTERNA EM ALUMINIO, COM GRADE, PARA 1 LAMPADA, BASE E27, POTENCIA MAXIMA 40/60 W (NAO INCLUI LAMPADA)</t>
  </si>
  <si>
    <t>MOURAO CONCRETO CURVO, SECAO "T", H = 2,80 M + CURVA COM 0,45 M, COM FUROS PARA FIOS</t>
  </si>
  <si>
    <t>OLEO DIESEL COMBUSTIVEL COMUM</t>
  </si>
  <si>
    <t>OPERADOR DE GUINDASTE</t>
  </si>
  <si>
    <t>OPERADOR DE MOTO SCRAPER</t>
  </si>
  <si>
    <t>OPERADOR DE MOTONIVELADORA</t>
  </si>
  <si>
    <t>OPERADOR DE ROLO COMPACTADOR</t>
  </si>
  <si>
    <t>PARAFUSO ZINCADO ROSCA SOBERBA, CABECA SEXTAVADA, 5/16 " X 110 MM, PARA FIXACAO DE TELHA EM MADEIRA</t>
  </si>
  <si>
    <t>PARAFUSO ZINCADO, SEXTAVADO, COM ROSCA SOBERBA, DIAMETRO 5/16", COMPRIMENTO 80 MM</t>
  </si>
  <si>
    <t>PEDRA ARDOSIA, CINZA, *40 X 40* CM, E= *1 CM</t>
  </si>
  <si>
    <t>PLACA VINILICA SEMIFLEXIVEL PARA REVESTIMENTO DE PISOS E PAREDES, E = 2 MM (SEM COLOCACAO)</t>
  </si>
  <si>
    <t>PREGO DE ACO POLIDO COM CABECA 18 X 30 (2 3/4 X 10)</t>
  </si>
  <si>
    <t>RELE FOTOELETRICO INTERNO E EXTERNO BIVOLT 1000 W, DE CONECTOR, SEM BASE</t>
  </si>
  <si>
    <t>RODAPE DE MADEIRA MACICA CUMARU/IPE CHAMPANHE OU EQUIVALENTE DA REGIAO, *1,5 X 7 CM</t>
  </si>
  <si>
    <t>SOQUETE DE PORCELANA BASE E27, FIXO DE TETO, PARA LAMPADAS</t>
  </si>
  <si>
    <t>SOQUETE DE PVC / TERMOPLASTICO BASE E27, COM RABICHO, PARA LAMPADAS</t>
  </si>
  <si>
    <t>SUPORTE DE FIXACAO PARA ESPELHO / PLACA 4" X 2", PARA 3 MODULOS, PARA INSTALACAO DE TOMADAS E INTERRUPTORES (SOMENTE SUPORTE)</t>
  </si>
  <si>
    <t>SUPORTE DE FIXACAO PARA ESPELHO / PLACA 4" X 4", PARA 6 MODULOS, PARA INSTALACAO DE TOMADAS E INTERRUPTORES (SOMENTE SUPORTE)</t>
  </si>
  <si>
    <t>TANQUE DE ACO PARA TRANSPORTE DE AGUA COM CAPACIDADE DE 6 M3 (INCLUI MONTAGEM, NAO INCLUI CAMINHAO)</t>
  </si>
  <si>
    <t>TELA PLASTICA LARANJA, TIPO TAPUME PARA SINALIZACAO, MALHA RETANGULAR, ROLO 1.20 X 50 M (L X C)</t>
  </si>
  <si>
    <t>TELHA DE FIBROCIMENTO ONDULADA E = 4 MM, DE 1,22 X 0,50 M (SEM AMIANTO)</t>
  </si>
  <si>
    <t>TELHA DE FIBROCIMENTO ONDULADA E = 4 MM, DE 2,44 X 0,50 M (SEM AMIANTO)</t>
  </si>
  <si>
    <t>TELHA DE FIBROCIMENTO ONDULADA E = 6 MM, DE 1,53 X 1,10 M (SEM AMIANTO)</t>
  </si>
  <si>
    <t>TOMADA RJ11, 2 FIOS, CONJUNTO MONTADO PARA EMBUTIR 4" X 2" (PLACA + SUPORTE + MODULO)</t>
  </si>
  <si>
    <t>TOMADA RJ45, 8 FIOS, CAT 5E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</si>
  <si>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</si>
  <si>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</si>
  <si>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</si>
  <si>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</si>
  <si>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VIGIA DIURNO</t>
  </si>
  <si>
    <t>50.01.08</t>
  </si>
  <si>
    <t>CHP/VIBROACABADORA DE ASFALTO SOBRE ESTEIRAS, LARG. PAVIM. 2,13 M A 4,55 M POT. 74 KW/100 HP, CAP. 400 T/H</t>
  </si>
  <si>
    <t>CHI/VIBROACABADORA DE ASFALTO SOBRE ESTEIRAS, LARG. PAVIM. 2,13 M A 4,55 M POT. 74 KW/100 HP, CAP. 400 T/H</t>
  </si>
  <si>
    <t>CHP/CAMINHAO LAMA ASFALTICA</t>
  </si>
  <si>
    <t>CHI/CAMINHAO LAMA ASFALTICA</t>
  </si>
  <si>
    <t>CHP/VASSOURA MECANICA (CMV - VM 2440)</t>
  </si>
  <si>
    <t>CHI/VASSOURA MECANICA (CMV - VM 2440)</t>
  </si>
  <si>
    <t>CHP/FRESADORA WIRTGEN W 100</t>
  </si>
  <si>
    <t>CHP/BETONEIRA 320 L, SEM CARREGADOR</t>
  </si>
  <si>
    <t>CHI/BETONEIRA 320 L, SEM CARREGADOR</t>
  </si>
  <si>
    <t>CHP/BOMBA HIDROSUL 2" ASB-250-36M3/H C/20M MANGUEI</t>
  </si>
  <si>
    <t>CHI/BOMBA HIDROSUL 2" ASB-250-36M3/H C/20M MANGUEI</t>
  </si>
  <si>
    <t>CHP/BOMBA HIDROSUL 3" ASB-500-72M3/H C/20M MANGUEI</t>
  </si>
  <si>
    <t>CHI/BOMBA HIDROSUL 3" ASB-500-72M3/H C/20M MANGUEI</t>
  </si>
  <si>
    <t>CHP/CAMINHAO BASCULANTE</t>
  </si>
  <si>
    <t>CHI/CAMINHAO BASCULANTE</t>
  </si>
  <si>
    <t>CHP/CAMINHAO TANQUE, 6.000L</t>
  </si>
  <si>
    <t>CHI/CAMINHAO TANQUE, 6.000L</t>
  </si>
  <si>
    <t>CHP/CAMINHAO TANQUE, 10000L</t>
  </si>
  <si>
    <t>CHI/CAMINHAO TANQUE, 10000L</t>
  </si>
  <si>
    <t>CHP/CAMINHAO CARROCERIA</t>
  </si>
  <si>
    <t>CHI/CAMINHAO CARROCERIA</t>
  </si>
  <si>
    <t>CHP/CAM.GUINDAUTO MADAL PKB - 6500 OU EQUIVALENTE</t>
  </si>
  <si>
    <t>CHI/CAM.GUINDAUTO MADAL PKB - 6500 OU EQUIVALENTE</t>
  </si>
  <si>
    <t xml:space="preserve">CHP/MINI-CARREGADEIRA DE PNEUS 61HP COM VASSOURA DE 1500MM OU EQUIVALENTE </t>
  </si>
  <si>
    <t xml:space="preserve">CHI/MINI-CARREGADEIRA DE PNEUS 61HP COM VASSOURA DE 1500MM OU EQUIVALENTE </t>
  </si>
  <si>
    <t>CHP/ROLO COMPACTADOR VIBRATORIO DE UM CILINDRO LISO DE ACO, POTENCIA 125 HP, PESO SEM/COM LASTRO 10,75/12,92 T, IMPACTO DINAMICO 31,5/18,5 T, LARGURA TRABALHO 2,15 M</t>
  </si>
  <si>
    <t>CHI/ROLO COMPACTADOR VIBRATORIO DE UM CILINDRO LISO DE ACO, POTENCIA 125 HP, PESO SEM/COM LASTRO 10,75/12,92 T, IMPACTO DINAMICO 31,5/18,5 T, LARGURA TRABALHO 2,15 M</t>
  </si>
  <si>
    <t>CHP/CAMIN.DISTR.BETUME</t>
  </si>
  <si>
    <t>CHI/CAMIN.DISTR.BETUME</t>
  </si>
  <si>
    <t>CHP/PERFURATRIZ BJ 571-5L 78PCM</t>
  </si>
  <si>
    <t>CHI/PERFURATRIZ BJ 571-5L 78PCM</t>
  </si>
  <si>
    <t>CHP-ROCADEIRA ECHO MODELO SRM-3550</t>
  </si>
  <si>
    <t>CHI-ROCADEIRA ECHO MODELO SRM-3550</t>
  </si>
  <si>
    <t>CHP/GRADE DE DISCO TATU 20-24</t>
  </si>
  <si>
    <t>CHI/GRADE DE DISCO TATU 20-24</t>
  </si>
  <si>
    <t>CHP/ GUINDASTE HIDRAULICO AUTOPROPELIDO, COM LANCA TELESCOPICA 28,80 M, CAPACIDADE MAXIMA 30 T, POTENCIA 97 KW, TRACAO 4 X 4</t>
  </si>
  <si>
    <t>CHI/ GUINDASTE HIDRAULICO AUTOPROPELIDO, COM LANCA TELESCOPICA 28,80 M, CAPACIDADE MAXIMA 30 T, POTENCIA 97 KW, TRACAO 4 X 4</t>
  </si>
  <si>
    <t>CHP/TRATOR DE ESTEIRAS, POTENCIA DE 347 HP, PESO OPERACIONAL DE 38,5 T, COM LAMINA COM CAPACIDADE DE 8,70M3</t>
  </si>
  <si>
    <t>CHI/TRATOR DE ESTEIRAS, POTENCIA DE 347 HP, PESO OPERACIONAL DE 38,5 T, COM LAMINA COM CAPACIDADE DE 8,70M3</t>
  </si>
  <si>
    <t>50.37.06</t>
  </si>
  <si>
    <t>CHP/USINA DE ASFALTO CAP40/60 UA2 MF 40E C/PURIFIC</t>
  </si>
  <si>
    <t>50.40.02</t>
  </si>
  <si>
    <t>CHP/CAMINHONETE - GASOLINA</t>
  </si>
  <si>
    <t>50.40.03</t>
  </si>
  <si>
    <t>CHI/CAMINHONETE - GASOLINA</t>
  </si>
  <si>
    <t>50.40.06</t>
  </si>
  <si>
    <t>CHP/VEICULO POPULAR 1.0 AR CONDICIONADO - GASOLINA</t>
  </si>
  <si>
    <t>50.40.07</t>
  </si>
  <si>
    <t>CHI/VEICULO POPULAR 1.0 AR CONDICIONADO - GASOLINA</t>
  </si>
  <si>
    <t>50.40.08</t>
  </si>
  <si>
    <t>CHP/VEICULO UTILITARIO  1.8  16V 4 PORTAS 7 LUGARES</t>
  </si>
  <si>
    <t>50.40.09</t>
  </si>
  <si>
    <t>CHI/VEICULO UTILITARIO  1.8  16V 4 PORTAS 7 LUGARES</t>
  </si>
  <si>
    <t>54.01.08</t>
  </si>
  <si>
    <t>VIBROACABADORA DE ASFALTO SOBRE ESTEIRAS, LARG. PAVIM. 2,13 M A 4,55 M POT. 74 KW/100 HP, CAP. 400 T/H OU EQUIVALENTE</t>
  </si>
  <si>
    <t>54.01.30</t>
  </si>
  <si>
    <t>USINA DE LAMA ASFÁLTICA COM CAPACIDADE DE 5M3 E POTÊNCIA 30HP OU EQUIVALENTE - EXCLUSIVE CAMINHÃO</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</si>
  <si>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</si>
  <si>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</si>
  <si>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</si>
  <si>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</si>
  <si>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</si>
  <si>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</si>
  <si>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54.04.11</t>
  </si>
  <si>
    <t>MOTOR DIESEL 3 CILINDROS 50/55CV OU EQUIVALENTE</t>
  </si>
  <si>
    <t>54.05.10</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</si>
  <si>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</si>
  <si>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</si>
  <si>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</si>
  <si>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</si>
  <si>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</si>
  <si>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</si>
  <si>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</si>
  <si>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</si>
  <si>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</si>
  <si>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</si>
  <si>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</si>
  <si>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</si>
  <si>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</si>
  <si>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</si>
  <si>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</si>
  <si>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</si>
  <si>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</si>
  <si>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</si>
  <si>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</si>
  <si>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</si>
  <si>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</si>
  <si>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</si>
  <si>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</si>
  <si>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</si>
  <si>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</si>
  <si>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</si>
  <si>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</si>
  <si>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</si>
  <si>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</si>
  <si>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</si>
  <si>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</si>
  <si>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</si>
  <si>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</si>
  <si>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</si>
  <si>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</si>
  <si>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</si>
  <si>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</si>
  <si>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</si>
  <si>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</si>
  <si>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54.20.06</t>
  </si>
  <si>
    <t>RETROESCAVADEIRA TRAÇÃO 4X2, 85HP, CAÇAMBA 610MM / 0,22M3 OU EQUIVALENTE</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</si>
  <si>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</si>
  <si>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</si>
  <si>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</si>
  <si>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</si>
  <si>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</si>
  <si>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</si>
  <si>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</si>
  <si>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</si>
  <si>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</si>
  <si>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</si>
  <si>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</si>
  <si>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</si>
  <si>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</si>
  <si>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</si>
  <si>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</si>
  <si>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</si>
  <si>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</si>
  <si>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</si>
  <si>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</si>
  <si>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</si>
  <si>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</si>
  <si>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</si>
  <si>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</si>
  <si>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</si>
  <si>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</si>
  <si>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</si>
  <si>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54.40.01</t>
  </si>
  <si>
    <t>LOCAÇÃO VEÍCULO TIPO PICAPE LEVE C/ SEGURO</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</si>
  <si>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</si>
  <si>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</si>
  <si>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</si>
  <si>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</si>
  <si>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</si>
  <si>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</si>
  <si>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</si>
  <si>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</si>
  <si>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</si>
  <si>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</si>
  <si>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</si>
  <si>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</si>
  <si>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</si>
  <si>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</si>
  <si>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</si>
  <si>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</si>
  <si>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</si>
  <si>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</si>
  <si>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</si>
  <si>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</si>
  <si>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</si>
  <si>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</si>
  <si>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</si>
  <si>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</si>
  <si>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</si>
  <si>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</si>
  <si>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</si>
  <si>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</si>
  <si>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</si>
  <si>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</si>
  <si>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</si>
  <si>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</si>
  <si>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</si>
  <si>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</si>
  <si>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</si>
  <si>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55.05.59</t>
  </si>
  <si>
    <t>OPERADOR DE TRATOR AGRICOLA</t>
  </si>
  <si>
    <t>55.05.60</t>
  </si>
  <si>
    <t>55.05.61</t>
  </si>
  <si>
    <t>55.05.64</t>
  </si>
  <si>
    <t>OPERADOR DE ESCAVADEIRA HIDRAULICA</t>
  </si>
  <si>
    <t>55.05.65</t>
  </si>
  <si>
    <t>OPERADOR DE RETRO ESCAVADEIRA</t>
  </si>
  <si>
    <t>55.05.66</t>
  </si>
  <si>
    <t>OPERADOR DE ROCADEIRA</t>
  </si>
  <si>
    <t>55.05.67</t>
  </si>
  <si>
    <t>55.05.70</t>
  </si>
  <si>
    <t>OPERADOR TRATOR DE ESTEIRA</t>
  </si>
  <si>
    <t>55.05.71</t>
  </si>
  <si>
    <t>OPERADOR DE USINA</t>
  </si>
  <si>
    <t>55.10.05</t>
  </si>
  <si>
    <t>AJUDANTE</t>
  </si>
  <si>
    <t>55.10.06</t>
  </si>
  <si>
    <t>CHEFE DE ESCRITORIO</t>
  </si>
  <si>
    <t>55.10.07</t>
  </si>
  <si>
    <t>55.10.09</t>
  </si>
  <si>
    <t>55.10.10</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</si>
  <si>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</si>
  <si>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</si>
  <si>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</si>
  <si>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</si>
  <si>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</si>
  <si>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</si>
  <si>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</si>
  <si>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</si>
  <si>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</si>
  <si>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</si>
  <si>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</si>
  <si>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</si>
  <si>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</si>
  <si>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</si>
  <si>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</si>
  <si>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</si>
  <si>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</si>
  <si>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</si>
  <si>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</si>
  <si>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</si>
  <si>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</si>
  <si>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</si>
  <si>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</si>
  <si>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</si>
  <si>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</si>
  <si>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</si>
  <si>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</si>
  <si>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55.10.77</t>
  </si>
  <si>
    <t>PEDREIRO DE ACABAMENTO</t>
  </si>
  <si>
    <t>55.10.81</t>
  </si>
  <si>
    <t>PINTOR</t>
  </si>
  <si>
    <t>55.10.82</t>
  </si>
  <si>
    <t>RASTELEIRO</t>
  </si>
  <si>
    <t>55.10.84</t>
  </si>
  <si>
    <t>55.10.86</t>
  </si>
  <si>
    <t>SERRALHEIRO</t>
  </si>
  <si>
    <t>55.10.88</t>
  </si>
  <si>
    <t>55.10.90</t>
  </si>
  <si>
    <t>SOLDADOR</t>
  </si>
  <si>
    <t>55.10.91</t>
  </si>
  <si>
    <t>COMPRADOR</t>
  </si>
  <si>
    <t>55.10.92</t>
  </si>
  <si>
    <t>AUXILIAR ADMINISTRATIVO</t>
  </si>
  <si>
    <t>55.10.94</t>
  </si>
  <si>
    <t>TOPOGRAFO INTERMEDIARIO</t>
  </si>
  <si>
    <t>55.10.95</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</si>
  <si>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</si>
  <si>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</si>
  <si>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</si>
  <si>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</si>
  <si>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</si>
  <si>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</si>
  <si>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</si>
  <si>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</si>
  <si>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</si>
  <si>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</si>
  <si>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</si>
  <si>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</si>
  <si>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</si>
  <si>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</si>
  <si>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</si>
  <si>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</si>
  <si>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</si>
  <si>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</si>
  <si>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</si>
  <si>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</si>
  <si>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</si>
  <si>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</si>
  <si>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</si>
  <si>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</si>
  <si>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</si>
  <si>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</si>
  <si>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</si>
  <si>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</si>
  <si>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</si>
  <si>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</si>
  <si>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</si>
  <si>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</si>
  <si>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</si>
  <si>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</si>
  <si>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</si>
  <si>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</si>
  <si>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</si>
  <si>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</si>
  <si>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</si>
  <si>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</si>
  <si>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</si>
  <si>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</si>
  <si>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</si>
  <si>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</si>
  <si>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</si>
  <si>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</si>
  <si>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</si>
  <si>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</si>
  <si>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</si>
  <si>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</si>
  <si>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</si>
  <si>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</si>
  <si>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</si>
  <si>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</si>
  <si>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</si>
  <si>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</si>
  <si>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</si>
  <si>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</si>
  <si>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</si>
  <si>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</si>
  <si>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</si>
  <si>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</si>
  <si>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</si>
  <si>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</si>
  <si>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</si>
  <si>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</si>
  <si>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</si>
  <si>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</si>
  <si>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</si>
  <si>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</si>
  <si>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</si>
  <si>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</si>
  <si>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</si>
  <si>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</si>
  <si>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</si>
  <si>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</si>
  <si>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</si>
  <si>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</si>
  <si>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</si>
  <si>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</si>
  <si>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</si>
  <si>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</si>
  <si>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</si>
  <si>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</si>
  <si>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</si>
  <si>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</si>
  <si>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</si>
  <si>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</si>
  <si>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</si>
  <si>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</si>
  <si>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</si>
  <si>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</si>
  <si>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</si>
  <si>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</si>
  <si>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</si>
  <si>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</si>
  <si>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</si>
  <si>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</si>
  <si>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</si>
  <si>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</si>
  <si>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</si>
  <si>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</si>
  <si>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</si>
  <si>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</si>
  <si>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</si>
  <si>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</si>
  <si>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</si>
  <si>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</si>
  <si>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</si>
  <si>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</si>
  <si>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</si>
  <si>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</si>
  <si>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</si>
  <si>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</si>
  <si>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</si>
  <si>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</si>
  <si>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</si>
  <si>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</si>
  <si>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</si>
  <si>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</si>
  <si>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</si>
  <si>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</si>
  <si>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</si>
  <si>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</si>
  <si>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</si>
  <si>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</si>
  <si>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</si>
  <si>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</si>
  <si>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</si>
  <si>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</si>
  <si>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</si>
  <si>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</si>
  <si>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</si>
  <si>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</si>
  <si>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</si>
  <si>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</si>
  <si>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</si>
  <si>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</si>
  <si>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</si>
  <si>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</si>
  <si>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</si>
  <si>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</si>
  <si>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</si>
  <si>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</si>
  <si>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</si>
  <si>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</si>
  <si>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</si>
  <si>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</si>
  <si>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</si>
  <si>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</si>
  <si>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</si>
  <si>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</si>
  <si>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</si>
  <si>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</si>
  <si>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</si>
  <si>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</si>
  <si>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</si>
  <si>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 xml:space="preserve">ACO CA-25, 12,5 MM, VERGALHAO </t>
  </si>
  <si>
    <t>60.05.27</t>
  </si>
  <si>
    <t>60.05.28</t>
  </si>
  <si>
    <t>60.05.29</t>
  </si>
  <si>
    <t>60.05.30</t>
  </si>
  <si>
    <t>60.05.31</t>
  </si>
  <si>
    <t>60.05.32</t>
  </si>
  <si>
    <t>60.05.34</t>
  </si>
  <si>
    <t>60.05.35</t>
  </si>
  <si>
    <t>60.05.48</t>
  </si>
  <si>
    <t>60.05.50</t>
  </si>
  <si>
    <t>60.05.52</t>
  </si>
  <si>
    <t>60.05.65</t>
  </si>
  <si>
    <t>60.05.66</t>
  </si>
  <si>
    <t>ACO CA-50, 8,0 MM, CORTADO E DOBRADO</t>
  </si>
  <si>
    <t>60.05.67</t>
  </si>
  <si>
    <t>60.05.68</t>
  </si>
  <si>
    <t>60.05.69</t>
  </si>
  <si>
    <t>60.05.70</t>
  </si>
  <si>
    <t>60.05.72</t>
  </si>
  <si>
    <t>ACO CA-50, 25,0 MM, CORTADO E DOBRADO</t>
  </si>
  <si>
    <t>60.05.73</t>
  </si>
  <si>
    <t>ACO CA-50, 32,0 MM, CORTADO E DOBRADO</t>
  </si>
  <si>
    <t>60.05.82</t>
  </si>
  <si>
    <t>60.05.83</t>
  </si>
  <si>
    <t>60.05.84</t>
  </si>
  <si>
    <t>60.05.91</t>
  </si>
  <si>
    <t>60.06.10</t>
  </si>
  <si>
    <t>60.06.24</t>
  </si>
  <si>
    <t>60.06.91</t>
  </si>
  <si>
    <t>60.06.92</t>
  </si>
  <si>
    <t>60.06.93</t>
  </si>
  <si>
    <t>60.06.95</t>
  </si>
  <si>
    <t>60.11.15</t>
  </si>
  <si>
    <t>FERRO REDONDO MECANICO SAE 1020 D= 1/2"</t>
  </si>
  <si>
    <t>60.11.16</t>
  </si>
  <si>
    <t>FERRO REDONDO 3/4" (19,5MM)</t>
  </si>
  <si>
    <t>60.13.12</t>
  </si>
  <si>
    <t>FERRO QUADRADO 3/8"</t>
  </si>
  <si>
    <t>60.13.13</t>
  </si>
  <si>
    <t>FERRO QUADRADO 3/4"</t>
  </si>
  <si>
    <t>60.15.15</t>
  </si>
  <si>
    <t>BARRA DE FERRO RETANGULAR, BARRA CHATA, 1" X 1/4" (L X E), 1,2265 KG/M</t>
  </si>
  <si>
    <t>60.15.17</t>
  </si>
  <si>
    <t>FERRO CHATO 1 1/2"x1/8"</t>
  </si>
  <si>
    <t>60.15.18</t>
  </si>
  <si>
    <t>BARRA DE FERRO RETANGULAR, BARRA CHATA, 1 1/2" X 1/4" (L X E), 1,89 KG/M</t>
  </si>
  <si>
    <t>60.15.19</t>
  </si>
  <si>
    <t>BARRA CHATA AÇO 1/8" X 3/8" (0,24KG/M)</t>
  </si>
  <si>
    <t>60.17.15</t>
  </si>
  <si>
    <t>CANTONEIRA FERRO GALVANIZADO DE ABAS IGUAIS, 1" X 1/8" (L X E) , 1,20KG/M</t>
  </si>
  <si>
    <t>60.17.16</t>
  </si>
  <si>
    <t>CANTONEIRA AÇO ABAS IGUAIS 3/8", E= 1/8" (0,55KG/M)</t>
  </si>
  <si>
    <t>60.17.18</t>
  </si>
  <si>
    <t>CANTONEIRA DE FERRO 1  3/4" X 1/8"</t>
  </si>
  <si>
    <t>60.17.20</t>
  </si>
  <si>
    <t>CANTONEIRA DE FERRO 2" X 1/8"</t>
  </si>
  <si>
    <t>60.17.25</t>
  </si>
  <si>
    <t>CANTONEIRA DE FERRO DE 3"X3/16"</t>
  </si>
  <si>
    <t>60.19.15</t>
  </si>
  <si>
    <t>FERRO TE 3/4"x1/8"</t>
  </si>
  <si>
    <t>60.21.15</t>
  </si>
  <si>
    <t>METALON CHAPA 18 - 30x20mm / (50X30MM)</t>
  </si>
  <si>
    <t>60.28.08</t>
  </si>
  <si>
    <t>GABIAO CAIXA MALHA HEXAGONAL 8X10CM FIO 2,7MM (NBR 10.514:1988/8964:2013) 3,0x1,0x0,5M ZN/AL + PVC</t>
  </si>
  <si>
    <t>60.28.09</t>
  </si>
  <si>
    <t>GABIAO CAIXA MALHA HEXAGONAL 8X10CM FIO 2,7MM (NBR 10.514:1988/8964:2013) 3,0X1,0X0,5M ZN/AL</t>
  </si>
  <si>
    <t>60.28.10</t>
  </si>
  <si>
    <t>GABIAO CAIXA MALHA HEXAGONAL 8X10CM FIO 2,7MM (NBR 10.514:1988/8964:2013) 3,0x1,0x1,0M ZN/AL + PVC</t>
  </si>
  <si>
    <t>60.28.11</t>
  </si>
  <si>
    <t>GABIAO CAIXA MALHA HEXAGONAL 8X10CM FIO 2,7MM (NBR 10.514:1988/8964:2013) 3,0X1,0X1,0M ZN/AL</t>
  </si>
  <si>
    <t>60.28.12</t>
  </si>
  <si>
    <t>GABIAO MANTA (COLCHAO) MALHA HEXAGONAL 6X8CM FIO 2MM (NBR 10.514:1988/8964:2013) 4,0x2,0x0,17M  ZN/AL + PVC</t>
  </si>
  <si>
    <t>60.28.13</t>
  </si>
  <si>
    <t>GABIAO MANTA (COLCHAO) MALHA HEXAGONAL 6X8CM FIO 2MM (NBR 10.514:1988/8964:2013) 4,0x2,0x0,23M  ZN/AL + PVC</t>
  </si>
  <si>
    <t>60.28.14</t>
  </si>
  <si>
    <t>GABIAO MANTA (COLCHAO) MALHA HEXAGONAL 6X8CM FIO 2MM (NBR 10.514:1988/8964:2013) 4,0x2,0x0,30M  ZN/AL + PVC</t>
  </si>
  <si>
    <t>60.28.15</t>
  </si>
  <si>
    <t>GABIAO SACO MALHA HEXAGONAL 8X10CM FIO 2,4MM (NBR 10.514:1988/8964:2013) DIMENSÕES: 3,0X0,65M ZN/AL + PVC</t>
  </si>
  <si>
    <t>60.30.10</t>
  </si>
  <si>
    <t>TELA ARAME GALV. Nº 22 MALHA 1"(PINTEIRO)</t>
  </si>
  <si>
    <t>60.30.24</t>
  </si>
  <si>
    <t>TELA ARAME GALV. Nº 16 MALHA 2"</t>
  </si>
  <si>
    <t>60.30.27</t>
  </si>
  <si>
    <t>TELA DE ARAME GALV QUADRANGULAR / LOSANGULAR,  FIO 2,11 MM (14 BWG), MALHA  5 X 5 CM, H = 2 M</t>
  </si>
  <si>
    <t>60.30.35</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</si>
  <si>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</si>
  <si>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</si>
  <si>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</si>
  <si>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</si>
  <si>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</si>
  <si>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</si>
  <si>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</si>
  <si>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</si>
  <si>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</si>
  <si>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</si>
  <si>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</si>
  <si>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</si>
  <si>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60.33.08</t>
  </si>
  <si>
    <t>TELA DE AÇO SOLDADA NERVURADA CA-60, Q-159, (2,52 KG/M2), DIAMETRO DO FIO = 4,5 MM, PAINEL 2,45 X 6,00 M, ESPAÇAMENTO DA MALHA = 10 X 10 CM</t>
  </si>
  <si>
    <t>60.33.09</t>
  </si>
  <si>
    <t>TELA DE AÇO SOLDADA NERVURADA, CA-60, Q-246,  (3,91 KG/M2), DIAMETRO DO FIO = 5,6 MM, PAINEL 2,45 X 6,0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</si>
  <si>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</si>
  <si>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</si>
  <si>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</si>
  <si>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</si>
  <si>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60.33.12</t>
  </si>
  <si>
    <t>TELA DE AÇO SOLDADA NERVURADA, CA-60, Q-396, (6,28 KG/M2), DIAMETRO DO FIO = 7,1 MM, PAINEL 2,45 X 6,00 M, ESPAÇAMENTO DA MALHA 10 X 10 CM</t>
  </si>
  <si>
    <t>60.33.13</t>
  </si>
  <si>
    <t>TELA DE AÇO SOLDADA NERVURADA, CA-60, Q-503, (7,97 KG/M2), DIAMETRO DO FIO = 8,0 MM, PAINEL 2,45 X 6,00 M, ESPAÇAMENTO DA MALHA 10 X 10 CM</t>
  </si>
  <si>
    <t>60.33.14</t>
  </si>
  <si>
    <t>TELA DE AÇO SOLDADA NERVURADA, CA-60, Q-636, (10,09 KG/M2), DIAMETRO DO FIO = 9,0 MM, PAINEL 2,45 X 6,00 M, ESPAÇAMENTO DA MALHA 10 X 10 CM</t>
  </si>
  <si>
    <t>60.33.15</t>
  </si>
  <si>
    <t>TELA DE AÇO SOLDADA NERVURADA, CA-60, Q-785, (12,45 KG/M2), DIAMETRO DO FIO = 10,0 MM, PAINEL 2,45 X 6,00 M, ESPAÇAMENTO DA MALHA 10 X 10 CM</t>
  </si>
  <si>
    <t>60.33.36</t>
  </si>
  <si>
    <t>60.35.10</t>
  </si>
  <si>
    <t>ARAME GALVANIZADO 10 BWG, 3,40 MM (0,0713 KG/M)</t>
  </si>
  <si>
    <t>60.35.12</t>
  </si>
  <si>
    <t>ARAME GALVANIZADO 12 BWG, 2,76 MM (0,048 KG/M)</t>
  </si>
  <si>
    <t>60.35.14</t>
  </si>
  <si>
    <t xml:space="preserve">ARAME GALVANIZADO 14 BWG, 2,11 MM (0,026 KG/M)    </t>
  </si>
  <si>
    <t>60.35.16</t>
  </si>
  <si>
    <t>ARAME GALVANIZADO 16 BWG, 1,65MM (0,0166 KG/M)</t>
  </si>
  <si>
    <t>60.35.17</t>
  </si>
  <si>
    <t>60.35.36</t>
  </si>
  <si>
    <t xml:space="preserve">ARAME RECOZIDO (PG-18) 10 BWG, 3,40 MM (0,071 KG/M)          </t>
  </si>
  <si>
    <t>60.35.44</t>
  </si>
  <si>
    <t xml:space="preserve">ARAME RECOZIDO (PG-7) 18 BWG, 1,24 MM (0,009 KG/M)          </t>
  </si>
  <si>
    <t>60.35.51</t>
  </si>
  <si>
    <t>60.35.61</t>
  </si>
  <si>
    <t>ARAME DE AÇO ZN/AL + PVC FIO 2,2MM</t>
  </si>
  <si>
    <t>60.35.71</t>
  </si>
  <si>
    <t>ARAME DE AÇO ZN/AL FIO 2,2MM</t>
  </si>
  <si>
    <t>60.40.01</t>
  </si>
  <si>
    <t>TUBO AÇO GALVANIZADO INDUSTRIAL REDONDO DN 1 1/4" (31,75 MM)  E=2,00MM, NBR 6591</t>
  </si>
  <si>
    <t>60.40.02</t>
  </si>
  <si>
    <t>TUBO AÇO CARBONO INDUSTRIAL REDONDO DN 2" (50,80 MM)  E=1,50MM, NBR 6591</t>
  </si>
  <si>
    <t>60.40.03</t>
  </si>
  <si>
    <t>TUBO AÇO CARBONO INDUSTRIAL REDONDO DN 1 1/4" (31,75 MM)  E=1,50MM, NBR 6591</t>
  </si>
  <si>
    <t>60.40.04</t>
  </si>
  <si>
    <t>TUBO AÇO CARBONO INDUSTRIAL REDONDO DN 1 1/2" (38 MM)  E=1,50MM, NBR 6591</t>
  </si>
  <si>
    <t>60.40.10</t>
  </si>
  <si>
    <t>ADITIVO IMPERMEABILIZANTE DE PEGA NORMAL PARA ARGAMASSAS E CONCRETOS SEM ARMACAO REF 123</t>
  </si>
  <si>
    <t>61.15.05</t>
  </si>
  <si>
    <t>JUNTA DILATACAO ELASTICA PARA CONCRETO (FUGENBAND OU EQUIVALENTE) O-12, ATE 5 MCA</t>
  </si>
  <si>
    <t>61.15.07</t>
  </si>
  <si>
    <t>JUNTA DILATACAO ELASTICA PARA CONCRETO (FUGENBAND OU EQUIVALENTE) O-22, ATE 30 MCA</t>
  </si>
  <si>
    <t>61.20.07</t>
  </si>
  <si>
    <t>MANTA GEOTEXTIL RESIST.TRAÇAO 16 KN/M (300 G/M2)</t>
  </si>
  <si>
    <t>61.20.08</t>
  </si>
  <si>
    <t>MANTA GEOTEXTIL RESIST.TRAÇAO  9 KN/M (180 G/M2)</t>
  </si>
  <si>
    <t>61.20.10</t>
  </si>
  <si>
    <t>MANTA GEOTEXTIL RESIST.TRAÇAO 10 KN/M (200 G/M2)</t>
  </si>
  <si>
    <t>62.01.05</t>
  </si>
  <si>
    <t>CIMENTO PORTLAND COMUM    ( CPIII-40 )  SC 50KG</t>
  </si>
  <si>
    <t>62.02.05</t>
  </si>
  <si>
    <t>CIMENTO PORTLAND BRANCO CP-32 (ESTRUTURAL) SC 50KG</t>
  </si>
  <si>
    <t>62.03.10</t>
  </si>
  <si>
    <t>62.03.12</t>
  </si>
  <si>
    <t>ARGAMASSA COLANTE AC-II</t>
  </si>
  <si>
    <t>62.03.22</t>
  </si>
  <si>
    <t xml:space="preserve">REJUNTE BRANCO, CIMENTICIO   </t>
  </si>
  <si>
    <t>62.04.01</t>
  </si>
  <si>
    <t xml:space="preserve">CAL VIRGEM COMUM PARA ARGAMASSAS (NBR 6453)   </t>
  </si>
  <si>
    <t>62.04.11</t>
  </si>
  <si>
    <t>62.04.12</t>
  </si>
  <si>
    <t>FIXADOR DE CAL (SACHE 150 ML)</t>
  </si>
  <si>
    <t>PCTE</t>
  </si>
  <si>
    <t>62.05.01</t>
  </si>
  <si>
    <t>BARITA PARA REVESTIMENTO</t>
  </si>
  <si>
    <t>62.06.01</t>
  </si>
  <si>
    <t>GESSO EM PO PARA REVESTIMENTOS/MOLDURAS/SANCAS</t>
  </si>
  <si>
    <t>62.06.02</t>
  </si>
  <si>
    <t>COLA RODOPAX/BIANCO KG OU EQUIVALENTE</t>
  </si>
  <si>
    <t>62.07.01</t>
  </si>
  <si>
    <t>AGUA P/ FURACAO DE ESTACA</t>
  </si>
  <si>
    <t>63.01.02</t>
  </si>
  <si>
    <t>BRITA 0 GNAISSE COM FRETE</t>
  </si>
  <si>
    <t>63.01.03</t>
  </si>
  <si>
    <t>BRITAS 1, 2 OU 3, CALCÁRIA COM FRETE</t>
  </si>
  <si>
    <t>63.01.04</t>
  </si>
  <si>
    <t>BRITAS 1, 2 OU 3, GNAISSE COM FRETE</t>
  </si>
  <si>
    <t>63.01.26</t>
  </si>
  <si>
    <t>CALCAMENTO POLIEDRICO DE GNAISSE C/FRETE(P/ BH)</t>
  </si>
  <si>
    <t>63.02.05</t>
  </si>
  <si>
    <t>PÓ DE GNAISSE COM FRETE</t>
  </si>
  <si>
    <t>63.02.06</t>
  </si>
  <si>
    <t>PEDRISCO CALCÁRIO COM FRETE</t>
  </si>
  <si>
    <t>63.02.07</t>
  </si>
  <si>
    <t>PEDRISCO DE GNAISSE COM FRETE</t>
  </si>
  <si>
    <t>63.02.18</t>
  </si>
  <si>
    <t>PEDRA DE MÃO (CALÇADÃO) DE CALCÁRIO COM FRETE</t>
  </si>
  <si>
    <t>63.02.19</t>
  </si>
  <si>
    <t>PEDRA DE MÃO (CALÇADÃO) DE GNAISSE COM FRETE</t>
  </si>
  <si>
    <t>63.02.21</t>
  </si>
  <si>
    <t>AGREGADO DE PEDREIRA PARA SUB-BASE, INCLUSIVE FRETE</t>
  </si>
  <si>
    <t>63.02.22</t>
  </si>
  <si>
    <t>AGREGADO DE PEDREIRA PARA BASE, INCLUSIVE FRETE</t>
  </si>
  <si>
    <t>63.04.01</t>
  </si>
  <si>
    <t>CASCALHO COMUM (DE RIO) COM FRETE</t>
  </si>
  <si>
    <t>63.04.02</t>
  </si>
  <si>
    <t>AREIA/CASCALHO PARA DRENO</t>
  </si>
  <si>
    <t>63.05.05</t>
  </si>
  <si>
    <t>AREIA LAVADA COM FRETE</t>
  </si>
  <si>
    <t>64.01.05</t>
  </si>
  <si>
    <t>LAJE DE REDUCAO 1,30 METROS</t>
  </si>
  <si>
    <t>65.01.15</t>
  </si>
  <si>
    <t>65.01.16</t>
  </si>
  <si>
    <t>PORTA DE MADEIRA, FOLHA MEDIA (NBR 15930) DE 70 X 210 CM, E = 35 MM, NUCLEO SARRAFEADO, CAPA LISA EM HDF, ACABAMENTO EM PRIMER PARA PINTURA</t>
  </si>
  <si>
    <t>65.01.17</t>
  </si>
  <si>
    <t>PORTA DE MADEIRA, FOLHA MEDIA (NBR 15930) DE 80 X 210 CM, E = 35 MM, NUCLEO SARRAFEADO, CAPA LISA EM HDF, ACABAMENTO EM PRIMER PARA PINTURA</t>
  </si>
  <si>
    <t>65.01.18</t>
  </si>
  <si>
    <t>PORTA DE MADEIRA, FOLHA MEDIA (NBR 15930) DE 90 X 210 CM, E = 35 MM, NUCLEO SARRAFEADO, CAPA LISA EM HDF, ACABAMENTO EM PRIMER PARA PINTURA</t>
  </si>
  <si>
    <t>65.14.07</t>
  </si>
  <si>
    <t>MARCO L=14CM, PARA VAÕS ATÉ 100X210CM(LXH), EM MADEIRA ANGELIM OU EQUIVALENTE</t>
  </si>
  <si>
    <t>65.14.08</t>
  </si>
  <si>
    <t>MARCO E ALIZAR MADEIRA DE LEI, L= 14CM, 90x210CM</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</si>
  <si>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</si>
  <si>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</si>
  <si>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</si>
  <si>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</si>
  <si>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</si>
  <si>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</si>
  <si>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</si>
  <si>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</si>
  <si>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</si>
  <si>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</si>
  <si>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</si>
  <si>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</si>
  <si>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</si>
  <si>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</si>
  <si>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65.70.34</t>
  </si>
  <si>
    <t>FECHADURA CROMADA, COMPLETA, COM MAÇANETA EM ZAMAC, ESPELHO EM LATÃO/AÇO INOX, CILINDRO EM ZAMAC/LATÃO, DIMENSÕES DA MÁQUINA 40MM - 146X39X20MM (AXLXP) REF. 3400 R61 MZ271 OU EQUIVALENTE</t>
  </si>
  <si>
    <t>65.70.40</t>
  </si>
  <si>
    <t>FECHADURA CROMADA, COMPLETA, COM CILINDRO EM LATÃO, DIMENSÕES DA MÁQUINA 45MM - 110X58X20MM (AXLXP) REF. 844 R73 C200/55 OU EQUIVALENTE</t>
  </si>
  <si>
    <t>65.72.80</t>
  </si>
  <si>
    <t>TRINCO TARJETA ZINCADO 76MM (3") OU EQUIVALENTE</t>
  </si>
  <si>
    <t>65.72.84</t>
  </si>
  <si>
    <t>65.73.01</t>
  </si>
  <si>
    <t>BATENTE EM LATÃO CROMADO COM CALÇO DE BORRACHA E ABA PARA MÁRMORE/GRANITO E=3CM OU EQUIVALENTE</t>
  </si>
  <si>
    <t>65.78.07</t>
  </si>
  <si>
    <t>DOBRADIÇA CONVENCIONAL EM METAL CROMADO 3 1/2" X 3", COM ANEL E PARAFUSOS, LINHA MÉDIA (NBR 7178) E=2MM, OU EQUIVALENTE</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</si>
  <si>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</si>
  <si>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</si>
  <si>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</si>
  <si>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</si>
  <si>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</si>
  <si>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</si>
  <si>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</si>
  <si>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</si>
  <si>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65.78.94</t>
  </si>
  <si>
    <t>DOBRADIÇA GONZO COM ABA D=3/4"</t>
  </si>
  <si>
    <t>65.78.95</t>
  </si>
  <si>
    <t>DOBRADIÇA GONZO COM ABA D=1"</t>
  </si>
  <si>
    <t>65.80.11</t>
  </si>
  <si>
    <t>PUXADOR CENTRAL, TIPO ALCA, EM ZAMAC CROMADO, COM ROSETAS, COMPRIMENTO *100* MM, PARA PORTA / JANELA EM MADEIRA OU METALICA - INCLUI PARAFUSOS</t>
  </si>
  <si>
    <t>65.80.70</t>
  </si>
  <si>
    <t>PUXADOR CONCHA DE EMBUTIR, EM LATAO CROMADO, PARA PORTA / JANELA DE CORRER, LISO, SEM FURO PARA CHAVE, COM FUROS PARA FIXAR PARAFUSOS, *30 X 90* MM (LARGURA X ALTURA)</t>
  </si>
  <si>
    <t>65.81.05</t>
  </si>
  <si>
    <t>FECHO E CONTRA-FECHO EM ALUMINIO PINTADO, P/JANELA MAXIM-AR, PERFIL S/BAGUETE, COMPRIMENTO 12CM OU EQUIVALENTE</t>
  </si>
  <si>
    <t>65.81.70</t>
  </si>
  <si>
    <t>CREMONA COM CASTANHA BIPARTIDA, COM VARA DE 1.20 M, EM LATAO CROMADO, PARA PORTAS E JANELAS - COMPLETA</t>
  </si>
  <si>
    <t>65.82.10</t>
  </si>
  <si>
    <t>ALAVANCA DE ARGOLA, RETA COM CAVALETE, METAL CROMADO L=133MM OU EQUIVALENTE</t>
  </si>
  <si>
    <t>65.84.05</t>
  </si>
  <si>
    <t>RODIZIO TORNEADO DE 1" COM PINO, PARA PORTAS E VENEZIANAS</t>
  </si>
  <si>
    <t>65.85.04</t>
  </si>
  <si>
    <t>CADEADO SIMPLES/COMUM, EM LATAO MACICO CROMADO, LARGURA DE 25 MM,  HASTE DE ACO TEMPERADO, CEMENTADO (NAO LONGA), INCLUI 2 CHAVES</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</si>
  <si>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</si>
  <si>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</si>
  <si>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</si>
  <si>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</si>
  <si>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</si>
  <si>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</si>
  <si>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</si>
  <si>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</si>
  <si>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65.86.15</t>
  </si>
  <si>
    <t>FECHO DE EMBUTIR COM ALAVANCA TIPO UNHA CROMADO LARGURA=22MM COMPRIMENTO 22CM</t>
  </si>
  <si>
    <t>65.87.01</t>
  </si>
  <si>
    <t>CANTONEIRA DE ALUMINIO SEXTAVADO PARA ARREMATES 17,6X14,2MM OU EQUIVALENTE</t>
  </si>
  <si>
    <t>66.01.01</t>
  </si>
  <si>
    <t>LOCACAO DE ANDAIME METALICO TIPO FACHADEIRO, LARGURA DE 1,20 M, ALTURA POR PECA DE 2,0 M, INCLUINDO SAPATAS E ITENS NECESSARIOS A INSTALACAO</t>
  </si>
  <si>
    <t>66.01.02</t>
  </si>
  <si>
    <t>66.05.05</t>
  </si>
  <si>
    <t>66.05.06</t>
  </si>
  <si>
    <t>66.05.55</t>
  </si>
  <si>
    <t>66.06.05</t>
  </si>
  <si>
    <t>CHAPA METALICA DOBRADA/TRAPEZOIDAL No.18</t>
  </si>
  <si>
    <t>66.35.08</t>
  </si>
  <si>
    <t>PERFIL "I" DE ACO LAMINADO, "I" 152 X 22</t>
  </si>
  <si>
    <t>66.35.10</t>
  </si>
  <si>
    <t>PERFIL "I" DE ACO LAMINADO, "I" 203  X  34,3</t>
  </si>
  <si>
    <t>67.01.01</t>
  </si>
  <si>
    <t>67.01.02</t>
  </si>
  <si>
    <t>TELHA CERAMICA TIPO PAULISTA, COMPRIMENTO DE *48* CM, RENDIMENTO DE *26* TELHAS/M2</t>
  </si>
  <si>
    <t>67.01.03</t>
  </si>
  <si>
    <t>TELHA CERAMICA TIPO PLAN, COMPRIMENTO DE *47* CM, RENDIMENTO DE *26* TELHAS/M2</t>
  </si>
  <si>
    <t>67.02.09</t>
  </si>
  <si>
    <t>67.02.10</t>
  </si>
  <si>
    <t>67.02.11</t>
  </si>
  <si>
    <t>TELHA ONDUL. FIBROCIM. L=1,10M, E=6MM, C=1,22M</t>
  </si>
  <si>
    <t>67.02.12</t>
  </si>
  <si>
    <t>67.02.14</t>
  </si>
  <si>
    <t>TELHA ONDUL.FIBROC. 1,10X1,53M E=5MM TROPICAL/EQUIVALENTE</t>
  </si>
  <si>
    <t>67.02.23</t>
  </si>
  <si>
    <t>TELHA ONDULADA DE FIBROCIMENTO E= 8MM 1,10X1,22M</t>
  </si>
  <si>
    <t>67.04.03</t>
  </si>
  <si>
    <t>TELHA DE ACO ZINCADO TRAPEZOIDAL, A = *40* MM, E = 0,5 MM, SEM PINTURA</t>
  </si>
  <si>
    <t>67.08.01</t>
  </si>
  <si>
    <t>FORRO EM PVC LARG= 20CM COR BRANCA COLOCADO</t>
  </si>
  <si>
    <t>67.15.01</t>
  </si>
  <si>
    <t>67.15.06</t>
  </si>
  <si>
    <t>67.15.40</t>
  </si>
  <si>
    <t>CUMEEIRA NORMAL PARA KALHETAO  9%</t>
  </si>
  <si>
    <t>67.16.01</t>
  </si>
  <si>
    <t>CUMEEIRA GALVANIZADA TRAPEZOIDAL E=0,5MM</t>
  </si>
  <si>
    <t>67.20.18</t>
  </si>
  <si>
    <t>GANCHO 1/4"x250 MM</t>
  </si>
  <si>
    <t>67.20.23</t>
  </si>
  <si>
    <t>PARAFUSO/ROSCA P/ FERRAGENS DE DIVISORIA IMAB 860</t>
  </si>
  <si>
    <t>67.20.24</t>
  </si>
  <si>
    <t>PARAFUSO C/ ROSCA SOBERBA 4,8 X 75 MM</t>
  </si>
  <si>
    <t>67.20.25</t>
  </si>
  <si>
    <t>67.20.26</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</si>
  <si>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</si>
  <si>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</si>
  <si>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</si>
  <si>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</si>
  <si>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</si>
  <si>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</si>
  <si>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</si>
  <si>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</si>
  <si>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</si>
  <si>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</si>
  <si>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</si>
  <si>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</si>
  <si>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</si>
  <si>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</si>
  <si>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</si>
  <si>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</si>
  <si>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</si>
  <si>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</si>
  <si>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68.01.03</t>
  </si>
  <si>
    <t>68.01.25</t>
  </si>
  <si>
    <t>68.01.30</t>
  </si>
  <si>
    <t>68.07.06</t>
  </si>
  <si>
    <t>CIMENTO ASFALTICO DE PETROLEO A GRANEL (CAP) 50/70 (COLETADO NA ANP ACRESCIDO DE ICMS)</t>
  </si>
  <si>
    <t>68.09.14</t>
  </si>
  <si>
    <t>EMULSAO ASFALTICA CATIONICA RL-1C PARA USO EM PAVIMENTACAO ASFALTICA (COLETADO NA ANP ACRESCIDO DE ICMS)</t>
  </si>
  <si>
    <t>68.09.20</t>
  </si>
  <si>
    <t>EMULSAO ASFALTICA CATIONICA RR-1C PARA USO EM PAVIMENTACAO ASFALTICA (COLETADO NA ANP ACRESCIDO DE ICMS)</t>
  </si>
  <si>
    <t>68.20.01</t>
  </si>
  <si>
    <t>TRANSPORTE DE EQUIPAMENTOS EM CAMINHAO TRUCADO</t>
  </si>
  <si>
    <t>68.20.02</t>
  </si>
  <si>
    <t>TRANSPORTE DE EQUIP. EM CARRETA SEMI REBOQ. 2 EIXO</t>
  </si>
  <si>
    <t>71.01.05</t>
  </si>
  <si>
    <t>TABUA DE MADEIRA APARELHADA *2,5 X 25* CM, MACARANDUBA, ANGELIM OU EQUIVALENTE DA REGIAO</t>
  </si>
  <si>
    <t>71.01.07</t>
  </si>
  <si>
    <t>TABUA DE PINUS EXP.= 1" L=25 CM</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</si>
  <si>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</si>
  <si>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</si>
  <si>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</si>
  <si>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</si>
  <si>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</si>
  <si>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</si>
  <si>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</si>
  <si>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</si>
  <si>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</si>
  <si>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</si>
  <si>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</si>
  <si>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 xml:space="preserve">RIPA DE MADEIRA APARELHADA *1,5 X 5* CM, MACARANDUBA, ANGELIM OU EQUIVALENTE DA REGIAO    </t>
  </si>
  <si>
    <t>71.04.08</t>
  </si>
  <si>
    <t>PECA DE MADEIRA DE PINUS 5,5X5,5 CM</t>
  </si>
  <si>
    <t>71.14.06</t>
  </si>
  <si>
    <t xml:space="preserve">CHAPA DE MADEIRA COMPENSADA RESINADA PARA FORMA DE CONCRETO, DE *2,2 X 1,1* M, E = 10 MM                                                                                                                                                                      </t>
  </si>
  <si>
    <t>71.14.08</t>
  </si>
  <si>
    <t>CHAPA DE MADEIRA COMPENSADA RESINADA PARA FORMA DE CONCRETO, DE *2,2 X 1,1* M, E = 12 MM</t>
  </si>
  <si>
    <t>71.14.14</t>
  </si>
  <si>
    <t xml:space="preserve">CHAPA DE MADEIRA COMPENSADA RESINADA PARA FORMA DE CONCRETO, DE *2,2 X 1,1* M, E = 20 MM                                                                                                                                                                      </t>
  </si>
  <si>
    <t>71.15.03</t>
  </si>
  <si>
    <t>CHAPA DE MADEIRA COMPENSADA PLASTIFICADA PARA FORMA DE CONCRETO, DE 2,20 X 1,10 M, E = 12 MM</t>
  </si>
  <si>
    <t>71.15.04</t>
  </si>
  <si>
    <t>CHAPA EM COMPENSADO PLASTIFICADO E= 19MM</t>
  </si>
  <si>
    <t>71.30.04</t>
  </si>
  <si>
    <t>MADEIRA ROLICA D=  6 A 10 CM COMPRIMENTO 6 METROS</t>
  </si>
  <si>
    <t>71.30.06</t>
  </si>
  <si>
    <t>MADEIRA ROLICA D= 11 A 15 CM COMPRIMENTO 6 METROS</t>
  </si>
  <si>
    <t>71.50.01</t>
  </si>
  <si>
    <t>FORRO DE ANGELIM L=10 E=1,0CM</t>
  </si>
  <si>
    <t>71.50.05</t>
  </si>
  <si>
    <t>72.10.01</t>
  </si>
  <si>
    <t>DISCO DIAMANTADO D=14" PRECISION OU EQUIVALENTE</t>
  </si>
  <si>
    <t>73.02.01</t>
  </si>
  <si>
    <t>TUBO PVC SOLDÁVEL MARROM D=  20MM (1/2") CONF. NBR 5648</t>
  </si>
  <si>
    <t>73.02.02</t>
  </si>
  <si>
    <t>TUBO PVC SOLDÁVEL MARROM D=  25MM (3/4") CONF. NBR 5648</t>
  </si>
  <si>
    <t>73.02.03</t>
  </si>
  <si>
    <t>73.02.04</t>
  </si>
  <si>
    <t>TUBO PVC SOLDÁVEL MARROM D=  40MM (1 1/4") CONF. NBR 5648</t>
  </si>
  <si>
    <t>73.02.05</t>
  </si>
  <si>
    <t>TUBO PVC SOLDÁVEL MARROM D=  50MM (1 1/2") CONF. NBR 5648</t>
  </si>
  <si>
    <t>73.02.06</t>
  </si>
  <si>
    <t>73.02.07</t>
  </si>
  <si>
    <t>TUBO PVC SOLDÁVEL MARROM D=  75MM (2 1/2") CONF. NBR 5648</t>
  </si>
  <si>
    <t>73.02.08</t>
  </si>
  <si>
    <t>TUBO PVC SOLDÁVEL MARROM D=  85MM (3") CONF. NBR 5648</t>
  </si>
  <si>
    <t>73.02.09</t>
  </si>
  <si>
    <t>TUBO PVC SOLDÁVEL MARROM D= 110MM (4") CONF. NBR 5648</t>
  </si>
  <si>
    <t>73.03.03</t>
  </si>
  <si>
    <t>TUBO ACO GALV. DIN 2440 (NBR 5580) E= 2,65MM DN 1/2" C/COSTURA</t>
  </si>
  <si>
    <t>73.03.04</t>
  </si>
  <si>
    <t>TUBO ACO GALV. DIN 2440 (NBR 5580) E= 2,65MM DN 3/4" C/COSTURA</t>
  </si>
  <si>
    <t>73.03.05</t>
  </si>
  <si>
    <t>TUBO ACO GALV. DIN 2440 (NBR 5580) E= 3,35MM DN 1" C/COSTURA</t>
  </si>
  <si>
    <t>73.03.06</t>
  </si>
  <si>
    <t>TUBO ACO GALV. DIN 2440 (NBR 5580) E= 3,35MM DN 1 1/4" C/COSTURA</t>
  </si>
  <si>
    <t>73.03.07</t>
  </si>
  <si>
    <t>73.03.08</t>
  </si>
  <si>
    <t>73.03.09</t>
  </si>
  <si>
    <t>TUBO ACO GALV. DIN 2440 (NBR 5580) E= 3,75MM DN 2 1/2" C/COSTURA</t>
  </si>
  <si>
    <t>73.03.10</t>
  </si>
  <si>
    <t>73.03.11</t>
  </si>
  <si>
    <t>TUBO ACO GALV. DIN 2440 (NBR 5580) E= 4,50MM DN   4" C/ COSTURA</t>
  </si>
  <si>
    <t>73.03.48</t>
  </si>
  <si>
    <t>TUBO ACO PRETO DIN 2440 (NBR 5580) E= 3,75MM DN  2" C/COSTURA</t>
  </si>
  <si>
    <t>73.03.49</t>
  </si>
  <si>
    <t>TUBO ACO PRETO DIN 2440 (NBR 5580) E= 3,35MM DN 1 1/2" C/COSTURA</t>
  </si>
  <si>
    <t>73.03.56</t>
  </si>
  <si>
    <t>TUBO ACO PRETO SCH-40 (NBR 5590 ASTM-A53 GRAU A) E= 2,31MM DN 3/8" S/COSTURA</t>
  </si>
  <si>
    <t>73.03.57</t>
  </si>
  <si>
    <t>TUBO ACO PRETO SCH-40 (NBR 5590 ASTM-A53 GRAU A) E= 2,77MM DN 1/2" S/COSTURA</t>
  </si>
  <si>
    <t>73.03.58</t>
  </si>
  <si>
    <t>TUBO ACO PRETO SCH-40 (NBR 5590 ASTM-A53 GRAU A) E= 2,87MM DN 3/4" S/COSTURA</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</si>
  <si>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</si>
  <si>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</si>
  <si>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</si>
  <si>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</si>
  <si>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</si>
  <si>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</si>
  <si>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</si>
  <si>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</si>
  <si>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</si>
  <si>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</si>
  <si>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</si>
  <si>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</si>
  <si>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</si>
  <si>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</si>
  <si>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73.06.05</t>
  </si>
  <si>
    <t>FLANGE GALVANIZADO D=1"</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</si>
  <si>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</si>
  <si>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</si>
  <si>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</si>
  <si>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</si>
  <si>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</si>
  <si>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</si>
  <si>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</si>
  <si>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</si>
  <si>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</si>
  <si>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</si>
  <si>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</si>
  <si>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73.07.20</t>
  </si>
  <si>
    <t>73.07.21</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</si>
  <si>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</si>
  <si>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</si>
  <si>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</si>
  <si>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</si>
  <si>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</si>
  <si>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</si>
  <si>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</si>
  <si>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</si>
  <si>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</si>
  <si>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</si>
  <si>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</si>
  <si>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</si>
  <si>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</si>
  <si>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</si>
  <si>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</si>
  <si>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</si>
  <si>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</si>
  <si>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</si>
  <si>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</si>
  <si>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</si>
  <si>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</si>
  <si>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</si>
  <si>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</si>
  <si>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</si>
  <si>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</si>
  <si>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</si>
  <si>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</si>
  <si>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</si>
  <si>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</si>
  <si>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</si>
  <si>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</si>
  <si>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</si>
  <si>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</si>
  <si>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</si>
  <si>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73.24.51</t>
  </si>
  <si>
    <t>TUBO PVC ESGOTO D=  50MM X 6M PLASTUBOS</t>
  </si>
  <si>
    <t>73.24.52</t>
  </si>
  <si>
    <t>TUBO PVC ESGOTO D=  75MM X 6M PLASTUBOS</t>
  </si>
  <si>
    <t>73.24.53</t>
  </si>
  <si>
    <t>TUBO PVC ESGOTO D= 100MM X 6M PLASTUBOS</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</si>
  <si>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</si>
  <si>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</si>
  <si>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</si>
  <si>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</si>
  <si>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</si>
  <si>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</si>
  <si>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</si>
  <si>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</si>
  <si>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</si>
  <si>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</si>
  <si>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</si>
  <si>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</si>
  <si>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</si>
  <si>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</si>
  <si>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</si>
  <si>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</si>
  <si>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</si>
  <si>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</si>
  <si>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</si>
  <si>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</si>
  <si>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</si>
  <si>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</si>
  <si>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73.27.13</t>
  </si>
  <si>
    <t>ANEL DE VEDACAO P/ESGOTO PRIMARIO D=250MM T.BRANCO</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</si>
  <si>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</si>
  <si>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</si>
  <si>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</si>
  <si>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</si>
  <si>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</si>
  <si>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</si>
  <si>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</si>
  <si>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</si>
  <si>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</si>
  <si>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BRACO P/CHUVEIRO 1/2" X 0,40M 1781 PERFLEX CROMADO OU EQUIVALENTE</t>
  </si>
  <si>
    <t>73.40.03</t>
  </si>
  <si>
    <t>BRACO PARA CHUVEIRO PVC 1/2" 40 CM LORENZETTI OU EQUIVALENTE</t>
  </si>
  <si>
    <t>73.40.07</t>
  </si>
  <si>
    <t>CHUVEIRO ARTICULADO PICCOLO 1991 CROMADO FABRIMAR OU EQUIVALENTE</t>
  </si>
  <si>
    <t>73.40.29</t>
  </si>
  <si>
    <t>CHUVEIRO MAX DUCHA LORENZETI OU EQUIVALENTE</t>
  </si>
  <si>
    <t>73.40.30</t>
  </si>
  <si>
    <t>CHUVEIRO LORENZETT TRADICAO CROMADO - 110 V OU EQUIVALENTE</t>
  </si>
  <si>
    <t>73.40.32</t>
  </si>
  <si>
    <t>DUCHINHA HIGIENICA ACQUA-JET 2195 DL FABRIMAR OU EQUIVALENTE</t>
  </si>
  <si>
    <t>73.41.03</t>
  </si>
  <si>
    <t>LIGACAO FLEXIVEL 1/2"X0,40M 4607-40 MXF FABRIMAR OU EQUIVALENTE</t>
  </si>
  <si>
    <t>73.41.40</t>
  </si>
  <si>
    <t>ENGATE NO.3 C= 30CM,(CIPLA 305 OU EQUIVALENTE) PVC</t>
  </si>
  <si>
    <t>73.41.43</t>
  </si>
  <si>
    <t>TORNEIRA R. 1152 - JUNIOR  D= 1/2" FABRIMAR OU EQUIVALENTE</t>
  </si>
  <si>
    <t>73.41.62</t>
  </si>
  <si>
    <t>TUBO P/ VALV.DESCARGA No.18 C/ ADAP. 1 1/2", CIPLA OU EQUIVALENTE</t>
  </si>
  <si>
    <t>73.41.64</t>
  </si>
  <si>
    <t>73.41.71</t>
  </si>
  <si>
    <t>TUBO LIGAÇAO AGUA-VASO METAL CROM. C /SOBRECANOPLA</t>
  </si>
  <si>
    <t>73.41.73</t>
  </si>
  <si>
    <t>73.41.81</t>
  </si>
  <si>
    <t>BOLSA DE LIGACAO 340 D= 1 1/2", CIPLA OU EQUIVALENTE</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</si>
  <si>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</si>
  <si>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</si>
  <si>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</si>
  <si>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</si>
  <si>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</si>
  <si>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</si>
  <si>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</si>
  <si>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</si>
  <si>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</si>
  <si>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</si>
  <si>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</si>
  <si>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REG.PRESSAO C/ACABAM. REF.C-1416 DL D=1/2"FABRIMAR OU EQUIVALENTE</t>
  </si>
  <si>
    <t>73.45.12</t>
  </si>
  <si>
    <t>REG.PRESSAO C/ACABAM. REF.C-1416 DL D=3/4"FABRIMAR OU EQUIVALENTE</t>
  </si>
  <si>
    <t>73.45.15</t>
  </si>
  <si>
    <t>REGISTRO P/ GAS D= 1/2" NTP X 3/8" BM OU EQUIVALENTE</t>
  </si>
  <si>
    <t>73.46.01</t>
  </si>
  <si>
    <t>REGISTRO DE GAVETA BRUTO 1510-B 1/2" FABRIMAR OU EQUIVALENTE</t>
  </si>
  <si>
    <t>73.46.02</t>
  </si>
  <si>
    <t>REGISTRO DE GAVETA BRUTO 1510-B 3/4" FABRIMAR OU EQUIVALENTE</t>
  </si>
  <si>
    <t>73.46.03</t>
  </si>
  <si>
    <t>REGISTRO DE GAVETA BRUTO 1510-B   1" FABRIMAR OU EQUIVALENTE</t>
  </si>
  <si>
    <t>73.46.04</t>
  </si>
  <si>
    <t>REGISTRO DE GAVETA BRUTO 1510-B 1 1/4" FABRIMAR OU EQUIVALENTE</t>
  </si>
  <si>
    <t>73.46.05</t>
  </si>
  <si>
    <t>REGISTRO DE GAVETA BRUTO 1510-B 1 1/2" FABRIMAR OU EQUIVALENTE</t>
  </si>
  <si>
    <t>73.46.06</t>
  </si>
  <si>
    <t>REGISTRO DE GAVETA BRUTO 1510-B   2" FABRIMAR OU EQUIVALENTE</t>
  </si>
  <si>
    <t>73.46.07</t>
  </si>
  <si>
    <t>REGISTRO DE GAVETA BRUTO 1502-B 2 1/2" DECA OU EQUIVALENTE</t>
  </si>
  <si>
    <t>73.46.08</t>
  </si>
  <si>
    <t>REGISTRO DE GAVETA BRUTO 1502-B 3" DECA OU EQUIVALENTE</t>
  </si>
  <si>
    <t>73.46.09</t>
  </si>
  <si>
    <t>REGISTRO DE GAVETA BRUTO 1502-B 4" DECA OU EQUIVALENTE</t>
  </si>
  <si>
    <t>73.46.40</t>
  </si>
  <si>
    <t>REGISTRO GAVETA C/ACABAM. C-1509-DL D=1/2"FABRIMAR OU EQUIVALENTE</t>
  </si>
  <si>
    <t>73.46.41</t>
  </si>
  <si>
    <t>REGISTRO GAVETA C/ACABAM. C-1509 DL D=3/4 FABRIMAR OU EQUIVALENTE</t>
  </si>
  <si>
    <t>73.46.42</t>
  </si>
  <si>
    <t>REGISTRO GAVETA C/ACABAM. C-1509-DL D=1"  FABRIMAR OU EQUIVALENTE</t>
  </si>
  <si>
    <t>73.46.44</t>
  </si>
  <si>
    <t>REG GAVETA C/ACAB.C-1509-DL D=1 1/2"FABRIM./EQUIVALENTE</t>
  </si>
  <si>
    <t>73.49.04</t>
  </si>
  <si>
    <t>REGISTRO DE GAS D=1/2" PARA FOGAO INDUSTRIAL</t>
  </si>
  <si>
    <t>73.49.10</t>
  </si>
  <si>
    <t>REGISTRO GLOBO COMUM RETO D= 13 MM (1/2")</t>
  </si>
  <si>
    <t>73.49.12</t>
  </si>
  <si>
    <t>REGISTRO GLOBO COMUM RETO D= 25 MM (1")</t>
  </si>
  <si>
    <t>73.49.20</t>
  </si>
  <si>
    <t>REGISTRO GLOBO ANGULAR D= 63 MM (2 1/2")</t>
  </si>
  <si>
    <t>73.50.03</t>
  </si>
  <si>
    <t>73.50.04</t>
  </si>
  <si>
    <t>SIFAO P/PIA DE COPO REGULAVEL 1 1/2X1 1/2"   SIGMA OU EQUIVALENTE</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</si>
  <si>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</si>
  <si>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</si>
  <si>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</si>
  <si>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</si>
  <si>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</si>
  <si>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</si>
  <si>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</si>
  <si>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</si>
  <si>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73.51.06</t>
  </si>
  <si>
    <t>TORNEIRA TANQUE 1158-JR 1/2" FABRIMAR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</si>
  <si>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</si>
  <si>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</si>
  <si>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</si>
  <si>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</si>
  <si>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</si>
  <si>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</si>
  <si>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</si>
  <si>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</si>
  <si>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</si>
  <si>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</si>
  <si>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</si>
  <si>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</si>
  <si>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</si>
  <si>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</si>
  <si>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</si>
  <si>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</si>
  <si>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</si>
  <si>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</si>
  <si>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</si>
  <si>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</si>
  <si>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</si>
  <si>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</si>
  <si>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</si>
  <si>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</si>
  <si>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</si>
  <si>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</si>
  <si>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</si>
  <si>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</si>
  <si>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</si>
  <si>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</si>
  <si>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</si>
  <si>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</si>
  <si>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</si>
  <si>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</si>
  <si>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</si>
  <si>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</si>
  <si>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</si>
  <si>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</si>
  <si>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</si>
  <si>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</si>
  <si>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</si>
  <si>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</si>
  <si>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</si>
  <si>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</si>
  <si>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</si>
  <si>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</si>
  <si>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</si>
  <si>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</si>
  <si>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</si>
  <si>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</si>
  <si>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</si>
  <si>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</si>
  <si>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</si>
  <si>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</si>
  <si>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</si>
  <si>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</si>
  <si>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</si>
  <si>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</si>
  <si>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</si>
  <si>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</si>
  <si>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</si>
  <si>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</si>
  <si>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</si>
  <si>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</si>
  <si>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</si>
  <si>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</si>
  <si>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</si>
  <si>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</si>
  <si>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</si>
  <si>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</si>
  <si>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</si>
  <si>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</si>
  <si>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</si>
  <si>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73.52.30</t>
  </si>
  <si>
    <t>VALVULA DE ESFERA EM LATAO D=1/2" BSP (AGUA)</t>
  </si>
  <si>
    <t>73.52.40</t>
  </si>
  <si>
    <t>VALVULA RETENÇAO HORIZONTAL PORTINHOLA 13MM - 1/2"</t>
  </si>
  <si>
    <t>73.52.44</t>
  </si>
  <si>
    <t>ACABAM. BENEFIT DOCOL PORTAD. NECESS. P/VALV. DESC OU EQUIVALENTE</t>
  </si>
  <si>
    <t>73.52.45</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</si>
  <si>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</si>
  <si>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</si>
  <si>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</si>
  <si>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</si>
  <si>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</si>
  <si>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</si>
  <si>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</si>
  <si>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</si>
  <si>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</si>
  <si>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</si>
  <si>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</si>
  <si>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</si>
  <si>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</si>
  <si>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</si>
  <si>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</si>
  <si>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</si>
  <si>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</si>
  <si>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</si>
  <si>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</si>
  <si>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</si>
  <si>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</si>
  <si>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D= 63 X 38 MM</t>
  </si>
  <si>
    <t>73.55.15</t>
  </si>
  <si>
    <t>ESGUICHO TIPO AGULHETA D= 38MM (1 1/2")</t>
  </si>
  <si>
    <t>73.55.16</t>
  </si>
  <si>
    <t>CHAVE STORZ EM ALUMÍNIO 1 1/2" P/ ABRIGO HIDRANTE</t>
  </si>
  <si>
    <t>73.55.20</t>
  </si>
  <si>
    <t>73.55.22</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</si>
  <si>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</si>
  <si>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</si>
  <si>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</si>
  <si>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</si>
  <si>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</si>
  <si>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</si>
  <si>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</si>
  <si>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</si>
  <si>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</si>
  <si>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</si>
  <si>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</si>
  <si>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73.55.36</t>
  </si>
  <si>
    <t>73.55.37</t>
  </si>
  <si>
    <t>73.55.40</t>
  </si>
  <si>
    <t>MANGUEIRA FIBRA SINTETICA TIPO 2 D= 38MM - 15 M</t>
  </si>
  <si>
    <t>73.55.42</t>
  </si>
  <si>
    <t>MANGUEIRA FIBRA SINTETICA TIPO 2 D= 38MM - 20 M</t>
  </si>
  <si>
    <t>73.55.48</t>
  </si>
  <si>
    <t>73.55.50</t>
  </si>
  <si>
    <t>CILINDRO DE ACO PARA GAS G.L.P. CAPACIDADE= 45 KG</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</si>
  <si>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</si>
  <si>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</si>
  <si>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</si>
  <si>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</si>
  <si>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</si>
  <si>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</si>
  <si>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</si>
  <si>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</si>
  <si>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</si>
  <si>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</si>
  <si>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</si>
  <si>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</si>
  <si>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</si>
  <si>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</si>
  <si>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</si>
  <si>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</si>
  <si>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</si>
  <si>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</si>
  <si>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</si>
  <si>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</si>
  <si>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</si>
  <si>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</si>
  <si>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</si>
  <si>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</si>
  <si>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</si>
  <si>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</si>
  <si>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</si>
  <si>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</si>
  <si>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</si>
  <si>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</si>
  <si>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</si>
  <si>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</si>
  <si>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</si>
  <si>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</si>
  <si>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</si>
  <si>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</si>
  <si>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</si>
  <si>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</si>
  <si>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</si>
  <si>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</si>
  <si>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</si>
  <si>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</si>
  <si>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</si>
  <si>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</si>
  <si>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</si>
  <si>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</si>
  <si>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</si>
  <si>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</si>
  <si>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73.65.10</t>
  </si>
  <si>
    <t>COLUNA PARA LAVAT. GRANDE/MEDIO 9120 CELITE AZALEA OU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</si>
  <si>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</si>
  <si>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</si>
  <si>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</si>
  <si>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</si>
  <si>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</si>
  <si>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</si>
  <si>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</si>
  <si>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</si>
  <si>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</si>
  <si>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</si>
  <si>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</si>
  <si>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</si>
  <si>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</si>
  <si>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</si>
  <si>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</si>
  <si>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</si>
  <si>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</si>
  <si>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</si>
  <si>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</si>
  <si>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</si>
  <si>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</si>
  <si>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</si>
  <si>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</si>
  <si>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</si>
  <si>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</si>
  <si>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</si>
  <si>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</si>
  <si>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</si>
  <si>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</si>
  <si>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</si>
  <si>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</si>
  <si>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</si>
  <si>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</si>
  <si>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</si>
  <si>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</si>
  <si>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</si>
  <si>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</si>
  <si>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</si>
  <si>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</si>
  <si>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</si>
  <si>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</si>
  <si>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</si>
  <si>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</si>
  <si>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</si>
  <si>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</si>
  <si>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</si>
  <si>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</si>
  <si>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</si>
  <si>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</si>
  <si>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</si>
  <si>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</si>
  <si>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</si>
  <si>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</si>
  <si>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</si>
  <si>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</si>
  <si>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</si>
  <si>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</si>
  <si>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</si>
  <si>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</si>
  <si>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</si>
  <si>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73.73.10</t>
  </si>
  <si>
    <t>CABIDE DE LOUCA BRANCA DOIS GANCHOS REF.610 CELITE OU EQUIVALENTE</t>
  </si>
  <si>
    <t>73.73.15</t>
  </si>
  <si>
    <t>ASSENTO PLASTICO BRANCO SIMPLES</t>
  </si>
  <si>
    <t>73.73.16</t>
  </si>
  <si>
    <t>CABIDE SIMPLES CROMADO VERSAILLES REF.08V MOLDENOX OU EQUIVALENTE</t>
  </si>
  <si>
    <t>73.73.17</t>
  </si>
  <si>
    <t>73.73.20</t>
  </si>
  <si>
    <t>ASSENTO PLASTICO BRANCO MACIO</t>
  </si>
  <si>
    <t>73.73.34</t>
  </si>
  <si>
    <t>BANCO ARTICULADO EM ACO INOX 70X45CM - PNE OU EQUIVALENTE</t>
  </si>
  <si>
    <t>73.73.35</t>
  </si>
  <si>
    <t>BANCO ARTICULADO EM AÇO INOX E RESINA FORMICA 70X45CM OU EQUIVALENTE</t>
  </si>
  <si>
    <t>73.80.10</t>
  </si>
  <si>
    <t>DESMOLDANTE PARA FORMA DE MADEIRA</t>
  </si>
  <si>
    <t>73.80.12</t>
  </si>
  <si>
    <t>FITA VEDA ROSCA 1/2" ROLO 50 M</t>
  </si>
  <si>
    <t>73.80.20</t>
  </si>
  <si>
    <t>ADESIVO PARA TUBOS DE PVC</t>
  </si>
  <si>
    <t>73.80.21</t>
  </si>
  <si>
    <t>SOLUÇAO LIMPADORA</t>
  </si>
  <si>
    <t>73.80.22</t>
  </si>
  <si>
    <t>PASTA LUBRIFICANTE (PACOTE C/ 1 KG)</t>
  </si>
  <si>
    <t>PC</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</si>
  <si>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</si>
  <si>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</si>
  <si>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</si>
  <si>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</si>
  <si>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</si>
  <si>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</si>
  <si>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</si>
  <si>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</si>
  <si>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</si>
  <si>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74.01.02</t>
  </si>
  <si>
    <t>74.01.03</t>
  </si>
  <si>
    <t>74.01.04</t>
  </si>
  <si>
    <t>74.01.05</t>
  </si>
  <si>
    <t>74.01.06</t>
  </si>
  <si>
    <t>74.01.07</t>
  </si>
  <si>
    <t>74.01.08</t>
  </si>
  <si>
    <t>74.01.10</t>
  </si>
  <si>
    <t>74.01.14</t>
  </si>
  <si>
    <t>ELETRODUTO PVC FLEXIVEL CORRUGADO, COR AMARELA, DE 25 MM (3/4")</t>
  </si>
  <si>
    <t>74.01.15</t>
  </si>
  <si>
    <t>ELETRODUTO PVC FLEXIVEL CORRUGADO, COR AMARELA, DE 32 MM (1")</t>
  </si>
  <si>
    <t>74.01.16</t>
  </si>
  <si>
    <t>ELETRODUTO FLEXÍVEL DE AÇO GALVANIZADO/ESTANHADO REVESTIDO DE PVC D=1"</t>
  </si>
  <si>
    <t>74.01.17</t>
  </si>
  <si>
    <t>ELETRODUTO FLEXÍVEL DE AÇO GALVANIZADO/ESTANHADO REVESTIDO DE PVC D=1 1/2"</t>
  </si>
  <si>
    <t>74.01.18</t>
  </si>
  <si>
    <t>ELETRODUTO FLEXÍVEL DE AÇO GALVANIZADO/ESTANHADO REVESTIDO DE PVC D=2"</t>
  </si>
  <si>
    <t>74.02.11</t>
  </si>
  <si>
    <t>ELETRODUTO GALV. À QUENTE, PESADO, PAREDE 2,25MM, 3/4", CONF. ABNT NBR 5598 OU EQUIVALENTE</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</si>
  <si>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</si>
  <si>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</si>
  <si>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</si>
  <si>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</si>
  <si>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</si>
  <si>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</si>
  <si>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</si>
  <si>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</si>
  <si>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</si>
  <si>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</si>
  <si>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74.02.17</t>
  </si>
  <si>
    <t>ELETRODUTO GALV. À QUENTE, PESADO, PAREDE 3,35MM, 3", CONF. ABNT NBR 5598 OU EQUIVALENTE</t>
  </si>
  <si>
    <t>74.03.01</t>
  </si>
  <si>
    <t>ELETROCALHA GALV PERFURADA CH.24 SEM TAMPA 100X50 MM</t>
  </si>
  <si>
    <t>74.03.02</t>
  </si>
  <si>
    <t>ELETROCALHA GALV PERFURADA CH.24 SEM TAMPA 100X75 MM</t>
  </si>
  <si>
    <t>74.03.03</t>
  </si>
  <si>
    <t>ELETROCALHA GALV PERFURADA CH.24 SEM TAMPA 100X100 MM</t>
  </si>
  <si>
    <t>74.03.04</t>
  </si>
  <si>
    <t>ELETROCALHA GALV PERFURADA CH.24 SEM TAMPA 150X50 MM</t>
  </si>
  <si>
    <t>74.03.05</t>
  </si>
  <si>
    <t>ELETROCALHA GALV PERFURADA CH.24 SEM TAMPA 200X100 MM</t>
  </si>
  <si>
    <t>74.03.06</t>
  </si>
  <si>
    <t>ELETROCALHA GALV PERFURADA CH.24 SEM TAMPA 400X100 MM</t>
  </si>
  <si>
    <t>74.03.10</t>
  </si>
  <si>
    <t>PERFILADO PERFURADO CH.22 GALV. SEM TAMPA 38x38MM</t>
  </si>
  <si>
    <t>74.04.01</t>
  </si>
  <si>
    <t>TAMPA DE ENCAIXE PARA ELETROCALHA 100X50MM</t>
  </si>
  <si>
    <t>74.04.02</t>
  </si>
  <si>
    <t>TAMPA DE ENCAIXE PARA ELETROCALHA 100X75 MM</t>
  </si>
  <si>
    <t>74.04.03</t>
  </si>
  <si>
    <t>TAMPA DE ENCAIXE PARA ELETROCALHA 100X100MM</t>
  </si>
  <si>
    <t>74.04.04</t>
  </si>
  <si>
    <t>TAMPA DE ENCAIXE PARA ELETROCALHA 150X50MM</t>
  </si>
  <si>
    <t>74.04.05</t>
  </si>
  <si>
    <t>TAMPA DE ENCAIXE PARA ELETROCALHA 200X100MM</t>
  </si>
  <si>
    <t>74.04.06</t>
  </si>
  <si>
    <t>TAMPA DE ENCAIXE PARA ELETROCALHA 400X100MM</t>
  </si>
  <si>
    <t>74.04.09</t>
  </si>
  <si>
    <t>TAMPA DE ENCAIXE PARA PERFILADO 38 x 38 MM</t>
  </si>
  <si>
    <t>74.04.11</t>
  </si>
  <si>
    <t>TAMPA P/ CURVA HORIZONTAL 90° P/ ELETROC. 100X50 MM</t>
  </si>
  <si>
    <t>74.04.12</t>
  </si>
  <si>
    <t>TAMPA P/ CURVA HORIZONTAL 90° P/ ELETROC. 100X75 MM</t>
  </si>
  <si>
    <t>74.04.13</t>
  </si>
  <si>
    <t>TAMPA P/ CURVA HORIZONTAL 90° P/ ELETROC. 100X100 MM</t>
  </si>
  <si>
    <t>74.04.14</t>
  </si>
  <si>
    <t>TAMPA P/ CURVA HORIZONTAL 90° P/ ELETROC. 150X50 MM</t>
  </si>
  <si>
    <t>74.04.15</t>
  </si>
  <si>
    <t>TAMPA P/ CURVA HORIZONTAL 90° P/ ELETROC. 200X100MM</t>
  </si>
  <si>
    <t>74.04.16</t>
  </si>
  <si>
    <t>TAMPA P/ CURVA HORIZONTAL 90° P/ ELETROC. 400X100MM</t>
  </si>
  <si>
    <t>74.04.17</t>
  </si>
  <si>
    <t>TAMPA P/ CURVA VERTICAL 90° P/ ELETROC. 100X50 MM</t>
  </si>
  <si>
    <t>74.04.18</t>
  </si>
  <si>
    <t>TAMPA P/ CURVA VERTICAL 90° P/ ELETROC. 100X75 MM</t>
  </si>
  <si>
    <t>74.04.19</t>
  </si>
  <si>
    <t>TAMPA P/ CURVA VERTICAL 90° P/ ELETROC. 100X100 MM</t>
  </si>
  <si>
    <t>74.04.20</t>
  </si>
  <si>
    <t>TAMPA P/ CURVA VERTICAL 90° P/ ELETROC. 150X50 MM</t>
  </si>
  <si>
    <t>74.04.21</t>
  </si>
  <si>
    <t>TAMPA P/ CURVA VERTICAL 90° P/ ELETROC. 200X100 MM</t>
  </si>
  <si>
    <t>74.04.22</t>
  </si>
  <si>
    <t>TAMPA P/ CURVA VERTICAL 90° P/ ELETROC. 400X100 MM</t>
  </si>
  <si>
    <t>74.04.23</t>
  </si>
  <si>
    <t>TAMPA P/DERIVAÇÃO EM "T" HORIZ. 90° P/ ELET. 100X50 MM</t>
  </si>
  <si>
    <t>74.04.24</t>
  </si>
  <si>
    <t>TAMPA P/DERIVAÇÃO EM "T" HORIZ. 90° P/ ELET. 100X75 MM</t>
  </si>
  <si>
    <t>74.04.25</t>
  </si>
  <si>
    <t>TAMPA P/DERIVAÇÃO EM "T" HORIZ. 90° P/ ELET. 100X100 MM</t>
  </si>
  <si>
    <t>74.04.26</t>
  </si>
  <si>
    <t>TAMPA P/DERIVAÇÃO EM "T" HORIZ. 90° P/ ELET. 150X50 MM</t>
  </si>
  <si>
    <t>74.04.27</t>
  </si>
  <si>
    <t>TAMPA P/DERIVAÇÃO EM "T" HORIZ. 90° P/ ELET. 200X100 MM</t>
  </si>
  <si>
    <t>74.04.28</t>
  </si>
  <si>
    <t>TAMPA P/DERIVAÇÃO EM "T" HORIZ. 90° P/ ELET. 400X100 MM</t>
  </si>
  <si>
    <t>74.04.30</t>
  </si>
  <si>
    <t>74.04.31</t>
  </si>
  <si>
    <t>74.04.33</t>
  </si>
  <si>
    <t xml:space="preserve">SUPORTE VERTICAL P /ELETROCALHA 100X50 MM  </t>
  </si>
  <si>
    <t>74.04.34</t>
  </si>
  <si>
    <t>74.04.35</t>
  </si>
  <si>
    <t>SUPORTE VERTICAL P/ELETROCALHA 100X100 MM</t>
  </si>
  <si>
    <t>74.04.36</t>
  </si>
  <si>
    <t>74.04.37</t>
  </si>
  <si>
    <t>74.04.40</t>
  </si>
  <si>
    <t>CURVA HORIZONTAL 90° GALV. P/ ELETROC. 100X50MM</t>
  </si>
  <si>
    <t>74.04.41</t>
  </si>
  <si>
    <t>CURVA HORIZONTAL 90° GALV.  P/ ELETROC. 100X75MM</t>
  </si>
  <si>
    <t>74.04.42</t>
  </si>
  <si>
    <t>CURVA HORIZONTAL 90° GALV.  P/ ELETROC. 100X100 MM</t>
  </si>
  <si>
    <t>74.04.43</t>
  </si>
  <si>
    <t>CURVA HORIZONTAL 90°  GALV.  P/ ELETROC.  150X50 MM</t>
  </si>
  <si>
    <t>74.04.44</t>
  </si>
  <si>
    <t>CURVA HORIZONTAL  90° GALV.   P/ ELETROC. 200X100 MM</t>
  </si>
  <si>
    <t>74.04.45</t>
  </si>
  <si>
    <t>CURVA HORIZONTAL 90° GALV. P/ ELETROC. 400X100 MM</t>
  </si>
  <si>
    <t>74.04.48</t>
  </si>
  <si>
    <t>CURVA VERT. MULTI FUNÇÃO 45°/90°  P/ ELET. 100X50MM</t>
  </si>
  <si>
    <t>74.04.49</t>
  </si>
  <si>
    <t>CURVA VERT. MULTI FUNÇÃO 45°/ 90°  P/ ELET. 100X75 MM</t>
  </si>
  <si>
    <t>74.04.50</t>
  </si>
  <si>
    <t>CURVA VERT. MULTI FUNÇÃO 45°/ 90°  P/ ELET. 100X100 MM</t>
  </si>
  <si>
    <t>74.04.51</t>
  </si>
  <si>
    <t>CURVA VERT. MULTI FUNÇÃO 45°/ 90°  P/ ELET. 150X50 MM</t>
  </si>
  <si>
    <t>74.04.52</t>
  </si>
  <si>
    <t>CURVA VERT. MULTI FUNÇÃO 45°/ 90°  P/ ELET. 200X100 MM</t>
  </si>
  <si>
    <t>74.04.53</t>
  </si>
  <si>
    <t>CURVA VERT. MULTI FUNÇÃO 45°/ 90°  P/ ELET. 400X100 MM</t>
  </si>
  <si>
    <t>74.04.56</t>
  </si>
  <si>
    <t>DERIVAÇÃO EM T HORIZ. 90º GALV.P/ ELET. 100X50 MM</t>
  </si>
  <si>
    <t>74.04.57</t>
  </si>
  <si>
    <t>DERIVAÇÃO EM T HORIZ. 90º GALV.P/ ELET. 100X75 MM</t>
  </si>
  <si>
    <t>74.04.58</t>
  </si>
  <si>
    <t>DERIVAÇÃO EM T HORIZ. 90º GALV.P/ ELET. 100X100 MM</t>
  </si>
  <si>
    <t>74.04.59</t>
  </si>
  <si>
    <t>DERIVAÇÃO EM T HORIZ. 90º GALV.P/ ELET. 150X50 MM</t>
  </si>
  <si>
    <t>74.04.60</t>
  </si>
  <si>
    <t>DERIVAÇÃO EM T HORIZ. 90º GALV.P/ ELET. 200X100 MM</t>
  </si>
  <si>
    <t>74.04.61</t>
  </si>
  <si>
    <t>DERIVAÇÃO EM T HORIZ. 90º GALV.P/ ELET. 400X100 MM</t>
  </si>
  <si>
    <t>74.04.65</t>
  </si>
  <si>
    <t>FLANGE DE ACABAMENTO  GALV. P/ ELETROC. 100X50 MM</t>
  </si>
  <si>
    <t>74.04.66</t>
  </si>
  <si>
    <t>FLANGE DE ACABAMENTO  GALV. P/ ELETROC. 100X75 MM</t>
  </si>
  <si>
    <t>74.04.67</t>
  </si>
  <si>
    <t>FLANGE DE ACABAMENTO  GALV. P/ ELETROC. 100X100 MM</t>
  </si>
  <si>
    <t>74.04.68</t>
  </si>
  <si>
    <t>FLANGE DE ACABAMENTO  GALV. P/ ELETROC. 150X50 MM</t>
  </si>
  <si>
    <t>74.04.69</t>
  </si>
  <si>
    <t>FLANGE DE ACABAMENTO  GALV. P/ ELETROC. 200X100 MM</t>
  </si>
  <si>
    <t>74.04.70</t>
  </si>
  <si>
    <t>FLANGE DE ACABAMENTO  GALV. P/ ELETROC. 400X100 MM</t>
  </si>
  <si>
    <t>74.04.75</t>
  </si>
  <si>
    <t>TERMINAL PARA ELETROCALHA GALV.  100X50 MM</t>
  </si>
  <si>
    <t>74.04.76</t>
  </si>
  <si>
    <t>TERMINAL PARA ELETROCALHA GALV. 100X75 MM</t>
  </si>
  <si>
    <t>74.04.77</t>
  </si>
  <si>
    <t>TERMINAL PARA ELETROCALHA GALV. 100X10 0MM</t>
  </si>
  <si>
    <t>74.04.78</t>
  </si>
  <si>
    <t>TERMINAL PARA ELETROCALHA GALV. 150X50 MM</t>
  </si>
  <si>
    <t>74.04.79</t>
  </si>
  <si>
    <t>TERMINAL PARA ELETROCALHA GALV. 200X100 MM</t>
  </si>
  <si>
    <t>74.04.80</t>
  </si>
  <si>
    <t>TERMINAL PARA ELETROCALHA GALV. 400X100 MM</t>
  </si>
  <si>
    <t>74.04.85</t>
  </si>
  <si>
    <t>74.04.86</t>
  </si>
  <si>
    <t>74.04.87</t>
  </si>
  <si>
    <t>74.04.90</t>
  </si>
  <si>
    <t>REDUÇÃO CONCENTRICA P/ELETROCALHA 150X50 MM P/100X50 MM</t>
  </si>
  <si>
    <t>74.04.93</t>
  </si>
  <si>
    <t>MATA JUNTA "H" PARA ELETROCALHA  L = 100 MM</t>
  </si>
  <si>
    <t>74.04.94</t>
  </si>
  <si>
    <t>MATA JUNTA "H" PARA ELETROCALHA  L = 150 MM</t>
  </si>
  <si>
    <t>74.04.95</t>
  </si>
  <si>
    <t>MATA JUNTA "H" PARA ELETROCALHA  L = 200 MM</t>
  </si>
  <si>
    <t>74.04.96</t>
  </si>
  <si>
    <t>MATA JUNTA "H" PARA ELETROCALHA  L = 400 MM</t>
  </si>
  <si>
    <t>74.05.05</t>
  </si>
  <si>
    <t>GANCHO CURTO PARA PERFILADO</t>
  </si>
  <si>
    <t>74.05.07</t>
  </si>
  <si>
    <t>74.05.08</t>
  </si>
  <si>
    <t>74.05.10</t>
  </si>
  <si>
    <t>SAIDA LATERAL DUPLA DE PERFILADO P/ELETRODUTO 3/4"</t>
  </si>
  <si>
    <t>74.05.11</t>
  </si>
  <si>
    <t>SAIDA FINAL DE PERFILADO P/ELETRODUTO 3/4"</t>
  </si>
  <si>
    <t>74.05.12</t>
  </si>
  <si>
    <t>SAIDA SUPERIOR DE PERFILADO P/ELETRODUTO 3/4"</t>
  </si>
  <si>
    <t>74.05.15</t>
  </si>
  <si>
    <t>74.05.18</t>
  </si>
  <si>
    <t>JUNÇÃO INTERNA "I" P/PERFILADO 38X38MM</t>
  </si>
  <si>
    <t>74.05.19</t>
  </si>
  <si>
    <t>JUNÇÃO INTERNA "L" P/PERFILADO 38X38MM</t>
  </si>
  <si>
    <t>74.05.20</t>
  </si>
  <si>
    <t>JUNÇÃO INTERNA "T" P/PERFILADO 38X38MM</t>
  </si>
  <si>
    <t>74.05.21</t>
  </si>
  <si>
    <t>JUNÇÃO INTERNA "X" P/PERFILADO 38X38MM</t>
  </si>
  <si>
    <t>74.05.30</t>
  </si>
  <si>
    <t>PARAFUSO CABEÇA LENTILHA AUTOTRAVANTE 5/16"X1/2"</t>
  </si>
  <si>
    <t>74.05.31</t>
  </si>
  <si>
    <t>ARRUELA LISA 5/16"</t>
  </si>
  <si>
    <t>74.05.32</t>
  </si>
  <si>
    <t>PORCA SEXTAVADA 5/16"</t>
  </si>
  <si>
    <t>74.05.35</t>
  </si>
  <si>
    <t>CANTONEIRA ZZ ALTA</t>
  </si>
  <si>
    <t>74.05.37</t>
  </si>
  <si>
    <t>CHUMBADOR CBA COM PARAFUSO 5/16</t>
  </si>
  <si>
    <t>74.05.38</t>
  </si>
  <si>
    <t>ARRUELA LISA 1/4"</t>
  </si>
  <si>
    <t>74.05.39</t>
  </si>
  <si>
    <t>PORCA SEXTAVADA 1/4"</t>
  </si>
  <si>
    <t>74.05.40</t>
  </si>
  <si>
    <t>ARRUELA LISA 3/8"</t>
  </si>
  <si>
    <t>74.05.41</t>
  </si>
  <si>
    <t>PORCA SEXTAVADA 3/8"</t>
  </si>
  <si>
    <t>74.05.45</t>
  </si>
  <si>
    <t>PORCA LOSANGULAR COM PINO 5/16"</t>
  </si>
  <si>
    <t>74.05.46</t>
  </si>
  <si>
    <t>74.05.47</t>
  </si>
  <si>
    <t>74.05.48</t>
  </si>
  <si>
    <t>74.05.49</t>
  </si>
  <si>
    <t>PARAFUSO CABEÇA REDONDA S-10  -6,3X50MM</t>
  </si>
  <si>
    <t>74.05.50</t>
  </si>
  <si>
    <t>BUCHA NYLON S-10</t>
  </si>
  <si>
    <t>74.05.60</t>
  </si>
  <si>
    <t>74.05.61</t>
  </si>
  <si>
    <t>74.08.04</t>
  </si>
  <si>
    <t>74.08.05</t>
  </si>
  <si>
    <t>74.08.06</t>
  </si>
  <si>
    <t>74.08.07</t>
  </si>
  <si>
    <t>CX. PASSAGEM FE. ESMALTADO FUNDO MOVEL 2" P.THOMEU OU EQUIVALENTE</t>
  </si>
  <si>
    <t>74.08.08</t>
  </si>
  <si>
    <t>74.08.09</t>
  </si>
  <si>
    <t>CAIXA DE FERRO ESMALTADO HEXAGONAL COM FUNDO MOVEL 3"</t>
  </si>
  <si>
    <t>74.08.10</t>
  </si>
  <si>
    <t>CAIXA DE PISO METÁLICA 4X2" PARA TOMADA</t>
  </si>
  <si>
    <t>74.08.12</t>
  </si>
  <si>
    <t>CAIXA DE FERRO ESMALTADO OCTOGONAL DUPLA COM FUNDO MÓVEL</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</si>
  <si>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</si>
  <si>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</si>
  <si>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</si>
  <si>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</si>
  <si>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</si>
  <si>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</si>
  <si>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</si>
  <si>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</si>
  <si>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</si>
  <si>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74.08.20</t>
  </si>
  <si>
    <t>74.08.21</t>
  </si>
  <si>
    <t>74.08.22</t>
  </si>
  <si>
    <t>74.08.23</t>
  </si>
  <si>
    <t>74.08.24</t>
  </si>
  <si>
    <t>CX.EMBUTIR 4X2" AQUATIC REF. 64221 PIAL LEGRAND OU EQUIVALENTE</t>
  </si>
  <si>
    <t>74.08.25</t>
  </si>
  <si>
    <t>74.08.26</t>
  </si>
  <si>
    <t>74.08.27</t>
  </si>
  <si>
    <t>CAIXA OCTOGONAL FUNDO MOVEL EM PVC 3"X3" AMARELA P/ELETRODUTO FLEXIVEL CORRUGADO</t>
  </si>
  <si>
    <t>74.08.28</t>
  </si>
  <si>
    <t>74.08.29</t>
  </si>
  <si>
    <t>CAIXA ZC PRE MOLDADA DE CONCRETO - CEMIG</t>
  </si>
  <si>
    <t>74.08.30</t>
  </si>
  <si>
    <t>74.08.31</t>
  </si>
  <si>
    <t>74.08.33</t>
  </si>
  <si>
    <t>74.08.34</t>
  </si>
  <si>
    <t>CAIXA PARA PROTEÇÃO GERAL PARA DISJUNTORES DE ATÉ 225A (CM-8) - CEMIG</t>
  </si>
  <si>
    <t>74.08.35</t>
  </si>
  <si>
    <t>CAIXA DE PASSAGEM, EMBUTIR 20X20X09CM CPE-20 OU EQUIVALENTE</t>
  </si>
  <si>
    <t>74.08.36</t>
  </si>
  <si>
    <t>CAIXA DE PASSAGEM, EMBUTIR 30X30X12CM CPE-30 OU EQUIVALENTE</t>
  </si>
  <si>
    <t>74.08.37</t>
  </si>
  <si>
    <t>74.08.38</t>
  </si>
  <si>
    <t>74.08.39</t>
  </si>
  <si>
    <t>74.08.40</t>
  </si>
  <si>
    <t>CX. PADRAO CEMIG P/MED.POLIF.E DISJ. 55x60x24 CM-3 OU EQUIVALENTE</t>
  </si>
  <si>
    <t>74.08.42</t>
  </si>
  <si>
    <t>CAIXA DE PASSAGEM EM ALUMÍNIO PARA PISO 100X100X60mm</t>
  </si>
  <si>
    <t>74.08.43</t>
  </si>
  <si>
    <t>CAIXA DE PASSAGEM EM ALUMÍNIO PARA PISO 200X200X100mm</t>
  </si>
  <si>
    <t>74.08.44</t>
  </si>
  <si>
    <t>CAIXA DE PASSAGEM EM ALUMÍNIO  PARA PISO 300X300X120mm</t>
  </si>
  <si>
    <t>74.08.46</t>
  </si>
  <si>
    <t>CAIXA DE PASSAGEM EM ALUMÍNIO PARA PISO 150X150X100mm</t>
  </si>
  <si>
    <t>74.08.47</t>
  </si>
  <si>
    <t>CAIXA DE PASSAGEM EM ALUMÍNIO PARA PISO 400X400X200mm</t>
  </si>
  <si>
    <t>74.08.50</t>
  </si>
  <si>
    <t>TAMPA E ARO DE FERRO FUNDIDO LEVE PARA CAIXA ZA (PASSEIO) - CEMIG</t>
  </si>
  <si>
    <t>74.08.51</t>
  </si>
  <si>
    <t>TAMPA E ARO DE FERRO FUNDIDO LEVE PARA CAIXA ZB (PASSEIO) - CEMIG</t>
  </si>
  <si>
    <t>74.08.52</t>
  </si>
  <si>
    <t>TAMPA E ARO DE FERRO FUNDIDO LEVE PARA CAIXA ZC (PASSEIO) - CEMIG</t>
  </si>
  <si>
    <t>74.08.53</t>
  </si>
  <si>
    <t>TAMPA E ARO DE FERRO FUNDIDO PARA CAIXA ZC (GARAGEM) - CEMIG</t>
  </si>
  <si>
    <t>74.08.76</t>
  </si>
  <si>
    <t>CAIXA PARA TELEFONE N°6 EM AÇO 120X120X12cm</t>
  </si>
  <si>
    <t>74.09.02</t>
  </si>
  <si>
    <t>QUADRO DE DISTRIBUIÇÃO EMBUTIR 6UL/8DIN PVC SEM BARRAMENTO</t>
  </si>
  <si>
    <t>74.09.03</t>
  </si>
  <si>
    <t>QUADRO DE DISTRIBUIÇÃO EMBUTIR 12UL/16DIN PVC SEM BARRAMENTO</t>
  </si>
  <si>
    <t>74.09.22</t>
  </si>
  <si>
    <t>QUADRO DE FORÇA PARA MOTOR DE 1,5CV 220V TRIFASICO</t>
  </si>
  <si>
    <t>74.09.23</t>
  </si>
  <si>
    <t>QUADRO DE DISTRIBUICAO COM BARRAMENTO TRIFASICO, DE EMBUTIR, EM CHAPA DE ACO GALVANIZADO, PARA 18 DISJUNTORES DIN, 100 A</t>
  </si>
  <si>
    <t>74.09.51</t>
  </si>
  <si>
    <t>QUADRO DE FORÇA PARA MOTOR 3CV 220V TRIFASICO</t>
  </si>
  <si>
    <t>74.10.22</t>
  </si>
  <si>
    <t>DISJUNTOR TERMOMAGNÉTICO TIPO NEMA, MONOPOLAR 40A, TENSAO MAXIMA DE 240 V</t>
  </si>
  <si>
    <t>74.10.23</t>
  </si>
  <si>
    <t>DISJUNTOR TERMOMAGNÉTICO TIPO NEMA, MONOPOLAR 70A, TENSAO MAXIMA DE 240 V</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</si>
  <si>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</si>
  <si>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</si>
  <si>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</si>
  <si>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</si>
  <si>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</si>
  <si>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</si>
  <si>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</si>
  <si>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</si>
  <si>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</si>
  <si>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</si>
  <si>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</si>
  <si>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</si>
  <si>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</si>
  <si>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</si>
  <si>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</si>
  <si>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</si>
  <si>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</si>
  <si>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</si>
  <si>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</si>
  <si>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</si>
  <si>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</si>
  <si>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t>
  </si>
  <si>
    <t>74.10.35</t>
  </si>
  <si>
    <t>DISJUNTOR TERMOMAGNÉTICO TIPO DIN, MONOPOLAR 16A, CURVA B, TENSAO MAXIMA DE 240 V</t>
  </si>
  <si>
    <t>74.10.36</t>
  </si>
  <si>
    <t>DISJUNTOR TERMOMAGNÉTICO TIPO DIN, MONOPOLAR 20A, CURVA B, TENSAO MAXIMA DE 240 V</t>
  </si>
  <si>
    <t>74.10.37</t>
  </si>
  <si>
    <t>DISJUNTOR TERMOMAGNÉTICO TIPO DIN, MONOPOLAR 25A, CURVA B, TENSAO MAXIMA DE 240 V</t>
  </si>
  <si>
    <t>74.10.38</t>
  </si>
  <si>
    <t>DISJUNTOR TERMOMAGNÉTICO TIPO DIN, MONOPOLAR 32A, CURVA B, TENSAO MAXIMA DE 240 V</t>
  </si>
  <si>
    <t>74.10.39</t>
  </si>
  <si>
    <t>DISJUNTOR TERMOMAGNÉTICO TIPO DIN, MONOPOLAR 40A, CURVA B, TENSAO MAXIMA DE 240 V</t>
  </si>
  <si>
    <t>74.10.40</t>
  </si>
  <si>
    <t>DISJUNTOR TERMOMAGNÉTICO TIPO DIN, MONOPOLAR 50A, CURVA B, TENSAO MAXIMA DE 240 V</t>
  </si>
  <si>
    <t>74.10.41</t>
  </si>
  <si>
    <t>DISJUNTOR TERMOMAGNÉTICO TIPO DIN, MONOPOLAR 63A, CURVA B, TENSAO MAXIMA DE 240 V</t>
  </si>
  <si>
    <t>74.10.42</t>
  </si>
  <si>
    <t>DISJUNTOR TERMOMAGNÉTICO TIPO DIN, BIPOLAR 10A, CURVA B, TENSAO MAXIMA DE 240 V</t>
  </si>
  <si>
    <t>74.10.43</t>
  </si>
  <si>
    <t>DISJUNTOR TERMOMAGNÉTICO TIPO DIN, BIPOLAR 16A, CURVA B, TENSAO MAXIMA DE 240 V</t>
  </si>
  <si>
    <t>74.10.44</t>
  </si>
  <si>
    <t>DISJUNTOR TERMOMAGNÉTICO TIPO DIN, BIPOLAR 20A, CURVA B, TENSAO MAXIMA DE 240 V</t>
  </si>
  <si>
    <t>74.10.45</t>
  </si>
  <si>
    <t>DISJUNTOR TERMOMAGNÉTICO TIPO DIN, BIPOLAR 25A, CURVA B, TENSAO MAXIMA DE 240 V</t>
  </si>
  <si>
    <t>74.10.46</t>
  </si>
  <si>
    <t>DISJUNTOR TERMOMAGNÉTICO TIPO DIN, BIPOLAR 32A, CURVA B, TENSAO MAXIMA DE 240 V</t>
  </si>
  <si>
    <t>74.10.47</t>
  </si>
  <si>
    <t>DISJUNTOR TERMOMAGNÉTICO TIPO DIN, BIPOLAR 40A, CURVA B, TENSAO MAXIMA DE 240 V</t>
  </si>
  <si>
    <t>74.10.48</t>
  </si>
  <si>
    <t>DISJUNTOR TERMOMAGNÉTICO TIPO DIN, BIPOLAR 50A, CURVA B, TENSAO MAXIMA DE 240 V</t>
  </si>
  <si>
    <t>74.10.49</t>
  </si>
  <si>
    <t>DISJUNTOR TERMOMAGNÉTICO TIPO DIN, BIPOLAR 63A, CURVA B, TENSAO MAXIMA DE 240 V</t>
  </si>
  <si>
    <t>74.10.54</t>
  </si>
  <si>
    <t>INTERRUPTOR DIFERENCIAL RESIDUAL 25A-30mA, BIPOLAR</t>
  </si>
  <si>
    <t>74.10.55</t>
  </si>
  <si>
    <t>INTERRUPTOR DIFERENCIAL RESIDUAL 40A-30mA,BIPOLAR</t>
  </si>
  <si>
    <t>74.10.56</t>
  </si>
  <si>
    <t>DISJUNTOR TERMOMAGNÉTICO TIPO DIN, TRIPOLAR 10A, CURVA B, TENSAO MAXIMA DE 240 V</t>
  </si>
  <si>
    <t>74.10.57</t>
  </si>
  <si>
    <t>DISJUNTOR TERMOMAGNÉTICO TIPO DIN, TRIPOLAR 16A, CURVA B, TENSAO MAXIMA DE 240 V</t>
  </si>
  <si>
    <t>74.10.58</t>
  </si>
  <si>
    <t>DISJUNTOR TERMOMAGNÉTICO TIPO DIN, TRIPOLAR 20A, CURVA B, TENSAO MAXIMA DE 240 V</t>
  </si>
  <si>
    <t>74.10.59</t>
  </si>
  <si>
    <t>DISJUNTOR TERMOMAGNÉTICO TIPO DIN, TRIPOLAR 25A, CURVA B, TENSAO MAXIMA DE 240 V</t>
  </si>
  <si>
    <t>74.10.60</t>
  </si>
  <si>
    <t>DISJUNTOR TERMOMAGNÉTICO TIPO DIN, TRIPOLAR 32A, CURVA B, TENSAO MAXIMA DE 240 V</t>
  </si>
  <si>
    <t>74.10.61</t>
  </si>
  <si>
    <t>DISJUNTOR TERMOMAGNÉTICO TIPO DIN, TRIPOLAR 40A, CURVA B, TENSAO MAXIMA DE 240 V</t>
  </si>
  <si>
    <t>74.10.62</t>
  </si>
  <si>
    <t>DISJUNTOR TERMOMAGNÉTICO TIPO DIN, TRIPOLAR 50A, CURVA B, TENSAO MAXIMA DE 240 V</t>
  </si>
  <si>
    <t>74.10.63</t>
  </si>
  <si>
    <t>DISJUNTOR TERMOMAGNÉTICO TIPO DIN, TRIPOLAR 63A, CURVA B, TENSAO MAXIMA DE 240 V</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</si>
  <si>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</si>
  <si>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</si>
  <si>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</si>
  <si>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</si>
  <si>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</si>
  <si>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</si>
  <si>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</si>
  <si>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74.13.27</t>
  </si>
  <si>
    <t>RELE FOTOELETRICO 1800VA RM-10 220V</t>
  </si>
  <si>
    <t>74.13.28</t>
  </si>
  <si>
    <t>74.13.49</t>
  </si>
  <si>
    <t>74.13.50</t>
  </si>
  <si>
    <t>74.13.51</t>
  </si>
  <si>
    <t>74.14.04</t>
  </si>
  <si>
    <t>74.14.05</t>
  </si>
  <si>
    <t>74.14.06</t>
  </si>
  <si>
    <t>74.14.07</t>
  </si>
  <si>
    <t>74.14.08</t>
  </si>
  <si>
    <t>74.14.11</t>
  </si>
  <si>
    <t>FIO TELEFONICO INTERNO (FI) EM COBRE ESTANHADO, ISOLACAO EM PVC ANTICHAMA, 2 CONDUTORES DE 0,6 MM (NBR 9115:2005)</t>
  </si>
  <si>
    <t>74.16.01</t>
  </si>
  <si>
    <t>74.16.02</t>
  </si>
  <si>
    <t>74.16.03</t>
  </si>
  <si>
    <t>74.16.04</t>
  </si>
  <si>
    <t>74.16.05</t>
  </si>
  <si>
    <t>74.16.06</t>
  </si>
  <si>
    <t>74.16.07</t>
  </si>
  <si>
    <t>74.16.08</t>
  </si>
  <si>
    <t>74.16.09</t>
  </si>
  <si>
    <t>74.16.10</t>
  </si>
  <si>
    <t>74.16.11</t>
  </si>
  <si>
    <t>74.16.12</t>
  </si>
  <si>
    <t>74.16.37</t>
  </si>
  <si>
    <t>74.16.38</t>
  </si>
  <si>
    <t>74.16.39</t>
  </si>
  <si>
    <t>74.16.40</t>
  </si>
  <si>
    <t>74.16.41</t>
  </si>
  <si>
    <t>74.16.42</t>
  </si>
  <si>
    <t>74.16.43</t>
  </si>
  <si>
    <t>74.16.44</t>
  </si>
  <si>
    <t>74.16.45</t>
  </si>
  <si>
    <t>74.16.46</t>
  </si>
  <si>
    <t>74.16.47</t>
  </si>
  <si>
    <t>74.16.48</t>
  </si>
  <si>
    <t>74.17.11</t>
  </si>
  <si>
    <t>CABO DE COBRE NU (CORDOALHA) 10,0MM2</t>
  </si>
  <si>
    <t>74.17.12</t>
  </si>
  <si>
    <t>CABO DE COBRE NU (CORDOALHA) 16,0MM2</t>
  </si>
  <si>
    <t>74.17.13</t>
  </si>
  <si>
    <t>CABO DE COBRE NU (CORDOALHA) 25,0MM2</t>
  </si>
  <si>
    <t>74.17.14</t>
  </si>
  <si>
    <t>74.17.15</t>
  </si>
  <si>
    <t>74.17.16</t>
  </si>
  <si>
    <t>CABO DE COBRE NU (CORDOALHA) 70,0MM2</t>
  </si>
  <si>
    <t>74.17.54</t>
  </si>
  <si>
    <t>CONDULETE PVC UNIVERSAL 1/2" OU 3/4 TIGRE / EQUIVALENTE</t>
  </si>
  <si>
    <t>74.17.64</t>
  </si>
  <si>
    <t>TAMPA CEGA P/ CONDULETE DE PVC 3/4" TIGRE/EQUIVALENTE</t>
  </si>
  <si>
    <t>74.17.66</t>
  </si>
  <si>
    <t>TAMPA 1MOD. P/ CONDULETE 3/4" 94,5X50MM TIGRE/EQUIVALENTE.</t>
  </si>
  <si>
    <t>74.19.02</t>
  </si>
  <si>
    <t>74.19.03</t>
  </si>
  <si>
    <t>74.19.04</t>
  </si>
  <si>
    <t>74.19.05</t>
  </si>
  <si>
    <t>74.19.06</t>
  </si>
  <si>
    <t>CABO COAXIAL PARA ANTENA OU EQUIVALENTE</t>
  </si>
  <si>
    <t>74.19.20</t>
  </si>
  <si>
    <t>74.19.22</t>
  </si>
  <si>
    <t>74.19.24</t>
  </si>
  <si>
    <t>74.19.30</t>
  </si>
  <si>
    <t>74.19.31</t>
  </si>
  <si>
    <t>74.19.32</t>
  </si>
  <si>
    <t>74.19.33</t>
  </si>
  <si>
    <t>CABO TELEFONICO CTP - APL - 50, 50 PARES, USO EXTERNO</t>
  </si>
  <si>
    <t>74.19.35</t>
  </si>
  <si>
    <t>74.19.36</t>
  </si>
  <si>
    <t>CABO OPTICO CF0A 4 FIBRAS OU EQUIVALENTE</t>
  </si>
  <si>
    <t>74.21.15</t>
  </si>
  <si>
    <t>CONDULETE DE ALUMINIO TIPO C D=3/4"</t>
  </si>
  <si>
    <t>74.21.53</t>
  </si>
  <si>
    <t>CONDULETE DE ALUMINIO TIPO C D=1"</t>
  </si>
  <si>
    <t>74.21.54</t>
  </si>
  <si>
    <t>CONDULETE DE ALUMINIO TIPO C D=2"</t>
  </si>
  <si>
    <t>74.21.68</t>
  </si>
  <si>
    <t>CONDULETE DUPLO 3/4"</t>
  </si>
  <si>
    <t>74.21.69</t>
  </si>
  <si>
    <t>TAMPA CEGA P/ CONDULETE D=3/4"</t>
  </si>
  <si>
    <t>74.21.70</t>
  </si>
  <si>
    <t>TAMPA P/ CONDULETE C/ FURO RETANGULAR WETZEL OU EQUIVALENTE</t>
  </si>
  <si>
    <t>74.21.75</t>
  </si>
  <si>
    <t>TAMPA P/ CONDULETE C/ FURO REDONDO WETZEL OU EQUIVALENTE</t>
  </si>
  <si>
    <t>74.24.01</t>
  </si>
  <si>
    <t>74.24.02</t>
  </si>
  <si>
    <t>74.24.03</t>
  </si>
  <si>
    <t>74.24.04</t>
  </si>
  <si>
    <t>74.24.05</t>
  </si>
  <si>
    <t>INTERRUPTOR SIMPLES10A/250V R.1000 S/PLACA OU EQUIVALENTE</t>
  </si>
  <si>
    <t>74.24.07</t>
  </si>
  <si>
    <t>74.24.12</t>
  </si>
  <si>
    <t>74.24.14</t>
  </si>
  <si>
    <t>74.24.16</t>
  </si>
  <si>
    <t>74.24.18</t>
  </si>
  <si>
    <t>74.24.19</t>
  </si>
  <si>
    <t>74.24.20</t>
  </si>
  <si>
    <t>74.24.26</t>
  </si>
  <si>
    <t>74.24.31</t>
  </si>
  <si>
    <t>74.24.33</t>
  </si>
  <si>
    <t>74.24.43</t>
  </si>
  <si>
    <t>TOMADA 2P+T EM COND. 3/4"  REF.54328 SILENTOQUE OU EQUIVALENTE</t>
  </si>
  <si>
    <t>74.24.45</t>
  </si>
  <si>
    <t>CONJUNTO 1 INTER.+1TOM.2P+T REF54337 S/PLACA SILEN OU EQUIVALENTE</t>
  </si>
  <si>
    <t>74.24.46</t>
  </si>
  <si>
    <t>74.24.48</t>
  </si>
  <si>
    <t>74.24.49</t>
  </si>
  <si>
    <t>74.24.50</t>
  </si>
  <si>
    <t>TOMADA UNIVERSAL 2P+T 10A-250V NBR 14136</t>
  </si>
  <si>
    <t>74.24.51</t>
  </si>
  <si>
    <t>TOMADA UNIVERSAL 2P+T 20A-250V NBR 14136</t>
  </si>
  <si>
    <t>74.24.57</t>
  </si>
  <si>
    <t xml:space="preserve">TOMADA DE EMBUTIR PARA TELEFONE SEM PLACA 4 POLOS </t>
  </si>
  <si>
    <t>74.24.62</t>
  </si>
  <si>
    <t>CANALETA PARA FIXAÇÃO 5 BLOCOS BLI-10/BLI-20</t>
  </si>
  <si>
    <t>74.24.63</t>
  </si>
  <si>
    <t>74.24.64</t>
  </si>
  <si>
    <t>74.24.65</t>
  </si>
  <si>
    <t>74.24.66</t>
  </si>
  <si>
    <t>74.24.68</t>
  </si>
  <si>
    <t>74.24.70</t>
  </si>
  <si>
    <t>BLOCO DE LIGACAO INTERNA BLI -10 (P.TELEBRAS)</t>
  </si>
  <si>
    <t>74.24.71</t>
  </si>
  <si>
    <t>ANEL GUIA COM ROSCA SOBERBA AGS-1 - 25mm</t>
  </si>
  <si>
    <t>74.24.75</t>
  </si>
  <si>
    <t>74.24.76</t>
  </si>
  <si>
    <t>MÓDULO SAÍDA DE FIO D=11mm</t>
  </si>
  <si>
    <t>74.24.77</t>
  </si>
  <si>
    <t>PULSADOR PARA CAMPAINHA SEM PLACA 10A-250V</t>
  </si>
  <si>
    <t>74.24.78</t>
  </si>
  <si>
    <t>SUPORTE PARA CAIXA 2X4" 1 MÓDULO DE INTERRUPTOR</t>
  </si>
  <si>
    <t>74.24.79</t>
  </si>
  <si>
    <t>74.24.80</t>
  </si>
  <si>
    <t>74.25.01</t>
  </si>
  <si>
    <t>PLACA TERMOPL. P/ CX.2x4" R.8501 PIAL OU EQUIVALENTE</t>
  </si>
  <si>
    <t>74.25.02</t>
  </si>
  <si>
    <t>PLACA 2X4" PARA 1 TOMADA REDONDA</t>
  </si>
  <si>
    <t>74.25.03</t>
  </si>
  <si>
    <t>PLACA 2X4" PARA CABO COAXIAL (FURO PARA PINO JACK)</t>
  </si>
  <si>
    <t>74.25.04</t>
  </si>
  <si>
    <t>74.25.10</t>
  </si>
  <si>
    <t>PLACA TERMOPLÁSTICA CEGA PARA CAIXA 4X4"</t>
  </si>
  <si>
    <t>74.25.11</t>
  </si>
  <si>
    <t>PLACA CEGA PARA CAIXA 2X4"</t>
  </si>
  <si>
    <t>74.25.12</t>
  </si>
  <si>
    <t>PLACA CEGA PARA CAIXA 4X4"</t>
  </si>
  <si>
    <t>74.26.03</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</si>
  <si>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</si>
  <si>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</si>
  <si>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</si>
  <si>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</si>
  <si>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</si>
  <si>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</si>
  <si>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</si>
  <si>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</si>
  <si>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</si>
  <si>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</si>
  <si>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</si>
  <si>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</si>
  <si>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</si>
  <si>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</si>
  <si>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</si>
  <si>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</si>
  <si>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</si>
  <si>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</si>
  <si>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</si>
  <si>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</si>
  <si>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</si>
  <si>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</si>
  <si>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</si>
  <si>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</si>
  <si>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</si>
  <si>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</si>
  <si>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</si>
  <si>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</si>
  <si>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</si>
  <si>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</si>
  <si>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</si>
  <si>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</si>
  <si>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</si>
  <si>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</si>
  <si>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</si>
  <si>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</si>
  <si>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</si>
  <si>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</si>
  <si>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</si>
  <si>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</si>
  <si>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74.28.11</t>
  </si>
  <si>
    <t>74.30.12</t>
  </si>
  <si>
    <t>74.31.10</t>
  </si>
  <si>
    <t>LUMINARIA SOBREPOR P/ LAMP.2X32W REF. LPT-22 ITAIM OU EQUIVALENTE</t>
  </si>
  <si>
    <t>74.31.15</t>
  </si>
  <si>
    <t>LUMINARIA SOBREP P/2X32W/127V REF.OCT 1369 INDELPA OU EQUIVALENTE</t>
  </si>
  <si>
    <t>74.31.18</t>
  </si>
  <si>
    <t>74.31.21</t>
  </si>
  <si>
    <t>LUMINARIA SOBREPOR 1X16W C/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</si>
  <si>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</si>
  <si>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</si>
  <si>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</si>
  <si>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</si>
  <si>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</si>
  <si>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</si>
  <si>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</si>
  <si>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</si>
  <si>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</si>
  <si>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</si>
  <si>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</si>
  <si>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</si>
  <si>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</si>
  <si>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</si>
  <si>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</si>
  <si>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</si>
  <si>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</si>
  <si>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</si>
  <si>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</si>
  <si>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</si>
  <si>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</si>
  <si>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</si>
  <si>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</si>
  <si>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</si>
  <si>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</si>
  <si>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</si>
  <si>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</si>
  <si>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74.32.05</t>
  </si>
  <si>
    <t>74.33.01</t>
  </si>
  <si>
    <t>REFLETOR EM ALUMINIO COMPL. MOD.PL400-MV TECNOWAT OU EQUIVALENTE</t>
  </si>
  <si>
    <t>74.33.02</t>
  </si>
  <si>
    <t>REFLETOR EM ALUMINIO REF. PL 400-MA TECNOWATT OU EQUIVALENTE</t>
  </si>
  <si>
    <t>74.35.03</t>
  </si>
  <si>
    <t>74.35.04</t>
  </si>
  <si>
    <t>74.35.20</t>
  </si>
  <si>
    <t>74.35.31</t>
  </si>
  <si>
    <t>SUPORTE LUNINARIA PETALA SL-1/2 TOPO 114MM TECNOW. OU EQUIVALENTE</t>
  </si>
  <si>
    <t>74.35.34</t>
  </si>
  <si>
    <t>74.35.51</t>
  </si>
  <si>
    <t>74.37.04</t>
  </si>
  <si>
    <t>74.37.05</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</si>
  <si>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</si>
  <si>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</si>
  <si>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</si>
  <si>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</si>
  <si>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</si>
  <si>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</si>
  <si>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</si>
  <si>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</si>
  <si>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</si>
  <si>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</si>
  <si>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</si>
  <si>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</si>
  <si>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</si>
  <si>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</si>
  <si>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</si>
  <si>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</si>
  <si>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</si>
  <si>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</si>
  <si>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</si>
  <si>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</si>
  <si>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</si>
  <si>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</si>
  <si>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</si>
  <si>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</si>
  <si>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</si>
  <si>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</si>
  <si>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</si>
  <si>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</si>
  <si>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</si>
  <si>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</si>
  <si>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74.38.77</t>
  </si>
  <si>
    <t>74.44.15</t>
  </si>
  <si>
    <t>74.44.21</t>
  </si>
  <si>
    <t>74.44.25</t>
  </si>
  <si>
    <t>74.44.29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</si>
  <si>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</si>
  <si>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</si>
  <si>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</si>
  <si>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</si>
  <si>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</si>
  <si>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</si>
  <si>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</si>
  <si>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74.44.85</t>
  </si>
  <si>
    <t>TAMPAO DE ALUMINIO 76MM</t>
  </si>
  <si>
    <t>74.44.86</t>
  </si>
  <si>
    <t>TAMPAO DE ALUMINIO 102MM</t>
  </si>
  <si>
    <t>74.44.87</t>
  </si>
  <si>
    <t>TAMPAO DE ALUMINIO 127MM</t>
  </si>
  <si>
    <t>74.44.94</t>
  </si>
  <si>
    <t>74.44.95</t>
  </si>
  <si>
    <t>74.44.96</t>
  </si>
  <si>
    <t>74.44.97</t>
  </si>
  <si>
    <t>74.44.98</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</si>
  <si>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</si>
  <si>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</si>
  <si>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</si>
  <si>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</si>
  <si>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</si>
  <si>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</si>
  <si>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</si>
  <si>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</si>
  <si>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</si>
  <si>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</si>
  <si>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</si>
  <si>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</si>
  <si>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</si>
  <si>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</si>
  <si>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</si>
  <si>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</si>
  <si>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</si>
  <si>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</si>
  <si>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</si>
  <si>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</si>
  <si>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</si>
  <si>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74.51.03</t>
  </si>
  <si>
    <t>CAIXA DE EQUALIZAÇÃO EM POLIPROPILENO 180X145mm COM BARRAMENTO DE COBRE 6mm, 4 TERMINAIS 16mm² E 1 TERMINAL 50mm²</t>
  </si>
  <si>
    <t>74.51.04</t>
  </si>
  <si>
    <t>MOLDE P/SOLDA EXOTERMICA HCL 5/8".50-5 CLASSE 5 OU EQUIVALENTE</t>
  </si>
  <si>
    <t>74.51.05</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</si>
  <si>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</si>
  <si>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</si>
  <si>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</si>
  <si>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</si>
  <si>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</si>
  <si>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</si>
  <si>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</si>
  <si>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</si>
  <si>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</si>
  <si>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</si>
  <si>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</si>
  <si>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</si>
  <si>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</si>
  <si>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</si>
  <si>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</si>
  <si>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</si>
  <si>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</si>
  <si>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74.51.16</t>
  </si>
  <si>
    <t>CAIXA EQUALIZACAO 210X210X90mm COM 9 TERMINAIS PARA USO INTERNO</t>
  </si>
  <si>
    <t>74.51.17</t>
  </si>
  <si>
    <t>HASTE COBREADA ALTA CAMADA Ø5/8"X2,40m (Ø14,3mm – EFETIVO)</t>
  </si>
  <si>
    <t>74.51.18</t>
  </si>
  <si>
    <t>74.51.20</t>
  </si>
  <si>
    <t>BARRA CHATA DE ALUMINIO 7/8"X1/8"X3000mm (70mm²) COM FUROS Ø7 mm</t>
  </si>
  <si>
    <t>74.51.21</t>
  </si>
  <si>
    <t>74.51.22</t>
  </si>
  <si>
    <t>PARAFUSO FENDA AUTOTARRAXANTE INOX  Ø4,2X 32mm</t>
  </si>
  <si>
    <t>74.51.23</t>
  </si>
  <si>
    <t>74.51.24</t>
  </si>
  <si>
    <t>TERMINAL AEREO EM ACO GALVANIZADO DN 5/16", COMPRIMENTO DE 350MM, COM BASE DE FIXACAO HORIZONTAL</t>
  </si>
  <si>
    <t>74.51.25</t>
  </si>
  <si>
    <t>74.51.26</t>
  </si>
  <si>
    <t>SUPRESSOR DE SURTO VCL V 45KA CLAMPER/EQUIVALENTE</t>
  </si>
  <si>
    <t>74.51.27</t>
  </si>
  <si>
    <t>74.51.28</t>
  </si>
  <si>
    <t>PARAFUSO SEXTAVADO ROSCA SOBERBA EM INOX ØM6X45mm</t>
  </si>
  <si>
    <t>74.51.29</t>
  </si>
  <si>
    <t>74.51.30</t>
  </si>
  <si>
    <t>ARRUELA DE PRESSÃO EM AÇO INOX Ø1/4"</t>
  </si>
  <si>
    <t>74.51.32</t>
  </si>
  <si>
    <t>74.51.34</t>
  </si>
  <si>
    <t>TERMINAL TIPO CRUZ EM LATAO PARA CABOS DE COBRE DE 16-50mm²</t>
  </si>
  <si>
    <t>74.51.35</t>
  </si>
  <si>
    <t>74.51.37</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</si>
  <si>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</si>
  <si>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</si>
  <si>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</si>
  <si>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</si>
  <si>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</si>
  <si>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</si>
  <si>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</si>
  <si>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</si>
  <si>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</si>
  <si>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</si>
  <si>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</si>
  <si>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</si>
  <si>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</si>
  <si>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</si>
  <si>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</si>
  <si>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</si>
  <si>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</si>
  <si>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</si>
  <si>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75.01.10</t>
  </si>
  <si>
    <t>RESINA ACRILICA BASE AGUA - COR BRANCA - D=1,13KG/L</t>
  </si>
  <si>
    <t>75.15.06</t>
  </si>
  <si>
    <t>MASSA PLASTICA (LATA COM 400 GRAMAS)</t>
  </si>
  <si>
    <t>75.20.05</t>
  </si>
  <si>
    <t>PO XADREZ - PACOTE DE 250 GRAMAS OU EQUIVALENTE</t>
  </si>
  <si>
    <t>75.40.05</t>
  </si>
  <si>
    <t>CERA DE CARNAUBA</t>
  </si>
  <si>
    <t>75.50.05</t>
  </si>
  <si>
    <t>75.50.20</t>
  </si>
  <si>
    <t>LIXA EM FOLHA PARA PAREDE OU MADEIRA, NUMERO 120 (COR VERMELHA)</t>
  </si>
  <si>
    <t>75.60.05</t>
  </si>
  <si>
    <t>OLEO DE LINHACA</t>
  </si>
  <si>
    <t>75.60.15</t>
  </si>
  <si>
    <t>SAL DE AZEDO</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</si>
  <si>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</si>
  <si>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</si>
  <si>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</si>
  <si>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</si>
  <si>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</si>
  <si>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</si>
  <si>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</si>
  <si>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</si>
  <si>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</si>
  <si>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</si>
  <si>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</si>
  <si>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</si>
  <si>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</si>
  <si>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76.12.05</t>
  </si>
  <si>
    <t>76.12.07</t>
  </si>
  <si>
    <t>MOURAO DE CONCRETO PV=SECAO T 3,2M ESTICADOR</t>
  </si>
  <si>
    <t>76.12.09</t>
  </si>
  <si>
    <t>MOURAO DE CONCRETO RETO SECAO T 2,45M</t>
  </si>
  <si>
    <t>76.12.53</t>
  </si>
  <si>
    <t>MOURAO DE CONCRETO PONTA RETA, TRIANGULAR, H=2.20M</t>
  </si>
  <si>
    <t>76.12.54</t>
  </si>
  <si>
    <t>MOURAO DE CONCRETO PR, ESTICADOR, TRIANG., H=2.20M</t>
  </si>
  <si>
    <t>76.14.07</t>
  </si>
  <si>
    <t>MOURÃO TIPO V, PRE-MOLDADO EM CONCRETO 20MPA, H=3,0M, OU EQUIVALENTE</t>
  </si>
  <si>
    <t>76.15.04</t>
  </si>
  <si>
    <t>ASSENTAMENTO DE PISO INTERTRAVADO (SOMENTE EXECUÇÃO)</t>
  </si>
  <si>
    <t>76.15.10</t>
  </si>
  <si>
    <t>PISO CONCRETO INTERTR. TIPO S E=6,0 CM FCK = 35MPA</t>
  </si>
  <si>
    <t>76.15.11</t>
  </si>
  <si>
    <t>BLOQUETE/PISO INTERTRAVADO DE CONCRETO - MODELO RETANGULAR/TIJOLINHO/PAVER/HOLANDES/PARALELEPIPEDO, 20 CM X 10 CM, E = 6 CM, RESISTENCIA DE 35 MPA (NBR 9781), COR NATURAL</t>
  </si>
  <si>
    <t>76.15.69</t>
  </si>
  <si>
    <t>76.20.01</t>
  </si>
  <si>
    <t>BANCO PRE-MOLDADO DE CONCRETO 45X150X45CM</t>
  </si>
  <si>
    <t>76.30.01</t>
  </si>
  <si>
    <t>CAIXA GORDURA, SIMPLES, CONCRETO PRE MOLDADO, CIRCULAR, COM TAMPA, D = 40 CM</t>
  </si>
  <si>
    <t>76.30.02</t>
  </si>
  <si>
    <t xml:space="preserve">CAIXA GORDURA DUPLA, CONCRETO PRE MOLDADO, CIRCULAR, COM TAMPA, D = 60* CM     </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</si>
  <si>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</si>
  <si>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</si>
  <si>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</si>
  <si>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</si>
  <si>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</si>
  <si>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</si>
  <si>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</si>
  <si>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</si>
  <si>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</si>
  <si>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77.05.82</t>
  </si>
  <si>
    <t>PREGO PARA TACO 15X10</t>
  </si>
  <si>
    <t>77.09.10</t>
  </si>
  <si>
    <t>77.10.01</t>
  </si>
  <si>
    <t>PARAFUSO PARABOLT DE 1/4"</t>
  </si>
  <si>
    <t>77.10.90</t>
  </si>
  <si>
    <t>PARAFUSO PARA VASO SANITÁRIO E MICTÓRIO S8 COM BUCHA E ARRUELA</t>
  </si>
  <si>
    <t>77.50.35</t>
  </si>
  <si>
    <t>77.90.34</t>
  </si>
  <si>
    <t>BUCHA FISCHER S8 COM PARAFUSO OU EQUIVALENTE</t>
  </si>
  <si>
    <t>78.05.01</t>
  </si>
  <si>
    <t>78.05.02</t>
  </si>
  <si>
    <t>BASCULANTE EM CHAPA COM 3 BASCULAS 80X80CM</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</si>
  <si>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</si>
  <si>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</si>
  <si>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</si>
  <si>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</si>
  <si>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</si>
  <si>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</si>
  <si>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</si>
  <si>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</si>
  <si>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</si>
  <si>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</si>
  <si>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</si>
  <si>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TIJOLO CERAM. MACICO REQUEIMADO 20X10X5CM C/FRETE</t>
  </si>
  <si>
    <t>79.02.08</t>
  </si>
  <si>
    <t>TIJOLO CERAMICO FURADO 9 FUROS 29X19X14CM C/FRETE</t>
  </si>
  <si>
    <t>79.02.12</t>
  </si>
  <si>
    <t>TIJOLO CERAMICO FURADO 8 FUROS 29X19X9CM C/FRETE</t>
  </si>
  <si>
    <t>79.10.03</t>
  </si>
  <si>
    <t>BLOCO CONCRETO VAZADO 9X19X39  C/ FRETE 4,5MPA</t>
  </si>
  <si>
    <t>79.10.04</t>
  </si>
  <si>
    <t>BLOCO CONCRETO VAZADO 14X19X39 C/ FRETE 4,5MPA</t>
  </si>
  <si>
    <t>79.10.05</t>
  </si>
  <si>
    <t>BLOCO CONCRETO VAZADO 19X19X39 C/ FRETE 4,5MPA</t>
  </si>
  <si>
    <t>79.10.06</t>
  </si>
  <si>
    <t>BLOCO DE CONCRETO VAZADO 3,0MPA DE VEDAÇÃO 09X19X39 CM  C/ FRETE</t>
  </si>
  <si>
    <t>79.10.07</t>
  </si>
  <si>
    <t>BLOCO DE CONCRETO VAZADO 3,0MPA DE VEDAÇÃO 14X19X39 CM  C/ FRETE</t>
  </si>
  <si>
    <t>79.10.08</t>
  </si>
  <si>
    <t>BLOCO DE CONCRETO VAZADO 3,0MPA DE VEDAÇÃO 19X19X39 CM  C/ FRETE</t>
  </si>
  <si>
    <t>79.16.05</t>
  </si>
  <si>
    <t>ELEMENTO VAZADO CERAMICO 7 X 20 X 20 CM</t>
  </si>
  <si>
    <t>79.22.05</t>
  </si>
  <si>
    <t>79.22.07</t>
  </si>
  <si>
    <t>79.22.11</t>
  </si>
  <si>
    <t>DIVISORIA DE ARDOSIA E= 2 CM  ( S/ POLIMENTO )</t>
  </si>
  <si>
    <t>79.22.20</t>
  </si>
  <si>
    <t>PRATELEIRA GRANITO CINZA CORUMBA E=2 CM</t>
  </si>
  <si>
    <t>80.02.22</t>
  </si>
  <si>
    <t>TUBO DE CONCRETO SIMPLES POROSO, MACHO/FEMEA, DN 200 MM</t>
  </si>
  <si>
    <t>80.04.53</t>
  </si>
  <si>
    <t>TUBO CONCRETO ARMADO, CLASSE PA-1, PB, DN 400 MM (NBR 8890)</t>
  </si>
  <si>
    <t>80.04.54</t>
  </si>
  <si>
    <t xml:space="preserve">TUBO CONCRETO ARMADO, CLASSE PA-1, PB, DN 500 MM (NBR 8890) </t>
  </si>
  <si>
    <t>80.04.55</t>
  </si>
  <si>
    <t>TUBO CONCRETO ARMADO, CLASSE PA-1, PB, DN 600 MM (NBR 8890)</t>
  </si>
  <si>
    <t>80.04.57</t>
  </si>
  <si>
    <t>TUBO CONCRETO ARMADO, CLASSE PA-1, PB, DN 800 MM (NBR 8890)</t>
  </si>
  <si>
    <t>80.04.59</t>
  </si>
  <si>
    <t xml:space="preserve">TUBO CONCRETO ARMADO, CLASSE PA-1, PB, DN 1000 MM (NBR 8890) </t>
  </si>
  <si>
    <t>80.04.61</t>
  </si>
  <si>
    <t xml:space="preserve">TUBO CONCRETO ARMADO, CLASSE PA-1, PB, DN 1200 MM (NBR 8890) </t>
  </si>
  <si>
    <t>80.04.64</t>
  </si>
  <si>
    <t xml:space="preserve">TUBO CONCRETO ARMADO, CLASSE PA-1, PB, DN 1500 MM (NBR 8890)   </t>
  </si>
  <si>
    <t>80.04.73</t>
  </si>
  <si>
    <t xml:space="preserve">TUBO CONCRETO ARMADO, CLASSE PA-2, PB, DN 400 MM (NBR 8890) </t>
  </si>
  <si>
    <t>80.04.74</t>
  </si>
  <si>
    <t xml:space="preserve">TUBO CONCRETO ARMADO, CLASSE PA-2, PB, DN 500 MM (NBR 8890)  </t>
  </si>
  <si>
    <t>80.04.75</t>
  </si>
  <si>
    <t xml:space="preserve">TUBO CONCRETO ARMADO, CLASSE PA-2, PB, DN 600 MM (NBR 8890)   </t>
  </si>
  <si>
    <t>80.04.77</t>
  </si>
  <si>
    <t>TUBO CONCRETO ARMADO, CLASSE PA-2, PB, DN 800 MM (NBR 8890)</t>
  </si>
  <si>
    <t>80.04.79</t>
  </si>
  <si>
    <t>TUBO CONCRETO ARMADO, CLASSE PA-2, PB, DN 1000 MM (NBR 8890)</t>
  </si>
  <si>
    <t>80.04.81</t>
  </si>
  <si>
    <t xml:space="preserve">TUBO CONCRETO ARMADO, CLASSE PA-2, PB, DN 1200 MM (NBR 8890) </t>
  </si>
  <si>
    <t>80.04.84</t>
  </si>
  <si>
    <t>TUBO CONCRETO ARMADO, CLASSE PA-2, PB, DN 1500 MM (NBR 8890)</t>
  </si>
  <si>
    <t>80.04.91</t>
  </si>
  <si>
    <t xml:space="preserve">TUBO CONCRETO ARMADO, CLASSE PA-3, PB, DN 600 MM (NBR 8890)     </t>
  </si>
  <si>
    <t>80.04.93</t>
  </si>
  <si>
    <t xml:space="preserve">TUBO CONCRETO ARMADO, CLASSE PA-3, PB, DN 800 MM (NBR 8890)  </t>
  </si>
  <si>
    <t>80.04.95</t>
  </si>
  <si>
    <t>TUBO CONCRETO ARMADO, CLASSE PA-3, PB, DN 1000 MM (NBR 8890)</t>
  </si>
  <si>
    <t>80.04.97</t>
  </si>
  <si>
    <t>TUBO CONCRETO ARMADO, CLASSE PA-3, PB, DN 1200 MM (NBR 8890)</t>
  </si>
  <si>
    <t>80.04.99</t>
  </si>
  <si>
    <t xml:space="preserve">TUBO CONCRETO ARMADO, CLASSE PA-3, PB, DN 1500 MM (NBR 8890) </t>
  </si>
  <si>
    <t>80.05.14</t>
  </si>
  <si>
    <t xml:space="preserve">TUBO CONCRETO ARMADO, CLASSE EA-2, PB JE, DN 400 MM (NBR 8890) </t>
  </si>
  <si>
    <t>80.05.15</t>
  </si>
  <si>
    <t xml:space="preserve">TUBO CONCRETO ARMADO, CLASSE EA-2, PB JE, DN 500 MM (NBR 8890)     </t>
  </si>
  <si>
    <t>80.05.16</t>
  </si>
  <si>
    <t xml:space="preserve">TUBO CONCRETO ARMADO, CLASSE EA-2, PB JE, DN 600 MM (NBR 8890)  </t>
  </si>
  <si>
    <t>80.05.18</t>
  </si>
  <si>
    <t xml:space="preserve">TUBO CONCRETO ARMADO, CLASSE EA-2, PB JE, DN 800 MM (NBR 8890)  </t>
  </si>
  <si>
    <t>80.05.20</t>
  </si>
  <si>
    <t>TUBO CONCRETO ARMADO, CLASSE EA-2, PB JE, DN 1000 MM (NBR 8890)</t>
  </si>
  <si>
    <t>80.05.25</t>
  </si>
  <si>
    <t>TUBO CONCRETO ARMADO, CLASSE EA-2, PB JE, DN 1500 MM (NBR 8890)</t>
  </si>
  <si>
    <t>80.06.07</t>
  </si>
  <si>
    <t>TUBO DE CONCRETO MF CA-1 D= 800 MM</t>
  </si>
  <si>
    <t>80.10.04</t>
  </si>
  <si>
    <t>CALHA/CANALETA DE CONCRETO SIMPLES, TIPO MEIA CANA, D = 20 CM, PARA AGUA PLUVIAL</t>
  </si>
  <si>
    <t>80.10.05</t>
  </si>
  <si>
    <t>CALHA/CANALETA DE CONCRETO SIMPLES, TIPO MEIA CANA, D = 30 CM, PARA AGUA PLUVIAL</t>
  </si>
  <si>
    <t>80.10.06</t>
  </si>
  <si>
    <t xml:space="preserve">CALHA/CANALETA DE CONCRETO SIMPLES, TIPO MEIA CANA, D= 40 CM, PARA AGUA PLUVIAL  </t>
  </si>
  <si>
    <t>80.10.07</t>
  </si>
  <si>
    <t xml:space="preserve">CALHA/CANALETA DE CONCRETO SIMPLES, TIPO MEIA CANA, D = 50 CM, PARA AGUA PLUVIAL     </t>
  </si>
  <si>
    <t>80.10.08</t>
  </si>
  <si>
    <t xml:space="preserve">CALHA/CANALETA DE CONCRETO SIMPLES, TIPO MEIA CANA, D = 60 CM, PARA AGUA PLUVIAL  </t>
  </si>
  <si>
    <t>80.35.29</t>
  </si>
  <si>
    <t>80.35.30</t>
  </si>
  <si>
    <t>TAMPAO DE FERRO FUNDIDO T-27     P= 27 KG</t>
  </si>
  <si>
    <t>80.35.35</t>
  </si>
  <si>
    <t>TAMPAO EM FERRO FUNDIDO T-19</t>
  </si>
  <si>
    <t>80.35.40</t>
  </si>
  <si>
    <t xml:space="preserve">TAMPAO FOFO ARTICULADO P/ REGISTRO, CLASSE A15 CARGA MAX 1,5 T, *200 X 200* MM </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</si>
  <si>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</si>
  <si>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</si>
  <si>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</si>
  <si>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</si>
  <si>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</si>
  <si>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</si>
  <si>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</si>
  <si>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</si>
  <si>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</si>
  <si>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</si>
  <si>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</si>
  <si>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</si>
  <si>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</si>
  <si>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</si>
  <si>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</si>
  <si>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</si>
  <si>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</si>
  <si>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</si>
  <si>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</si>
  <si>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</si>
  <si>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</si>
  <si>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</si>
  <si>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81.02.02</t>
  </si>
  <si>
    <t>VIDRO LISO INCOLOR, E= 3MM, COLOCADO</t>
  </si>
  <si>
    <t>81.02.03</t>
  </si>
  <si>
    <t>VIDRO LISO INCOLOR, E= 4MM, COLOCADO</t>
  </si>
  <si>
    <t>81.04.05</t>
  </si>
  <si>
    <t>VIDRO FANTASIA/CANELADO E= 4MM, COLOCADO</t>
  </si>
  <si>
    <t>81.08.05</t>
  </si>
  <si>
    <t>VIDRO ARAMADO BRANCO, E= 7MM, COLOCADO</t>
  </si>
  <si>
    <t>81.20.03</t>
  </si>
  <si>
    <t xml:space="preserve">ESPELHO CRISTAL E = 4 MM   </t>
  </si>
  <si>
    <t>81.50.05</t>
  </si>
  <si>
    <t>PARAFUSO FINESON, COMPLETO OU EQUIVALENTE</t>
  </si>
  <si>
    <t>82.05.05</t>
  </si>
  <si>
    <t>TACO DE IPE EXTRA 7x21 CM</t>
  </si>
  <si>
    <t>82.07.06</t>
  </si>
  <si>
    <t>LITOCERAMICA TERRACOTTA 11,5X24 CM OU EQUIVALENTE</t>
  </si>
  <si>
    <t>82.11.05</t>
  </si>
  <si>
    <t>82.13.05</t>
  </si>
  <si>
    <t>82.13.10</t>
  </si>
  <si>
    <t>LADRILHO HIDRAUL. AMARELO/VERM. 20X20CM DIRECIONAL</t>
  </si>
  <si>
    <t>82.15.05</t>
  </si>
  <si>
    <t>82.15.07</t>
  </si>
  <si>
    <t>82.15.08</t>
  </si>
  <si>
    <t>GRANITO CINZA CORUMBA E= 2CM</t>
  </si>
  <si>
    <t>82.15.09</t>
  </si>
  <si>
    <t>GRANITO CINZA CORUMBA PARA BANCADA E=2CM</t>
  </si>
  <si>
    <t>82.17.03</t>
  </si>
  <si>
    <t>PISO BORRACHA RECICLADO COR PRETA ANTIDERRAPANTE</t>
  </si>
  <si>
    <t>82.17.05</t>
  </si>
  <si>
    <t>COLA DE CONTATO P/ CHAPA VINÍLICA/BORRACHA</t>
  </si>
  <si>
    <t>82.17.10</t>
  </si>
  <si>
    <t>COLA PU BICOMPONENTE</t>
  </si>
  <si>
    <t>82.17.50</t>
  </si>
  <si>
    <t>PISO DE BORRACHA  EM MANTA COMUM 2MMX80CM</t>
  </si>
  <si>
    <t>82.17.60</t>
  </si>
  <si>
    <t>PISO DE BORRACHA PASTILHADO 50X50CMX3MM S/ COLOCAÇÃO</t>
  </si>
  <si>
    <t>82.23.69</t>
  </si>
  <si>
    <t xml:space="preserve">JUNTA PLASTICA DE DILATACAO PARA PISOS, COR CINZA, 17 X 3 MM (ALTURA X ESPESSURA)   </t>
  </si>
  <si>
    <t>82.44.05</t>
  </si>
  <si>
    <t xml:space="preserve">RODAPE OU RODABANCADA EM GRANITO, POLIDO, TIPO ANDORINHA/ QUARTZ/ CASTELO/ CORUMBA OU OUTROS EQUIVALENTES DA REGIAO, H= 10 CM, E=  *2,0* CM  </t>
  </si>
  <si>
    <t>82.45.04</t>
  </si>
  <si>
    <t>82.47.04</t>
  </si>
  <si>
    <t xml:space="preserve">RODAPE EM MARMORE, POLIDO, BRANCO COMUM, L= *7* CM, E=  *2* CM, CORTE RETO      </t>
  </si>
  <si>
    <t>82.49.02</t>
  </si>
  <si>
    <t>RODAPE DE ARDOSIA, H= 5 CM / ( H=7CM )</t>
  </si>
  <si>
    <t>82.59.05</t>
  </si>
  <si>
    <t>SOLEIRA E PEITORIL DE ARDOSIA E= 2CM</t>
  </si>
  <si>
    <t>82.59.10</t>
  </si>
  <si>
    <t>82.70.05</t>
  </si>
  <si>
    <t>AZULEJO BRANCO 15X15 CM, CECRISA EXTRA OU EQUIVALENTE</t>
  </si>
  <si>
    <t>82.70.06</t>
  </si>
  <si>
    <t>AZULEJO BRANCO 20X20 CM, CECRISA EXTRA OU EQUIVALENTE</t>
  </si>
  <si>
    <t>83.04.01</t>
  </si>
  <si>
    <t>DISCO PARA ROCADEIRA 80 DENTES</t>
  </si>
  <si>
    <t>83.05.05</t>
  </si>
  <si>
    <t xml:space="preserve">CONJUNTO PARA FUTSAL COM TRAVES OFICIAIS DE 3,00 X 2,00 M EM TUBO DE ACO GALVANIZADO 3" COM REQUADRO EM TUBO DE 1", PINTURA EM PRIMER COM TINTA ESMALTE SINTETICO E REDES DE POLIETILENO FIO 4 MM                                                             </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</si>
  <si>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</si>
  <si>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</si>
  <si>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</si>
  <si>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</si>
  <si>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</si>
  <si>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</si>
  <si>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</si>
  <si>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</si>
  <si>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</si>
  <si>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83.05.25</t>
  </si>
  <si>
    <t>REDE NYLON DUPLO P/ TRAVE FUTEB.CAMPO</t>
  </si>
  <si>
    <t>PAR</t>
  </si>
  <si>
    <t>83.07.01</t>
  </si>
  <si>
    <t>CORDA SISAL 10 MM</t>
  </si>
  <si>
    <t>83.07.26</t>
  </si>
  <si>
    <t>83.11.22</t>
  </si>
  <si>
    <t>ROTACAO DIAGONAL DUPLA - APARELHO TRIPO CONJUGAD</t>
  </si>
  <si>
    <t>83.11.26</t>
  </si>
  <si>
    <t>83.11.27</t>
  </si>
  <si>
    <t>83.11.28</t>
  </si>
  <si>
    <t>83.11.29</t>
  </si>
  <si>
    <t>83.17.01</t>
  </si>
  <si>
    <t>INFORME EM LONA IMPRESSAO DIGITAL 720DPI COM ILHOS</t>
  </si>
  <si>
    <t>83.17.05</t>
  </si>
  <si>
    <t xml:space="preserve">PLACA DE INAUGURACAO METALICA, *40* CM X *60* CM </t>
  </si>
  <si>
    <t>83.17.06</t>
  </si>
  <si>
    <t>PLACA DE INAUGURAÇÃO EM AÇO INOX ESCOVADO 70 X 50 CM PINTURA EM BAIXO RELEVO PADRÃO CEF</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</si>
  <si>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</si>
  <si>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</si>
  <si>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</si>
  <si>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</si>
  <si>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</si>
  <si>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</si>
  <si>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</si>
  <si>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</si>
  <si>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</si>
  <si>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</si>
  <si>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</si>
  <si>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</si>
  <si>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</si>
  <si>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</si>
  <si>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</si>
  <si>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</si>
  <si>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</si>
  <si>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</si>
  <si>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</si>
  <si>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</si>
  <si>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</si>
  <si>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</si>
  <si>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</si>
  <si>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</si>
  <si>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</si>
  <si>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</si>
  <si>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</si>
  <si>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</si>
  <si>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</si>
  <si>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</si>
  <si>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</si>
  <si>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</si>
  <si>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</si>
  <si>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</si>
  <si>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</si>
  <si>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</si>
  <si>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</si>
  <si>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</si>
  <si>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</si>
  <si>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</si>
  <si>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</si>
  <si>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</si>
  <si>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</si>
  <si>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</si>
  <si>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</si>
  <si>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</si>
  <si>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</si>
  <si>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</si>
  <si>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</si>
  <si>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</si>
  <si>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</si>
  <si>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</si>
  <si>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</si>
  <si>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</si>
  <si>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</si>
  <si>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</si>
  <si>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</si>
  <si>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</si>
  <si>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</si>
  <si>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</si>
  <si>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</si>
  <si>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UN.</t>
  </si>
  <si>
    <t>83.18.01</t>
  </si>
  <si>
    <t>83.18.02</t>
  </si>
  <si>
    <t>83.18.03</t>
  </si>
  <si>
    <t>LONA REFORÇADA COM ILHÓS DE POLIETILENO PARA COBERTURA CAÇAMBA (4Mx4M), 300 MICRAS, PRETA OU LARANJA</t>
  </si>
  <si>
    <t>83.23.10</t>
  </si>
  <si>
    <t>KILOWATT/HORA B3 - DEMAIS CLASSES - INCLUSIVE ICMS</t>
  </si>
  <si>
    <t>KWH</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</si>
  <si>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</si>
  <si>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</si>
  <si>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</si>
  <si>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</si>
  <si>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</si>
  <si>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</si>
  <si>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</si>
  <si>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</si>
  <si>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83.25.39</t>
  </si>
  <si>
    <t>ARQUIVO DE AÇO 4 GAVETAS, MODELO OFICIO</t>
  </si>
  <si>
    <t>83.25.40</t>
  </si>
  <si>
    <t>ARQUIVO DE ACO 3 GAVETAS, MODELO OFICIO</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</si>
  <si>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</si>
  <si>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</si>
  <si>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</si>
  <si>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</si>
  <si>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</si>
  <si>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</si>
  <si>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</si>
  <si>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</si>
  <si>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</si>
  <si>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</si>
  <si>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</si>
  <si>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</si>
  <si>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</si>
  <si>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</si>
  <si>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83.30.01</t>
  </si>
  <si>
    <t>BASCULA P/ CAMINHÃO FORD CARGO 1519 OU 1319</t>
  </si>
  <si>
    <t>83.30.02</t>
  </si>
  <si>
    <t>83.30.03</t>
  </si>
  <si>
    <t>TANQUE 10000L P/ CAMINHAO PIPA</t>
  </si>
  <si>
    <t>83.30.04</t>
  </si>
  <si>
    <t>CARROCERIA DE MADEIRA P/ CAMINHÃO FORD CARGO 1519 OU 1319</t>
  </si>
  <si>
    <t>83.30.20</t>
  </si>
  <si>
    <t>TRANSPORTE EM CAÇAMBA (5m³)</t>
  </si>
  <si>
    <t>83.40.01</t>
  </si>
  <si>
    <t>LIX.PLAST.50L C/SUPORTE MET. 5050-01.P MITRA/EQUIVALENTE</t>
  </si>
  <si>
    <t>83.40.02</t>
  </si>
  <si>
    <t>LIXEIRA RETANGULAR BASCULAVEL 35L C/SUPORTE METAL.</t>
  </si>
  <si>
    <t>83.40.03</t>
  </si>
  <si>
    <t>LIX.RETANG.INDIVIDUAL 80L 5080-01.P MITRA/EQUIVALENTE</t>
  </si>
  <si>
    <t>83.40.04</t>
  </si>
  <si>
    <t>LIX.BASCULA C/ 4X100L REF. 040100.0140 MITRA/EQUIVALENTE.</t>
  </si>
  <si>
    <t>83.40.05</t>
  </si>
  <si>
    <t>LIXEIRA INDIV. MET. C/SUPORTE BOJO OVAL BASCULAVEL</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</si>
  <si>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</si>
  <si>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</si>
  <si>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</si>
  <si>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</si>
  <si>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</si>
  <si>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</si>
  <si>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</si>
  <si>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</si>
  <si>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</si>
  <si>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</si>
  <si>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</si>
  <si>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</si>
  <si>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</si>
  <si>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</si>
  <si>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</si>
  <si>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</si>
  <si>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</si>
  <si>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</si>
  <si>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</si>
  <si>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</si>
  <si>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</si>
  <si>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</si>
  <si>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84.20.01</t>
  </si>
  <si>
    <t>84.20.02</t>
  </si>
  <si>
    <t>84.20.03</t>
  </si>
  <si>
    <t>SINALIZADOR A LED C/ TRAVA ANTI-FURTO MONOLIGHT OU EQUIVALENTE</t>
  </si>
  <si>
    <t>84.20.20</t>
  </si>
  <si>
    <t>FITA ZEBRADA PARA SINALIZAÇAO ROLO DE 200M</t>
  </si>
  <si>
    <t>89.05.01</t>
  </si>
  <si>
    <t>SERVICO DE BOMBEAMENTO DE CONCRETO COM CONSUMO MINIMO DE 40 M3</t>
  </si>
  <si>
    <t>89.06.24</t>
  </si>
  <si>
    <t>CONCRETO USINADO FCK&gt;=15 MPA - BRITA 0 E 1 - CONVENCIONAL - SLUMP 10+-2</t>
  </si>
  <si>
    <t>89.06.27</t>
  </si>
  <si>
    <t>CONCRETO USINADO FCK&gt;=20 MPA - BRITA 0 E 1 - CONVENCIONAL - SLUMP 10+-2</t>
  </si>
  <si>
    <t>89.06.28</t>
  </si>
  <si>
    <t>CONCRETO USINADO FCK&gt;=25 MPA - BRITA 0 E 1 - CONVENCIONAL - SLUMP 10+-2</t>
  </si>
  <si>
    <t>89.06.30</t>
  </si>
  <si>
    <t>CONCRETO USINADO FCK&gt;=30 MPA - BRITA 0 E 1 - CONVENCIONAL - SLUMP 10+-2</t>
  </si>
  <si>
    <t>89.06.32</t>
  </si>
  <si>
    <t>CONCRETO USINADO CONVENCIONAL FCK&gt;=40 MPA - BRITA 0 E 1 - SLUMP 10+-2</t>
  </si>
  <si>
    <t>89.07.09</t>
  </si>
  <si>
    <t>CONCRETO USINADO BOMBEAVEL FCK&gt;=15 MPA - BRITA 0 E 1 - SLUMP 10+-2</t>
  </si>
  <si>
    <t>89.07.12</t>
  </si>
  <si>
    <t>CONCRETO USINADO FCK&gt;=20 MPA - BRITA 0 E 1 - BOMBEÁVEL - SLUMP 10+-2</t>
  </si>
  <si>
    <t>89.07.13</t>
  </si>
  <si>
    <t>89.07.15</t>
  </si>
  <si>
    <t>89.07.17</t>
  </si>
  <si>
    <t>89.07.31</t>
  </si>
  <si>
    <t>89.07.41</t>
  </si>
  <si>
    <t>89.07.52</t>
  </si>
  <si>
    <t>89.07.55</t>
  </si>
  <si>
    <t>CONCRETO USINADO FCK&gt;=40 MPA -  BOMBEÁVEL - SLUMP 13+-3 CONSUMO MÍNIMO 360KG</t>
  </si>
  <si>
    <t>89.07.63</t>
  </si>
  <si>
    <t>CONCRETO USINADO FCK&gt;=30 MPA -  BOMBEÁVEL - SLUMP 24+-2 CONSUMO MÍNIMO 400KG</t>
  </si>
  <si>
    <t>89.07.65</t>
  </si>
  <si>
    <t>CONCRETO USINADO FCK&gt;=40 MPA -  BOMBEÁVEL - SLUMP 24+-2 CONSUMO MÍNIMO 400KG</t>
  </si>
  <si>
    <t>89.18.01</t>
  </si>
  <si>
    <t>MOBILIZAÇAO E DESMOB.DE TRADO P/ESTACA ESC.MECANIC</t>
  </si>
  <si>
    <t>89.18.04</t>
  </si>
  <si>
    <t>ESTACA BROCA MECANIZADA - PERFURAÇAO D= 40CM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</si>
  <si>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</si>
  <si>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</si>
  <si>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</si>
  <si>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</si>
  <si>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</si>
  <si>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</si>
  <si>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</si>
  <si>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</si>
  <si>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</si>
  <si>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</si>
  <si>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</si>
  <si>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</si>
  <si>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89.20.90</t>
  </si>
  <si>
    <t>GERADOR 60KVA</t>
  </si>
  <si>
    <t>89.20.93</t>
  </si>
  <si>
    <t>COMPRESSOR A DIESEL 900PCM</t>
  </si>
  <si>
    <t>89.21.01</t>
  </si>
  <si>
    <t>MOBILIZAÇÃO E DESMOBILIZAÇÃO DE EQUIPAMENTO</t>
  </si>
  <si>
    <t>89.21.02</t>
  </si>
  <si>
    <t>89.21.04</t>
  </si>
  <si>
    <t>89.21.06</t>
  </si>
  <si>
    <t>89.34.06</t>
  </si>
  <si>
    <t>FORNECIMENTO DE GRAMA SAO CARLOS (AXONAPUS)</t>
  </si>
  <si>
    <t>89.34.07</t>
  </si>
  <si>
    <t>89.34.08</t>
  </si>
  <si>
    <t>89.34.30</t>
  </si>
  <si>
    <t>89.34.31</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</si>
  <si>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</si>
  <si>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</si>
  <si>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</si>
  <si>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</si>
  <si>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</si>
  <si>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</si>
  <si>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</si>
  <si>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</si>
  <si>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</si>
  <si>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</si>
  <si>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</si>
  <si>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</si>
  <si>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</si>
  <si>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</si>
  <si>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</si>
  <si>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</si>
  <si>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</si>
  <si>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89.34.52</t>
  </si>
  <si>
    <t>89.34.54</t>
  </si>
  <si>
    <t>89.34.60</t>
  </si>
  <si>
    <t>ARBUSTO - BELA EMILIA - PLUMBAGO CAPENSIS 0,60M</t>
  </si>
  <si>
    <t>89.34.62</t>
  </si>
  <si>
    <t>ARBUSTO - CAMARA - LANTANA CAMARA 0,60M</t>
  </si>
  <si>
    <t>89.34.70</t>
  </si>
  <si>
    <t>PALMEIRA - LICURI (ESTIPE &gt;= H= 2,50M)</t>
  </si>
  <si>
    <t>89.37.50</t>
  </si>
  <si>
    <t>POLIMENTO MECANICO PISO CONCRETO NIVELAMENTO LASER</t>
  </si>
  <si>
    <t>89.37.70</t>
  </si>
  <si>
    <t>89.45.10</t>
  </si>
  <si>
    <t>IMPERMEAB. INFILTRACAO CRISTALIZACAO POSITIVA(RES)</t>
  </si>
  <si>
    <t>89.45.28</t>
  </si>
  <si>
    <t>89.50.02</t>
  </si>
  <si>
    <t>CONTAINER 6,0X2,30X2,82M COM ISOLAMENTO TERMICO</t>
  </si>
  <si>
    <t>89.50.03</t>
  </si>
  <si>
    <t>CONTAINER 6,0X2,30X2,82M E SANITÁRIO C/ ISOLAMENTO TÉRMICO</t>
  </si>
  <si>
    <t>89.50.04</t>
  </si>
  <si>
    <t>CONTAINER VEST.6,0X2,30X2,82M COM 7 CHUV. 2 LAVAT.</t>
  </si>
  <si>
    <t>89.50.05</t>
  </si>
  <si>
    <t>CONTAINER 6,0X2,30X2,82M VEST.7CHUV, 2LAVAT,1MICT</t>
  </si>
  <si>
    <t>89.50.06</t>
  </si>
  <si>
    <t>CONT.6,0X2,30X2,82 VEST. 4CHUV.3SANIT.1LAVAT.1MICT</t>
  </si>
  <si>
    <t>89.50.07</t>
  </si>
  <si>
    <t>CONTAINER 6,0X2,30X2,82 CM COM ISOLAMENTO TERMICO</t>
  </si>
  <si>
    <t>89.50.08</t>
  </si>
  <si>
    <t>CONTAINER 6,0X2,30X2,82M COM LAVATORIO</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</si>
  <si>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</si>
  <si>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</si>
  <si>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</si>
  <si>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</si>
  <si>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89.50.20</t>
  </si>
  <si>
    <t>MOBILIZAÇAO DE CONTAINER</t>
  </si>
  <si>
    <t>89.50.21</t>
  </si>
  <si>
    <t>89.50.50</t>
  </si>
  <si>
    <t>AR CONDICIONADO PARA CONTAINER</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</si>
  <si>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</si>
  <si>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</si>
  <si>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</si>
  <si>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</si>
  <si>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</si>
  <si>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</si>
  <si>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</si>
  <si>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</si>
  <si>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</si>
  <si>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</si>
  <si>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</si>
  <si>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</si>
  <si>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</si>
  <si>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</si>
  <si>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</si>
  <si>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93.22.11</t>
  </si>
  <si>
    <t>BENTLEY TOPOGRAFH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</si>
  <si>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</si>
  <si>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</si>
  <si>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</si>
  <si>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</si>
  <si>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</si>
  <si>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</si>
  <si>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</si>
  <si>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</si>
  <si>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</si>
  <si>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</si>
  <si>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</si>
  <si>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</si>
  <si>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</si>
  <si>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</si>
  <si>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</si>
  <si>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</si>
  <si>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</si>
  <si>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94.12.03</t>
  </si>
  <si>
    <t>94.12.04</t>
  </si>
  <si>
    <t>94.12.05</t>
  </si>
  <si>
    <t>94.12.06</t>
  </si>
  <si>
    <t>94.12.07</t>
  </si>
  <si>
    <t>94.12.08</t>
  </si>
  <si>
    <t>94.15.01</t>
  </si>
  <si>
    <t>94.15.02</t>
  </si>
  <si>
    <t>94.15.03</t>
  </si>
  <si>
    <t>94.15.04</t>
  </si>
  <si>
    <t>94.15.05</t>
  </si>
  <si>
    <t>94.15.06</t>
  </si>
  <si>
    <t>94.15.07</t>
  </si>
  <si>
    <t>94.15.08</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</si>
  <si>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</si>
  <si>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</si>
  <si>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</si>
  <si>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</si>
  <si>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</si>
  <si>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</si>
  <si>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</si>
  <si>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</si>
  <si>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</si>
  <si>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</si>
  <si>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94.20.01</t>
  </si>
  <si>
    <t>REVELACAO FOTOGRAFICA</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</si>
  <si>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</si>
  <si>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</si>
  <si>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</si>
  <si>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</si>
  <si>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</si>
  <si>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</si>
  <si>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</si>
  <si>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</si>
  <si>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</si>
  <si>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</si>
  <si>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</si>
  <si>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</si>
  <si>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</si>
  <si>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</si>
  <si>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</si>
  <si>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</si>
  <si>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</si>
  <si>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PA E PICARETA</t>
  </si>
  <si>
    <t>95.06.01</t>
  </si>
  <si>
    <t>MOBILIZACAO E DESMOBILIZACAO - SONDAGEM ROTATIVA NW</t>
  </si>
  <si>
    <t>95.06.02</t>
  </si>
  <si>
    <t>INSTALACAO DE SONDAGEM ROTATIVA NW POR FURO</t>
  </si>
  <si>
    <t>95.06.03</t>
  </si>
  <si>
    <t>PERFURACAO EM SOLO COM SONDAGEM ROTATIVA NW</t>
  </si>
  <si>
    <t>95.06.04</t>
  </si>
  <si>
    <t>PERFURACAO DE SOLO COM COROA DE WIDIA SONDAGEM ROTATIVA NW</t>
  </si>
  <si>
    <t>95.06.05</t>
  </si>
  <si>
    <t>PERFURACAO COM COROA DIAMANTADA SONDAGEM ROTATIVA NW</t>
  </si>
  <si>
    <t>95.08.02</t>
  </si>
  <si>
    <t>RETIRADA DE AMOSTRA INDEFORMADA C/AMOSTRADOR TIPO SHELBY, D= 4"</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</si>
  <si>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</si>
  <si>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</si>
  <si>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</si>
  <si>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</si>
  <si>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</si>
  <si>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</si>
  <si>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95.11.01</t>
  </si>
  <si>
    <t>ENSAIO DE PERDA D'AGUA SOB PRESSAO EM MACIÇOS ROCHOSOS POR MEIO DE FUROS DE SONDAGEM</t>
  </si>
  <si>
    <t>95.11.02</t>
  </si>
  <si>
    <t>ENSAIO DE PERMEABILIDADE "IN SITU" EM FURO DE SONDAGEM EM ROCHA</t>
  </si>
  <si>
    <t>96.01.02</t>
  </si>
  <si>
    <t>DETERMINAÇÃO DA DENSIDADE RELATIVA E MASSA ESPECÍFICA DE MATERIAIS BETUMINOSOS (NBR 6296:2012)</t>
  </si>
  <si>
    <t>96.01.03</t>
  </si>
  <si>
    <t>DETERMINAÇÃO DA DENSIDADE APARENTE E MASSA ESPECÍFICA APARENTE DE MISTURAS ASFALTICAS (NBR 15573:2012)</t>
  </si>
  <si>
    <t>96.01.04</t>
  </si>
  <si>
    <t>DETERMINAÇÃO DA DENSIDADE IN SITU DAS MISTURAS ASFÁLTICAS COMPACTADAS (DNIT 431/2020-ME)</t>
  </si>
  <si>
    <t>96.01.05</t>
  </si>
  <si>
    <t>ENSAIO  PARA VERIFICAÇÃO DA ADESIVIDADE DE AGREGADO MIUDO AO LIGANTE BETUMINOSO (NBR 12584:2017)</t>
  </si>
  <si>
    <t>96.01.06</t>
  </si>
  <si>
    <t>DOSAGEM DE MISTURAS BETUMINOSAS A QUENTE PELO MÉTODO MARSHALL (DNER-ME 043/95)</t>
  </si>
  <si>
    <t>96.01.07</t>
  </si>
  <si>
    <t>DOSAGEM DE LAMA ASFALTICA CONFORME RECOMENDAÇÕES ISSA (DNIT 150/2010-ES)</t>
  </si>
  <si>
    <t>96.01.14</t>
  </si>
  <si>
    <t>DETERMINAÇÃO DA VISCOSIDADE SAYBOLT FUROL EM MATERIAIS BETUMINOSOS (NBR 14950:2003)</t>
  </si>
  <si>
    <t>96.01.15</t>
  </si>
  <si>
    <t>DETERMINAÇÃO DA SEDIMENTAÇÃO E ESTABILIDADE À ESTOCAGEM DE EMULSÕES ASFÁLTICAS (NBR 6570:2016)</t>
  </si>
  <si>
    <t>96.01.16</t>
  </si>
  <si>
    <t>DETERMINAÇÃO DA PENETRAÇÃO EM MATERIAIS ASFÁLTICOS (NBR 6576:2007)</t>
  </si>
  <si>
    <t>96.01.17</t>
  </si>
  <si>
    <t>DETERMINAÇÃO DO PH EM EMULSÕES ASFÁLTICAS (NBR 6299:2012)</t>
  </si>
  <si>
    <t>96.01.18</t>
  </si>
  <si>
    <t>DETERMINAÇÃO DO TEOR DE ÁGUA POR DESTILAÇÃO EM MATERIAIS BETUMINOSOS (NBR 14236:2018)</t>
  </si>
  <si>
    <t>96.01.19</t>
  </si>
  <si>
    <t>DETERMINAÇÃO DO TEOR DE BETUME - PROCEDIMENTOS SOXHLET OU REFLUXO DUPLO (NBR 16208:2013)</t>
  </si>
  <si>
    <t>96.01.20</t>
  </si>
  <si>
    <t>DETERMINAÇÃO DA DUCTILIDADE EM LIGANTES ASFÁLTICOS (NBR 6293:2015)</t>
  </si>
  <si>
    <t>96.01.21</t>
  </si>
  <si>
    <t>DETERMINAÇÃO DO PONTO DE AMOLECIMENTO EM LIGANTES ASFÁLTICOS - MÉTODO DO ANEL E BOLA (NBR 6560:2016)</t>
  </si>
  <si>
    <t>96.01.22</t>
  </si>
  <si>
    <t>DETERMINAÇÃO DA ESTABILIDADE E FLUÊNCIA DE MISTURAS BETUMINOSAS (DNER-ME 043/95)</t>
  </si>
  <si>
    <t>96.01.28</t>
  </si>
  <si>
    <t>DETERMINAÇÃO DO EQUIVALENTE DE AREIA EM AGREGADOS MIUDOS (DNER-ME 054/97) (OU NBR 12052:92)</t>
  </si>
  <si>
    <t>96.01.29</t>
  </si>
  <si>
    <t>ENSAIO  PARA VERIFICAÇÃO DA ADESIVIDADE DE AGREGADO GRAUDO AO LIGANTE BETUMINOSO (NBR 12583:2017)</t>
  </si>
  <si>
    <t>97.01.01</t>
  </si>
  <si>
    <t>DETERMINAÇÃO DO TEOR DE UMIDADE DE SOLOS EM LABORATORIO (NBR 6457:2016 ANEXO A)</t>
  </si>
  <si>
    <t>97.01.03</t>
  </si>
  <si>
    <t>DETERMINAÇÃO DA MASSA ESPECÍFICA,  MASSA ESPECÍFICA APARENTE E ABSORÇÃO DE ÁGUA (NBR 6458:2016)</t>
  </si>
  <si>
    <t>97.01.04</t>
  </si>
  <si>
    <t>ANÁLISE GRANULOMETRICA DE SOLOS POR PENEIRAMENTO (NBR 7181:2016)</t>
  </si>
  <si>
    <t>97.01.05</t>
  </si>
  <si>
    <t>ANÁLISE GRANULOMETRICA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</si>
  <si>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</si>
  <si>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</si>
  <si>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</si>
  <si>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</si>
  <si>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</si>
  <si>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</si>
  <si>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</si>
  <si>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</si>
  <si>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</si>
  <si>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</si>
  <si>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</si>
  <si>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</si>
  <si>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</si>
  <si>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</si>
  <si>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</si>
  <si>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</si>
  <si>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</si>
  <si>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</si>
  <si>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</si>
  <si>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</si>
  <si>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</si>
  <si>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</si>
  <si>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</si>
  <si>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</si>
  <si>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</si>
  <si>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</si>
  <si>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</si>
  <si>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</si>
  <si>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</si>
  <si>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</si>
  <si>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</si>
  <si>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COMPRESSAO TRIAXIAL RAPIDO NÃO ADENSADO E NÃO DRENADO (Q/UU)</t>
  </si>
  <si>
    <t>97.01.24</t>
  </si>
  <si>
    <t>COMPRESSAO TRIAXIAL RAPIDO NÃO ADENSADO E NÃO DRENADO (Q/UU) C/MEDIDAS DE PRESSAO NEUTRA</t>
  </si>
  <si>
    <t>97.01.25</t>
  </si>
  <si>
    <t>COMPRESSAO TRIAXIAL RAPIDO PRE-ADENSADO E NÃO DRENADO (R/CIU)</t>
  </si>
  <si>
    <t>97.01.26</t>
  </si>
  <si>
    <t>COMPRESSAO TRIAXIAL RAPIDO PRE-ADENSADO (R/CIU) C/MEDIDAS DE PRESSÃO NEUTRA</t>
  </si>
  <si>
    <t>97.01.27</t>
  </si>
  <si>
    <t>COMPRESSAO TRIAXIAL RAPIDO PRE-ADENSADO SATURADO (R-SAT/CIU-SAT)</t>
  </si>
  <si>
    <t>97.01.28</t>
  </si>
  <si>
    <t>COMPRESSAO TRIAXIAL RAPIDO PRE-ADENSADO SATURADO (R-SAT/CIU-SAT) C/MEDIDAS PRESSÃO NEUTRA</t>
  </si>
  <si>
    <t>97.01.30</t>
  </si>
  <si>
    <t>COMPRESSAO TRIAXIAL LENTO SATURADO (CD)</t>
  </si>
  <si>
    <t>97.01.31</t>
  </si>
  <si>
    <t>ENSAIO DE CISALHAMENTO DIRETO RAPIDO EM SOLOS (NBR ISO 12957-1:2013)</t>
  </si>
  <si>
    <t>97.01.32</t>
  </si>
  <si>
    <t>CISALHAMENTO DIRETO RAPIDO SATURADO</t>
  </si>
  <si>
    <t>97.01.33</t>
  </si>
  <si>
    <t>CISALHAMENTO DIRETO RAPIDO PRE-ADENSADO</t>
  </si>
  <si>
    <t>97.01.34</t>
  </si>
  <si>
    <t>CISALHAMENTO DIRETO RAPIDO SATURADO PRE-ADENSADO</t>
  </si>
  <si>
    <t>97.01.35</t>
  </si>
  <si>
    <t>CISALHAMENTO DIRETO LENTO</t>
  </si>
  <si>
    <t>97.01.36</t>
  </si>
  <si>
    <t>CISALHAMENTO DIRETO LENTO SATURADO</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</si>
  <si>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</si>
  <si>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</si>
  <si>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</si>
  <si>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</si>
  <si>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</si>
  <si>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</si>
  <si>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</si>
  <si>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</si>
  <si>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</si>
  <si>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</si>
  <si>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</si>
  <si>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</si>
  <si>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97.02.07</t>
  </si>
  <si>
    <t>DETERMINAÇÃO DO INDICE DE DESEMPENHO DE AGREGADO MIÚDO CONTENDO IMPUREZAS ORGÂNICAS (NBR 7221:2012)</t>
  </si>
  <si>
    <t>97.02.08</t>
  </si>
  <si>
    <t>DETERMINAÇÃO DA CURVA DE INCHAMENTO DE AGREGADO MIUDO (NBR 6467:2009)</t>
  </si>
  <si>
    <t>97.02.09</t>
  </si>
  <si>
    <t>DETERMINAÇÃO DA RESISTÊNCIA DE AGREGADO GRAÚDO AO DESGASTE POR ABRASÃO - LOS ANGELES (NBR 16974:2021)</t>
  </si>
  <si>
    <t>97.02.12</t>
  </si>
  <si>
    <t>DETERMINAÇÃO DO INDICE DE FORMA PELO MÉTODO DO PAQUÍMETRO (NBR 7809:2019)</t>
  </si>
  <si>
    <t>97.02.13</t>
  </si>
  <si>
    <t>AVALIAÇÃO DA DURABILIDADE DE AGREGADOS PELO EMPREGO DE SOLUÇÕES DE SULFATO DE SÓDIO OU DE MAGNÉSIO (DNER-ME 089/94)</t>
  </si>
  <si>
    <t>98.01.01</t>
  </si>
  <si>
    <t>DETERMINAÇÃO DO ÍNDICE DE FINURA DE CIMENTO PORTLAND POR MEIO DA PENEIRA 0,075MM (NBR 11579:2012)</t>
  </si>
  <si>
    <t>98.01.02</t>
  </si>
  <si>
    <t>DETERMINAÇÃO DO TEMPO DE PEGA DA PASTA DE CIMENTO PORTLAND COM APARELHO VICAT (NM 65:2002)</t>
  </si>
  <si>
    <t>98.01.03</t>
  </si>
  <si>
    <t>DETERMINAÇÃO DA EXPANSIBILIDADE DE LE CHATELIER - CIMENTO PORTLAND (NBR 11582:206)</t>
  </si>
  <si>
    <t>98.01.04</t>
  </si>
  <si>
    <t>DETERMINAÇÃO DA RESISTÊNCIA À COMPRESSÃO DE CORPOS DE PROVA CILÍNDRICOS - CIMENTO PORTLAND (NBR 7215:2019)</t>
  </si>
  <si>
    <t>98.01.05</t>
  </si>
  <si>
    <t>DETERMINAÇÃO DA SUPERFÍCIE ESPECÍFICA DO CIMENTO PORTLAND PELO MÉTODO DE PERMEABILIDADE AO AR - MÉTODO DE BLAINE (NBR 16372:2015)</t>
  </si>
  <si>
    <t>98.01.06</t>
  </si>
  <si>
    <t>DETERMINAÇÃO DA MASSA ESPECÍFICA DE CIMENTO PORTLAND (NBR 16605:2017)</t>
  </si>
  <si>
    <t>98.01.07</t>
  </si>
  <si>
    <t>ANÁLISE QUÍMICA DE CIMENTO PORTLAND - MÉTODO DE ARBITRAGEM PARA DETERMINAÇÃO DE DIÓXIDO DE SILÍCIO, ÓXIDO FÉRRICO, ÓXIDO DE ALUMÍNIO, ÓXIDO DE CÁLCIO E ÓXIDO DE MAGNÉSIO (NBR NM 14:2012)</t>
  </si>
  <si>
    <t>98.02.01</t>
  </si>
  <si>
    <t>DETERMINAÇÃO DO ÍNDICE DE FLUIDEZ - CALDA DE CIMENTO PARA INJEÇÃO (NBR 7681-2:2013 )</t>
  </si>
  <si>
    <t>98.02.02</t>
  </si>
  <si>
    <t>DETERMINAÇÃO DOS ÍNDICES DE EXSUDAÇÃO E EXPANSÃO - CALDA DE CIMENTO PARA INJEÇÃO (NBR 7681-3:2013)</t>
  </si>
  <si>
    <t>98.02.03</t>
  </si>
  <si>
    <t>DETERMINAÇÃO DA VIDA ÚTIL - CALDA DE CIMENTO PARA INJEÇÃO (NBR 7681-2:2013 )</t>
  </si>
  <si>
    <t>98.02.04</t>
  </si>
  <si>
    <t>DETERMINAÇÃO DA RESISTÊNCIA À COMPRESSÃO - CALDA DE CIMENTO PARA INJEÇÃO (NBR 7681-4:2013)</t>
  </si>
  <si>
    <t>98.03.01</t>
  </si>
  <si>
    <t>DETERMINAÇÃO DA RESISTÊNCIA À COMPRESSÃO DA ARGAMASSA (NBR 16868:2020)</t>
  </si>
  <si>
    <t>98.03.03</t>
  </si>
  <si>
    <t>DOSAGEM RACIONAL DE ARGAMASSA EM PESO E/OU VOLUME</t>
  </si>
  <si>
    <t>98.03.04</t>
  </si>
  <si>
    <t>DETERMINAÇÃO DA RESISTÊNCIA À TRAÇÃO POR COMPRESSÃO DIAMETRAL DE CORPOS DE PROVA CILÍNDRICOS EM ARGAMASSA (NBR 7222:2011)</t>
  </si>
  <si>
    <t>98.04.01</t>
  </si>
  <si>
    <t>DOSAGEM RACIONAL DE CONCRETO EM PESO E/OU VOLUME</t>
  </si>
  <si>
    <t>98.04.02</t>
  </si>
  <si>
    <t>VERIFICAÇÃO E AJUSTE DO TRAÇO DE CONCRETO</t>
  </si>
  <si>
    <t>98.04.03</t>
  </si>
  <si>
    <t>DETERMINAÇÃO DA RESISTÊNCIA À COMPRESSÃO DE CORPOS DE PROVA CILÍNDRICOS DE CONCRETO - CURA, FACEAMENTO E ROMPIMENTO (NBR 5739:2018)</t>
  </si>
  <si>
    <t>98.04.04</t>
  </si>
  <si>
    <t>DETERMINAÇÃO DA RESISTÊNCIA À COMPRESSÃO DE CORPOS DE PROVA CILÍNDRICOS DE CONCRETO - MOLDAGEM, TRANSPORTE, CURA, FACEAMENTO E ROMPIMENTO (NBR 5739:2018)</t>
  </si>
  <si>
    <t>98.04.05</t>
  </si>
  <si>
    <t>DETERMINAÇÃO DA RESISTÊNCIA TRAÇÃO POR COMPRESSÃO DIAMETRAL DE CORPOS DE PROVA CILÍNDRICOS EM CONCRETO (NBR 7222:2011)</t>
  </si>
  <si>
    <t>98.04.07</t>
  </si>
  <si>
    <t>DETERMINAÇÃO DA CONSISTÊNCIA DO CONCRETO PELO ABATIMENTO DO TRONCO DE CONE - SLUMP TEST (NBR 16889:2020)</t>
  </si>
  <si>
    <t>98.04.08</t>
  </si>
  <si>
    <t>AVALIAÇÃO DA DUREZA SUPERFICIAL PELO ESCLERÔMETRO - CONCRETO ENDURECIDO (NBR 7584:2012)</t>
  </si>
  <si>
    <t>98.04.09</t>
  </si>
  <si>
    <t>EXTRAÇAO, PREPARO, ENSAIO E ANALISE DE TESTEMUNHO D=3" EM ESTRUTURA DE CONCRETO (NBR 7680-1:2015)</t>
  </si>
  <si>
    <t>98.04.10</t>
  </si>
  <si>
    <t>EXTRAÇAO, PREPARO, ENSAIO E ANALISE DE TESTEMUNHO D=4" EM ESTRUTURA DE CONCRETO (NBR 7680-1:2015)</t>
  </si>
  <si>
    <t>99.01.01</t>
  </si>
  <si>
    <t>ENSAIO DE TRAÇÃO E DESBITOLAMENTO EM BARRAS DE AÇO D &lt;= 16 MM - TEMPERATURA AMBIENTE (NBR 6892-1:2013)</t>
  </si>
  <si>
    <t>CP</t>
  </si>
  <si>
    <t>99.01.02</t>
  </si>
  <si>
    <t>ENSAIO DE TRAÇÃO E DESBITOLAMENTO EM BARRAS DE AÇO 16 &lt; D &lt;= 25 MM - TEMPERATURA AMBIENTE (NBR 6892-1:2013)</t>
  </si>
  <si>
    <t>99.01.03</t>
  </si>
  <si>
    <t>ENSAIO DE TRAÇÃO E DESBITOLAMENTO EM BARRAS DE AÇO D &gt; 25 MM - TEMPERATURA AMBIENTE (NBR 6892-1:2013)</t>
  </si>
  <si>
    <t>99.01.04</t>
  </si>
  <si>
    <t>ENSAIO DE DOBRAMENTO SEMI-GUIADO EM BARRAS DE AÇO (NBR 7438:2016)</t>
  </si>
  <si>
    <t>99.01.05</t>
  </si>
  <si>
    <t>ENSAIO DE TRAÇÃO EM FIOS, BARRAS E CORDOALHAS DE AÇO PARA ARMADURA DE PROTENSÃO (NBR 6349:2008)</t>
  </si>
  <si>
    <t>99.02.01</t>
  </si>
  <si>
    <t>ENSAIO DE RESISTÊNCIA À COMPRESSÃO EM BLOCO DE CONCRETO (NBR 12118:2014)</t>
  </si>
  <si>
    <t>99.02.02</t>
  </si>
  <si>
    <t>ENSAIO DE ANÁLISE DIMENSIONAL, ABSORÇÃO E  ÁREA LIQUIDA EM BLOCO DE CONCRETO (NBR 12118:2014)</t>
  </si>
  <si>
    <t>99.03.01</t>
  </si>
  <si>
    <t>DETERMINAÇÃO DA RESISTÊNCIA À COMPRESSÃO EM BLOCOS CERÂMICOS ESTRUTURAIS E DE VEDAÇÃO (NBR 15270:2017)</t>
  </si>
  <si>
    <t>99.03.02</t>
  </si>
  <si>
    <t>DETERMINAÇÃO DAS CARACTERÍSTICAS GEOMÉTRICAS E ÍNDICE DE ABSORÇÃO EM BLOCOS CERÂMICOS ESTRUTURAIS E DE VEDAÇÃO (NBR 15270:2017)</t>
  </si>
  <si>
    <t>COTAÇÕES</t>
  </si>
  <si>
    <t>PRAZO DE OBRA:</t>
  </si>
  <si>
    <t>EMPRESA</t>
  </si>
  <si>
    <t>DATA</t>
  </si>
  <si>
    <t>FRETE</t>
  </si>
  <si>
    <t>SITE</t>
  </si>
  <si>
    <t>MÉDIA -&gt;</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</si>
  <si>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</si>
  <si>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</si>
  <si>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</si>
  <si>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</si>
  <si>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</si>
  <si>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</si>
  <si>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</si>
  <si>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</si>
  <si>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</si>
  <si>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</si>
  <si>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</si>
  <si>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</si>
  <si>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</si>
  <si>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</si>
  <si>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</si>
  <si>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</si>
  <si>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</si>
  <si>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</si>
  <si>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</si>
  <si>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</si>
  <si>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</si>
  <si>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</si>
  <si>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</si>
  <si>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</si>
  <si>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</si>
  <si>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</si>
  <si>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</si>
  <si>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</si>
  <si>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</si>
  <si>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</si>
  <si>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</si>
  <si>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</si>
  <si>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</si>
  <si>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</si>
  <si>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</si>
  <si>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</si>
  <si>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</si>
  <si>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</si>
  <si>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</si>
  <si>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</si>
  <si>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</si>
  <si>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</si>
  <si>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</si>
  <si>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</si>
  <si>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</si>
  <si>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</si>
  <si>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</si>
  <si>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</si>
  <si>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</si>
  <si>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</si>
  <si>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</si>
  <si>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</si>
  <si>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</si>
  <si>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</si>
  <si>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</si>
  <si>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</si>
  <si>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</si>
  <si>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</si>
  <si>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</si>
  <si>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</si>
  <si>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</si>
  <si>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</si>
  <si>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</si>
  <si>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</si>
  <si>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</si>
  <si>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</si>
  <si>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</si>
  <si>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</si>
  <si>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</si>
  <si>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</si>
  <si>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</si>
  <si>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</si>
  <si>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</si>
  <si>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</si>
  <si>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</si>
  <si>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</si>
  <si>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</si>
  <si>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</si>
  <si>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</si>
  <si>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</si>
  <si>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</si>
  <si>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</si>
  <si>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</si>
  <si>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</si>
  <si>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</si>
  <si>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</si>
  <si>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</si>
  <si>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</si>
  <si>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</si>
  <si>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</si>
  <si>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</si>
  <si>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</si>
  <si>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</si>
  <si>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</si>
  <si>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</si>
  <si>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</si>
  <si>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</si>
  <si>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</si>
  <si>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</si>
  <si>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</si>
  <si>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</si>
  <si>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</si>
  <si>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</si>
  <si>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</si>
  <si>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</si>
  <si>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</si>
  <si>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</si>
  <si>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</si>
  <si>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</si>
  <si>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</si>
  <si>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</si>
  <si>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</si>
  <si>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</si>
  <si>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</si>
  <si>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</si>
  <si>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</si>
  <si>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</si>
  <si>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</si>
  <si>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</si>
  <si>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</si>
  <si>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</si>
  <si>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</si>
  <si>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</si>
  <si>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</si>
  <si>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</si>
  <si>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</si>
  <si>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</si>
  <si>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</si>
  <si>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</si>
  <si>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</si>
  <si>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</si>
  <si>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</si>
  <si>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</si>
  <si>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</si>
  <si>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</si>
  <si>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</si>
  <si>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</si>
  <si>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</si>
  <si>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</si>
  <si>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</si>
  <si>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</si>
  <si>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</si>
  <si>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</si>
  <si>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MXMÊS</t>
  </si>
  <si>
    <t>M2XMÊS</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</si>
  <si>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</si>
  <si>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</si>
  <si>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</si>
  <si>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</si>
  <si>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</si>
  <si>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</si>
  <si>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</si>
  <si>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</si>
  <si>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</si>
  <si>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</si>
  <si>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</si>
  <si>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</si>
  <si>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</si>
  <si>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</si>
  <si>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</si>
  <si>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</si>
  <si>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</si>
  <si>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</si>
  <si>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</si>
  <si>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</si>
  <si>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</si>
  <si>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</si>
  <si>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</si>
  <si>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</si>
  <si>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</si>
  <si>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</si>
  <si>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</si>
  <si>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</si>
  <si>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</si>
  <si>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</si>
  <si>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</si>
  <si>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</si>
  <si>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</si>
  <si>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</si>
  <si>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</si>
  <si>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</si>
  <si>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</si>
  <si>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</si>
  <si>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</si>
  <si>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</si>
  <si>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</si>
  <si>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</si>
  <si>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</si>
  <si>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</si>
  <si>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</si>
  <si>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</si>
  <si>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</si>
  <si>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</si>
  <si>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</si>
  <si>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</si>
  <si>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</si>
  <si>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</si>
  <si>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</si>
  <si>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</si>
  <si>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</si>
  <si>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</si>
  <si>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</si>
  <si>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</si>
  <si>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</si>
  <si>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</si>
  <si>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</si>
  <si>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</si>
  <si>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</si>
  <si>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</si>
  <si>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</si>
  <si>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</si>
  <si>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</si>
  <si>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</si>
  <si>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</si>
  <si>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</si>
  <si>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</si>
  <si>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</si>
  <si>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</si>
  <si>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</si>
  <si>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</si>
  <si>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</si>
  <si>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</si>
  <si>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</si>
  <si>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</si>
  <si>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</si>
  <si>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</si>
  <si>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</si>
  <si>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</si>
  <si>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</si>
  <si>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</si>
  <si>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</si>
  <si>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</si>
  <si>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</si>
  <si>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</si>
  <si>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</si>
  <si>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</si>
  <si>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</si>
  <si>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</si>
  <si>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</si>
  <si>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</si>
  <si>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</si>
  <si>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</si>
  <si>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</si>
  <si>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</si>
  <si>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</si>
  <si>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</si>
  <si>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</si>
  <si>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</si>
  <si>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</si>
  <si>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</si>
  <si>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</si>
  <si>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</si>
  <si>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</si>
  <si>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</si>
  <si>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</si>
  <si>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</si>
  <si>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</si>
  <si>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</si>
  <si>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</si>
  <si>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</si>
  <si>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</si>
  <si>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</si>
  <si>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</si>
  <si>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</si>
  <si>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</si>
  <si>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</si>
  <si>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</si>
  <si>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</si>
  <si>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</si>
  <si>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</si>
  <si>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</si>
  <si>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</si>
  <si>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</si>
  <si>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</si>
  <si>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</si>
  <si>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</si>
  <si>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</si>
  <si>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</si>
  <si>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</si>
  <si>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</si>
  <si>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</si>
  <si>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</si>
  <si>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</si>
  <si>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</si>
  <si>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</si>
  <si>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</si>
  <si>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</si>
  <si>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</si>
  <si>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</si>
  <si>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</si>
  <si>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</si>
  <si>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</si>
  <si>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</si>
  <si>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</si>
  <si>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</si>
  <si>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</si>
  <si>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</si>
  <si>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</si>
  <si>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</si>
  <si>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</si>
  <si>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</si>
  <si>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</si>
  <si>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</si>
  <si>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</si>
  <si>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</si>
  <si>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</si>
  <si>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</si>
  <si>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</si>
  <si>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</si>
  <si>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</si>
  <si>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</si>
  <si>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</si>
  <si>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</si>
  <si>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</si>
  <si>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</si>
  <si>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</si>
  <si>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</si>
  <si>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</si>
  <si>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</si>
  <si>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</si>
  <si>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</si>
  <si>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</si>
  <si>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</si>
  <si>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</si>
  <si>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</si>
  <si>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</si>
  <si>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</si>
  <si>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</si>
  <si>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</si>
  <si>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</si>
  <si>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</si>
  <si>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</si>
  <si>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</si>
  <si>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</si>
  <si>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</si>
  <si>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</si>
  <si>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</si>
  <si>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</si>
  <si>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</si>
  <si>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</si>
  <si>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</si>
  <si>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</si>
  <si>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</si>
  <si>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</si>
  <si>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</si>
  <si>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</si>
  <si>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</si>
  <si>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</si>
  <si>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</si>
  <si>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</si>
  <si>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</si>
  <si>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</si>
  <si>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</si>
  <si>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</si>
  <si>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</si>
  <si>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</si>
  <si>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</si>
  <si>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</si>
  <si>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</si>
  <si>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</si>
  <si>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</si>
  <si>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</si>
  <si>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</si>
  <si>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</si>
  <si>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</si>
  <si>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</si>
  <si>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</si>
  <si>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</si>
  <si>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</si>
  <si>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</si>
  <si>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</si>
  <si>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</si>
  <si>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</si>
  <si>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</si>
  <si>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</si>
  <si>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DM3</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</si>
  <si>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</si>
  <si>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</si>
  <si>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</si>
  <si>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</si>
  <si>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</si>
  <si>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</si>
  <si>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</si>
  <si>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</si>
  <si>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</si>
  <si>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</si>
  <si>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</si>
  <si>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</si>
  <si>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</si>
  <si>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</si>
  <si>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</si>
  <si>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</si>
  <si>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</si>
  <si>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</si>
  <si>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</si>
  <si>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ED-29454</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</si>
  <si>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</si>
  <si>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</si>
  <si>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</si>
  <si>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</si>
  <si>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</si>
  <si>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</si>
  <si>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</si>
  <si>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</si>
  <si>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</si>
  <si>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</si>
  <si>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</si>
  <si>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</si>
  <si>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</si>
  <si>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</si>
  <si>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PINTURA ESMALTE SINTÉTICO EM SUPERFÍCIES METÁLICAS, DUAS (2) DEMÃOS, INCLUSIVE UMA (1) DEMÃO DE FUNDO ANTICORROSIVO</t>
  </si>
  <si>
    <t>ED-29152</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</si>
  <si>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</si>
  <si>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</si>
  <si>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</si>
  <si>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</si>
  <si>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</si>
  <si>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ED-49186</t>
  </si>
  <si>
    <t>CAIXA DE TELEFONIA, NÚMERO 6, DIMENSÃO (100X100)CM, EM CHAPA DE AÇO GALVANIZADO, TIPO EMBUTIR COM FECHO, INCLUSIVE ACESSÓRIOS E INSTALAÇÃO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</si>
  <si>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</si>
  <si>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</si>
  <si>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</si>
  <si>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</si>
  <si>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</si>
  <si>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</si>
  <si>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</si>
  <si>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</si>
  <si>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</si>
  <si>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</si>
  <si>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</si>
  <si>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</si>
  <si>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</si>
  <si>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</si>
  <si>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</si>
  <si>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</si>
  <si>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</si>
  <si>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</si>
  <si>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</si>
  <si>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</si>
  <si>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</si>
  <si>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</si>
  <si>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</si>
  <si>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</si>
  <si>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</si>
  <si>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</si>
  <si>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</si>
  <si>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</si>
  <si>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</si>
  <si>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</si>
  <si>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</si>
  <si>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</si>
  <si>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</si>
  <si>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</si>
  <si>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</si>
  <si>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</si>
  <si>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</si>
  <si>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</si>
  <si>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</si>
  <si>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</si>
  <si>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</si>
  <si>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</si>
  <si>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</si>
  <si>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</si>
  <si>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</si>
  <si>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</si>
  <si>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</si>
  <si>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</si>
  <si>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</si>
  <si>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</si>
  <si>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</si>
  <si>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</si>
  <si>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</si>
  <si>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</si>
  <si>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</si>
  <si>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</si>
  <si>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</si>
  <si>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</si>
  <si>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</si>
  <si>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</si>
  <si>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</si>
  <si>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</si>
  <si>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</si>
  <si>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</si>
  <si>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</si>
  <si>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</si>
  <si>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</si>
  <si>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</si>
  <si>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</si>
  <si>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</si>
  <si>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</si>
  <si>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</si>
  <si>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</si>
  <si>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</si>
  <si>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</si>
  <si>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</si>
  <si>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</si>
  <si>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</si>
  <si>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</si>
  <si>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</si>
  <si>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</si>
  <si>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</si>
  <si>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</si>
  <si>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</si>
  <si>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</si>
  <si>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</si>
  <si>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</si>
  <si>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</si>
  <si>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</si>
  <si>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</si>
  <si>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</si>
  <si>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</si>
  <si>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</si>
  <si>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</si>
  <si>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</si>
  <si>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</si>
  <si>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</si>
  <si>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</si>
  <si>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</si>
  <si>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</si>
  <si>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</si>
  <si>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</si>
  <si>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</si>
  <si>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</si>
  <si>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</si>
  <si>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</si>
  <si>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</si>
  <si>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</si>
  <si>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</si>
  <si>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</si>
  <si>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</si>
  <si>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</si>
  <si>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</si>
  <si>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</si>
  <si>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</si>
  <si>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</si>
  <si>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</si>
  <si>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</si>
  <si>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</si>
  <si>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</si>
  <si>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</si>
  <si>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</si>
  <si>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</si>
  <si>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</si>
  <si>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</si>
  <si>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</si>
  <si>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</si>
  <si>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</si>
  <si>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</si>
  <si>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</si>
  <si>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</si>
  <si>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</si>
  <si>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</si>
  <si>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</si>
  <si>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</si>
  <si>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</si>
  <si>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</si>
  <si>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</si>
  <si>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</si>
  <si>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</si>
  <si>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</si>
  <si>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</si>
  <si>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 DE VIAGEM, INCLUSIVE PERNOITE E ALIMENTAÇÃO</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</si>
  <si>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</si>
  <si>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</si>
  <si>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</si>
  <si>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</si>
  <si>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IMPERMEABILIZAÇÃO DE ALICERCE COM TINTA BETUMINOSA EM PAREDE DE 1 1/2 TIJOLO</t>
  </si>
  <si>
    <t>CAIXA ESTANQUE AQUATIC 4X2"</t>
  </si>
  <si>
    <t>CAIXA DE PASSAGEM 15 X 15 CM EM CHAPA DE FERRO COM TAMPA CEGA</t>
  </si>
  <si>
    <t>CAMPAINHA DE EMBUTIR EM CAIXA 2X4", DO TIPO CIGARRA, 127V</t>
  </si>
  <si>
    <t>CAIXA PRÉ MOLDADA PARA ATERRAMENTO COM TAMPA DE CONCRETO 25 X 25 X 50 CM, INCLUSIVE ESCAVAÇÃO E BOTA FORA</t>
  </si>
  <si>
    <t>VLC SLIM CLASSE 1 275V 12,5/60KA</t>
  </si>
  <si>
    <t>TUBO DE CONCRETO PARA DRENO SIMPLES OU POROSO, Ø 150 MM</t>
  </si>
  <si>
    <t>CILINDRO DE PRESSÃO OU MOLA PNEUMÁTICA DE DIÂMETRO 150MM, COMPRIMENTO DE 1,20M COM GARRAS PARA FIXAÇÃO NA PAREDE</t>
  </si>
  <si>
    <t>VÁLVULA DE ESFERA TRIPARTIDA COM ROSCA NPT, CLASSE 300LBS - 1/2"</t>
  </si>
  <si>
    <t>VÁLVULA DE ESFERA TRIPARTIDA COM ROSCA NPT, CLASSE 300LBS - 3/4"</t>
  </si>
  <si>
    <t>MANÔMETRO DE PRESSÃO PARA AR COMPRIMIDO 15 A 600 MBAR, COM ROSCA, 1/2 NPT</t>
  </si>
  <si>
    <t>MANÔMETRO DE PRESSÃO PARA AR COMPRIMIDO 15 A 600 MBAR, COM ROSCA, 1/4 NPT</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</si>
  <si>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</si>
  <si>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</si>
  <si>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</si>
  <si>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</si>
  <si>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</si>
  <si>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</si>
  <si>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</si>
  <si>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</si>
  <si>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</si>
  <si>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</si>
  <si>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</si>
  <si>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</si>
  <si>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</si>
  <si>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</si>
  <si>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</si>
  <si>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</si>
  <si>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</si>
  <si>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</si>
  <si>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</si>
  <si>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</si>
  <si>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</si>
  <si>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</si>
  <si>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</si>
  <si>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</si>
  <si>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</si>
  <si>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</si>
  <si>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</si>
  <si>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</si>
  <si>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APOIO LOGÍSTICO - VEÍCULO 1.0 TURBO OU SIMILAR, COM MOTORISTA</t>
  </si>
  <si>
    <t>APOIO LOGÍSTICO - VEÍCULO 1.0 TURBO OU SIMILAR, SEM MOTORISTA</t>
  </si>
  <si>
    <t>DEMOLIÇÃO DE MURO DE ARRIMO EM GABIÃO</t>
  </si>
  <si>
    <t>DESMATAMENTO, DESTOCAMENTO E LIMPEZA DE ÁRVORES, ARBUSTOS E VEGETAÇÃO RASTEIRA. (EXECUÇÃO NA ESPESSURA DE ATÉ 30CM, INCLUINDO REMANEJAMENTO PARA FORA DA LINHA DE OFFSETS E ACERTO DO MATERIAL)</t>
  </si>
  <si>
    <t>ESCALONAMENTO DE TALUDES DE ATERRO</t>
  </si>
  <si>
    <t>ESCAVAÇÃO E CARGA COM TRATOR E CARREGADEIRA (MATERIAL DE 1ª CATEGORIA)</t>
  </si>
  <si>
    <t>ESCAVAÇÃO E TRANSPORTE COM TRATOR  DE MATERIAL DE 2ª CATEGORIA.DISTÂNCIA MÉDIA DE TRANSPORTE &lt;=50 M</t>
  </si>
  <si>
    <t>ESCAVAÇÃO E TRANSPORTE COM TRATOR DE MATERIAL DE 1ª CATEGORIA.DISTÂNCIA MÉDIA DE TRANSPORTE &lt;= 50 M</t>
  </si>
  <si>
    <t>ESCAVAÇÃO MANUAL EM MATERIAL DE 1ª CATEGORIA COM ESGOTAMENTO DE ÀGUA</t>
  </si>
  <si>
    <t>ESCAVAÇÃO MECÂNICA DE VALAS EM MATERIAL DE 1ª CATEGORIA (EXECUÇÃO, INCLUINDO REMOÇÃO PARA FORA DO LEITO ESTRADAL)</t>
  </si>
  <si>
    <t>ESCAVAÇÃO MECÂNICA DE VALAS EM ROCHA (EXECUÇÃO, INCLUINDO REMOÇÃO PARA FORA DO LEITO ESTRADAL)</t>
  </si>
  <si>
    <t>ESPALHAMENTO DE MATERIAL EM BOTA-FORA</t>
  </si>
  <si>
    <t>MURO DE ARRIMO EM GABIÃO CAIXA, TELA GALVANIZADA (EXECUÇÃO, INCLUINDO FORNECIMENTO DE TODOS OS MATERIAIS)</t>
  </si>
  <si>
    <t>REVESTIMENTO PRIMÁRIO (EXECUÇÃO, INCLUINDO ESCAVAÇÃO, CARGA, DESCARGA, ESPALHAMENTO E COMPACTAÇÃO DO MATERIAL)</t>
  </si>
  <si>
    <t>BACIA DE ACUMULAÇÃO TIPO I - A (JUSANTE DE SAÍDAS D'ÁGUA E VALETAS DE PROTEÇÃO)</t>
  </si>
  <si>
    <t>BACIA DE ACUMULAÇÃO TIPO I (JUSANTE DE SAÍDAS D'ÁGUA E VALETAS DE PROTEÇÃO)</t>
  </si>
  <si>
    <t>BACIA DE ACUMULAÇÃO TIPO II - A (JUSANTE DE BUEIROS DE GREIDE)</t>
  </si>
  <si>
    <t>BACIA DE ACUMULAÇÃO TIPO II (JUSANTE DE BUEIROS DE GREIDE)</t>
  </si>
  <si>
    <t>BUEIRO DUPLO CELULAR DE CONCRETO PADRÃO DER/MG.  PARA ALTURA DE ATERRO DE 5,10 A 10,00 M. BDCC (2,50 X 2,00)M - BOCA (EXECUÇÃO, INCLUINDO FORNECIMENTO E TRANSPORTE DE TODOS OS MATERIAIS, EXCLUSIVE ESCAVAÇÃO E COMPACTAÇÃO)</t>
  </si>
  <si>
    <t>BUEIRO DUPLO CELULAR DE CONCRETO PADRÃO DER/MG.  PARA ALTURA DE ATERRO DE 5,10 A 10,00 M. BDCC (2,50 X 2,00)M - CORPO (EXECUÇÃO, INCLUINDO FORNECIMENTO E TRANSPORTE DE TODOS OS MATERIAIS, EXCLUSIVE ESCAVAÇÃO E COMPACTAÇÃO)</t>
  </si>
  <si>
    <t>BUEIRO DUPLO CELULAR DE CONCRETO PADRÃO DER/MG.  PARA ALTURA DE ATERRO DE 5,10 A 10,00 M. BDCC (3,00 X 2,00)M - BOCA (EXECUÇÃO, INCLUINDO FORNECIMENTO E TRANSPORTE DE TODOS OS MATERIAIS, EXCLUSIVE ESCAVAÇÃO E COMPACTAÇÃO)</t>
  </si>
  <si>
    <t>BUEIRO DUPLO CELULAR DE CONCRETO PADRÃO DER/MG.  PARA ALTURA DE ATERRO DE 5,10 A 10,00 M. BDCC (3,00 X 2,00)M - CORPO (EXECUÇÃO, INCLUINDO FORNECIMENTO E TRANSPORTE DE TODOS OS MATERIAIS, EXCLUSIVE ESCAVAÇÃO E COMPACTAÇÃO)</t>
  </si>
  <si>
    <t>BUEIRO DUPLO CELULAR DE CONCRETO PADRÃO DER/MG.  PARA ALTURA DE ATERRO DE 5,10 A 10,00 M. BDCC (3,00 X 3,00)M - BOCA (EXECUÇÃO, INCLUINDO FORNECIMENTO E TRANSPORTE DE TODOS OS MATERIAIS, EXCLUSIVE ESCAVAÇÃO E COMPACTAÇÃO)</t>
  </si>
  <si>
    <t>BUEIRO DUPLO CELULAR DE CONCRETO PADRÃO DER/MG.  PARA ALTURA DE ATERRO DE 5,10 A 10,00 M. BDCC (3,00 X 3,00)M - CORPO (EXECUÇÃO, INCLUINDO FORNECIMENTO E TRANSPORTE DE TODOS OS MATERIAIS, EXCLUSIVE ESCAVAÇÃO E COMPACTAÇÃO)</t>
  </si>
  <si>
    <t>BUEIRO DUPLO CELULAR DE CONCRETO PADRÃO DER/MG.  PARA ALTURA DE ATERRO DE 5,10 A 10,00 M. BDCC (3,50 X 3,50)M - BOCA (EXECUÇÃO, INCLUINDO FORNECIMENTO E TRANSPORTE DE TODOS OS MATERIAIS, EXCLUSIVE ESCAVAÇÃO E COMPACTAÇÃO)</t>
  </si>
  <si>
    <t>BUEIRO DUPLO CELULAR DE CONCRETO PADRÃO DER/MG.  PARA ALTURA DE ATERRO DE 5,10 A 10,00 M. BDCC (3,50 X 3,50)M - CORPO (EXECUÇÃO, INCLUINDO FORNECIMENTO E TRANSPORTE DE TODOS OS MATERIAIS, EXCLUSIVE ESCAVAÇÃO E COMPACTAÇÃO)</t>
  </si>
  <si>
    <t>BUEIRO DUPLO CELULAR DE CONCRETO PADRÃO DER/MG. PARA ALTURA DE ATERRO DE 0 A 5,00 M. BDCC (1,00 X 1,00)M - BOCA (EXECUÇÃO, INCLUINDO FORNECIMENTO E TRANSPORTE DE TODOS OS MATERIAIS, EXCLUSIVE ESCAVAÇÃO E COMPACTAÇÃO)</t>
  </si>
  <si>
    <t>BUEIRO DUPLO CELULAR DE CONCRETO PADRÃO DER/MG. PARA ALTURA DE ATERRO DE 0 A 5,00 M. BDCC (1,00 X 1,00)M - CORPO (EXECUÇÃO, INCLUINDO FORNECIMENTO E TRANSPORTE DE TODOS OS MATERIAIS, EXCLUSIVE ESCAVAÇÃO E COMPACTAÇÃO)</t>
  </si>
  <si>
    <t>BUEIRO DUPLO CELULAR DE CONCRETO PADRÃO DER/MG. PARA ALTURA DE ATERRO DE 0 A 5,00 M. BDCC (1,50 X 2,00)M - BOCA (EXECUÇÃO, INCLUINDO FORNECIMENTO E TRANSPORTE DE TODOS OS MATERIAIS, EXCLUSIVE ESCAVAÇÃO E COMPACTAÇÃO)</t>
  </si>
  <si>
    <t>BUEIRO DUPLO CELULAR DE CONCRETO PADRÃO DER/MG. PARA ALTURA DE ATERRO DE 0 A 5,00 M. BDCC (1,50 X 2,00)M - CORPO (EXECUÇÃO, INCLUINDO FORNECIMENTO E TRANSPORTE DE TODOS OS MATERIAIS, EXCLUSIVE ESCAVAÇÃO E COMPACTAÇÃO)</t>
  </si>
  <si>
    <t>BUEIRO DUPLO CELULAR DE CONCRETO PADRÃO DER/MG. PARA ALTURA DE ATERRO DE 0 A 5,00 M. BDCC (2,00 X 1,50)M - BOCA (EXECUÇÃO, INCLUINDO FORNECIMENTO E TRANSPORTE DE TODOS OS MATERIAIS, EXCLUSIVE ESCAVAÇÃO E COMPACTAÇÃO)</t>
  </si>
  <si>
    <t>BUEIRO DUPLO CELULAR DE CONCRETO PADRÃO DER/MG. PARA ALTURA DE ATERRO DE 0 A 5,00 M. BDCC (2,00 X 1,50)M - CORPO (EXECUÇÃO, INCLUINDO FORNECIMENTO E TRANSPORTE DE TODOS OS MATERIAIS, EXCLUSIVE ESCAVAÇÃO E COMPACTAÇÃO)</t>
  </si>
  <si>
    <t>BUEIRO DUPLO CELULAR DE CONCRETO PADRÃO DER/MG. PARA ALTURA DE ATERRO DE 0 A 5,00 M. BDCC (2,00 X 2,00)M - BOCA (EXECUÇÃO, INCLUINDO FORNECIMENTO E TRANSPORTE DE TODOS OS MATERIAIS, EXCLUSIVE ESCAVAÇÃO E COMPACTAÇÃO)</t>
  </si>
  <si>
    <t>BUEIRO DUPLO CELULAR DE CONCRETO PADRÃO DER/MG. PARA ALTURA DE ATERRO DE 0 A 5,00 M. BDCC (2,00 X 2,00)M - CORPO (EXECUÇÃO, INCLUINDO FORNECIMENTO E TRANSPORTE DE TODOS OS MATERIAIS, EXCLUSIVE ESCAVAÇÃO E COMPACTAÇÃO)</t>
  </si>
  <si>
    <t>BUEIRO DUPLO CELULAR DE CONCRETO PADRÃO DER/MG. PARA ALTURA DE ATERRO DE 0 A 5,00 M. BDCC (2,00 X 2,50)M - BOCA (EXECUÇÃO, INCLUINDO FORNECIMENTO E TRANSPORTE DE TODOS OS MATERIAIS, EXCLUSIVE ESCAVAÇÃO E COMPACTAÇÃO)</t>
  </si>
  <si>
    <t>BUEIRO DUPLO CELULAR DE CONCRETO PADRÃO DER/MG. PARA ALTURA DE ATERRO DE 0 A 5,00 M. BDCC (2,00 X 2,50)M - CORPO (EXECUÇÃO, INCLUINDO FORNECIMENTO E TRANSPORTE DE TODOS OS MATERIAIS, EXCLUSIVE ESCAVAÇÃO E COMPACTAÇÃO)</t>
  </si>
  <si>
    <t>BUEIRO DUPLO CELULAR DE CONCRETO PADRÃO DER/MG. PARA ALTURA DE ATERRO DE 0 A 5,00 M. BDCC (2,00 X 3,00)M - BOCA (EXECUÇÃO, INCLUINDO FORNECIMENTO E TRANSPORTE DE TODOS OS MATERIAIS, EXCLUSIVE ESCAVAÇÃO E COMPACTAÇÃO)</t>
  </si>
  <si>
    <t>BUEIRO DUPLO CELULAR DE CONCRETO PADRÃO DER/MG. PARA ALTURA DE ATERRO DE 0 A 5,00 M. BDCC (2,00 X 3,00)M - CORPO (EXECUÇÃO, INCLUINDO FORNECIMENTO E TRANSPORTE DE TODOS OS MATERIAIS, EXCLUSIVE ESCAVAÇÃO E COMPACTAÇÃO)</t>
  </si>
  <si>
    <t>BUEIRO DUPLO CELULAR DE CONCRETO PADRÃO DER/MG. PARA ALTURA DE ATERRO DE 0 A 5,00 M. BDCC (2,50 X 1,50)M - BOCA (EXECUÇÃO, INCLUINDO FORNECIMENTO E TRANSPORTE DE TODOS OS MATERIAIS, EXCLUSIVE ESCAVAÇÃO E COMPACTAÇÃO)</t>
  </si>
  <si>
    <t>BUEIRO DUPLO CELULAR DE CONCRETO PADRÃO DER/MG. PARA ALTURA DE ATERRO DE 0 A 5,00 M. BDCC (2,50 X 1,50)M - CORPO (EXECUÇÃO, INCLUINDO FORNECIMENTO E TRANSPORTE DE TODOS OS MATERIAIS, EXCLUSIVE ESCAVAÇÃO E COMPACTAÇÃO)</t>
  </si>
  <si>
    <t>BUEIRO DUPLO CELULAR DE CONCRETO PADRÃO DER/MG. PARA ALTURA DE ATERRO DE 0 A 5,00 M. BDCC (2,50 X 2,00)M - BOCA (EXECUÇÃO, INCLUINDO FORNECIMENTO E TRANSPORTE DE TODOS OS MATERIAIS, EXCLUSIVE ESCAVAÇÃO E COMPACTAÇÃO)</t>
  </si>
  <si>
    <t>BUEIRO DUPLO CELULAR DE CONCRETO PADRÃO DER/MG. PARA ALTURA DE ATERRO DE 0 A 5,00 M. BDCC (2,50 X 2,00)M - CORPO (EXECUÇÃO, INCLUINDO FORNECIMENTO E TRANSPORTE DE TODOS OS MATERIAIS, EXCLUSIVE ESCAVAÇÃO E COMPACTAÇÃO)</t>
  </si>
  <si>
    <t>BUEIRO DUPLO CELULAR DE CONCRETO PADRÃO DER/MG. PARA ALTURA DE ATERRO DE 0 A 5,00 M. BDCC (2,50 X 2,50)M - BOCA (EXECUÇÃO, INCLUINDO FORNECIMENTO E TRANSPORTE DE TODOS OS MATERIAIS, EXCLUSIVE ESCAVAÇÃO E COMPACTAÇÃO)</t>
  </si>
  <si>
    <t>BUEIRO DUPLO CELULAR DE CONCRETO PADRÃO DER/MG. PARA ALTURA DE ATERRO DE 0 A 5,00 M. BDCC (2,50 X 2,50)M - CORPO (EXECUÇÃO, INCLUINDO FORNECIMENTO E TRANSPORTE DE TODOS OS MATERIAIS, EXCLUSIVE ESCAVAÇÃO E COMPACTAÇÃO)</t>
  </si>
  <si>
    <t>BUEIRO DUPLO CELULAR DE CONCRETO PADRÃO DER/MG. PARA ALTURA DE ATERRO DE 0 A 5,00 M. BDCC (2,50 X 3,00)M - BOCA (EXECUÇÃO, INCLUINDO FORNECIMENTO E TRANSPORTE DE TODOS OS MATERIAIS, EXCLUSIVE ESCAVAÇÃO E COMPACTAÇÃO)</t>
  </si>
  <si>
    <t>BUEIRO DUPLO CELULAR DE CONCRETO PADRÃO DER/MG. PARA ALTURA DE ATERRO DE 0 A 5,00 M. BDCC (2,50 X 3,00)M - CORPO (EXECUÇÃO, INCLUINDO FORNECIMENTO E TRANSPORTE DE TODOS OS MATERIAIS, EXCLUSIVE ESCAVAÇÃO E COMPACTAÇÃO)</t>
  </si>
  <si>
    <t>BUEIRO DUPLO CELULAR DE CONCRETO PADRÃO DER/MG. PARA ALTURA DE ATERRO DE 0 A 5,00 M. BDCC (3,00 X 2,00)M - BOCA (EXECUÇÃO, INCLUINDO FORNECIMENTO E TRANSPORTE DE TODOS OS MATERIAIS, EXCLUSIVE ESCAVAÇÃO E COMPACTAÇÃO)</t>
  </si>
  <si>
    <t>BUEIRO DUPLO CELULAR DE CONCRETO PADRÃO DER/MG. PARA ALTURA DE ATERRO DE 0 A 5,00 M. BDCC (3,00 X 2,00)M - CORPO (EXECUÇÃO, INCLUINDO FORNECIMENTO E TRANSPORTE DE TODOS OS MATERIAIS, EXCLUSIVE ESCAVAÇÃO E COMPACTAÇÃO)</t>
  </si>
  <si>
    <t>BUEIRO DUPLO CELULAR DE CONCRETO PADRÃO DER/MG. PARA ALTURA DE ATERRO DE 0 A 5,00 M. BDCC (3,00 X 2,50)M - BOCA (EXECUÇÃO, INCLUINDO FORNECIMENTO E TRANSPORTE DE TODOS OS MATERIAIS, EXCLUSIVE ESCAVAÇÃO E COMPACTAÇÃO)</t>
  </si>
  <si>
    <t>BUEIRO DUPLO CELULAR DE CONCRETO PADRÃO DER/MG. PARA ALTURA DE ATERRO DE 0 A 5,00 M. BDCC (3,00 X 2,50)M - CORPO (EXECUÇÃO, INCLUINDO FORNECIMENTO E TRANSPORTE DE TODOS OS MATERIAIS, EXCLUSIVE ESCAVAÇÃO E COMPACTAÇÃO)</t>
  </si>
  <si>
    <t>BUEIRO DUPLO CELULAR DE CONCRETO PADRÃO DER/MG. PARA ALTURA DE ATERRO DE 0 A 5,00 M. BDCC (3,00 X 3,00)M - BOCA (EXECUÇÃO, INCLUINDO FORNECIMENTO E TRANSPORTE DE TODOS OS MATERIAIS, EXCLUSIVE ESCAVAÇÃO E COMPACTAÇÃO)</t>
  </si>
  <si>
    <t>BUEIRO DUPLO CELULAR DE CONCRETO PADRÃO DER/MG. PARA ALTURA DE ATERRO DE 0 A 5,00 M. BDCC (3,00 X 3,00)M - CORPO (EXECUÇÃO, INCLUINDO FORNECIMENTO E TRANSPORTE DE TODOS OS MATERIAIS, EXCLUSIVE ESCAVAÇÃO E COMPACTAÇÃO)</t>
  </si>
  <si>
    <t>BUEIRO DUPLO CELULAR DE CONCRETO PADRÃO DER/MG. PARA ALTURA DE ATERRO DE 0 A 5,00 M. BDCC (3,00 X 3,50)M - BOCA (EXECUÇÃO, INCLUINDO FORNECIMENTO E TRANSPORTE DE TODOS OS MATERIAIS, EXCLUSIVE ESCAVAÇÃO E COMPACTAÇÃO)</t>
  </si>
  <si>
    <t>BUEIRO DUPLO CELULAR DE CONCRETO PADRÃO DER/MG. PARA ALTURA DE ATERRO DE 0 A 5,00 M. BDCC (3,00 X 3,50)M - CORPO (EXECUÇÃO, INCLUINDO FORNECIMENTO E TRANSPORTE DE TODOS OS MATERIAIS, EXCLUSIVE ESCAVAÇÃO E COMPACTAÇÃO)</t>
  </si>
  <si>
    <t>BUEIRO DUPLO CELULAR DE CONCRETO PADRÃO DER/MG. PARA ALTURA DE ATERRO DE 0 A 5,00 M. BDCC (3,50 X 3,00)M - BOCA (EXECUÇÃO, INCLUINDO FORNECIMENTO E TRANSPORTE DE TODOS OS MATERIAIS, EXCLUSIVE ESCAVAÇÃO E COMPACTAÇÃO)</t>
  </si>
  <si>
    <t>BUEIRO DUPLO CELULAR DE CONCRETO PADRÃO DER/MG. PARA ALTURA DE ATERRO DE 0 A 5,00 M. BDCC (3,50 X 3,00)M - CORPO (EXECUÇÃO, INCLUINDO FORNECIMENTO E TRANSPORTE DE TODOS OS MATERIAIS, EXCLUSIVE ESCAVAÇÃO E COMPACTAÇÃO)</t>
  </si>
  <si>
    <t>BUEIRO DUPLO CELULAR DE CONCRETO PADRÃO DER/MG. PARA ALTURA DE ATERRO DE 0 A 5,00 M. BDCC (3,50 X 3,50)M - BOCA (EXECUÇÃO, INCLUINDO FORNECIMENTO E TRANSPORTE DE TODOS OS MATERIAIS, EXCLUSIVE ESCAVAÇÃO E COMPACTAÇÃO)</t>
  </si>
  <si>
    <t>BUEIRO DUPLO CELULAR DE CONCRETO PADRÃO DER/MG. PARA ALTURA DE ATERRO DE 0 A 5,00 M. BDCC (3,50 X 3,50)M - CORPO (EXECUÇÃO, INCLUINDO FORNECIMENTO E TRANSPORTE DE TODOS OS MATERIAIS, EXCLUSIVE ESCAVAÇÃO E COMPACTAÇÃO)</t>
  </si>
  <si>
    <t>BUEIRO DUPLO CELULAR DE CONCRETO PADRÃO DER/MG. PARA ALTURA DE ATERRO DE 0 A 5,00 M. BDCC (4,00 X 4,00)M - BOCA (EXECUÇÃO, INCLUINDO FORNECIMENTO E TRANSPORTE DE TODOS OS MATERIAIS, EXCLUSIVE ESCAVAÇÃO E COMPACTAÇÃO)</t>
  </si>
  <si>
    <t>BUEIRO DUPLO CELULAR DE CONCRETO PADRÃO DER/MG. PARA ALTURA DE ATERRO DE 0 A 5,00 M. BDCC (4,00 X 4,00)M - CORPO (EXECUÇÃO, INCLUINDO FORNECIMENTO E TRANSPORTE DE TODOS OS MATERIAIS, EXCLUSIVE ESCAVAÇÃO E COMPACTAÇÃO)</t>
  </si>
  <si>
    <t>BUEIRO DUPLO TUBULAR  DE CONCRETO, CLASSE CA-2.  BDTC Ø 0,60 M - CORPO (EXECUÇÃO, INCLUINDO FORNECIMENTO E TRANSPORTE DE TODOS OS MATERIAIS E BERÇO, EXCLUSIVE ESCAVAÇÃO E COMPACTAÇÃO)</t>
  </si>
  <si>
    <t>BUEIRO DUPLO TUBULAR  DE CONCRETO, CLASSE CA-2.  BDTC Ø 0,80 M - CORPO (EXECUÇÃO, INCLUINDO FORNECIMENTO E TRANSPORTE DE TODOS OS MATERIAIS E BERÇO, EXCLUSIVE ESCAVAÇÃO E COMPACTAÇÃO)</t>
  </si>
  <si>
    <t>BUEIRO DUPLO TUBULAR  DE CONCRETO, CLASSE CA-2.  BDTC Ø 1,00  M - CORPO (EXECUÇÃO, INCLUINDO FORNECIMENTO E TRANSPORTE DE TODOS OS MATERIAIS E BERÇO, EXCLUSIVE ESCAVAÇÃO E COMPACTAÇÃO)</t>
  </si>
  <si>
    <t>BUEIRO DUPLO TUBULAR  DE CONCRETO, CLASSE CA-2.  BDTC Ø 1,20 M - CORPO (EXECUÇÃO, INCLUINDO FORNECIMENTO E TRANSPORTE DE TODOS OS MATERIAIS E BERÇO, EXCLUSIVE ESCAVAÇÃO E COMPACTAÇÃO)</t>
  </si>
  <si>
    <t>BUEIRO DUPLO TUBULAR  DE CONCRETO, CLASSE CA-2.  BDTC Ø 1,50  M - CORPO (EXECUÇÃO, INCLUINDO FORNECIMENTO E TRANSPORTE DE TODOS OS MATERIAIS E BERÇO, EXCLUSIVE ESCAVAÇÃO E COMPACTAÇÃO)</t>
  </si>
  <si>
    <t>BUEIRO DUPLO TUBULAR DE CONCRETO, BDTC Ø 0,60 M - BOCA (EXECUÇÃO, INCLUINDO FORNECIMENTO E TRANSPORTE DE TODOS OS MATERIAIS, EXCLUSIVE ESCAVAÇÃO E COMPACTAÇÃO)</t>
  </si>
  <si>
    <t>BUEIRO DUPLO TUBULAR DE CONCRETO, BDTC Ø 0,80 M - BOCA (EXECUÇÃO, INCLUINDO FORNECIMENTO E TRANSPORTE DE TODOS OS MATERIAIS, EXCLUSIVE ESCAVAÇÃO E COMPACTAÇÃO)</t>
  </si>
  <si>
    <t>BUEIRO DUPLO TUBULAR DE CONCRETO, BDTC Ø 1,00 M - BOCA (EXECUÇÃO, INCLUINDO FORNECIMENTO E TRANSPORTE DE TODOS OS MATERIAIS, EXCLUSIVE ESCAVAÇÃO E COMPACTAÇÃO)</t>
  </si>
  <si>
    <t>BUEIRO DUPLO TUBULAR DE CONCRETO, BDTC Ø 1,20 M - BOCA (EXECUÇÃO, INCLUINDO FORNECIMENTO E TRANSPORTE DE TODOS OS MATERIAIS, EXCLUSIVE ESCAVAÇÃO E COMPACTAÇÃO)</t>
  </si>
  <si>
    <t>BUEIRO DUPLO TUBULAR DE CONCRETO, BDTC Ø 1,50 M - BOCA (EXECUÇÃO, INCLUINDO FORNECIMENTO E TRANSPORTE DE TODOS OS MATERIAIS, EXCLUSIVE ESCAVAÇÃO E COMPACTAÇÃO)</t>
  </si>
  <si>
    <t>BUEIRO DUPLO TUBULAR DE CONCRETO, CLASSE CA-1. BDTC Ø 0,60 M - CORPO (EXECUÇÃO, INCLUINDO FORNECIMENTO E TRANSPORTE DE TODOS OS MATERIAIS E BERÇO, EXCLUSIVE ESCAVAÇÃO E COMPACTAÇÃO)</t>
  </si>
  <si>
    <t>BUEIRO DUPLO TUBULAR DE CONCRETO, CLASSE CA-1. BDTC Ø 0,80 M - CORPO (EXECUÇÃO, INCLUINDO FORNECIMENTO E TRANSPORTE DE TODOS OS MATERIAIS E BERÇO, EXCLUSIVE ESCAVAÇÃO E COMPACTAÇÃO)</t>
  </si>
  <si>
    <t>BUEIRO DUPLO TUBULAR DE CONCRETO, CLASSE CA-1. BDTC Ø 1,00 M - CORPO (EXECUÇÃO, INCLUINDO FORNECIMENTO E TRANSPORTE DE TODOS OS MATERIAIS E BERÇO, EXCLUSIVE ESCAVAÇÃO E COMPACTAÇÃO)</t>
  </si>
  <si>
    <t>BUEIRO DUPLO TUBULAR DE CONCRETO, CLASSE CA-1. BDTC Ø 1,20 M - CORPO (EXECUÇÃO, INCLUINDO FORNECIMENTO E TRANSPORTE DE TODOS OS MATERIAIS E BERÇO, EXCLUSIVE ESCAVAÇÃO E COMPACTAÇÃO)</t>
  </si>
  <si>
    <t>BUEIRO DUPLO TUBULAR DE CONCRETO, CLASSE CA-1. BDTC Ø 1,50 M - CORPO (EXECUÇÃO, INCLUINDO FORNECIMENTO E TRANSPORTE DE TODOS OS MATERIAIS E BERÇO, EXCLUSIVE ESCAVAÇÃO E COMPACTAÇÃO)</t>
  </si>
  <si>
    <t>BUEIRO DUPLO TUBULAR DE CONCRETO, CLASSE CA-3. BDTC Ø 0,60 M - CORPO (EXECUÇÃO, INCLUINDO FORNECIMENTO E TRANSPORTE DE TODOS OS MATERIAIS E BERÇO, EXCLUSIVE ESCAVAÇÃO E COMPACTAÇÃO)</t>
  </si>
  <si>
    <t>BUEIRO DUPLO TUBULAR DE CONCRETO, CLASSE CA-3. BDTC Ø 0,80 M - CORPO (EXECUÇÃO, INCLUINDO FORNECIMENTO E TRANSPORTE DE TODOS OS MATERIAIS E BERÇO, EXCLUSIVE ESCAVAÇÃO E COMPACTAÇÃO)</t>
  </si>
  <si>
    <t>BUEIRO DUPLO TUBULAR DE CONCRETO, CLASSE CA-3. BDTC Ø 1,00 M - CORPO (EXECUÇÃO, INCLUINDO FORNECIMENTO E TRANSPORTE DE TODOS OS MATERIAIS E BERÇO, EXCLUSIVE ESCAVAÇÃO E COMPACTAÇÃO)</t>
  </si>
  <si>
    <t>BUEIRO DUPLO TUBULAR DE CONCRETO, CLASSE CA-3. BDTC Ø 1,20 M - CORPO (EXECUÇÃO, INCLUINDO FORNECIMENTO E TRANSPORTE DE TODOS OS MATERIAIS E BERÇO, EXCLUSIVE ESCAVAÇÃO E COMPACTAÇÃO)</t>
  </si>
  <si>
    <t>BUEIRO DUPLO TUBULAR DE CONCRETO, CLASSE CA-3. BDTC Ø 1,50 M - CORPO (EXECUÇÃO, INCLUINDO FORNECIMENTO E TRANSPORTE DE TODOS OS MATERIAIS E BERÇO, EXCLUSIVE ESCAVAÇÃO E COMPACTAÇÃO)</t>
  </si>
  <si>
    <t>BUEIRO SIMPLES CELULAR DE CONCRETO PADRÃO DER/MG.  PARA ALTURA DE ATERRO DE 5,10 A 10,00 M. BSCC (1,50 X 1,50)M - BOCA (EXECUÇÃO, INCLUINDO FORNECIMENTO E TRANSPORTE DE TODOS OS MATERIAIS, EXCLUSIVE ESCAVAÇÃO E COMPACTAÇÃO)</t>
  </si>
  <si>
    <t>BUEIRO SIMPLES CELULAR DE CONCRETO PADRÃO DER/MG.  PARA ALTURA DE ATERRO DE 5,10 A 10,00 M. BSCC (1,50 X 1,50)M - CORPO (EXECUÇÃO, INCLUINDO FORNECIMENTO E TRANSPORTE DE TODOS OS MATERIAIS, EXCLUSIVE ESCAVAÇÃO E COMPACTAÇÃO)</t>
  </si>
  <si>
    <t>BUEIRO SIMPLES CELULAR DE CONCRETO PADRÃO DER/MG.  PARA ALTURA DE ATERRO DE 5,10 A 10,00 M. BSCC (2,00 X 1,50)M - BOCA (EXECUÇÃO, INCLUINDO FORNECIMENTO E TRANSPORTE DE TODOS OS MATERIAIS, EXCLUSIVE ESCAVAÇÃO E COMPACTAÇÃO)</t>
  </si>
  <si>
    <t>BUEIRO SIMPLES CELULAR DE CONCRETO PADRÃO DER/MG.  PARA ALTURA DE ATERRO DE 5,10 A 10,00 M. BSCC (2,00 X 1,50)M - CORPO (EXECUÇÃO, INCLUINDO FORNECIMENTO E TRANSPORTE DE TODOS OS MATERIAIS, EXCLUSIVE ESCAVAÇÃO E COMPACTAÇÃO)</t>
  </si>
  <si>
    <t>BUEIRO SIMPLES CELULAR DE CONCRETO PADRÃO DER/MG.  PARA ALTURA DE ATERRO DE 5,10 A 10,00 M. BSCC (2,00 X 2,00)M - BOCA (EXECUÇÃO, INCLUINDO FORNECIMENTO E TRANSPORTE DE TODOS OS MATERIAIS, EXCLUSIVE ESCAVAÇÃO E COMPACTAÇÃO)</t>
  </si>
  <si>
    <t>BUEIRO SIMPLES CELULAR DE CONCRETO PADRÃO DER/MG.  PARA ALTURA DE ATERRO DE 5,10 A 10,00 M. BSCC (2,00 X 2,00)M - CORPO (EXECUÇÃO, INCLUINDO FORNECIMENTO E TRANSPORTE DE TODOS OS MATERIAIS, EXCLUSIVE ESCAVAÇÃO E COMPACTAÇÃO)</t>
  </si>
  <si>
    <t>BUEIRO SIMPLES CELULAR DE CONCRETO PADRÃO DER/MG.  PARA ALTURA DE ATERRO DE 5,10 A 10,00 M. BSCC (2,00 X 2,50)M - BOCA (EXECUÇÃO, INCLUINDO FORNECIMENTO E TRANSPORTE DE TODOS OS MATERIAIS, EXCLUSIVE ESCAVAÇÃO E COMPACTAÇÃO)</t>
  </si>
  <si>
    <t>BUEIRO SIMPLES CELULAR DE CONCRETO PADRÃO DER/MG.  PARA ALTURA DE ATERRO DE 5,10 A 10,00 M. BSCC (2,00 X 2,50)M - CORPO (EXECUÇÃO, INCLUINDO FORNECIMENTO E TRANSPORTE DE TODOS OS MATERIAIS, EXCLUSIVE ESCAVAÇÃO E COMPACTAÇÃO)</t>
  </si>
  <si>
    <t>BUEIRO SIMPLES CELULAR DE CONCRETO PADRÃO DER/MG.  PARA ALTURA DE ATERRO DE 5,10 A 10,00 M. BSCC (2,00 X 3,00)M - BOCA (EXECUÇÃO, INCLUINDO FORNECIMENTO E TRANSPORTE DE TODOS OS MATERIAIS, EXCLUSIVE ESCAVAÇÃO E COMPACTAÇÃO)</t>
  </si>
  <si>
    <t>BUEIRO SIMPLES CELULAR DE CONCRETO PADRÃO DER/MG.  PARA ALTURA DE ATERRO DE 5,10 A 10,00 M. BSCC (2,00 X 3,00)M - CORPO (EXECUÇÃO, INCLUINDO FORNECIMENTO E TRANSPORTE DE TODOS OS MATERIAIS, EXCLUSIVE ESCAVAÇÃO E COMPACTAÇÃO)</t>
  </si>
  <si>
    <t>BUEIRO SIMPLES CELULAR DE CONCRETO PADRÃO DER/MG.  PARA ALTURA DE ATERRO DE 5,10 A 10,00 M. BSCC (2,50 X 2,00)M - BOCA (EXECUÇÃO, INCLUINDO FORNECIMENTO E TRANSPORTE DE TODOS OS MATERIAIS, EXCLUSIVE ESCAVAÇÃO E COMPACTAÇÃO)</t>
  </si>
  <si>
    <t>BUEIRO SIMPLES CELULAR DE CONCRETO PADRÃO DER/MG.  PARA ALTURA DE ATERRO DE 5,10 A 10,00 M. BSCC (2,50 X 2,00)M - CORPO (EXECUÇÃO, INCLUINDO FORNECIMENTO E TRANSPORTE DE TODOS OS MATERIAIS, EXCLUSIVE ESCAVAÇÃO E COMPACTAÇÃO)</t>
  </si>
  <si>
    <t>BUEIRO SIMPLES CELULAR DE CONCRETO PADRÃO DER/MG.  PARA ALTURA DE ATERRO DE 5,10 A 10,00 M. BSCC (2,50 X 2,50)M - CORPO (EXECUÇÃO, INCLUINDO FORNECIMENTO E TRANSPORTE DE TODOS OS MATERIAIS, EXCLUSIVE ESCAVAÇÃO E COMPACTAÇÃO)</t>
  </si>
  <si>
    <t>BUEIRO SIMPLES CELULAR DE CONCRETO PADRÃO DER/MG.  PARA ALTURA DE ATERRO DE 5,10 A 10,00 M. BSCC (3,00 X 2,50)M - BOCA (EXECUÇÃO, INCLUINDO FORNECIMENTO E TRANSPORTE DE TODOS OS MATERIAIS, EXCLUSIVE ESCAVAÇÃO E COMPACTAÇÃO)</t>
  </si>
  <si>
    <t>BUEIRO SIMPLES CELULAR DE CONCRETO PADRÃO DER/MG.  PARA ALTURA DE ATERRO DE 5,10 A 10,00 M. BSCC (3,00 X 2,50)M - CORPO (EXECUÇÃO, INCLUINDO FORNECIMENTO E TRANSPORTE DE TODOS OS MATERIAIS, EXCLUSIVE ESCAVAÇÃO E COMPACTAÇÃO)</t>
  </si>
  <si>
    <t>BUEIRO SIMPLES CELULAR DE CONCRETO PADRÃO DER/MG.  PARA ALTURA DE ATERRO DE 5,10 A 10,00 M. BSCC (3,00 X 3,00)M - BOCA (EXECUÇÃO, INCLUINDO FORNECIMENTO E TRANSPORTE DE TODOS OS MATERIAIS, EXCLUSIVE ESCAVAÇÃO E COMPACTAÇÃO)</t>
  </si>
  <si>
    <t>BUEIRO SIMPLES CELULAR DE CONCRETO PADRÃO DER/MG.  PARA ALTURA DE ATERRO DE 5,10 A 10,00 M. BSCC (3,00 X 3,00)M - CORPO (EXECUÇÃO, INCLUINDO FORNECIMENTO E TRANSPORTE DE TODOS OS MATERIAIS, EXCLUSIVE ESCAVAÇÃO E COMPACTAÇÃO)</t>
  </si>
  <si>
    <t>BUEIRO SIMPLES CELULAR DE CONCRETO PADRÃO DER/MG. PARA ALTURA DE ATERRO DE 0 A 5,00 M. BSCC (1,00 X 1,00)M - BOCA (EXECUÇÃO, INCLUINDO FORNECIMENTO E TRANSPORTE DE TODOS OS MATERIAIS, EXCLUSIVE ESCAVAÇÃO E COMPACTAÇÃO)</t>
  </si>
  <si>
    <t>BUEIRO SIMPLES CELULAR DE CONCRETO PADRÃO DER/MG. PARA ALTURA DE ATERRO DE 0 A 5,00 M. BSCC (1,00 X 1,00)M - CORPO (EXECUÇÃO, INCLUINDO FORNECIMENTO E TRANSPORTE DE TODOS OS MATERIAIS, EXCLUSIVE ESCAVAÇÃO E COMPACTAÇÃO)</t>
  </si>
  <si>
    <t>BUEIRO SIMPLES CELULAR DE CONCRETO PADRÃO DER/MG. PARA ALTURA DE ATERRO DE 0 A 5,00 M. BSCC (1,00 X 1,50)M - BOCA (EXECUÇÃO, INCLUINDO FORNECIMENTO E TRANSPORTE DE TODOS OS MATERIAIS, EXCLUSIVE ESCAVAÇÃO E COMPACTAÇÃO)</t>
  </si>
  <si>
    <t>BUEIRO SIMPLES CELULAR DE CONCRETO PADRÃO DER/MG. PARA ALTURA DE ATERRO DE 0 A 5,00 M. BSCC (1,00 X 1,50)M - CORPO (EXECUÇÃO, INCLUINDO FORNECIMENTO E TRANSPORTE DE TODOS OS MATERIAIS, EXCLUSIVE ESCAVAÇÃO E COMPACTAÇÃO)</t>
  </si>
  <si>
    <t>BUEIRO SIMPLES CELULAR DE CONCRETO PADRÃO DER/MG. PARA ALTURA DE ATERRO DE 0 A 5,00 M. BSCC (1,00 X 2,00 M - BOCA (EXECUÇÃO, INCLUINDO FORNECIMENTO E TRANSPORTE DE TODOS OS MATERIAIS, EXCLUSIVE ESCAVAÇÃO E COMPACTAÇÃO)</t>
  </si>
  <si>
    <t>BUEIRO SIMPLES CELULAR DE CONCRETO PADRÃO DER/MG. PARA ALTURA DE ATERRO DE 0 A 5,00 M. BSCC (1,00 X 2,00)M - CORPO (EXECUÇÃO, INCLUINDO FORNECIMENTO E TRANSPORTE DE TODOS OS MATERIAIS, EXCLUSIVE ESCAVAÇÃO E COMPACTAÇÃO)</t>
  </si>
  <si>
    <t>BUEIRO SIMPLES CELULAR DE CONCRETO PADRÃO DER/MG. PARA ALTURA DE ATERRO DE 0 A 5,00 M. BSCC (1,50 X 1,00)M - BOCA (EXECUÇÃO, INCLUINDO FORNECIMENTO E TRANSPORTE DE TODOS OS MATERIAIS, EXCLUSIVE ESCAVAÇÃO E COMPACTAÇÃO)</t>
  </si>
  <si>
    <t>BUEIRO SIMPLES CELULAR DE CONCRETO PADRÃO DER/MG. PARA ALTURA DE ATERRO DE 0 A 5,00 M. BSCC (1,50 X 1,00)M - CORPO (EXECUÇÃO, INCLUINDO FORNECIMENTO E TRANSPORTE DE TODOS OS MATERIAIS, EXCLUSIVE ESCAVAÇÃO E COMPACTAÇÃO)</t>
  </si>
  <si>
    <t>BUEIRO SIMPLES CELULAR DE CONCRETO PADRÃO DER/MG. PARA ALTURA DE ATERRO DE 0 A 5,00 M. BSCC (1,50 X 1,50)M - BOCA (EXECUÇÃO, INCLUINDO FORNECIMENTO E TRANSPORTE DE TODOS OS MATERIAIS, EXCLUSIVE ESCAVAÇÃO E COMPACTAÇÃO)</t>
  </si>
  <si>
    <t>BUEIRO SIMPLES CELULAR DE CONCRETO PADRÃO DER/MG. PARA ALTURA DE ATERRO DE 0 A 5,00 M. BSCC (1,50 X 1,50)M - CORPO (EXECUÇÃO, INCLUINDO FORNECIMENTO E TRANSPORTE DE TODOS OS MATERIAIS, EXCLUSIVE ESCAVAÇÃO E COMPACTAÇÃO)</t>
  </si>
  <si>
    <t>BUEIRO SIMPLES CELULAR DE CONCRETO PADRÃO DER/MG. PARA ALTURA DE ATERRO DE 0 A 5,00 M. BSCC (1,50 X 2,00)M - BOCA (EXECUÇÃO, INCLUINDO FORNECIMENTO E TRANSPORTE DE TODOS OS MATERIAIS, EXCLUSIVE ESCAVAÇÃO E COMPACTAÇÃO)</t>
  </si>
  <si>
    <t>BUEIRO SIMPLES CELULAR DE CONCRETO PADRÃO DER/MG. PARA ALTURA DE ATERRO DE 0 A 5,00 M. BSCC (1,50 X 2,00)M - CORPO (EXECUÇÃO, INCLUINDO FORNECIMENTO E TRANSPORTE DE TODOS OS MATERIAIS, EXCLUSIVE ESCAVAÇÃO E COMPACTAÇÃO)</t>
  </si>
  <si>
    <t>BUEIRO SIMPLES CELULAR DE CONCRETO PADRÃO DER/MG. PARA ALTURA DE ATERRO DE 0 A 5,00 M. BSCC (2,00 X 1,00)M - BOCA (EXECUÇÃO, INCLUINDO FORNECIMENTO E TRANSPORTE DE TODOS OS MATERIAIS, EXCLUSIVE ESCAVAÇÃO E COMPACTAÇÃO)</t>
  </si>
  <si>
    <t>BUEIRO SIMPLES CELULAR DE CONCRETO PADRÃO DER/MG. PARA ALTURA DE ATERRO DE 0 A 5,00 M. BSCC (2,00 X 1,00)M - CORPO (EXECUÇÃO, INCLUINDO FORNECIMENTO E TRANSPORTE DE TODOS OS MATERIAIS, EXCLUSIVE ESCAVAÇÃO E COMPACTAÇÃO)</t>
  </si>
  <si>
    <t>BUEIRO SIMPLES CELULAR DE CONCRETO PADRÃO DER/MG. PARA ALTURA DE ATERRO DE 0 A 5,00 M. BSCC (2,00 X 1,50)M - BOCA (EXECUÇÃO, INCLUINDO FORNECIMENTO E TRANSPORTE DE TODOS OS MATERIAIS, EXCLUSIVE ESCAVAÇÃO E COMPACTAÇÃO)</t>
  </si>
  <si>
    <t>BUEIRO SIMPLES CELULAR DE CONCRETO PADRÃO DER/MG. PARA ALTURA DE ATERRO DE 0 A 5,00 M. BSCC (2,00 X 1,50)M - CORPO (EXECUÇÃO, INCLUINDO FORNECIMENTO E TRANSPORTE DE TODOS OS MATERIAIS, EXCLUSIVE ESCAVAÇÃO E COMPACTAÇÃO)</t>
  </si>
  <si>
    <t>BUEIRO SIMPLES CELULAR DE CONCRETO PADRÃO DER/MG. PARA ALTURA DE ATERRO DE 0 A 5,00 M. BSCC (2,00 X 2,00)M - BOCA (EXECUÇÃO, INCLUINDO FORNECIMENTO E TRANSPORTE DE TODOS OS MATERIAIS, EXCLUSIVE ESCAVAÇÃO E COMPACTAÇÃO)</t>
  </si>
  <si>
    <t>BUEIRO SIMPLES CELULAR DE CONCRETO PADRÃO DER/MG. PARA ALTURA DE ATERRO DE 0 A 5,00 M. BSCC (2,00 X 2,00)M - CORPO (EXECUÇÃO, INCLUINDO FORNECIMENTO E TRANSPORTE DE TODOS OS MATERIAIS, EXCLUSIVE ESCAVAÇÃO E COMPACTAÇÃO)</t>
  </si>
  <si>
    <t>BUEIRO SIMPLES CELULAR DE CONCRETO PADRÃO DER/MG. PARA ALTURA DE ATERRO DE 0 A 5,00 M. BSCC (2,00 X 2,50)M - BOCA (EXECUÇÃO, INCLUINDO FORNECIMENTO E TRANSPORTE DE TODOS OS MATERIAIS, EXCLUSIVE ESCAVAÇÃO E COMPACTAÇÃO)</t>
  </si>
  <si>
    <t>BUEIRO SIMPLES CELULAR DE CONCRETO PADRÃO DER/MG. PARA ALTURA DE ATERRO DE 0 A 5,00 M. BSCC (2,00 X 2,50)M - CORPO (EXECUÇÃO, INCLUINDO FORNECIMENTO E TRANSPORTE DE TODOS OS MATERIAIS, EXCLUSIVE ESCAVAÇÃO E COMPACTAÇÃO)</t>
  </si>
  <si>
    <t>BUEIRO SIMPLES CELULAR DE CONCRETO PADRÃO DER/MG. PARA ALTURA DE ATERRO DE 0 A 5,00 M. BSCC (2,00 X 3,00)M - BOCA (EXECUÇÃO, INCLUINDO FORNECIMENTO E TRANSPORTE DE TODOS OS MATERIAIS, EXCLUSIVE ESCAVAÇÃO E COMPACTAÇÃO)</t>
  </si>
  <si>
    <t>BUEIRO SIMPLES CELULAR DE CONCRETO PADRÃO DER/MG. PARA ALTURA DE ATERRO DE 0 A 5,00 M. BSCC (2,00 X 3,00)M - CORPO (EXECUÇÃO, INCLUINDO FORNECIMENTO E TRANSPORTE DE TODOS OS MATERIAIS, EXCLUSIVE ESCAVAÇÃO E COMPACTAÇÃO)</t>
  </si>
  <si>
    <t>BUEIRO SIMPLES CELULAR DE CONCRETO PADRÃO DER/MG. PARA ALTURA DE ATERRO DE 0 A 5,00 M. BSCC (2,50 X 2,00)M - BOCA (EXECUÇÃO, INCLUINDO FORNECIMENTO E TRANSPORTE DE TODOS OS MATERIAIS, EXCLUSIVE ESCAVAÇÃO E COMPACTAÇÃO)</t>
  </si>
  <si>
    <t>BUEIRO SIMPLES CELULAR DE CONCRETO PADRÃO DER/MG. PARA ALTURA DE ATERRO DE 0 A 5,00 M. BSCC (2,50 X 2,00)M - CORPO (EXECUÇÃO, INCLUINDO FORNECIMENTO E TRANSPORTE DE TODOS OS MATERIAIS, EXCLUSIVE ESCAVAÇÃO E COMPACTAÇÃO)</t>
  </si>
  <si>
    <t>BUEIRO SIMPLES CELULAR DE CONCRETO PADRÃO DER/MG. PARA ALTURA DE ATERRO DE 0 A 5,00 M. BSCC (2,50 X 2,50)M - BOCA (EXECUÇÃO, INCLUINDO FORNECIMENTO E TRANSPORTE DE TODOS OS MATERIAIS, EXCLUSIVE ESCAVAÇÃO E COMPACTAÇÃO)</t>
  </si>
  <si>
    <t>BUEIRO SIMPLES CELULAR DE CONCRETO PADRÃO DER/MG. PARA ALTURA DE ATERRO DE 0 A 5,00 M. BSCC (2,50 X 2,50)M - CORPO (EXECUÇÃO, INCLUINDO FORNECIMENTO E TRANSPORTE DE TODOS OS MATERIAIS, EXCLUSIVE ESCAVAÇÃO E COMPACTAÇÃO)</t>
  </si>
  <si>
    <t>BUEIRO SIMPLES CELULAR DE CONCRETO PADRÃO DER/MG. PARA ALTURA DE ATERRO DE 0 A 5,00 M. BSCC (2,50 X 3,00)M - BOCA (EXECUÇÃO, INCLUINDO FORNECIMENTO E TRANSPORTE DE TODOS OS MATERIAIS, EXCLUSIVE ESCAVAÇÃO E COMPACTAÇÃO)</t>
  </si>
  <si>
    <t>BUEIRO SIMPLES CELULAR DE CONCRETO PADRÃO DER/MG. PARA ALTURA DE ATERRO DE 0 A 5,00 M. BSCC (2,50 X 3,00)M - CORPO (EXECUÇÃO, INCLUINDO FORNECIMENTO E TRANSPORTE DE TODOS OS MATERIAIS, EXCLUSIVE ESCAVAÇÃO E COMPACTAÇÃO)</t>
  </si>
  <si>
    <t>BUEIRO SIMPLES CELULAR DE CONCRETO PADRÃO DER/MG. PARA ALTURA DE ATERRO DE 0 A 5,00 M. BSCC (3,00 X 1,50)M - BOCA (EXECUÇÃO, INCLUINDO FORNECIMENTO E TRANSPORTE DE TODOS OS MATERIAIS, EXCLUSIVE ESCAVAÇÃO E COMPACTAÇÃO)</t>
  </si>
  <si>
    <t>BUEIRO SIMPLES CELULAR DE CONCRETO PADRÃO DER/MG. PARA ALTURA DE ATERRO DE 0 A 5,00 M. BSCC (3,00 X 1,50)M - CORPO (EXECUÇÃO, INCLUINDO FORNECIMENTO E TRANSPORTE DE TODOS OS MATERIAIS, EXCLUSIVE ESCAVAÇÃO E COMPACTAÇÃO)</t>
  </si>
  <si>
    <t>BUEIRO SIMPLES CELULAR DE CONCRETO PADRÃO DER/MG. PARA ALTURA DE ATERRO DE 0 A 5,00 M. BSCC (3,00 X 2,00)M - BOCA (EXECUÇÃO, INCLUINDO FORNECIMENTO E TRANSPORTE DE TODOS OS MATERIAIS, EXCLUSIVE ESCAVAÇÃO E COMPACTAÇÃO)</t>
  </si>
  <si>
    <t>BUEIRO SIMPLES CELULAR DE CONCRETO PADRÃO DER/MG. PARA ALTURA DE ATERRO DE 0 A 5,00 M. BSCC (3,00 X 2,00)M - CORPO (EXECUÇÃO, INCLUINDO FORNECIMENTO E TRANSPORTE DE TODOS OS MATERIAIS, EXCLUSIVE ESCAVAÇÃO E COMPACTAÇÃO)</t>
  </si>
  <si>
    <t>BUEIRO SIMPLES CELULAR DE CONCRETO PADRÃO DER/MG. PARA ALTURA DE ATERRO DE 0 A 5,00 M. BSCC (3,00 X 2,50)M - BOCA (EXECUÇÃO, INCLUINDO FORNECIMENTO E TRANSPORTE DE TODOS OS MATERIAIS, EXCLUSIVE ESCAVAÇÃO E COMPACTAÇÃO)</t>
  </si>
  <si>
    <t>BUEIRO SIMPLES CELULAR DE CONCRETO PADRÃO DER/MG. PARA ALTURA DE ATERRO DE 0 A 5,00 M. BSCC (3,00 X 2,50)M - CORPO (EXECUÇÃO, INCLUINDO FORNECIMENTO E TRANSPORTE DE TODOS OS MATERIAIS, EXCLUSIVE ESCAVAÇÃO E COMPACTAÇÃO)</t>
  </si>
  <si>
    <t>BUEIRO SIMPLES CELULAR DE CONCRETO PADRÃO DER/MG. PARA ALTURA DE ATERRO DE 0 A 5,00 M. BSCC (3,00 X 3,00)M - BOCA (EXECUÇÃO, INCLUINDO FORNECIMENTO E TRANSPORTE DE TODOS OS MATERIAIS, EXCLUSIVE ESCAVAÇÃO E COMPACTAÇÃO)</t>
  </si>
  <si>
    <t>BUEIRO SIMPLES CELULAR DE CONCRETO PADRÃO DER/MG. PARA ALTURA DE ATERRO DE 0 A 5,00 M. BSCC (3,00 X 3,00)M - CORPO (EXECUÇÃO, INCLUINDO FORNECIMENTO E TRANSPORTE DE TODOS OS MATERIAIS, EXCLUSIVE ESCAVAÇÃO E COMPACTAÇÃO)</t>
  </si>
  <si>
    <t>BUEIRO SIMPLES CELULAR DE CONCRETO PADRÃO DER/MG. PARA ALTURA DE ATERRO DE 0 A 5,00 M. BSCC (3,00 X 3,50)M - BOCA (EXECUÇÃO, INCLUINDO FORNECIMENTO E TRANSPORTE DE TODOS OS MATERIAIS, EXCLUSIVE ESCAVAÇÃO E COMPACTAÇÃO)</t>
  </si>
  <si>
    <t>BUEIRO SIMPLES CELULAR DE CONCRETO PADRÃO DER/MG. PARA ALTURA DE ATERRO DE 0 A 5,00 M. BSCC (3,00 X 3,50)M - CORPO (EXECUÇÃO, INCLUINDO FORNECIMENTO E TRANSPORTE DE TODOS OS MATERIAIS, EXCLUSIVE ESCAVAÇÃO E COMPACTAÇÃO)</t>
  </si>
  <si>
    <t>BUEIRO SIMPLES CELULAR DE CONCRETO PADRÃO DER/MG. PARA ALTURA DE ATERRO DE 0 A 5,00 M. BSCC (3,50 X 2,50)M - BOCA (EXECUÇÃO, INCLUINDO FORNECIMENTO E TRANSPORTE DE TODOS OS MATERIAIS, EXCLUSIVE ESCAVAÇÃO E COMPACTAÇÃO)</t>
  </si>
  <si>
    <t>BUEIRO SIMPLES CELULAR DE CONCRETO PADRÃO DER/MG. PARA ALTURA DE ATERRO DE 0 A 5,00 M. BSCC (3,50 X 2,50)M - CORPO (EXECUÇÃO, INCLUINDO FORNECIMENTO E TRANSPORTE DE TODOS OS MATERIAIS, EXCLUSIVE ESCAVAÇÃO E COMPACTAÇÃO)</t>
  </si>
  <si>
    <t>BUEIRO SIMPLES CELULAR DE CONCRETO PADRÃO DER/MG. PARA ALTURA DE ATERRO DE 0 A 5,00 M. BSCC (3,50 X 3,00)M - BOCA (EXECUÇÃO, INCLUINDO FORNECIMENTO E TRANSPORTE DE TODOS OS MATERIAIS, EXCLUSIVE ESCAVAÇÃO E COMPACTAÇÃO)</t>
  </si>
  <si>
    <t>BUEIRO SIMPLES CELULAR DE CONCRETO PADRÃO DER/MG. PARA ALTURA DE ATERRO DE 0 A 5,00 M. BSCC (3,50 X 3,00)M - CORPO (EXECUÇÃO, INCLUINDO FORNECIMENTO E TRANSPORTE DE TODOS OS MATERIAIS, EXCLUSIVE ESCAVAÇÃO E COMPACTAÇÃO)</t>
  </si>
  <si>
    <t>BUEIRO SIMPLES CELULAR DE CONCRETO PADRÃO DER/MG. PARA ALTURA DE ATERRO DE 0 A 5,00 M. BSCC (3,50 X 3,50)M - BOCA (EXECUÇÃO, INCLUINDO FORNECIMENTO E TRANSPORTE DE TODOS OS MATERIAIS, EXCLUSIVE ESCAVAÇÃO E COMPACTAÇÃO)</t>
  </si>
  <si>
    <t>BUEIRO SIMPLES CELULAR DE CONCRETO PADRÃO DER/MG. PARA ALTURA DE ATERRO DE 0 A 5,00 M. BSCC (3,50 X 3,50)M - CORPO (EXECUÇÃO, INCLUINDO FORNECIMENTO E TRANSPORTE DE TODOS OS MATERIAIS, EXCLUSIVE ESCAVAÇÃO E COMPACTAÇÃO)</t>
  </si>
  <si>
    <t>BUEIRO SIMPLES CELULAR DE CONCRETO PADRÃO DER/MG. PARA ALTURA DE ATERRO DE 0 A 5,00 M. BSCC (3,50 X 4,00)M - BOCA (EXECUÇÃO, INCLUINDO FORNECIMENTO E TRANSPORTE DE TODOS OS MATERIAIS, EXCLUSIVE ESCAVAÇÃO E COMPACTAÇÃO)</t>
  </si>
  <si>
    <t>BUEIRO SIMPLES CELULAR DE CONCRETO PADRÃO DER/MG. PARA ALTURA DE ATERRO DE 0 A 5,00 M. BSCC (3,50 X 4,00)M - CORPO (EXECUÇÃO, INCLUINDO FORNECIMENTO E TRANSPORTE DE TODOS OS MATERIAIS, EXCLUSIVE ESCAVAÇÃO E COMPACTAÇÃO)</t>
  </si>
  <si>
    <t>BUEIRO SIMPLES CELULAR DE CONCRETO PADRÃO DER/MG.PARA ALTURA DE ATERRO DE 5,10 A 10,00 M.BSCC (2,50 X 2,50)M - BOCA (EXECUÇÃO, INCLUINDO FORNECIMENTO E TRANSPORTE DE TODOS OS MATERIAIS, EXCLUSIVE ESCAVAÇÃO E COMPACTAÇÃO)</t>
  </si>
  <si>
    <t>BUEIRO SIMPLES TUBULAR  DE CONCRETO, CLASSE CA-2.  BSTC Ø 0,40 M - CORPO (EXECUÇÃO, INCLUINDO FORNECIMENTO E TRANSPORTE DE TODOS OS MATERIAIS E BERÇO, EXCLUSIVE ESCAVAÇÃO E COMPACTAÇÃO)</t>
  </si>
  <si>
    <t>BUEIRO SIMPLES TUBULAR  DE CONCRETO, CLASSE CA-2.  BSTC Ø 0,60 M  - CORPO (EXECUÇÃO, INCLUINDO FORNECIMENTO E TRANSPORTE DE TODOS OS MATERIAIS E BERÇO, EXCLUSIVE ESCAVAÇÃO E COMPACTAÇÃO)</t>
  </si>
  <si>
    <t>BUEIRO SIMPLES TUBULAR  DE CONCRETO, CLASSE CA-2.  BSTC Ø 0,80 M  - CORPO (EXECUÇÃO, INCLUINDO FORNECIMENTO E TRANSPORTE DE TODOS OS MATERIAIS E BERÇO, EXCLUSIVE ESCAVAÇÃO E COMPACTAÇÃO)</t>
  </si>
  <si>
    <t>BUEIRO SIMPLES TUBULAR  DE CONCRETO, CLASSE CA-2.  BSTC Ø 1,00 M - CORPO (EXECUÇÃO, INCLUINDO FORNECIMENTO E TRANSPORTE DE TODOS OS MATERIAIS E BERÇO, EXCLUSIVE ESCAVAÇÃO E COMPACTAÇÃO)</t>
  </si>
  <si>
    <t>BUEIRO SIMPLES TUBULAR  DE CONCRETO, CLASSE CA-2.  BSTC Ø 1,20 M  - CORPO (EXECUÇÃO, INCLUINDO FORNECIMENTO E TRANSPORTE DE TODOS OS MATERIAIS E BERÇO, EXCLUSIVE ESCAVAÇÃO E COMPACTAÇÃO)</t>
  </si>
  <si>
    <t>BUEIRO SIMPLES TUBULAR  DE CONCRETO, CLASSE CA-2.  BSTC Ø 1,50 M  - CORPO (EXECUÇÃO, INCLUINDO FORNECIMENTO E TRANSPORTE DE TODOS OS MATERIAIS E BERÇO, EXCLUSIVE ESCAVAÇÃO E COMPACTAÇÃO)</t>
  </si>
  <si>
    <t>BUEIRO SIMPLES TUBULAR DE CONCRETO, BSTC Ø 0,40 M - BOCA (EXECUÇÃO, INCLUINDO FORNECIMENTO E TRANSPORTE DE TODOS OS MATERIAIS, EXCLUSIVE ESCAVAÇÃO E COMPACTAÇÃO)</t>
  </si>
  <si>
    <t>BUEIRO SIMPLES TUBULAR DE CONCRETO, BSTC Ø 0,60 M - BOCA (EXECUÇÃO, INCLUINDO FORNECIMENTO E TRANSPORTE DE TODOS OS MATERIAIS, EXCLUSIVE ESCAVAÇÃO E COMPACTAÇÃO)</t>
  </si>
  <si>
    <t>BUEIRO SIMPLES TUBULAR DE CONCRETO, BSTC Ø 0,80 M - BOCA (EXECUÇÃO, INCLUINDO FORNECIMENTO E TRANSPORTE DE TODOS OS MATERIAIS, EXCLUSIVE ESCAVAÇÃO E COMPACTAÇÃO)</t>
  </si>
  <si>
    <t>BUEIRO SIMPLES TUBULAR DE CONCRETO. BSTC Ø 1,00 M - BOCA (EXECUÇÃO, INCLUINDO FORNECIMENTO E TRANSPORTE DE TODOS OS MATERIAIS, EXCLUSIVE ESCAVAÇÃO E COMPACTAÇÃO)</t>
  </si>
  <si>
    <t>BUEIRO SIMPLES TUBULAR DE CONCRETO. BSTC Ø 1,20 M - BOCA (EXECUÇÃO, INCLUINDO FORNECIMENTO E TRANSPORTE DE TODOS OS MATERIAIS, EXCLUSIVE ESCAVAÇÃO E COMPACTAÇÃO)</t>
  </si>
  <si>
    <t>BUEIRO SIMPLES TUBULAR DE CONCRETO. BSTC Ø 1,50 M - BOCA (EXECUÇÃO, INCLUINDO FORNECIMENTO E TRANSPORTE DE TODOS OS MATERIAIS, EXCLUSIVE ESCAVAÇÃO E COMPACTAÇÃO)</t>
  </si>
  <si>
    <t>BUEIRO SIMPLES TUBULAR DE CONCRETO CLASSE CA-1. BSTC Ø 0,40 M - CORPO (EXECUÇÃO, INCLUINDO FORNECIMENTO E TRANSPORTE DE TODOS OS MATERIAIS E BERÇO, EXCLUSIVE ESCAVAÇÃO E COMPACTAÇÃO)</t>
  </si>
  <si>
    <t>BUEIRO SIMPLES TUBULAR DE CONCRETO, CLASSE CA-1. BSTC Ø 0,60 M - CORPO (EXECUÇÃO, INCLUINDO FORNECIMENTO E TRANSPORTE DE TODOS OS MATERIAIS E BERÇO, EXCLUSIVE ESCAVAÇÃO E COMPACTAÇÃO)</t>
  </si>
  <si>
    <t>BUEIRO SIMPLES TUBULAR DE CONCRETO, CLASSE CA-1. BSTC Ø 0,80 M - CORPO (EXECUÇÃO, INCLUINDO FORNECIMENTO E TRANSPORTE DE TODOS OS MATERIAIS E BERÇO, EXCLUSIVE ESCAVAÇÃO E COMPACTAÇÃO)</t>
  </si>
  <si>
    <t>BUEIRO SIMPLES TUBULAR DE CONCRETO, CLASSE CA-1. BSTC Ø 1,00 M - CORPO (EXECUÇÃO, INCLUINDO FORNECIMENTO E TRANSPORTE DE TODOS OS MATERIAIS E BERÇO, EXCLUSIVE ESCAVAÇÃO E COMPACTAÇÃO)</t>
  </si>
  <si>
    <t>BUEIRO SIMPLES TUBULAR DE CONCRETO, CLASSE CA-1. BSTC Ø 1,20 M - CORPO (EXECUÇÃO, INCLUINDO FORNECIMENTO E TRANSPORTE DE TODOS OS MATERIAIS E BERÇO, EXCLUSIVE ESCAVAÇÃO E COMPACTAÇÃO)</t>
  </si>
  <si>
    <t>BUEIRO SIMPLES TUBULAR DE CONCRETO, CLASSE CA-1. BSTC Ø 1,50 M - CORPO (EXECUÇÃO, INCLUINDO FORNECIMENTO E TRANSPORTE DE TODOS OS MATERIAIS E BERÇO, EXCLUSIVE ESCAVAÇÃO E COMPACTAÇÃO)</t>
  </si>
  <si>
    <t>BUEIRO SIMPLES TUBULAR DE CONCRETO, CLASSE CA-3. BSTC Ø 0,60 M - CORPO (EXECUÇÃO, INCLUINDO FORNECIMENTO E TRANSPORTE DE TODOS OS MATERIAIS E BERÇO, EXCLUSIVE ESCAVAÇÃO E COMPACTAÇÃO)</t>
  </si>
  <si>
    <t>BUEIRO SIMPLES TUBULAR DE CONCRETO, CLASSE CA-3. BSTC Ø 0,80 M - CORPO (EXECUÇÃO, INCLUINDO FORNECIMENTO E TRANSPORTE DE TODOS OS MATERIAIS E BERÇO, EXCLUSIVE ESCAVAÇÃO E COMPACTAÇÃO)</t>
  </si>
  <si>
    <t>BUEIRO SIMPLES TUBULAR DE CONCRETO, CLASSE CA-3. BSTC Ø 1,00 M - CORPO (EXECUÇÃO, INCLUINDO FORNECIMENTO E TRANSPORTE DE TODOS OS MATERIAIS E BERÇO, EXCLUSIVE ESCAVAÇÃO E COMPACTAÇÃO)</t>
  </si>
  <si>
    <t>BUEIRO SIMPLES TUBULAR DE CONCRETO, CLASSE CA-3. BSTC Ø 1,20 M - CORPO (EXECUÇÃO, INCLUINDO FORNECIMENTO E TRANSPORTE DE TODOS OS MATERIAIS E BERÇO, EXCLUSIVE ESCAVAÇÃO E COMPACTAÇÃO)</t>
  </si>
  <si>
    <t>BUEIRO SIMPLES TUBULAR DE CONCRETO, CLASSE CA-3. BSTC Ø 1,50 M - CORPO (EXECUÇÃO, INCLUINDO FORNECIMENTO E TRANSPORTE DE TODOS OS MATERIAIS E BERÇO, EXCLUSIVE ESCAVAÇÃO E COMPACTAÇÃO)</t>
  </si>
  <si>
    <t>BUEIRO TRIPLO CELULAR DE CONCRETO PADRÃO DER/MG.  PARA ALTURA DE ATERRO DE 5,10 A 10,00 M. BTCC (2,00 X 1,50)M - BOCA (EXECUÇÃO, INCLUINDO FORNECIMENTO E TRANSPORTE DE TODOS OS MATERIAIS, EXCLUSIVE ESCAVAÇÃO E COMPACTAÇÃO)</t>
  </si>
  <si>
    <t>BUEIRO TRIPLO CELULAR DE CONCRETO PADRÃO DER/MG.  PARA ALTURA DE ATERRO DE 5,10 A 10,00 M. BTCC (2,00 X 1,50)M - CORPO (EXECUÇÃO, INCLUINDO FORNECIMENTO E TRANSPORTE DE TODOS OS MATERIAIS, EXCLUSIVE ESCAVAÇÃO E COMPACTAÇÃO)</t>
  </si>
  <si>
    <t>BUEIRO TRIPLO CELULAR DE CONCRETO PADRÃO DER/MG.  PARA ALTURA DE ATERRO DE 5,10 A 10,00 M. BTCC (3,50 X 3,50)M - BOCA (EXECUÇÃO, INCLUINDO FORNECIMENTO E TRANSPORTE DE TODOS OS MATERIAIS, EXCLUSIVE ESCAVAÇÃO E COMPACTAÇÃO)</t>
  </si>
  <si>
    <t>BUEIRO TRIPLO CELULAR DE CONCRETO PADRÃO DER/MG.  PARA ALTURA DE ATERRO DE 5,10 A 10,00 M. BTCC (3,50 X 3,50)M - CORPO (EXECUÇÃO, INCLUINDO FORNECIMENTO E TRANSPORTE DE TODOS OS MATERIAIS, EXCLUSIVE ESCAVAÇÃO E COMPACTAÇÃO)</t>
  </si>
  <si>
    <t>BUEIRO TRIPLO CELULAR DE CONCRETO PADRÃO DER/MG. PARA ALTURA DE ATERRO DE 0 A 5,00 M.  BTCC (2,00 X 2,00)M - BOCA (EXECUÇÃO, INCLUINDO FORNECIMENTO E TRANSPORTE DE TODOS OS MATERIAIS, EXCLUSIVE ESCAVAÇÃO E COMPACTAÇÃO)</t>
  </si>
  <si>
    <t>BUEIRO TRIPLO CELULAR DE CONCRETO PADRÃO DER/MG. PARA ALTURA DE ATERRO DE 0 A 5,00 M.  BTCC (2,00 X 2,00)M - CORPO (EXECUÇÃO, INCLUINDO FORNECIMENTO E TRANSPORTE DE TODOS OS MATERIAIS, EXCLUSIVE ESCAVAÇÃO E COMPACTAÇÃO)</t>
  </si>
  <si>
    <t>BUEIRO TRIPLO CELULAR DE CONCRETO PADRÃO DER/MG. PARA ALTURA DE ATERRO DE 0 A 5,00 M.  BTCC (2,50 X 1,50)M - BOCA (EXECUÇÃO, INCLUINDO FORNECIMENTO E TRANSPORTE DE TODOS OS MATERIAIS, EXCLUSIVE ESCAVAÇÃO E COMPACTAÇÃO)</t>
  </si>
  <si>
    <t>BUEIRO TRIPLO CELULAR DE CONCRETO PADRÃO DER/MG. PARA ALTURA DE ATERRO DE 0 A 5,00 M.  BTCC (2,50 X 1,50)M - CORPO (EXECUÇÃO, INCLUINDO FORNECIMENTO E TRANSPORTE DE TODOS OS MATERIAIS, EXCLUSIVE ESCAVAÇÃO E COMPACTAÇÃO)</t>
  </si>
  <si>
    <t>BUEIRO TRIPLO CELULAR DE CONCRETO PADRÃO DER/MG. PARA ALTURA DE ATERRO DE 0 A 5,00 M.  BTCC (2,50 X 2,50)M - BOCA (EXECUÇÃO, INCLUINDO FORNECIMENTO E TRANSPORTE DE TODOS OS MATERIAIS, EXCLUSIVE ESCAVAÇÃO E COMPACTAÇÃO)</t>
  </si>
  <si>
    <t>BUEIRO TRIPLO CELULAR DE CONCRETO PADRÃO DER/MG. PARA ALTURA DE ATERRO DE 0 A 5,00 M.  BTCC (2,50 X 2,50)M - CORPO (EXECUÇÃO, INCLUINDO FORNECIMENTO E TRANSPORTE DE TODOS OS MATERIAIS, EXCLUSIVE ESCAVAÇÃO E COMPACTAÇÃO)</t>
  </si>
  <si>
    <t>BUEIRO TRIPLO CELULAR DE CONCRETO PADRÃO DER/MG. PARA ALTURA DE ATERRO DE 0 A 5,00 M.  BTCC (3,00 X 2,50)M - BOCA (EXECUÇÃO, INCLUINDO FORNECIMENTO E TRANSPORTE DE TODOS OS MATERIAIS, EXCLUSIVE ESCAVAÇÃO E COMPACTAÇÃO)</t>
  </si>
  <si>
    <t>BUEIRO TRIPLO CELULAR DE CONCRETO PADRÃO DER/MG. PARA ALTURA DE ATERRO DE 0 A 5,00 M.  BTCC (3,00 X 2,50)M - CORPO (EXECUÇÃO, INCLUINDO FORNECIMENTO E TRANSPORTE DE TODOS OS MATERIAIS, EXCLUSIVE ESCAVAÇÃO E COMPACTAÇÃO)</t>
  </si>
  <si>
    <t>BUEIRO TRIPLO CELULAR DE CONCRETO PADRÃO DER/MG. PARA ALTURA DE ATERRO DE 0 A 5,00 M.  BTCC (3,00 X 3,00 M - BOCA (EXECUÇÃO, INCLUINDO FORNECIMENTO E TRANSPORTE DE TODOS OS MATERIAIS, EXCLUSIVE ESCAVAÇÃO E COMPACTAÇÃO)</t>
  </si>
  <si>
    <t>BUEIRO TRIPLO CELULAR DE CONCRETO PADRÃO DER/MG. PARA ALTURA DE ATERRO DE 0 A 5,00 M.  BTCC (3,00 X 3,00)M - CORPO (EXECUÇÃO, INCLUINDO FORNECIMENTO E TRANSPORTE DE TODOS OS MATERIAIS, EXCLUSIVE ESCAVAÇÃO E COMPACTAÇÃO)</t>
  </si>
  <si>
    <t>BUEIRO TRIPLO CELULAR DE CONCRETO PADRÃO DER/MG. PARA ALTURA DE ATERRO DE 0 A 5,00 M.  BTCC (3,00 X 3,50)M - BOCA (EXECUÇÃO, INCLUINDO FORNECIMENTO E TRANSPORTE DE TODOS OS MATERIAIS, EXCLUSIVE ESCAVAÇÃO E COMPACTAÇÃO)</t>
  </si>
  <si>
    <t>BUEIRO TRIPLO CELULAR DE CONCRETO PADRÃO DER/MG. PARA ALTURA DE ATERRO DE 0 A 5,00 M.  BTCC (3,00 X 3,50)M - CORPO (EXECUÇÃO, INCLUINDO FORNECIMENTO E TRANSPORTE DE TODOS OS MATERIAIS, EXCLUSIVE ESCAVAÇÃO E COMPACTAÇÃO)</t>
  </si>
  <si>
    <t>BUEIRO TRIPLO CELULAR DE CONCRETO PADRÃO DER/MG. PARA ALTURA DE ATERRO DE 0 A 5,00 M.  BTCC (3,00 X2,00)M - CORPO (EXECUÇÃO, INCLUINDO FORNECIMENTO E TRANSPORTE DE TODOS OS MATERIAIS, EXCLUSIVE ESCAVAÇÃO E COMPACTAÇÃO)</t>
  </si>
  <si>
    <t>BUEIRO TRIPLO CELULAR DE CONCRETO PADRÃO DER/MG. PARA ALTURA DE ATERRO DE 0 A 5,00 M.  BTCC (3,50 X 3,50)M - BOCA (EXECUÇÃO, INCLUINDO FORNECIMENTO E TRANSPORTE DE TODOS OS MATERIAIS, EXCLUSIVE ESCAVAÇÃO E COMPACTAÇÃO)</t>
  </si>
  <si>
    <t>BUEIRO TRIPLO CELULAR DE CONCRETO PADRÃO DER/MG. PARA ALTURA DE ATERRO DE 0 A 5,00 M.  BTCC (3,50 X 3,50)M - CORPO (EXECUÇÃO, INCLUINDO FORNECIMENTO E TRANSPORTE DE TODOS OS MATERIAIS, EXCLUSIVE ESCAVAÇÃO E COMPACTAÇÃO)</t>
  </si>
  <si>
    <t>BUEIRO TRIPLO CELULAR DE CONCRETO PADRÃO DER/MG. PARA ALTURA DE ATERRO DE 0 A 5,00 M.  BTCC (4,00 X 4,00)M - CORPO (EXECUÇÃO, INCLUINDO FORNECIMENTO E TRANSPORTE DE TODOS OS MATERIAIS, EXCLUSIVE ESCAVAÇÃO E COMPACTAÇÃO)</t>
  </si>
  <si>
    <t>BUEIRO TRIPLO CELULAR DE CONCRETO PADRÃO DER/MG. PARA ALTURA DE ATERRO DE 0 A 5,00 M. BTCC (4,00 X 4,00)M - BOCA (EXECUÇÃO, INCLUINDO FORNECIMENTO E TRANSPORTE DE TODOS OS MATERIAIS, EXCLUSIVE ESCAVAÇÃO E COMPACTAÇÃO)</t>
  </si>
  <si>
    <t>BUEIRO TRIPLO CELULAR DE CONCRETO PADRÃO DER/MG PARA ALTURA DE ATERRO DE 0 A 5,00M. BTCC (3,00 X 2,00)M - BOCA (EXECUÇÃO, INCLUINDO FORNECIMENTO E TRANSPORTE DE TODOS OS MATERIAIS, EXCLUSIVE ESCAVAÇÃO E COMPACTAÇÃO)</t>
  </si>
  <si>
    <t>BUEIRO TRIPLO CELULAR DE CONCRETO PADRÃO DER/MG. PARA ALTURA DE ATERRO DE 5,10 A 10,00 M. BTCC (3,50 X 2,50)M - BOCA (EXECUÇÃO, INCLUINDO FORNECIMENTO E TRANSPORTE DE TODOS OS MATERIAIS, EXCLUSIVE ESCAVAÇÃO E COMPACTAÇÃO)</t>
  </si>
  <si>
    <t>BUEIRO TRIPLO CELULAR DE CONCRETO PADRÃO DER/MG. PARA ALTURA DE ATERRO DE 5,10 A 10,00 M. BTCC (3,50 X 2,50)M - CORPO (EXECUÇÃO, INCLUINDO FORNECIMENTO E TRANSPORTE DE TODOS OS MATERIAIS, EXCLUSIVE ESCAVAÇÃO E COMPACTAÇÃO)</t>
  </si>
  <si>
    <t>BUEIRO TRIPLO TUBULAR  DE CONCRETO, CLASSE CA-2.  BTTC Ø 0,60 M - CORPO (EXECUÇÃO, INCLUINDO FORNECIMENTO E TRANSPORTE DE TODOS OS MATERIAIS E BERÇO, EXCLUSIVE ESCAVAÇÃO E COMPACTAÇÃO)</t>
  </si>
  <si>
    <t>BUEIRO TRIPLO TUBULAR  DE CONCRETO, CLASSE CA-2.  BTTC Ø 0,80 M - CORPO (EXECUÇÃO, INCLUINDO FORNECIMENTO E TRANSPORTE DE TODOS OS MATERIAIS E BERÇO, EXCLUSIVE ESCAVAÇÃO E COMPACTAÇÃO)</t>
  </si>
  <si>
    <t>BUEIRO TRIPLO TUBULAR  DE CONCRETO, CLASSE CA-2.  BTTC Ø 1,00 M - CORPO (EXECUÇÃO, INCLUINDO FORNECIMENTO E TRANSPORTE DE TODOS OS MATERIAIS E BERÇO, EXCLUSIVE ESCAVAÇÃO E COMPACTAÇÃO)</t>
  </si>
  <si>
    <t>BUEIRO TRIPLO TUBULAR  DE CONCRETO, CLASSE CA-2.  BTTC Ø 1,20 M - CORPO (EXECUÇÃO, INCLUINDO FORNECIMENTO E TRANSPORTE DE TODOS OS MATERIAIS E BERÇO, EXCLUSIVE ESCAVAÇÃO E COMPACTAÇÃO)</t>
  </si>
  <si>
    <t>BUEIRO TRIPLO TUBULAR  DE CONCRETO, CLASSE CA-2.  BTTC Ø 1,50 M - CORPO (EXECUÇÃO, INCLUINDO FORNECIMENTO E TRANSPORTE DE TODOS OS MATERIAIS E BERÇO, EXCLUSIVE ESCAVAÇÃO E COMPACTAÇÃO)</t>
  </si>
  <si>
    <t>BUEIRO TRIPLO TUBULAR DE CONCRETO. BTTC Ø 0,60 M - BOCA (EXECUÇÃO, INCLUINDO FORNECIMENTO E TRANSPORTE DE TODOS OS MATERIAIS, EXCLUSIVE ESCAVAÇÃO E COMPACTAÇÃO)</t>
  </si>
  <si>
    <t>BUEIRO TRIPLO TUBULAR DE CONCRETO. BTTC Ø 0,80 M - BOCA (EXECUÇÃO, INCLUINDO FORNECIMENTO E TRANSPORTE DE TODOS OS MATERIAIS, EXCLUSIVE ESCAVAÇÃO E COMPACTAÇÃO)</t>
  </si>
  <si>
    <t>BUEIRO TRIPLO TUBULAR DE CONCRETO. BTTC Ø 1,00 M - BOCA (EXECUÇÃO, INCLUINDO FORNECIMENTO E TRANSPORTE DE TODOS OS MATERIAIS, EXCLUSIVE ESCAVAÇÃO E COMPACTAÇÃO)</t>
  </si>
  <si>
    <t>BUEIRO TRIPLO TUBULAR DE CONCRETO. BTTC Ø 1,20 M - BOCA (EXECUÇÃO, INCLUINDO FORNECIMENTO E TRANSPORTE DE TODOS OS MATERIAIS, EXCLUSIVE ESCAVAÇÃO E COMPACTAÇÃO)</t>
  </si>
  <si>
    <t>BUEIRO TRIPLO TUBULAR DE CONCRETO. BTTC Ø 1,50 M - BOCA (EXECUÇÃO, INCLUINDO FORNECIMENTO E TRANSPORTE DE TODOS OS MATERIAIS, EXCLUSIVE ESCAVAÇÃO E COMPACTAÇÃO)</t>
  </si>
  <si>
    <t>BUEIRO TRIPLO TUBULAR DE CONCRETO, CLASSE CA-1. BTTC Ø 0,60 M - CORPO (EXECUÇÃO, INCLUINDO FORNECIMENTO E TRANSPORTE DE TODOS OS MATERIAIS E BERÇO, EXCLUSIVE ESCAVAÇÃO E COMPACTAÇÃO)</t>
  </si>
  <si>
    <t>BUEIRO TRIPLO TUBULAR DE CONCRETO, CLASSE CA-1. BTTC Ø 0,80 M - CORPO (EXECUÇÃO, INCLUINDO FORNECIMENTO E TRANSPORTE DE TODOS OS MATERIAIS E BERÇO, EXCLUSIVE ESCAVAÇÃO E COMPACTAÇÃO)</t>
  </si>
  <si>
    <t>BUEIRO TRIPLO TUBULAR DE CONCRETO, CLASSE CA-1. BTTC Ø 1,00 M - CORPO (EXECUÇÃO, INCLUINDO FORNECIMENTO E TRANSPORTE DE TODOS OS MATERIAIS E BERÇO, EXCLUSIVE ESCAVAÇÃO E COMPACTAÇÃO)</t>
  </si>
  <si>
    <t>BUEIRO TRIPLO TUBULAR DE CONCRETO, CLASSE CA-1. BTTC Ø 1,20 M - CORPO (EXECUÇÃO, INCLUINDO FORNECIMENTO E TRANSPORTE DE TODOS OS MATERIAIS E BERÇO, EXCLUSIVE ESCAVAÇÃO E COMPACTAÇÃO)</t>
  </si>
  <si>
    <t>BUEIRO TRIPLO TUBULAR DE CONCRETO, CLASSE CA-1. BTTC Ø 1,50 M - CORPO (EXECUÇÃO, INCLUINDO FORNECIMENTO E TRANSPORTE DE TODOS OS MATERIAIS E BERÇO, EXCLUSIVE ESCAVAÇÃO E COMPACTAÇÃO)</t>
  </si>
  <si>
    <t>BUEIRO TRIPLO TUBULAR DE CONCRETO, CLASSE CA-3. BTTC Ø 0,80 M - CORPO (EXECUÇÃO, INCLUINDO FORNECIMENTO E TRANSPORTE DE TODOS OS MATERIAIS E BERÇO, EXCLUSIVE ESCAVAÇÃO E COMPACTAÇÃO)</t>
  </si>
  <si>
    <t>BUEIRO TRIPLO TUBULAR DE CONCRETO, CLASSE CA-3. BTTC Ø 1,00 M - CORPO (EXECUÇÃO, INCLUINDO FORNECIMENTO E TRANSPORTE DE TODOS OS MATERIAIS E BERÇO, EXCLUSIVE ESCAVAÇÃO E COMPACTAÇÃO)</t>
  </si>
  <si>
    <t>BUEIRO TRIPLO TUBULAR DE CONCRETO, CLASSE CA-3. BTTC Ø 1,20 M - CORPO (EXECUÇÃO, INCLUINDO FORNECIMENTO E TRANSPORTE DE TODOS OS MATERIAIS E BERÇO, EXCLUSIVE ESCAVAÇÃO E COMPACTAÇÃO)</t>
  </si>
  <si>
    <t>BUEIRO TRIPLO TUBULAR DE CONCRETO, CLASSE CA-3. BTTC Ø 1,50 M - CORPO (EXECUÇÃO, INCLUINDO FORNECIMENTO E TRANSPORTE DE TODOS OS MATERIAIS E BERÇO, EXCLUSIVE ESCAVAÇÃO E COMPACTAÇÃO)</t>
  </si>
  <si>
    <t>COLCHÃO DRENANTE DE AREIA (EXECUÇÃO,  INCLUINDO  ESPALHAMENTO E FORNECIMENTO DE TODOS OS MATERIAIS, EXCETO TRANSPORTE DOS AGREGADOS)</t>
  </si>
  <si>
    <t>COLCHÃO DRENANTE DE BRITA COM GEOTEXTIL NÃO TECIDO (EXECUÇÃO,  INCLUINDO  ESPALHAMENTO E FORNECIMENTO DE TODOS OS MATERIAIS, EXCETO TRANSPORTE DOS AGREGADOS)</t>
  </si>
  <si>
    <t>DRENO DE ALIVIO DE PAVIMENTO, TIPO DR.DA-01 (EXECUÇÃO INCLUINDO  ESCAVAÇÃO ,FORNECIMENTO DE TODOS OS MATERIAIS, EXCETO TRANSPORTE DOS AGREGADOS)</t>
  </si>
  <si>
    <t>DRENO DE TALVEGUE COM PEDRA DE MÃO, BRITA E AREIA, TIPO DR.DT (EXECUÇÃO, INCLUINDO FORNECIMENTO DE TODOS OS MATERIAIS, EXCETO TRANSPORTE DOS AGREGADOS E ESCAVAÇÃO)</t>
  </si>
  <si>
    <t>DRENO DE TALVEGUE TIPO DR-DT COM PEDRA DE MÃO (EXECUÇÃO, INCLUINDO FORNECIMENTO DE TODOS OS MATERIAIS, EXCETO TRANSPORTE DOS AGREGADOS E ESCAVAÇÃO)</t>
  </si>
  <si>
    <t>DRENO ESPINHA DE PEIXE DE AREIA, TIPO DR.EP-01 (EXECUÇÃO INCLUINDO  ESCAVAÇÃO ,FORNECIMENTO DE TODOS OS MATERIAIS, EXCETO TRANSPORTE DOS AGREGADOS)</t>
  </si>
  <si>
    <t>DRENO ESPINHA DE PEIXE DE BRITA, TIPO DR.EP-01 (EXECUÇÃO INCLUINDO  ESCAVAÇÃO ,FORNECIMENTO DE TODOS OS MATERIAIS, EXCETO TRANSPORTE DOS AGREGADOS)</t>
  </si>
  <si>
    <t>DRENO PROFUNDO COM AREIA, SEM SELO, COM 1,50X0,40 M E TUBO DE POLIETILENO DE ALTA DENSIDADE PERFURADO, DE 100MM ENVOLVIDO EM MANTA GEOTÊXTIL NÃO TECIDA, TIPO DR.DP-02 (EXECUÇÃO  INCLUINDO  ESCAVAÇÃO , FORNECIMENTO DE TODOS OS MATERIAIS, EXCETO TRANSPORTE DOS AGREGADOS)</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</si>
  <si>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</si>
  <si>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</si>
  <si>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</si>
  <si>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DRENO PROFUNDO DE AREIA COM SELO, COM (1,50 X 0,40)M E TUBO DE PVC PERFURADO COM Ø 100MM, TIPO DPS-02 (EXECUÇÃO  INCLUINDO  ESCAVAÇÃO,  FORNECIMENTO DE TODOS OS MATERIAIS, EXCETO TRANSPORTE DOS AGREGADOS)</t>
  </si>
  <si>
    <t>DRENO PROFUNDO DE CORTE EM ROCHA TIPO DR.DPR (EXECUÇÃO  INCLUINDO  ESCAVAÇÃO,  FORNECIMENTO DE TODOS OS MATERIAIS, EXCETO TRANSPORTE DOS AGREGADOS)</t>
  </si>
  <si>
    <t>DRENO VERTICAL DE AREIA (EXECUÇÃO INCLUINDO  ESCAVAÇÃO ,FORNECIMENTO DE TODOS OS MATERIAIS, EXCETO TRANSPORTE DOS AGREGADOS)</t>
  </si>
  <si>
    <t>DRENO VERTICAL DE BRITA (EXECUÇÃO INCLUINDO  ESCAVAÇÃO ,FORNECIMENTO DE TODOS OS MATERIAIS, EXCETO TRANSPORTE DOS AGREGADOS)</t>
  </si>
  <si>
    <t>ENROCAMENTO DE TALUDE, TIPO OC.ET-01 (EXECUÇÃO, INCLUINDO  FORNECIMENTO DE TODOS OS MATERIAIS, EXCLUI TRANSPORTE DO AGREGADO)</t>
  </si>
  <si>
    <t>GIGANTE DE SUSTENTAÇÃO PARA BUEIRO DUPLO TUBULAR DE CONCRETO - BDTC Ø 0,80 M (EXECUÇÃO, INCLUINDO FORNECIMENTO E TRANSPORTE DE TODOS OS MATERIAIS,EXCLUSIVE ESCAVAÇÃO E COMPACTAÇÃO)</t>
  </si>
  <si>
    <t>GIGANTE DE SUSTENTAÇÃO PARA BUEIRO SIMPLES TUBULAR DE CONCRETO - BSTC Ø 0,60 M (EXECUÇÃO, INCLUINDO FORNECIMENTO E TRANSPORTE DE TODOS OS MATERIAIS,EXCLUSIVE ESCAVAÇÃO E COMPACTAÇÃO)</t>
  </si>
  <si>
    <t>GIGANTE DE SUSTENTAÇÃO PARA BUEIRO SIMPLES TUBULAR DE CONCRETO - BSTC Ø 0,80 M (EXECUÇÃO, INCLUINDO FORNECIMENTO E TRANSPORTE DE TODOS OS MATERIAIS,EXCLUSIVE ESCAVAÇÃO E COMPACTAÇÃO)</t>
  </si>
  <si>
    <t>GIGANTE DE SUSTENTAÇÃO PARA BUEIRO SIMPLES TUBULAR DE CONCRETO - BSTC Ø 1,00 M (EXECUÇÃO, INCLUINDO FORNECIMENTO E TRANSPORTE DE TODOS OS MATERIAIS,EXCLUSIVE ESCAVAÇÃO E COMPACTAÇÃO)</t>
  </si>
  <si>
    <t>GIGANTE DE SUSTENTAÇÃO PARA BUEIRO TRIPLO TUBULAR DE CONCRETO - BTTC Ø 1,00 M (EXECUÇÃO, INCLUINDO FORNECIMENTO E TRANSPORTE DE TODOS OS MATERIAIS,EXCLUSIVE ESCAVAÇÃO E COMPACTAÇÃO)</t>
  </si>
  <si>
    <t>GUARDA-CORPO, TIPO OC.NJ-S1 (EXECUÇÃO INCLUINDO  FORNECIMENTO E TRANSPORTE DE TODOS OS MATERIAIS)</t>
  </si>
  <si>
    <t>MANTA GEOTÊXTIL NÃO TECIDA, A/150, OP/15 OU SIMILAR, RESISTÊNCIA À TRAÇÃO DE 10 KN/M2 (EXECUÇÃO, INCLUINDO FORNECIMENTO, TRANSPORTE E COLOCAÇÃO)</t>
  </si>
  <si>
    <t>MANTA GEOTÊXTIL NÃO TECIDA, A/180, OP/20 OU SIMILAR, RESISTÊNCIA À TRAÇÃO DE 12 KN/M2 (INCLUINDO FORNECIMENTO, TRANSPORTE E COLOCAÇÃO)</t>
  </si>
  <si>
    <t>MANTA GEOTÊXTIL NÃO TECIDA, A/300, OP/30 OU SIMILAR, RESISTÊNCIA À TRAÇÃO DE 21 KN/M2 (EXECUÇÃO, INCLUINDO FORNECIMENTO, TRANSPORTE E COLOCAÇÃO)</t>
  </si>
  <si>
    <t>MANTA GEOTÊXTIL NÃO TECIDA, A/500, OP/60 OU SIMILAR, RESISTÊNCIA À TRAÇÃO DE 39 KN/M2 (EXECUÇÃO, INCLUINDO FORNECIMENTO, TRANSPORTE E COLOCAÇÃO)</t>
  </si>
  <si>
    <t>MANTA GEOTÊXTIL NÃO TECIDA, OP/40 OU SIMILAR, RESISTÊNCIA À TRAÇÃO DE 27 KN/M2 (EXECUÇÃO, INCLUINDO FORNECIMENTO, TRANSPORTE E COLOCAÇÃO)</t>
  </si>
  <si>
    <t>MANTA GEOTEXTIL TECIDA, 2004 OU SIMILAR, RESISTÊNCIA A TRAÇÃO DE 22 KN/M2 (EEXECUÇÃO, INCLUINDO FORNECIMENTO, TRANSPORTE E COLOCAÇÃO)</t>
  </si>
  <si>
    <t>MANTA GEOTEXTIL TECIDA, 2008 OU SIMILAR, RESISTÊNCIA À TRAÇÃO DE 35 KN/M2. (EXECUÇÃO, INCLUINDO FORNECIMENTO, TRANSPORTE E COLOCAÇÃO)</t>
  </si>
  <si>
    <t>MANTA GEOTEXTIL TECIDA, 2010A OU SIMILAR, RESISTÊNCIA A TRAÇÃO DE 42 KN/M2. (EXECUÇÃO, INCLUINDO FORNECIMENTO, TRANSPORTE E COLOCAÇÃO)</t>
  </si>
  <si>
    <t>MEIO-FIO DE CONCRETO, TIPO DR.MF-01 (EXECUÇÃO, INCLUINDO ESCAVAÇÃO, FORNECIMENTO E TRANSPORTE DE TODOS OS MATERIAIS)</t>
  </si>
  <si>
    <t>MURETA DE PROTEÇÃO,  TIPO DR.MP-01 (EXECUÇÃO,  FORNECIMENTO E TRANSPORTE DE TODOS OS MATERIAIS)</t>
  </si>
  <si>
    <t>PASSAGEM DE GADO, TIPO OC.PG-01 - BOCA (EXECUÇÃO, INCLUINDO GUARDAD-CORPO, FORNECIMENTO E TRANSPORTE DE TODOS OS MATERIAIS, EXCLUSIVE ESCAVAÇÃO, COMPACTAÇÃO E FUNDAÇÃO PARA A PASSAGEM DE GADO)</t>
  </si>
  <si>
    <t>PASSAGEM DE GADO, TIPO OC.PG-01 - CORPO (EXECUÇÃO, INCLUINDO GUARDAD-CORPO, FORNECIMENTO E TRANSPORTE DE TODOS OS MATERIAIS, EXCLUSIVE ESCAVAÇÃO, COMPACTAÇÃO E FUNDAÇÃO PARA A PASSAGEM DE GADO)</t>
  </si>
  <si>
    <t>PASSAGEM DE GADO, TIPO OC.PG-03 -  BOCA (EXECUÇÃO, INCLUINDO GUARDAD-CORPO, FORNECIMENTO E TRANSPORTE DE TODOS OS MATERIAIS, EXCLUSIVE ESCAVAÇÃO, COMPACTAÇÃO E FUNDAÇÃO PARA A PASSAGEM DE GADO)</t>
  </si>
  <si>
    <t>PASSAGEM DE GADO, TIPO OC.PG-03 - CORPO (EXECUÇÃO, INCLUINDO GUARDAD-CORPO, FORNECIMENTO E TRANSPORTE DE TODOS OS MATERIAIS, EXCLUSIVE ESCAVAÇÃO, COMPACTAÇÃO E FUNDAÇÃO PARA A PASSAGEM DE GADO)</t>
  </si>
  <si>
    <t>PASSAGEM SOBRE SARJETA, TIPO OC.PS-01A COM LAJES DE LARGURA = 1,00M (EXECUÇÃO INCLUINDO ESCAVAÇÃO, FORNECIMENTO E TRANSPORTE DE TODOS OS MATERIAIS)</t>
  </si>
  <si>
    <t>PASSAGEM SOBRE SARJETA, TIPO OC.PS-02A COM LAJES DE LARGURA = 2,00M (EXECUÇÃO INCLUINDO ESCAVAÇÃO, FORNECIMENTO E TRANSPORTE DE TODOS OS MATERIAIS)</t>
  </si>
  <si>
    <t>REMOÇÃO DE BUEIRO DUPLO TUBULAR DE CONCRETO. BDTC Ø 0,60 M - BOCA</t>
  </si>
  <si>
    <t>REMOÇÃO DE BUEIRO DUPLO TUBULAR DE CONCRETO. BDTC Ø 0,60 M - CORPO</t>
  </si>
  <si>
    <t>REMOÇÃO DE BUEIRO DUPLO TUBULAR DE CONCRETO. BDTC Ø 0,80 M - BOCA</t>
  </si>
  <si>
    <t>REMOÇÃO DE BUEIRO DUPLO TUBULAR DE CONCRETO. BDTC Ø 0,80 M - CORPO</t>
  </si>
  <si>
    <t>REMOÇÃO DE BUEIRO DUPLO TUBULAR DE CONCRETO. BDTC Ø 1.00 M - BOCA</t>
  </si>
  <si>
    <t>REMOÇÃO DE BUEIRO DUPLO TUBULAR DE CONCRETO. BDTC Ø 1,00 M - CORPO</t>
  </si>
  <si>
    <t>REMOÇÃO DE BUEIRO DUPLO TUBULAR DE CONCRETO. BDTC Ø 1,20 M - BOCA</t>
  </si>
  <si>
    <t>REMOÇÃO DE BUEIRO DUPLO TUBULAR DE CONCRETO. BDTC Ø 1,20 M - CORPO</t>
  </si>
  <si>
    <t>REMOÇÃO DE BUEIRO DUPLO TUBULAR DE CONCRETO. BDTC Ø 1,50 M - BOCA</t>
  </si>
  <si>
    <t>REMOÇÃO DE BUEIRO DUPLO TUBULAR DE CONCRETO. BDTC Ø 1,50 M - CORPO</t>
  </si>
  <si>
    <t>REMOÇÃO DE BUEIRO SIMPLES TUBULAR DE CONCRETO. BSTC Ø 0,40 M - BOCA</t>
  </si>
  <si>
    <t>REMOÇÃO DE BUEIRO SIMPLES TUBULAR DE CONCRETO. BSTC Ø 0,40 M - CORPO</t>
  </si>
  <si>
    <t>REMOÇÃO DE BUEIRO SIMPLES TUBULAR DE CONCRETO. BSTC Ø 0,60 M - BOCA</t>
  </si>
  <si>
    <t>REMOÇÃO DE BUEIRO SIMPLES TUBULAR DE CONCRETO. BSTC Ø 0,60 M - CORPO</t>
  </si>
  <si>
    <t>REMOÇÃO DE BUEIRO SIMPLES TUBULAR DE CONCRETO. BSTC Ø 0,80 M - BOCA</t>
  </si>
  <si>
    <t>REMOÇÃO DE BUEIRO SIMPLES TUBULAR DE CONCRETO. BSTC Ø 0,80 M - CORPO</t>
  </si>
  <si>
    <t>REMOÇÃO DE BUEIRO SIMPLES TUBULAR DE CONCRETO. BSTC Ø 1,00 M - BOCA</t>
  </si>
  <si>
    <t>REMOÇÃO DE BUEIRO SIMPLES TUBULAR DE CONCRETO. BSTC Ø 1,00 M - CORPO</t>
  </si>
  <si>
    <t>REMOÇÃO DE BUEIRO SIMPLES TUBULAR DE CONCRETO. BSTC Ø 1,20 M - BOCA</t>
  </si>
  <si>
    <t>REMOÇÃO DE BUEIRO SIMPLES TUBULAR DE CONCRETO. BSTC Ø 1,20 M - CORPO</t>
  </si>
  <si>
    <t>REMOÇÃO DE BUEIRO SIMPLES TUBULAR DE CONCRETO. BSTC Ø 1,50 M - BOCA</t>
  </si>
  <si>
    <t>REMOÇÃO DE BUEIRO SIMPLES TUBULAR DE CONCRETO. BSTC Ø 1,50 M - CORPO</t>
  </si>
  <si>
    <t>REMOÇÃO DE BUEIRO TRIPLO TUBULAR DE CONCRETO. BTTC Ø 0,60 M - BOCA</t>
  </si>
  <si>
    <t>REMOÇÃO DE BUEIRO TRIPLO TUBULAR DE CONCRETO. BTTC Ø 0,60 M - CORPO</t>
  </si>
  <si>
    <t>REMOÇÃO DE BUEIRO TRIPLO TUBULAR DE CONCRETO. BTTC Ø 0,80 M - BOCA</t>
  </si>
  <si>
    <t>REMOÇÃO DE BUEIRO TRIPLO TUBULAR DE CONCRETO. BTTC Ø 0,80 M - CORPO</t>
  </si>
  <si>
    <t>REMOÇÃO DE BUEIRO TRIPLO TUBULAR DE CONCRETO. BTTC Ø 1,00 M - BOCA</t>
  </si>
  <si>
    <t>REMOÇÃO DE BUEIRO TRIPLO TUBULAR DE CONCRETO. BTTC Ø 1,00 M - CORPO</t>
  </si>
  <si>
    <t>REMOÇÃO DE BUEIRO TRIPLO TUBULAR DE CONCRETO. BTTC Ø 1.20 M - BOCA</t>
  </si>
  <si>
    <t>REMOÇÃO DE BUEIRO TRIPLO TUBULAR DE CONCRETO. BTTC Ø 1,20 M - CORPO</t>
  </si>
  <si>
    <t>REMOÇÃO DE BUEIRO TRIPLO TUBULAR DE CONCRETO. BTTC Ø 1,50 M - BOCA</t>
  </si>
  <si>
    <t>REMOÇÃO DE BUEIRO TRIPLO TUBULAR DE CONCRETO. BTTC Ø 1,50 M - CORPO</t>
  </si>
  <si>
    <t>SARJETA DE CONCRETO EM ATERRO, TIPO DR.SCA-X/Y. LARGURA = 100 CM TIPO 70/10 (EXECUÇÃO, INCLUINDO ESCAVAÇÃO, FORNECIMENTO E TRANSPORTE DE TODOS OS MATERIAIS)</t>
  </si>
  <si>
    <t>SARJETA DE CONCRETO EM ATERRO, TIPO DR.SCA-X/Y. LARGURA = 100 CM TIPO 70/15 (EXECUÇÃO, INCLUINDO ESCAVAÇÃO, FORNECIMENTO E TRANSPORTE DE TODOS OS MATERIAIS)</t>
  </si>
  <si>
    <t>SARJETA DE CONCRETO EM ATERRO, TIPO DR.SCA-X/Y. LARGURA = 100 CM TIPO 70/20 (EXECUÇÃO, INCLUINDO ESCAVAÇÃO, FORNECIMENTO E TRANSPORTE DE TODOS OS MATERIAIS)</t>
  </si>
  <si>
    <t>SARJETA DE CONCRETO EM ATERRO, TIPO DR.SCA-X/Y. LARGURA = 100 CM TIPO 70/25 (EXECUÇÃO, INCLUINDO ESCAVAÇÃO, FORNECIMENTO E TRANSPORTE DE TODOS OS MATERIAIS)</t>
  </si>
  <si>
    <t>SARJETA DE CONCRETO EM ATERRO, TIPO DR.SCA-X/Y. LARGURA = 100 CM TIPO 70/30 (EXECUÇÃO, INCLUINDO ESCAVAÇÃO, FORNECIMENTO E TRANSPORTE DE TODOS OS MATERIAIS)</t>
  </si>
  <si>
    <t>SARJETA DE CONCRETO EM ATERRO, TIPO DR.SCA-X/Y. LARGURA = 60 CM TIPO 30/10 (EXECUÇÃO, INCLUINDO ESCAVAÇÃO,FORNECIMENTO, TRANSPORTE E PLANTIO DA GRAMA)</t>
  </si>
  <si>
    <t>SARJETA DE CONCRETO EM ATERRO, TIPO DR.SCA-X/Y. LARGURA = 60 CM TIPO 30/15 (EXECUÇÃO, INCLUINDO ESCAVAÇÃO,FORNECIMENTO, TRANSPORTE E PLANTIO DA GRAMA)</t>
  </si>
  <si>
    <t>SARJETA DE CONCRETO EM ATERRO, TIPO DR.SCA-X/Y. LARGURA = 60 CM TIPO 30/20 (EXECUÇÃO, INCLUINDO ESCAVAÇÃO, FORNECIMENTO E TRANSPORTE DE TODOS OS MATERIAIS)</t>
  </si>
  <si>
    <t>SARJETA DE CONCRETO EM ATERRO, TIPO DR.SCA-X/Y. LARGURA = 70 CM TIPO 40/10 (EXECUÇÃO, INCLUINDO ESCAVAÇÃO, FORNECIMENTO E TRANSPORTE DE TODOS OS MATERIAIS)</t>
  </si>
  <si>
    <t>SARJETA DE CONCRETO EM ATERRO, TIPO DR.SCA-X/Y. LARGURA = 70 CM TIPO 40/15 (EXECUÇÃO, INCLUINDO ESCAVAÇÃO, FORNECIMENTO E TRANSPORTE DE TODOS OS MATERIAIS)</t>
  </si>
  <si>
    <t>SARJETA DE CONCRETO EM ATERRO, TIPO DR.SCA-X/Y. LARGURA = 70 CM TIPO 40/20 (EXECUÇÃO, INCLUINDO ESCAVAÇÃO, FORNECIMENTO E TRANSPORTE DE TODOS OS MATERIAIS)</t>
  </si>
  <si>
    <t>SARJETA DE CONCRETO EM ATERRO, TIPO DR.SCA-X/Y. LARGURA = 70 CM TIPO 40/25 (EXECUÇÃO, INCLUINDO ESCAVAÇÃO, FORNECIMENTO E TRANSPORTE DE TODOS OS MATERIAIS)</t>
  </si>
  <si>
    <t>SARJETA DE CONCRETO EM ATERRO, TIPO DR.SCA-X/Y. LARGURA = 80 CM TIPO 50/10 (EXECUÇÃO, INCLUINDO ESCAVAÇÃO, FORNECIMENTO E TRANSPORTE DE TODOS OS MATERIAIS)</t>
  </si>
  <si>
    <t>SARJETA DE CONCRETO EM ATERRO, TIPO DR.SCA-X/Y. LARGURA = 80 CM TIPO 50/15 (EXECUÇÃO, INCLUINDO ESCAVAÇÃO, FORNECIMENTO E TRANSPORTE DE TODOS OS MATERIAIS)</t>
  </si>
  <si>
    <t>SARJETA DE CONCRETO EM ATERRO, TIPO DR.SCA-X/Y. LARGURA = 80 CM TIPO 50/20 (EXECUÇÃO, INCLUINDO ESCAVAÇÃO, FORNECIMENTO E TRANSPORTE DE TODOS OS MATERIAIS)</t>
  </si>
  <si>
    <t>SARJETA DE CONCRETO EM ATERRO, TIPO DR.SCA-X/Y. LARGURA = 80 CM TIPO 50/25 (EXECUÇÃO, INCLUINDO ESCAVAÇÃO, FORNECIMENTO E TRANSPORTE DE TODOS OS MATERIAIS)</t>
  </si>
  <si>
    <t>SARJETA DE CONCRETO EM ATERRO, TIPO DR.SCA-X/Y. LARGURA = 80 CM TIPO 50/30 (EXECUÇÃO, INCLUINDO ESCAVAÇÃO, FORNECIMENTO E TRANSPORTE DE TODOS OS MATERIAIS)</t>
  </si>
  <si>
    <t>SARJETA DE CONCRETO EM ATERRO, TIPO DR.SCA-X/Y. LARGURA = 90 CM TIPO 60/10 (EXECUÇÃO, INCLUINDO ESCAVAÇÃO, FORNECIMENTO E TRANSPORTE DE TODOS OS MATERIAIS)</t>
  </si>
  <si>
    <t>SARJETA DE CONCRETO EM ATERRO, TIPO DR.SCA-X/Y. LARGURA = 90 CM TIPO 60/15 (EXECUÇÃO, INCLUINDO ESCAVAÇÃO, FORNECIMENTO E TRANSPORTE DE TODOS OS MATERIAIS)</t>
  </si>
  <si>
    <t>SARJETA DE CONCRETO EM ATERRO, TIPO DR.SCA-X/Y. LARGURA = 90 CM TIPO 60/20 (EXECUÇÃO, INCLUINDO ESCAVAÇÃO, FORNECIMENTO E TRANSPORTE DE TODOS OS MATERIAIS)</t>
  </si>
  <si>
    <t>SARJETA DE CONCRETO EM ATERRO, TIPO DR.SCA-X/Y. LARGURA = 90 CM TIPO 60/25 (EXECUÇÃO, INCLUINDO ESCAVAÇÃO, FORNECIMENTO E TRANSPORTE DE TODOS OS MATERIAIS)</t>
  </si>
  <si>
    <t>SARJETA DE CONCRETO EM ATERRO, TIPO DR.SCA-X/Y. LARGURA = 90 CM TIPO 60/30 (EXECUÇÃO, INCLUINDO ESCAVAÇÃO, FORNECIMENTO E TRANSPORTE DE TODOS OS MATERIAIS)</t>
  </si>
  <si>
    <t>SARJETA DE CONCRETO EM CORTE TIPO DR.SCC-X/Y. LARGURA = 100 CM TIPO 90/10 (EXECUÇÃO, INCLUINDO ESCAVAÇÃO, FORNECIMENTO E TRANSPORTE DE TODOS OS MATERIAIS)</t>
  </si>
  <si>
    <t>SARJETA DE CONCRETO EM CORTE TIPO DR.SCC-X/Y. LARGURA = 100 CM TIPO 90/15 (EXECUÇÃO, INCLUINDO ESCAVAÇÃO, FORNECIMENTO E TRANSPORTE DE TODOS OS MATERIAIS)</t>
  </si>
  <si>
    <t>SARJETA DE CONCRETO EM CORTE TIPO DR.SCC-X/Y. LARGURA = 100 CM TIPO 90/20 (EXECUÇÃO, INCLUINDO ESCAVAÇÃO, FORNECIMENTO E TRANSPORTE DE TODOS OS MATERIAIS)</t>
  </si>
  <si>
    <t>SARJETA DE CONCRETO EM CORTE TIPO DR.SCC-X/Y. LARGURA = 100 CM TIPO 90/25 (EXECUÇÃO, INCLUINDO ESCAVAÇÃO, FORNECIMENTO E TRANSPORTE DE TODOS OS MATERIAIS)</t>
  </si>
  <si>
    <t>SARJETA DE CONCRETO EM CORTE TIPO DR.SCC-X/Y. LARGURA = 100 CM TIPO 90/30 (EXECUÇÃO, INCLUINDO ESCAVAÇÃO, FORNECIMENTO E TRANSPORTE DE TODOS OS MATERIAIS)</t>
  </si>
  <si>
    <t>SARJETA DE CONCRETO EM CORTE TIPO DR.SCC-X/Y. LARGURA = 50 CM TIPO 40/10 (EXECUÇÃO, INCLUINDO ESCAVAÇÃO, FORNECIMENTO E TRANSPORTE DE TODOS OS MATERIAIS)</t>
  </si>
  <si>
    <t>SARJETA DE CONCRETO EM CORTE TIPO DR.SCC-X/Y. LARGURA = 50 CM TIPO 40/15 (EXECUÇÃO, INCLUINDO ESCAVAÇÃO, FORNECIMENTO E TRANSPORTE DE TODOS OS MATERIAIS)</t>
  </si>
  <si>
    <t>SARJETA DE CONCRETO EM CORTE TIPO DR.SCC-X/Y. LARGURA = 60 CM TIPO 50/10 (EXECUÇÃO, INCLUINDO ESCAVAÇÃO, FORNECIMENTO E TRANSPORTE DE TODOS OS MATERIAIS)</t>
  </si>
  <si>
    <t>SARJETA DE CONCRETO EM CORTE TIPO DR.SCC-X/Y. LARGURA = 60 CM TIPO 50/15 (EXECUÇÃO, INCLUINDO ESCAVAÇÃO, FORNECIMENTO E TRANSPORTE DE TODOS OS MATERIAIS)</t>
  </si>
  <si>
    <t>SARJETA DE CONCRETO EM CORTE TIPO DR.SCC-X/Y. LARGURA = 60 CM TIPO 50/20 (EXECUÇÃO, INCLUINDO ESCAVAÇÃO, FORNECIMENTO E TRANSPORTE DE TODOS OS MATERIAIS)</t>
  </si>
  <si>
    <t>SARJETA DE CONCRETO EM CORTE TIPO DR.SCC-X/Y. LARGURA = 70 CM TIPO 60/10 (EXECUÇÃO, INCLUINDO ESCAVAÇÃO, FORNECIMENTO E TRANSPORTE DE TODOS OS MATERIAIS)</t>
  </si>
  <si>
    <t>SARJETA DE CONCRETO EM CORTE TIPO DR.SCC-X/Y. LARGURA = 70 CM TIPO 60/15 (EXECUÇÃO, INCLUINDO ESCAVAÇÃO, FORNECIMENTO E TRANSPORTE DE TODOS OS MATERIAIS)</t>
  </si>
  <si>
    <t>SARJETA DE CONCRETO EM CORTE TIPO DR.SCC-X/Y. LARGURA = 70 CM TIPO 60/20 (EXECUÇÃO, INCLUINDO ESCAVAÇÃO, FORNECIMENTO E TRANSPORTE DE TODOS OS MATERIAIS)</t>
  </si>
  <si>
    <t>SARJETA DE CONCRETO EM CORTE TIPO DR.SCC-X/Y. LARGURA = 70 CM TIPO 60/25 (EXECUÇÃO, INCLUINDO ESCAVAÇÃO, FORNECIMENTO E TRANSPORTE DE TODOS OS MATERIAIS)</t>
  </si>
  <si>
    <t>SARJETA DE CONCRETO EM CORTE TIPO DR.SCC-X/Y. LARGURA = 80 CM TIPO 70/10 (EXECUÇÃO, INCLUINDO ESCAVAÇÃO, FORNECIMENTO E TRANSPORTE DE TODOS OS MATERIAIS)</t>
  </si>
  <si>
    <t>SARJETA DE CONCRETO EM CORTE TIPO DR.SCC-X/Y. LARGURA = 80 CM TIPO 70/15 (EXECUÇÃO, INCLUINDO ESCAVAÇÃO, FORNECIMENTO E TRANSPORTE DE TODOS OS MATERIAIS)</t>
  </si>
  <si>
    <t>SARJETA DE CONCRETO EM CORTE TIPO DR.SCC-X/Y. LARGURA = 80 CM TIPO 70/20 (EXECUÇÃO, INCLUINDO ESCAVAÇÃO, FORNECIMENTO E TRANSPORTE DE TODOS OS MATERIAIS)</t>
  </si>
  <si>
    <t>SARJETA DE CONCRETO EM CORTE TIPO DR.SCC-X/Y. LARGURA = 80 CM TIPO 70/25 (EXECUÇÃO, INCLUINDO ESCAVAÇÃO, FORNECIMENTO E TRANSPORTE DE TODOS OS MATERIAIS)</t>
  </si>
  <si>
    <t>SARJETA DE CONCRETO EM CORTE TIPO DR.SCC-X/Y. LARGURA = 80 CM TIPO 70/30 (EXECUÇÃO, INCLUINDO ESCAVAÇÃO, FORNECIMENTO E TRANSPORTE DE TODOS OS MATERIAIS)</t>
  </si>
  <si>
    <t>SARJETA DE CONCRETO EM CORTE TIPO DR.SCC-X/Y. LARGURA = 90 CM TIPO 80/10 (EXECUÇÃO, INCLUINDO ESCAVAÇÃO, FORNECIMENTO E TRANSPORTE DE TODOS OS MATERIAIS)</t>
  </si>
  <si>
    <t>SARJETA DE CONCRETO EM CORTE TIPO DR.SCC-X/Y. LARGURA = 90 CM TIPO 80/15 (EXECUÇÃO, INCLUINDO ESCAVAÇÃO, FORNECIMENTO E TRANSPORTE DE TODOS OS MATERIAIS)</t>
  </si>
  <si>
    <t>SARJETA DE CONCRETO EM CORTE TIPO DR.SCC-X/Y. LARGURA = 90 CM TIPO 80/20 (EXECUÇÃO, INCLUINDO ESCAVAÇÃO, FORNECIMENTO E TRANSPORTE DE TODOS OS MATERIAIS)</t>
  </si>
  <si>
    <t>SARJETA DE CONCRETO EM CORTE TIPO DR.SCC-X/Y. LARGURA = 90 CM TIPO 80/25 (EXECUÇÃO, INCLUINDO ESCAVAÇÃO, FORNECIMENTO E TRANSPORTE DE TODOS OS MATERIAIS)</t>
  </si>
  <si>
    <t>SARJETA DE CONCRETO EM CORTE TIPO DR.SCC-X/Y. LARGURA = 90 CM TIPO 80/30 (EXECUÇÃO, INCLUINDO ESCAVAÇÃO, FORNECIMENTO E TRANSPORTE DE TODOS OS MATERIAIS)</t>
  </si>
  <si>
    <t>SARJETA DE GRAMA EM CORTE TIPO SGC-X/Y. LARGURA = 100 CM TIPO 100/10 (EXECUÇÃO, INCLUINDO ESCAVAÇÃO,FORNECIMENTO, TRANSPORTE E PLANTIO DA GRAMA)</t>
  </si>
  <si>
    <t>SARJETA DE GRAMA EM CORTE TIPO SGC-X/Y. LARGURA = 100 CM TIPO 100/15 (EXECUÇÃO, INCLUINDO ESCAVAÇÃO,FORNECIMENTO, TRANSPORTE E PLANTIO DA GRAMA)</t>
  </si>
  <si>
    <t>SARJETA DE GRAMA EM CORTE TIPO SGC-X/Y. LARGURA = 100 CM TIPO 100/20 (EXECUÇÃO, INCLUINDO ESCAVAÇÃO,FORNECIMENTO, TRANSPORTE E PLANTIO DA GRAMA)</t>
  </si>
  <si>
    <t>SARJETA DE GRAMA EM CORTE TIPO SGC-X/Y. LARGURA = 100 CM TIPO 100/25 (EXECUÇÃO, INCLUINDO ESCAVAÇÃO,FORNECIMENTO, TRANSPORTE E PLANTIO DA GRAMA)</t>
  </si>
  <si>
    <t>SARJETA DE GRAMA EM CORTE TIPO SGC-X/Y. LARGURA = 50 CM TIPO 50/10 (EXECUÇÃO, INCLUINDO ESCAVAÇÃO,FORNECIMENTO, TRANSPORTE E PLANTIO DA GRAMA)</t>
  </si>
  <si>
    <t>SARJETA DE GRAMA EM CORTE TIPO SGC-X/Y. LARGURA = 50 CM TIPO 50/15 (EXECUÇÃO, INCLUINDO ESCAVAÇÃO,FORNECIMENTO, TRANSPORTE E PLANTIO DA GRAMA)</t>
  </si>
  <si>
    <t>SARJETA DE GRAMA EM CORTE TIPO SGC-X/Y. LARGURA = 60 CM TIPO 60/10 (EXECUÇÃO, INCLUINDO ESCAVAÇÃO,FORNECIMENTO, TRANSPORTE E PLANTIO DA GRAMA)</t>
  </si>
  <si>
    <t>SARJETA DE GRAMA EM CORTE TIPO SGC-X/Y. LARGURA = 60 CM TIPO 60/15 (EXECUÇÃO, INCLUINDO ESCAVAÇÃO,FORNECIMENTO, TRANSPORTE E PLANTIO DA GRAMA)</t>
  </si>
  <si>
    <t>SARJETA DE GRAMA EM CORTE TIPO SGC-X/Y. LARGURA = 60 CM TIPO 60/20 (EXECUÇÃO, INCLUINDO ESCAVAÇÃO,FORNECIMENTO, TRANSPORTE E PLANTIO DA GRAMA)</t>
  </si>
  <si>
    <t>SARJETA DE GRAMA EM CORTE TIPO SGC-X/Y. LARGURA = 70 CM TIPO 70/10 (EXECUÇÃO, INCLUINDO ESCAVAÇÃO,FORNECIMENTO, TRANSPORTE E PLANTIO DA GRAMA)</t>
  </si>
  <si>
    <t>SARJETA DE GRAMA EM CORTE TIPO SGC-X/Y. LARGURA = 70 CM TIPO 70/15 (EXECUÇÃO, INCLUINDO ESCAVAÇÃO,FORNECIMENTO, TRANSPORTE E PLANTIO DA GRAMA)</t>
  </si>
  <si>
    <t>SARJETA DE GRAMA EM CORTE TIPO SGC-X/Y. LARGURA = 70 CM TIPO 70/20 (EXECUÇÃO, INCLUINDO ESCAVAÇÃO,FORNECIMENTO, TRANSPORTE E PLANTIO DA GRAMA)</t>
  </si>
  <si>
    <t>SARJETA DE GRAMA EM CORTE TIPO SGC-X/Y. LARGURA = 80 CM TIPO 80/10 (EXECUÇÃO, INCLUINDO ESCAVAÇÃO,FORNECIMENTO, TRANSPORTE E PLANTIO DA GRAMA)</t>
  </si>
  <si>
    <t>SARJETA DE GRAMA EM CORTE TIPO SGC-X/Y. LARGURA = 80 CM TIPO 80/15 (EXECUÇÃO, INCLUINDO ESCAVAÇÃO,FORNECIMENTO, TRANSPORTE E PLANTIO DA GRAMA)</t>
  </si>
  <si>
    <t>SARJETA DE GRAMA EM CORTE TIPO SGC-X/Y. LARGURA = 80 CM TIPO 80/20 (EXECUÇÃO, INCLUINDO ESCAVAÇÃO,FORNECIMENTO, TRANSPORTE E PLANTIO DA GRAMA)</t>
  </si>
  <si>
    <t>SARJETA DE GRAMA EM CORTE TIPO SGC-X/Y. LARGURA = 80 CM TIPO 80/25 (EXECUÇÃO, INCLUINDO ESCAVAÇÃO,FORNECIMENTO, TRANSPORTE E PLANTIO DA GRAMA)</t>
  </si>
  <si>
    <t>SARJETA DE GRAMA EM CORTE TIPO SGC-X/Y. LARGURA = 90 CM TIPO 90/10 (EXECUÇÃO, INCLUINDO ESCAVAÇÃO,FORNECIMENTO, TRANSPORTE E PLANTIO DA GRAMA)</t>
  </si>
  <si>
    <t>SARJETA DE GRAMA EM CORTE TIPO SGC-X/Y. LARGURA = 90 CM TIPO 90/15 (EXECUÇÃO, INCLUINDO ESCAVAÇÃO,FORNECIMENTO, TRANSPORTE E PLANTIO DA GRAMA)</t>
  </si>
  <si>
    <t>SARJETA DE GRAMA EM CORTE TIPO SGC-X/Y. LARGURA = 90 CM TIPO 90/20 (EXECUÇÃO, INCLUINDO ESCAVAÇÃO,FORNECIMENTO, TRANSPORTE E PLANTIO DA GRAMA)</t>
  </si>
  <si>
    <t>SARJETA DE GRAMA EM CORTE TIPO SGC-X/Y. LARGURA = 90 CM TIPO 90/25 (EXECUÇÃO, INCLUINDO ESCAVAÇÃO,FORNECIMENTO, TRANSPORTE E PLANTIO DA GRAMA)</t>
  </si>
  <si>
    <t>SARJETA DE TERRA EM CORTE TIPO DR.SCT- X/Y. LARGURA = 100 CM TIPO 100/10 (EXECUÇÃO, INCLUINDO ESCAVAÇÃO)</t>
  </si>
  <si>
    <t>SARJETA DE TERRA EM CORTE TIPO DR.SCT- X/Y. LARGURA = 100 CM TIPO 100/15 (EXECUÇÃO, INCLUINDO ESCAVAÇÃO)</t>
  </si>
  <si>
    <t>SARJETA DE TERRA EM CORTE TIPO DR.SCT- X/Y. LARGURA = 100 CM TIPO 100/20 (EXECUÇÃO, INCLUINDO ESCAVAÇÃO)</t>
  </si>
  <si>
    <t>SARJETA DE TERRA EM CORTE TIPO DR.SCT- X/Y. LARGURA = 100 CM TIPO 100/25 (EXECUÇÃO, INCLUINDO ESCAVAÇÃO)</t>
  </si>
  <si>
    <t>SARJETA DE TERRA EM CORTE TIPO DR.SCT- X/Y. LARGURA = 50 CM TIPO 50/10 (EXECUÇÃO, INCLUINDO ESCAVAÇÃO)</t>
  </si>
  <si>
    <t>SARJETA DE TERRA EM CORTE TIPO DR.SCT- X/Y. LARGURA = 50 CM TIPO 50/15 (EXECUÇÃO, INCLUINDO ESCAVAÇÃO)</t>
  </si>
  <si>
    <t>SARJETA DE TERRA EM CORTE TIPO DR.SCT- X/Y. LARGURA = 60 CM TIPO 60/10 (EXECUÇÃO, INCLUINDO ESCAVAÇÃO)</t>
  </si>
  <si>
    <t>SARJETA DE TERRA EM CORTE TIPO DR.SCT- X/Y. LARGURA = 60 CM TIPO 60/15 (EXECUÇÃO, INCLUINDO ESCAVAÇÃO)</t>
  </si>
  <si>
    <t>SARJETA DE TERRA EM CORTE TIPO DR.SCT- X/Y. LARGURA = 60 CM TIPO 60/20 (EXECUÇÃO, INCLUINDO ESCAVAÇÃO)</t>
  </si>
  <si>
    <t>SARJETA DE TERRA EM CORTE TIPO DR.SCT- X/Y. LARGURA = 70 CM TIPO 70/10 (EXECUÇÃO, INCLUINDO ESCAVAÇÃO)</t>
  </si>
  <si>
    <t>SARJETA DE TERRA EM CORTE TIPO DR.SCT- X/Y. LARGURA = 70 CM TIPO 70/15 (EXECUÇÃO, INCLUINDO ESCAVAÇÃO)</t>
  </si>
  <si>
    <t>SARJETA DE TERRA EM CORTE TIPO DR.SCT- X/Y. LARGURA = 70 CM TIPO 70/20 (EXECUÇÃO, INCLUINDO ESCAVAÇÃO)</t>
  </si>
  <si>
    <t>SARJETA DE TERRA EM CORTE TIPO DR.SCT- X/Y. LARGURA = 80 CM TIPO 80/10 (EXECUÇÃO, INCLUINDO ESCAVAÇÃO)</t>
  </si>
  <si>
    <t>SARJETA DE TERRA EM CORTE TIPO DR.SCT- X/Y. LARGURA = 80 CM TIPO 80/15 (EXECUÇÃO, INCLUINDO ESCAVAÇÃO)</t>
  </si>
  <si>
    <t>SARJETA DE TERRA EM CORTE TIPO DR.SCT- X/Y. LARGURA = 80 CM TIPO 80/20 (EXECUÇÃO, INCLUINDO ESCAVAÇÃO)</t>
  </si>
  <si>
    <t>SARJETA DE TERRA EM CORTE TIPO DR.SCT- X/Y. LARGURA = 80 CM TIPO 80/25 (EXECUÇÃO, INCLUINDO ESCAVAÇÃO)</t>
  </si>
  <si>
    <t>SARJETA DE TERRA EM CORTE TIPO DR.SCT- X/Y. LARGURA = 90 CM TIPO 90/10 (EXECUÇÃO, INCLUINDO ESCAVAÇÃO)</t>
  </si>
  <si>
    <t>SARJETA DE TERRA EM CORTE TIPO DR.SCT- X/Y. LARGURA = 90 CM TIPO 90/15 (EXECUÇÃO, INCLUINDO ESCAVAÇÃO)</t>
  </si>
  <si>
    <t>SARJETA DE TERRA EM CORTE TIPO DR.SCT- X/Y. LARGURA = 90 CM TIPO 90/20 (EXECUÇÃO, INCLUINDO ESCAVAÇÃO)</t>
  </si>
  <si>
    <t>SARJETA DE TERRA EM CORTE TIPO DR.SCT- X/Y. LARGURA = 90 CM TIPO 90/25 (EXECUÇÃO, INCLUINDO ESCAVAÇÃO)</t>
  </si>
  <si>
    <t>TERMINAL DE DRENO DE ALIVIO, TIPO DR.DA-01 (EXECUÇÃO,  INCLUINDO  ESCAVAÇÃO,  FORNECIMENTO E TRANSPORTE DE TODOS OS MATERIAIS)</t>
  </si>
  <si>
    <t>TERMINAL DE DRENO PROFUNDO DE CORTE EM ROCHA PARA DR.DPR (EXECUÇÃO, INCLUINDO  ESCAVAÇÃO, FORNECIMENTO E TRANSPORTE  DE TODOS OS MATERIAIS)</t>
  </si>
  <si>
    <t>TERMINAL DE DRENO PROFUNDO, TIPO DR.TDP (EXECUÇÃO,  INCLUINDO  ESCAVAÇÃO, FORNECIMENTO E TRANSPORTE DE TODOS OS MATERIAIS)</t>
  </si>
  <si>
    <t>VALETA DE PROTEÇÃO DE ATERRO TIPO DR.VPA (EXECUÇÃO, INCLUINDO ESCAVAÇÃO)</t>
  </si>
  <si>
    <t>VALETA DE PROTEÇÃO DE CORTE, TIPO DR.VP-01., TIPO 105/100 (EXECUÇÃO, INCLUINDO ESCAVAÇÃO)</t>
  </si>
  <si>
    <t>VALETA DE PROTEÇÃO DE CORTE, TIPO DR.VP-01., TIPO 105/80 (EXECUÇÃO, INCLUINDO ESCAVAÇÃO)</t>
  </si>
  <si>
    <t>VALETA DE PROTEÇÃO DE CORTE, TIPO DR.VP-01., TIPO 105/90 (EXECUÇÃO, INCLUINDO ESCAVAÇÃO)</t>
  </si>
  <si>
    <t>VALETA DE PROTEÇÃO DE CORTE, TIPO DR.VP-01., TIPO 115/100 (EXECUÇÃO, INCLUINDO ESCAVAÇÃO)</t>
  </si>
  <si>
    <t>VALETA DE PROTEÇÃO DE CORTE, TIPO DR.VP-01., TIPO 115/80 (EXECUÇÃO, INCLUINDO ESCAVAÇÃO)</t>
  </si>
  <si>
    <t>VALETA DE PROTEÇÃO DE CORTE, TIPO DR.VP-01., TIPO 115/90 (EXECUÇÃO, INCLUINDO ESCAVAÇÃO)</t>
  </si>
  <si>
    <t>VALETA DE PROTEÇÃO DE CORTE, TIPO DR.VP-01., TIPO 125/100 (EXECUÇÃO, INCLUINDO ESCAVAÇÃO)</t>
  </si>
  <si>
    <t>VALETA DE PROTEÇÃO DE CORTE, TIPO DR.VP-01., TIPO 125/90 (EXECUÇÃO, INCLUINDO ESCAVAÇÃO)</t>
  </si>
  <si>
    <t>VALETA DE PROTEÇÃO DE CORTE, TIPO DR.VP-01., TIPO 75/50 (EXECUÇÃO, INCLUINDO ESCAVAÇÃO)</t>
  </si>
  <si>
    <t>VALETA DE PROTEÇÃO DE CORTE, TIPO DR.VP-01., TIPO 75/60 (EXECUÇÃO, INCLUINDO ESCAVAÇÃO)</t>
  </si>
  <si>
    <t>VALETA DE PROTEÇÃO DE CORTE, TIPO DR.VP-01., TIPO 75/70 (EXECUÇÃO, INCLUINDO ESCAVAÇÃO)</t>
  </si>
  <si>
    <t>VALETA DE PROTEÇÃO DE CORTE, TIPO DR.VP-01., TIPO 85/60 (EXECUÇÃO, INCLUINDO ESCAVAÇÃO)</t>
  </si>
  <si>
    <t>VALETA DE PROTEÇÃO DE CORTE, TIPO DR.VP-01., TIPO 85/70 (EXECUÇÃO, INCLUINDO ESCAVAÇÃO)</t>
  </si>
  <si>
    <t>VALETA DE PROTEÇÃO DE CORTE, TIPO DR.VP-01., TIPO 85/80 (EXECUÇÃO, INCLUINDO ESCAVAÇÃO)</t>
  </si>
  <si>
    <t>VALETA DE PROTEÇÃO DE CORTE, TIPO DR.VP-01., TIPO 95/70 (EXECUÇÃO, INCLUINDO ESCAVAÇÃO)</t>
  </si>
  <si>
    <t>VALETA DE PROTEÇÃO DE CORTE, TIPO DR.VP-01., TIPO 95/80 (EXECUÇÃO, INCLUINDO ESCAVAÇÃO)</t>
  </si>
  <si>
    <t>VALETA DE PROTEÇÃO DE CORTE, TIPO DR.VP-01., TIPO 95/90 (EXECUÇÃO, INCLUINDO ESCAVAÇÃO)</t>
  </si>
  <si>
    <t>VALETA DE PROTEÇÃO DE CORTE, TIPO DR.VP-02., TIPO 105/100 (EXECUÇÃO, INCLUINDO ESCAVAÇÃO, FORNECIMENTO, TRANSPORTE E PLANTIO DA GRAMA)</t>
  </si>
  <si>
    <t>VALETA DE PROTEÇÃO DE CORTE, TIPO DR.VP-02., TIPO 105/80 (EXECUÇÃO, INCLUINDO ESCAVAÇÃO, FORNECIMENTO, TRANSPORTE E PLANTIO DA GRAMA)</t>
  </si>
  <si>
    <t>VALETA DE PROTEÇÃO DE CORTE, TIPO DR.VP-02., TIPO 105/90 (EXECUÇÃO, INCLUINDO ESCAVAÇÃO, FORNECIMENTO, TRANSPORTE E PLANTIO DA GRAMA)</t>
  </si>
  <si>
    <t>VALETA DE PROTEÇÃO DE CORTE, TIPO DR.VP-02., TIPO 115/100 (EXECUÇÃO, INCLUINDO ESCAVAÇÃO,FORNECIMENTO, TRANSPORTE E PLANTIO DA GRAMA)</t>
  </si>
  <si>
    <t>VALETA DE PROTEÇÃO DE CORTE, TIPO DR.VP-02., TIPO 115/80 (EXECUÇÃO, INCLUINDO ESCAVAÇÃO, FORNECIMENTO, TRANSPORTE E PLANTIO DA GRAMA)</t>
  </si>
  <si>
    <t>VALETA DE PROTEÇÃO DE CORTE, TIPO DR.VP-02., TIPO 115/90 (EXECUÇÃO, INCLUINDO ESCAVAÇÃO, FORNECIMENTO, TRANSPORTE E PLANTIO DA GRAMA)</t>
  </si>
  <si>
    <t>VALETA DE PROTEÇÃO DE CORTE, TIPO DR.VP-02., TIPO 125/100 (EXECUÇÃO, INCLUINDO ESCAVAÇÃO,FORNECIMENTO, TRANSPORTE E PLANTIO DA GRAMA)</t>
  </si>
  <si>
    <t>VALETA DE PROTEÇÃO DE CORTE, TIPO DR.VP-02., TIPO 125/90 (EXECUÇÃO, INCLUINDO ESCAVAÇÃO,FORNECIMENTO, TRANSPORTE E PLANTIO DA GRAMA)</t>
  </si>
  <si>
    <t>VALETA DE PROTEÇÃO DE CORTE, TIPO DR.VP-02., TIPO 75/50 (EXECUÇÃO, INCLUINDO ESCAVAÇÃO, FORNECIMENTO, TRANSPORTE E PLANTIO DA GRAMA)</t>
  </si>
  <si>
    <t>VALETA DE PROTEÇÃO DE CORTE, TIPO DR.VP-02., TIPO 75/60 (EXECUÇÃO, INCLUINDO ESCAVAÇÃO, FORNECIMENTO, TRANSPORTE E PLANTIO DA GRAMA)</t>
  </si>
  <si>
    <t>VALETA DE PROTEÇÃO DE CORTE, TIPO DR.VP-02., TIPO 75/70 (EXECUÇÃO, INCLUINDO ESCAVAÇÃO, FORNECIMENTO, TRANSPORTE E PLANTIO DA GRAMA)</t>
  </si>
  <si>
    <t>VALETA DE PROTEÇÃO DE CORTE, TIPO DR.VP-02., TIPO 85/60 (EXECUÇÃO, INCLUINDO ESCAVAÇÃO, FORNECIMENTO, TRANSPORTE E PLANTIO DA GRAMA)</t>
  </si>
  <si>
    <t>VALETA DE PROTEÇÃO DE CORTE, TIPO DR.VP-02., TIPO 85/70 (EXECUÇÃO, INCLUINDO ESCAVAÇÃO, FORNECIMENTO, TRANSPORTE E PLANTIO DA GRAMA)</t>
  </si>
  <si>
    <t>VALETA DE PROTEÇÃO DE CORTE, TIPO DR.VP-02., TIPO 85/80 (EXECUÇÃO, INCLUINDO ESCAVAÇÃO, FORNECIMENTO, TRANSPORTE E PLANTIO DA GRAMA)</t>
  </si>
  <si>
    <t>VALETA DE PROTEÇÃO DE CORTE, TIPO DR.VP-02., TIPO 95/70 (EXECUÇÃO, INCLUINDO ESCAVAÇÃO, FORNECIMENTO, TRANSPORTE E PLANTIO DA GRAMA)</t>
  </si>
  <si>
    <t>VALETA DE PROTEÇÃO DE CORTE, TIPO DR.VP-02., TIPO 95/80 (EXECUÇÃO, INCLUINDO ESCAVAÇÃO, FORNECIMENTO, TRANSPORTE E PLANTIO DA GRAMA)</t>
  </si>
  <si>
    <t>VALETA DE PROTEÇÃO DE CORTE, TIPO DR.VP-02., TIPO 95/90 (EXECUÇÃO, INCLUINDO ESCAVAÇÃO, FORNECIMENTO, TRANSPORTE E PLANTIO DA GRAMA)</t>
  </si>
  <si>
    <t>VALETA DE PROTEÇÃO DE CORTE, TIPO DR.VP-03., TIPO 105/100 (EXECUÇÃO, INCLUINDO ESCAVAÇÃO,FORNECIMENTO E TRANSPORTE DE TODOS OS MATERIAIS)</t>
  </si>
  <si>
    <t>VALETA DE PROTEÇÃO DE CORTE, TIPO DR.VP-03., TIPO 105/80 (EXECUÇÃO, INCLUINDO ESCAVAÇÃO,FORNECIMENTO E TRANSPORTE DE TODOS OS MATERIAIS)</t>
  </si>
  <si>
    <t>VALETA DE PROTEÇÃO DE CORTE, TIPO DR.VP-03., TIPO 105/90 (EXECUÇÃO, INCLUINDO ESCAVAÇÃO,FORNECIMENTO E TRANSPORTE DE TODOS OS MATERIAIS)</t>
  </si>
  <si>
    <t>VALETA DE PROTEÇÃO DE CORTE, TIPO DR.VP-03., TIPO 115/100 (EXECUÇÃO, INCLUINDO ESCAVAÇÃO,FORNECIMENTO E TRANSPORTE DE TODOS OS MATERIAIS)</t>
  </si>
  <si>
    <t>VALETA DE PROTEÇÃO DE CORTE, TIPO DR.VP-03., TIPO 115/80 (EXECUÇÃO, INCLUINDO ESCAVAÇÃO,FORNECIMENTO E TRANSPORTE DE TODOS OS MATERIAIS)</t>
  </si>
  <si>
    <t>VALETA DE PROTEÇÃO DE CORTE, TIPO DR.VP-03., TIPO 115/90 (EXECUÇÃO, INCLUINDO ESCAVAÇÃO,FORNECIMENTO E TRANSPORTE DE TODOS OS MATERIAIS)</t>
  </si>
  <si>
    <t>VALETA DE PROTEÇÃO DE CORTE, TIPO DR.VP-03., TIPO 125/100 (EXECUÇÃO, INCLUINDO ESCAVAÇÃO,FORNECIMENTO E TRANSPORTE DE TODOS OS MATERIAIS)</t>
  </si>
  <si>
    <t>VALETA DE PROTEÇÃO DE CORTE, TIPO DR.VP-03., TIPO 125/90 (EXECUÇÃO, INCLUINDO ESCAVAÇÃO,FORNECIMENTO E TRANSPORTE DE TODOS OS MATERIAIS)</t>
  </si>
  <si>
    <t>VALETA DE PROTEÇÃO DE CORTE, TIPO DR.VP-03., TIPO 75/50 (EXECUÇÃO, INCLUINDO ESCAVAÇÃO,FORNECIMENTO E TRANSPORTE DE TODOS OS MATERIAIS)</t>
  </si>
  <si>
    <t>VALETA DE PROTEÇÃO DE CORTE, TIPO DR.VP-03., TIPO 75/60 (EXECUÇÃO, INCLUINDO ESCAVAÇÃO,FORNECIMENTO E TRANSPORTE DE TODOS OS MATERIAIS)</t>
  </si>
  <si>
    <t>VALETA DE PROTEÇÃO DE CORTE, TIPO DR.VP-03., TIPO 75/70 (EXECUÇÃO, INCLUINDO ESCAVAÇÃO,FORNECIMENTO E TRANSPORTE DE TODOS OS MATERIAIS)</t>
  </si>
  <si>
    <t>VALETA DE PROTEÇÃO DE CORTE, TIPO DR.VP-03., TIPO 85/60 (EXECUÇÃO, INCLUINDO ESCAVAÇÃO,FORNECIMENTO E TRANSPORTE DE TODOS OS MATERIAIS)</t>
  </si>
  <si>
    <t>VALETA DE PROTEÇÃO DE CORTE, TIPO DR.VP-03., TIPO 85/70 (EXECUÇÃO, INCLUINDO ESCAVAÇÃO,FORNECIMENTO E TRANSPORTE DE TODOS OS MATERIAIS)</t>
  </si>
  <si>
    <t>VALETA DE PROTEÇÃO DE CORTE, TIPO DR.VP-03., TIPO 85/80 (EXECUÇÃO, INCLUINDO ESCAVAÇÃO,FORNECIMENTO E TRANSPORTE DE TODOS OS MATERIAIS)</t>
  </si>
  <si>
    <t>VALETA DE PROTEÇÃO DE CORTE, TIPO DR.VP-03., TIPO 95/70 (EXECUÇÃO, INCLUINDO ESCAVAÇÃO,FORNECIMENTO E TRANSPORTE DE TODOS OS MATERIAIS)</t>
  </si>
  <si>
    <t>VALETA DE PROTEÇÃO DE CORTE, TIPO DR.VP-03., TIPO 95/80 (EXECUÇÃO, INCLUINDO ESCAVAÇÃO,FORNECIMENTO E TRANSPORTE DE TODOS OS MATERIAIS)</t>
  </si>
  <si>
    <t>VALETA DE PROTEÇÃO DE CORTE, TIPO DR.VP-03., TIPO 95/90 (EXECUÇÃO, INCLUINDO ESCAVAÇÃO,FORNECIMENTO E TRANSPORTE DE TODOS OS MATERIAIS)</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</si>
  <si>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</si>
  <si>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</si>
  <si>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</si>
  <si>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</si>
  <si>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</si>
  <si>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</si>
  <si>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</si>
  <si>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</si>
  <si>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</si>
  <si>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</si>
  <si>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</si>
  <si>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BASE DE SOLO COM MISTURA EM USINA, COMPACTADA NA ENERGIA DO PROCTOR INTERMEDIARIO (EXECUÇÃO, INCLUINDO ESCAVAÇÃO, CARGA, DESCARGA,  ESPALHAMENTO E COMPACTAÇÃO DA MISTURA; EXCLUI AQUISIÇÃO E TRANSPORTE DO MATERIAL E DA MISTURA)</t>
  </si>
  <si>
    <t>BASE DE SOLO COM MISTURA EM USINA, COMPACTADA NA ENERGIA DO PROCTOR INTERMODIFICADO (EXECUÇÃO, INCLUINDO ESCAVAÇÃO, CARGA, DESCARGA,  ESPALHAMENTO E COMPACTAÇÃO DA MISTURA; EXCLUI AQUISIÇÃO E TRANSPORTE DO MATERIAL E DA MISTURA)</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</si>
  <si>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</si>
  <si>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BASE DE SOLO SEM MISTURA, COMPACTADA NA ENERGIA DO PROCTOR INTERMEDIÁRIO (EXECUÇÃO, INCLUINDO ESCAVAÇÃO, CARGA, DESCARGA, ESPALHAMENTO, UMIDECIMENTO E COMPACTAÇÃO DO MATERIAL; EXCLUI AQUISIÇÃO E TRANSPORTE DO MATERIAL)</t>
  </si>
  <si>
    <t>BASE DE SOLO SEM MISTURA, COMPACTADA NA ENERGIA DO PROCTOR INTERMODIFICADO (EXECUÇÃO, INCLUINDO ESCAVAÇÃO, CARGA, DESCARGA, ESPALHAMENTO, UMIDECIMENTO E COMPACTAÇÃO DO MATERIAL; EXCLUI AQUISIÇÃO E TRANSPORTE DO MATERIAL)</t>
  </si>
  <si>
    <t>BASE DE SOLO SEM MISTURA, COMPACTADA NA ENERGIA DO PROCTOR MODIFICADO (EXECUÇÃO, INCLUINDO ESCAVAÇÃO, CARGA, DESCARGA, ESPALHAMENTO, UMIDECIMENTO E COMPACTAÇÃO DO MATERIAL; EXCLUI AQUISIÇÃO E TRANSPORTE DO MATERIAL)</t>
  </si>
  <si>
    <t>CONCRETO BETUMINOSO USINADO A QUENTE - CBUQ (EXECUÇÃO, INCLUINDO USINAGEM, APLICAÇÃO, ESPALHAMENTO E COMPACTAÇÃO, FORNECIMENTO DOS AGREGADOS E MATERIAL BETUMINOSO, EXCLUI TRANSPORTE DOS AGREGADOS E DO MATERIAL BETUMINOSO ATÉ USINA E DA MASSA PRONTA ATÉ A  PISTA)</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</si>
  <si>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</si>
  <si>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</si>
  <si>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ESCAVAÇÃO E CARGA DE MATERIAL DE JAZIDA (INCLUSIVE EXPURGO E CAPEAMENTO)</t>
  </si>
  <si>
    <t>FRESAGEM CONTÍNUA DE PAVIMENTO ASFÁLTICO (3CM)</t>
  </si>
  <si>
    <t>FRESAGEM DESCONTÍNUA DE PAVIMENTO ASFÁLTICO (3CM)</t>
  </si>
  <si>
    <t>IMPRIMAÇÃO (EXECUÇÃO E FORNECIMENTO DO MATERIAL BETUMINOSO, EXCLUSIVE TRANSPORTE DO MATERIAL BETUMINOSO)</t>
  </si>
  <si>
    <t>IMPRIMAÇÃO SEM FORNECIMENTO DO MATERIAL BETUMINOSO (EXECUÇÃO, INCLUINDO TRANSPORTE DO MATERIAL BETUMINOSO DENTRO DO CANTEIRO DE OBRAS)</t>
  </si>
  <si>
    <t>LAMA ASFALTICA COM ESPESSURA DE 12,0 MM COM FORNECIMENTO DO MATERIAL BETUMINOSO (EXECUÇÃO, INCLUINDO FORNECIMENTO E  TRANSPORTE DENTRO DO CANTEIRO DE OBRAS  DOS AGREGADOS E DO MATERIAL BETUMINOSO)</t>
  </si>
  <si>
    <t>LAMA ASFALTICA COM ESPESSURA DE 12,0 MM SEM FORNECIMENTO DO MATERIAL BETUMINOSO (EXECUÇÃO, INCLUINDO FORNECIMENTO DOS AGREGADOS E O TRANSPORTE DENTRO DO CANTEIRO DE OBRAS DO MATERIAL BETUMINOSO E DOS AGREGADOS)</t>
  </si>
  <si>
    <t>LAMA ASFÁLTICA COM ESPESSURA DE 6,0 MM COM FORNECIMENTO DO MATERIAL BETUMINOSO (EXECUÇÃO, INCLUINDO FORNECIMENTO  E O TRANSPORTE DENTRO DO CANTEIRO DE OBRAS DOS AGREGADOS E DO MATERIAL BETUMINOSO)</t>
  </si>
  <si>
    <t>LAMA ASFALTICA COM ESPESSURA DE 6,0 MM SEM FORNECIMENTO DO MATERIAL BETUMINOSO (EXECUÇÃO, INCLUINDO FORNECIMENTO DOS AGREGADOS E O TRANSPORTE DENTRO DO CANTEIRO DE OBRAS DO MATERIAL BETUMINOSO E DOS AGREGADOS)</t>
  </si>
  <si>
    <t>MICRO-REVESTIMENTO ASFÁTICO A FRIO  COM ESPESSURA DE 12MM (EXECUÇÃO, INCLUINDO O FORNECIMENTO DE TODOS OS MATERIAIS, EXCETO A EMULSÃO)</t>
  </si>
  <si>
    <t>MICRO-REVESTIMENTO ASFÁTICO A FRIO  (COM ESPESSURA DE 15MM (EXECUÇÃO, INCLUINDO O FORNECIMENTO DE TODOS OS MATERIAIS, EXCETO A EMULSÃO)</t>
  </si>
  <si>
    <t>PAVIMENTO DE ALVENARIA POLIÉDRICA COM 8,0 CM DE ESPESSURA (EXECUÇÃO, INCLUINDO O FORNECIMENTO DO MATERIAL DO COLCHÃO DE ASSENTAMENTO E DAS PEDRAS; EXCLUI OS TRANSPORTES DOS MATERIAIS)</t>
  </si>
  <si>
    <t>PAVIMENTO DE PARALEPÍPEDO COM 10,0 CM DE ESPESSURA (EXECUÇÃO, INCLUINDO O FORNECIMENTO DO MATERIAL DO COLCHÃO DE ASSENTAMENTO E DAS PEDRAS; EXCLUI OS TRANSPORTES DOS MATERIAIS)</t>
  </si>
  <si>
    <t>PINTURA DE LIGAÇÃO (EXECUÇÃO E FORNECIMENTO DO MATERIAL BETUMINOSO, EXCLUSIVE TRANSPORTE DO MATERIAL BETUMINOSO)</t>
  </si>
  <si>
    <t>PINTURA DE LIGAÇÃO SEM FORNECIMENTO DO MATERIAL BETUMINOSO (EXECUÇÃO, INCLUINDO O TRANSPORTE DO MATERIAL BETUMINOSO DENTRO DO CANTEIRO DE OBRAS)</t>
  </si>
  <si>
    <t>PRÉ-MISTURADO A FRIO - PMF (EXECUÇÃO, INCLUINDO USINAGEM, APLICAÇÃO, ESPALHAMENTO E COMPACTAÇÃO, FORNECIMENTO DOS AGREGADOS E MATERIAL BETUMINOSO, EXCLUI TRANSPORTE DOS AGREGADOS E DO MATERIAL BETUMINOSO ATÉ USINA E DA MASSA PRONTA ATÉ A PISTA)</t>
  </si>
  <si>
    <t>PRÉ-MISTURADO A FRIO (EXECUÇÃO, INCLUINDO O FORNECIMENTO DOS AGREGADOS, EXCLUI O TRANSPORTE DOS MATERIAIS, O FORNECIMENTO E TRANSPORTE DO MATERIAL BETUMINOSO)</t>
  </si>
  <si>
    <t>RECICLAGEM E RECONFECÇÃO DO  PAVIMENTO COM ADIÇÃO DE 2% DE CIMENTO , COMPACTADA NA ENERGIA DO PROCTOR INTERMEDIÁRIO (EXECUÇÃO, COM REAPROVEITAMENTO DO MATERIAL, INCLUINDO FORNECIMENTO E TRANSPORTE DO CIMENTO)</t>
  </si>
  <si>
    <t>RECICLAGEM E RECONFECÇÃO DO PAVIMENTO COM  ADIÇÃO DE 3% DE CIMENTO, COMPACTADA NA ENERGIA DO PROCTOR INTERMEDIÁRIO (EXECUÇÃO COM REAPROVEITAMENTO DO MATERIAL , INCLUINDO O FORNECIMENTO E TRANSPORTE DO CIMENTO)</t>
  </si>
  <si>
    <t>REFORÇO DO SUB-LEITO COM ADIÇÃO DE 3% DE CAL E COMPACTAÇÃO À 100% (EXECUÇÃO, INCLUINDO FORNRCIMENTO DA CAL, ESCAVAÇÃO, CARGA, DESCARGA, HOMOGENIZAÇÃO, UMIDECIMENTO, ESPALHAMENTO E COMPACTAÇÃO DO MATERIAL)</t>
  </si>
  <si>
    <t>REFORÇO DO SUB-LEITO (EXECUÇÃO, INCLUINDO ESCAVAÇÃO, CARGA, DESCARGA, HOMOGENIZAÇÃO, UMIDECIMENTO, ESPALHAMENTO E COMPACTAÇÃO DO MATERIAL)</t>
  </si>
  <si>
    <t>REGULARIZAÇÃO DO SUB-LEITO (PROCTOR INTERMEDIÁRIO)</t>
  </si>
  <si>
    <t>REGULARIZAÇÃO DO SUB-LEITO (PROCTOR INTERNORMAL)</t>
  </si>
  <si>
    <t>REGULARIZAÇÃO DO SUB-LEITO (PROCTOR NORMAL)</t>
  </si>
  <si>
    <t>REMOÇÃO E CARGA DA CAMADA DE MATERIAL GRANULAR DO PAVIMENTO (BASE E/OU SUB-BASE)</t>
  </si>
  <si>
    <t>REMOÇÃO E CARGA DE TODO PAVIMENTO EXISTENTE</t>
  </si>
  <si>
    <t>REMOÇÃO E CARGA DO REVESTIMENTO ASFALTICO EM PRÉ-MISTURADO OU CONCRETO BETUMINOSO USINADO A QUENTE</t>
  </si>
  <si>
    <t>REMOÇAO E CARGA DO REVESTIMENTO ASFALTICO EM TRATAMENTO SUPERFICIAL</t>
  </si>
  <si>
    <t>REPERFILAMENTO DE PAVIMENTO (PARA CBUQ E PRÉ-MISTURADO A FRIO) (APLICAÇÃO COM MOTONIVELADORA, EXCLUI O FORNECIMENTO DA MASSA)</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</si>
  <si>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</si>
  <si>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</si>
  <si>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SUB-BASE, SEM MISTURA, COMPACTADA NA ENERGIA DE PROCTOR INTERMODIFICADO (EXECUÇÃO, INCLUINDO ESCAVAÇÃO, CARGA, DESCARGA, ESPALHAMENTO, UMIDECIMENTO E COMPACTAÇÃO DO MATERIAL; EXCLUI AQUISIÇÃO E TRANSPORTE DO MATERIAL)</t>
  </si>
  <si>
    <t>SUB-BASE, SEM MISTURA, COMPACTADA NA ENERGIA DO PROCTOR INTERMEDIÁRIO (EXECUÇÃO, INCLUINDO ESCAVAÇÃO, CARGA, DESCARGA, ESPALHAMENTO, UMIDECIMENTO E COMPACTAÇÃO DO MATERIAL; EXCLUI AQUISIÇÃO E TRANSPORTE DO MATERIAL)</t>
  </si>
  <si>
    <t>SUB-BASE, SEM MISTURA, COMPACTADO NA ENERGIA DO PROCTOR MODIFICADO (EXECUÇÃO, INCLUINDO ESCAVAÇÃO, CARGA, DESCARGA, ESPALHAMENTO, UMIDECIMENTO E COMPACTAÇÃO DO MATERIAL; EXCLUI AQUISIÇÃO E TRANSPORTE DO MATERIAL)</t>
  </si>
  <si>
    <t>TRATAMENTO ANTI-PÓ (EXECUÇÃO, INCLUINDO O FORNECIMENTO DA AREIA)</t>
  </si>
  <si>
    <t>TRATAMENTO SUPERFICIAL DUPLO COM APLICAÇÃO DE EMULSÃO ASFÁLTICA MODIFICADA POR POLÍMERO (EXECUÇÃO, INCLUINDO FORNECIMENTO E LIMPEZA DOS AGREGADOS)</t>
  </si>
  <si>
    <t>TRATAMENTO SUPERFICIAL DUPLO COM BANHO DILUÍDO E FORNECIMENTO DO MATERIAL BETUMINOSO (EXECUÇÃO, INCLUINDO FORNECIMENTO E LIMPEZA DOS AGREGADOS E FORNECIMENTO DO MATERIAL BETUMINOSO, EXCLUSIVE TRANSPORTE DO MATERIAL BETUMINOSO)</t>
  </si>
  <si>
    <t>TRATAMENTO SUPERFICIAL DUPLO COM BANHO DILUÍDO (EXECUÇÃO, INCLUINDO FORNECIMENTO E LIMPEZA DOS AGREGADOS)</t>
  </si>
  <si>
    <t>TRATAMENTO SUPERFICIAL SIMPLES COM BANHO DILUÍDO (EXECUÇÃO, INCLUINDO FORNECIMENTO E LIMPEZA DOS AGREGADOS)</t>
  </si>
  <si>
    <t>TRATAMENTO SUPERFICIAL SIMPLES COM BANHO DILUÍDO (EXECUÇÃO, INCLUINDO FORNECIMENTO E LIMPEZA DOS AGREGADOS E FORNECIMENTO DO MATERIAL BETUMINOSO, EXCLUSIVE TRANSPORTE DO MATERIAL BETUMINOSO)</t>
  </si>
  <si>
    <t>TRATAMENTO SUPERFICIAL TRIPLO COM BANHO DILUÍDO (EXECUÇÃO, INCLUINDO FORNECIMENTO E LIMPEZA DOS AGREGADOS E TRANSPORTE DO MATERIAL BETUMINOSO DENTRO DO CANTEIRO DE OBRAS)</t>
  </si>
  <si>
    <t>USINAGEM DE CONCRETO BETUMINOSO USINADO A QUENTE (FAIXA C) (EXECUÇÃO, INCLUINDO O FORNECIMENTO DOS AGREGADOS; EXCLUI O FORNECIMENTO E TRANSPORTE DO MATERIAL BETUMINOSO E O TRANSPORTE DOS AGREGADOS)</t>
  </si>
  <si>
    <t>USINAGEM DE CONCRETO BETUMINOSO USINADO A QUENTE PARA REPERFILAMENTO  (FAIXA C) (EXECUÇÃO, INCLUINDO O FORNECIMENTO DOS AGREGADOS; EXCLUI O FORNECIMENTO E TRANSPORTE DO MATERIAL BETUMINOSO E O TRANSPORTE DOS AGREGADOS)</t>
  </si>
  <si>
    <t>USINAGEM DE PRÉ-MISTURADO A FRIO (EXECUÇÃO, INCLUINDO O FORNECIMENTO DOS AGREGADOS)</t>
  </si>
  <si>
    <t>CORDÃO TRAPEZOIDAL DE CONCRETO NAS DIMENSÕES 15X12 CM E H=35 CM (FCK &gt;=35 MPA) (EXECUÇÃO, INCLUINDO O FORNECIMENTO E TRANSPORTE DE TODOS OS MATERIAIS)</t>
  </si>
  <si>
    <t>REMOÇÃO DE BLOCOS SEXTAVADOS (BLOQUETES)</t>
  </si>
  <si>
    <t>REMOÇÃO MANUAL DE CALÇAMENTO INTERTRAVADO</t>
  </si>
  <si>
    <t>BALIZADOR DE LÂMINA FLEXIVEL DE PVC, TIPO SV-BLF (EXECUÇÃO, INCLUINDO FORNECIMENTO E TRANSPORTE DE TODOS  MATERIAIS)</t>
  </si>
  <si>
    <t>BANDA RUGOSA EM CONCRETO BETUMINOSO USINADO A QUENTE COM  FORNECIMENTO DO MATERIAL BETUMINOSO (EXECUÇÃO, INCLUINDO O FORNECIMENTO E TRANSPORTE DOS AGREGADOS, MATERIAL BETUMINOSO E PINTURA  DE LIGAÇÃO)</t>
  </si>
  <si>
    <t>BANDA RUGOSA EM PRÉ-MISTURADO A FRIO COM FORNECIMENTO DO MATERIAL BETUMINOSO (EXECUÇÃO INCLUINDO O FORNECIMENTO E TRANSPORTE DOS AGREGADOS, MATERIAL BETUMINOSO E PINTURA DE LIGAÇÃO)</t>
  </si>
  <si>
    <t>BANDA RUGOSA EM PRÉ-MISTURADO A FRIO SEM FORNECIMENTO DO MATERIAL BETUMINOSO (EXECUÇÃO, INCLUINDO O FORNECIMENTO DOS AGREGADOS E PINTURA  DE LIGAÇÃO)</t>
  </si>
  <si>
    <t>BRAÇO PROJETADO COM ALTURA MAIOR OU IGUAL À 5,50 METROS E VÃO DE 3,80 METROS (EXECUÇÃO, INCLUINDO INSTALAÇÃO, BASE DE CONCRETO, CHUMBADORES, COLOCAÇÃO DA PLACA,FORNECIMENTO E TRANSPORTE DOS  MATERIAIS)</t>
  </si>
  <si>
    <t>COLOCAÇÃO DE PLACAS</t>
  </si>
  <si>
    <t>LINHAS DE RESINA ACRILICA DE  0,6MM  DE ESPESSURA E LARGURA  = 0,10M (EXECUÇÃO, INCLUINDO PRÉ-MARCAÇÃO, FORNECIMENTO E TRANSPORTE DE TODOS OS MATERIAIS)</t>
  </si>
  <si>
    <t>LINHAS DE RESINA ACRILICA 0,6MM COM LARGURA &gt; 0,30M (EXECUÇÃO, INCLUSIVE PRÉ-MARCAÇÃO, FORNECIMENTO E TRANSPORTE DE TODOS OS MATERIAIS)</t>
  </si>
  <si>
    <t>LINHAS DE RESINA ACRILICA 0,6MM DE ESPESSURA E  LARGURA = 0,30M (EXECUÇÃO, INCLUSIVE PRÉ-MARCAÇÃO, FORNECIMENTO E TRANSPORTE DE TODOS OS MATERIAIS)</t>
  </si>
  <si>
    <t>LINHAS DE RESINA ACRILICA 0,6MM DE ESPESSURA E LARGURA  = 0,08M (EXECUÇÃO, INCLUSIVE PRÉ-MARCAÇÃO, FORNECIMENTO E TRANSPORTE DE TODOS OS MATERIAIS)</t>
  </si>
  <si>
    <t>LINHAS DE RESINA ACRILICA 0,6MM DE ESPESSURA E LARGURA  = 0,20M (EXECUÇÃO, INCLUSIVE PRÉ-MARCAÇÃO, FORNECIMENTO E TRANSPORTE DE TODOS OS MATERIAIS)</t>
  </si>
  <si>
    <t>PLACA DE AÇO CARBONO COM PELÍCULA REFLETIVA GRAU DIAMANTE TIPO X DA ABNT - ESCUDO (EXECUÇÃO, INCLUINDO FORNECIMENTO TRANSPORTE DE TODOS  MATERIAIS, INCLUSIVE POSTE DE SUSTENTAÇÃO)</t>
  </si>
  <si>
    <t>PLACA DE AÇO CARBONO COM PELÍCULA REFLETIVA GRAU DIAMANTE TIPO X DA ABNT - MARCADOR DE PERIGO 0,30 X 0,90 M (EXECUÇÃO, INCLUINDO FORNECIMENTO TRANSPORTE DE TODOS  MATERIAIS, INCLUSIVE POSTE DE SUSTENTAÇÃO)</t>
  </si>
  <si>
    <t>PLACA DE AÇO CARBONO COM PELÍCULA REFLETIVA GRAU DIAMANTE TIPO X DA ABNT - MARCO QUILOMÉTRICO (EXECUÇÃO, INCLUINDO FORNECIMENTO TRANSPORTE DE TODOS  MATERIAIS, INCLUSIVE POSTE DE SUSTENTAÇÃO)</t>
  </si>
  <si>
    <t>PLACA DE AÇO CARBONO COM PELÍCULA REFLETIVA GRAU DIAMANTE TIPO X DA ABNT - PLACA CIRCULAR (EXECUÇÃO, INCLUINDO FORNECIMENTO E TRANSPORTE DE TODOS OS MATERIAIS, INCLUSIVE POSTE DE SUSTENTAÇÃO)</t>
  </si>
  <si>
    <t>PLACA DE AÇO CARBONO COM PELÍCULA REFLETIVA GRAU DIAMANTE TIPO X DA ABNT - PLACA OCTOGONAL (EXECUÇÃO, INCLUINDO FORNECIMENTO E TRANSPORTE DE TODOS OS MATERIAIS, INCLUSIVE POSTES DE SUSTENTAÇÃO)</t>
  </si>
  <si>
    <t>PLACA DE AÇO CARBONO COM PELÍCULA REFLETIVA GRAU DIAMANTE TIPO X DA ABNT - PLACA QUADRADA (EXECUÇÃO, INCLUINDO FORNECIMENTO E TRANSPORTE DE TODOS OS MATERIAIS, INCLUSIVE POSTE DE SUSTENTAÇÃO)</t>
  </si>
  <si>
    <t>PLACA DE AÇO CARBONO COM PELÍCULA REFLETIVA GRAU DIAMANTE TIPO X DA ABNT - PLACA RETANGULAR (EXECUÇÃO, INCLUINDO FORNECIMENTO E TRANSPORTE DE TODOS OS MATERIAIS, INCLUSIVE POSTE DE SUSTENTAÇÃO)</t>
  </si>
  <si>
    <t>PLACA DE AÇO CARBONO COM PELÍCULA REFLETIVA GRAU DIAMANTE TIPO X DA ABNT - PLACA TRIANGULAR (EXECUÇÃO, INCLUINDO FORNECIMENTO E TRANSPORTE DE TODOS OS MATERIAIS, INCLUSIVE POSTE DE SUSTENTAÇÃO)</t>
  </si>
  <si>
    <t>PLACA DE AÇO CARBONO COM PELÍCULA REFLETIVA GRAU DIAMANTE TIPO X DA ABNT, COM SUPORTE DE MADEIRA - MARCADOR DE ALINHAMENTO (EXECUÇÃO, INCLUINDO FORNECIMENTO TRANSPORTE DE TODOS  MATERIAIS, INCLUSIVE POSTE DE SUSTENTAÇÃO)</t>
  </si>
  <si>
    <t>PRÉ-MARCAÇÃO PARA LINHAS DE SINALIZAÇÃO HORIZONTAL POR ALINHAMENTO (EXECUÇÃO, INCLUINDO FORNECIMENTO E TRANSPORTE DE TODOS OS MATERIAIS EIXO, BORDO ESQUERDO E BORDO DIREITO)</t>
  </si>
  <si>
    <t>SETAS, SIMBOLOS E DIZERES DE RESINA ACRÍLICA 0,6MM DE ESPESSURA (EXECUÇÃO, INCLUINDO PRÉ-MARCAÇÃO, FORNECIMENTO E TRANSPORTE DE TODOS OS MATERIAIS)</t>
  </si>
  <si>
    <t>TACHA REFLETIVA TIPO SHTRP, COM CATADIÓPTRICO EM APENAS UMA FACE (EXECUÇÃO, INCLUINDO FORNECIMENTO, COLOCAÇÃO E TRANSPORTE DE TODOS OS MATERIAIS)</t>
  </si>
  <si>
    <t>TACHA REFLETIVA TIPO SHTRP, COM CATADIÓPTRICO NAS DUAS FACES (EXECUÇÃO, INCLUINDO FORNECIMENTO, COLOCAÇÃO E TRANSPORTE DE TODOS OS MATERIAIS)</t>
  </si>
  <si>
    <t>TACHÃO REFLETIVO  TIPO SHTRG, COM CATADIÓPTRICO NAS DUAS FACES (EXECUÇÃO, INCLUINDO FORNECIMENTO, COLOCAÇÃO E TRANSPORTE DE TODOS OS MATERIAIS)</t>
  </si>
  <si>
    <t>TACHÃO REFLETIVO TIPO SHTRG, COM CATADIÓPTRICO EM APENAS UMA FACE (EXECUÇÃO, INCLUINDO FORNECIMENTO, COLOCAÇÃO E TRANSPORTE DE TODOS OS MATERIAIS)</t>
  </si>
  <si>
    <t>BRAÇO PROJETADO COM ALTURA MAIOR OU IGUAL À 5,50 METROS E VÃO DE 4,80 METROS (EXECUÇÃO, INCLUINDO INSTALAÇÃO, BASE DE CONCRETO, CHUMBADORES, COLOCAÇÃO DA PLACA, FORNECIMENTO E TRANSPORTE DOS  MATERIAIS)</t>
  </si>
  <si>
    <t>DEFENSA SINGELA SEMI-MALEÁVEL SV-DSM-02 (EXECUÇÃO, INCLUINDO FORNECIMENTO, COLOCAÇÃO E TRANSPORTE DE TODOS OS MATERIAIS)</t>
  </si>
  <si>
    <t>PLACA DE AÇO CARBONO COM PELÍCULA REFLETIVA ALTA INTENSIDADE PRISMÁTICA TIPO III DA ABNT  - MARCADOR DE ALINHAMENTO (EXECUÇÃO, INCLUINDO FORNECIMENTO E TRANSPORTE DE TODOS OS MATERIAIS, INCLUSIVE POSTES DE SUSTENTAÇÃO)</t>
  </si>
  <si>
    <t>PLACA DE AÇO CARBONO COM PELÍCULA REFLETIVA ALTA INTENSIDADE PRISMÁTICA TIPO III DA ABNT - ESCUDO (EXECUÇÃO, INCLUINDO FORNECIMENTO E TRANSPORTE DE TODOS OS MATERIAIS, INCLUSIVE POSTES DE SUSTENTAÇÃO)</t>
  </si>
  <si>
    <t>PLACA DE AÇO CARBONO COM PELÍCULA REFLETIVA ALTA INTENSIDADE PRISMÁTICA TIPO III DA ABNT - MARCADOR DE PERIGO 0,30X0,90 M (EXECUÇÃO, INCLUINDO FORNECIMENTO E TRANSPORTE DE TODOS OS MATERIAIS, INCLUSIVE POSTE DE SUSTENTAÇÃO)</t>
  </si>
  <si>
    <t>PLACA DE AÇO CARBONO COM PELÍCULA REFLETIVA ALTA INTENSIDADE PRISMÁTICA TIPO III DA ABNT - MARCO QUILOMÉTRICO (EXECUÇÃO, INCLUINDO FORNECIMENTO E TRANSPORTE DE TODOS OS MATERIAIS, INCLUSIVE POSTES DE SUSTENTAÇÃO)</t>
  </si>
  <si>
    <t>PLACA DE AÇO CARBONO COM PELÍCULA REFLETIVA ALTA INTENSIDADE PRISMÁTICA TIPO III DA ABNT - PLACA CIRCULAR (EXECUÇÃO, INCLUINDO FORNECIMENTO E TRANSPORTE DE TODOS OS MATERIAIS, INCLUSIVE POSTES DE SUSTENTAÇÃO)</t>
  </si>
  <si>
    <t>PLACA DE AÇO CARBONO COM PELÍCULA REFLETIVA ALTA INTENSIDADE PRISMÁTICA TIPO III DA ABNT - PLACA OCTOGONAL (EXECUÇÃO, INCLUINDO FORNECIMENTO E TRANSPORTE DE TODOS OS MATERIAIS, INCLUSIVE POSTES DE SUSTENTAÇÃO)</t>
  </si>
  <si>
    <t>PLACA DE AÇO CARBONO COM PELÍCULA REFLETIVA ALTA INTENSIDADE PRISMÁTICA TIPO III DA ABNT - PLACA QUADRADA (EXECUÇÃO, INCLUINDO FORNECIMENTO E TRANSPORTE DE TODOS OS MATERIAIS, INCLUSIVE POSTES DE SUSTENTAÇÃO)</t>
  </si>
  <si>
    <t>PLACA DE AÇO CARBONO COM PELÍCULA REFLETIVA ALTA INTENSIDADE PRISMÁTICA TIPO III DA ABNT - PLACA RETANGULAR (EXECUÇÃO, INCLUINDO FORNECIMENTO E TRANSPORTE DE TODOS OS MATERIAIS, INCLUSIVE POSTES DE SUSTENTAÇÃO)</t>
  </si>
  <si>
    <t>PLACA DE AÇO CARBONO COM PELÍCULA REFLETIVA ALTA INTENSIDADE PRISMÁTICA TIPO III DA ABNT - PLACA TRIANGULAR (EXECUÇÃO, INCLUINDO FORNECIMENTO E TRANSPORTE DE TODOS OS MATERIAIS, INCLUSIVE POSTES DE SUSTENTAÇÃO)</t>
  </si>
  <si>
    <t>PLACA DE AÇO CARBONO COM PELÍCULA REFLETIVA GRAU TÉCNICO TIPO I DA ABNT - ESCUDO (EXECUÇÃO, INCLUINDO FORNECIMENTO E TRANSPORTE DE TODOS OS MATERIAIS, INCLUSIVE POSTE DE SUSTENTAÇÃO)</t>
  </si>
  <si>
    <t>PLACA DE AÇO CARBONO COM PELÍCULA REFLETIVA GRAU TÉCNICO TIPO I DA ABNT - MARCADOR DE ALINHAMENTO (EXECUÇÃO, INCLUINDO FORNECIMENTO E TRANSPORTE DE TODOS OS MATERIAIS, INCLUSIVE POSTE DE SUSTENTAÇÃO)</t>
  </si>
  <si>
    <t>PLACA DE AÇO CARBONO COM PELÍCULA REFLETIVA GRAU TÉCNICO TIPO I DA ABNT - MARCADOR DE PERIGO 0,30 X 0,90M (EXECUÇÃO, INCLUINDO FORNECIMENTO E TRANSPORTE DE TODOS OS MATERIAIS, INCLUSIVE POSTE DE SUSTENTAÇÃO)</t>
  </si>
  <si>
    <t>PLACA DE AÇO CARBONO COM PELÍCULA REFLETIVA GRAU TÉCNICO TIPO I DA ABNT - MARCO QUILOMÉTRICO (EXECUÇÃO, INCLUINDO FORNECIMENTO E TRANSPORTE DE TODOS OS MATERIAIS, INCLUSIVE POSTE DE SUSTENTAÇÃO)</t>
  </si>
  <si>
    <t>PLACA DE AÇO CARBONO COM PELÍCULA REFLETIVA GRAU TÉCNICO TIPO I DA ABNT - PLACA CIRCULAR (EXECUÇÃO, INCLUINDO FORNECIMENTO E TRANSPORTE DE TODOS OS MATERIAIS, INCLUSIVE POSTE DE SUSTENTAÇÃO)</t>
  </si>
  <si>
    <t>PLACA DE AÇO CARBONO COM PELÍCULA REFLETIVA GRAU TÉCNICO TIPO I DA ABNT - PLACA OCTOGONAL (EXECUÇÃO, INCLUINDO FORNECIMENTO E TRANSPORTE DE TODOS OS MATERIAIS, INCLUSIVE POSTE DE SUSTENTAÇÃO)</t>
  </si>
  <si>
    <t>PLACA DE AÇO CARBONO COM PELÍCULA REFLETIVA GRAU TÉCNICO TIPO I DA ABNT - PLACA QUADRADA (EXECUÇÃO, INCLUINDO FORNECIMENTO E TRANSPORTE DE TODOS OS MATERIAIS, INCLUSIVE POSTE DE SUSTENTAÇÃO)</t>
  </si>
  <si>
    <t>PLACA DE AÇO CARBONO COM PELÍCULA REFLETIVA GRAU TÉCNICO TIPO I DA ABNT - PLACA RETANGULAR (EXECUÇÃO, INCLUINDO FORNECIMENTO E TRANSPORTE DE TODOS OS MATERIAIS, INCLUSIVE POSTE DE SUSTENTAÇÃO)</t>
  </si>
  <si>
    <t>PLACA DE AÇO CARBONO COM PELÍCULA REFLETIVA GRAU TÉCNICO TIPO I DA ABNT - PLACA TRIANGULAR (EXECUÇÃO, INCLUINDO FORNECIMENTO E TRANSPORTE DE TODOS OS MATERIAIS, INCLUSIVE POSTE DE SUSTENTAÇÃO)</t>
  </si>
  <si>
    <t>REMOÇÃO DE PLACAS</t>
  </si>
  <si>
    <t>ARBORIZAÇÃO COM O FORNECIMENTO E TRANSPORTE DA MUDA ((EXECUÇÃO, INCLUINDO ESCAVAÇÃO, FORNECIMENTO E TRANSPORTE DA MUDA)</t>
  </si>
  <si>
    <t>ARMAÇÃO DE AÇO TIPO CA-50 (EXECUÇÃO, INCLUINDO PREPARO, DOBRAGEM, COLOCAÇÃO NAS FORMAS E TRANSPORTE DE TODOS OS MATERIAIS)</t>
  </si>
  <si>
    <t>CAIAÇÃO A DUAS DEMÃOS (EXECUÇÃO, INCLUINDO FORNECIMENTO E TRANSPORTE DE TODOS OS MATERIAIS)</t>
  </si>
  <si>
    <t>CAPINA (EXECUÇÃO, INCLUINDO REMOÇÃO DO MATERIAL ATÉ 5 KM)</t>
  </si>
  <si>
    <t>CERCA DE ARAME FARPADO, TIPO OC.CA-01 (COM 4 FIOS E MOURÃO DE MADEIRA COM ESPAÇAMENTO DE 2,5 METROS) ((EXECUÇÃO, INCLUINDO ESCAVAÇÃO , FORNECIMENTO, ASSENTAMENTO E TRANSPORTE DE TODOS OS MATERIAIS)</t>
  </si>
  <si>
    <t>CONFORMAÇÃO DAS CAIXAS DE EMPRÉSTIMOS E JAZIDAS (EXECUÇÃO, INCLUINDO REGULARIZAÇÃO, FORNECIMENTO E TRANSPORTE DE TODOS OS MATERIAIS)</t>
  </si>
  <si>
    <t>CONFORMAÇÃO DO LEITO ESTRADAL, INCLUSIVE UMIDECIMENTO</t>
  </si>
  <si>
    <t>CONFORMAÇÃO E PROTEÇÃO DOS LOCAIS DE BOTA FORA (EXECUÇÃO, INCLUINDO REGULARIZAÇÃO, FORNECIMENTO E TRANSPORTE DE TODOS OS MATERIAIS)</t>
  </si>
  <si>
    <t>ENCASCALHAMENTO (EXECUÇÃO, INCLUINDO ESCAVAÇÃO, CARGA E DESCARGA, UMIDECIMENTO E ESPALHAMENTO DO MATERIAL)</t>
  </si>
  <si>
    <t>ESTOCAGEM DA CAMADA VEGETAL DE CAIXAS DE EMPRESTIMO E JAZIDAS</t>
  </si>
  <si>
    <t>HORAS DE SERVENTE</t>
  </si>
  <si>
    <t>LIMPEZA DE BUEIROS (EXECUÇÃO, INCLUINDO REMOÇÃO DO MATERIAL PARA LOCAL ADEQUADO)</t>
  </si>
  <si>
    <t>LIMPEZA DE DISPOSITIVO DE DRENAGEM SUPERFICIAL (EXECUÇÃO, INCLUINDO CAPINA LATERAL NA LARGURA DE 0,20 M  E REMOÇÃO DE ENTULHO)</t>
  </si>
  <si>
    <t>LIMPEZA MECÂNICA DE BUEIROS POR HIDROJATEAMENTO, COM OBSTRUÇÃO MÉDIA - Ø 0,40M</t>
  </si>
  <si>
    <t>LIMPEZA MECÂNICA DE BUEIROS POR HIDROJATEAMENTO, COM OBSTRUÇÃO MÉDIA - Ø 0,60M</t>
  </si>
  <si>
    <t>LIMPEZA MECÂNICA DE BUEIROS POR HIDROJATEAMENTO, COM OBSTRUÇÃO MÉDIA - Ø 0,80M</t>
  </si>
  <si>
    <t>LIMPEZA MECÂNICA DE BUEIROS POR HIDROJATEAMENTO, COM OBSTRUÇÃO MÉDIA - Ø 1,00M</t>
  </si>
  <si>
    <t>MATA-BURRO EM TRILHOS TIPO OC.MB-01 (EXECUÇÃO, INCLUINDO ESCAVAÇÃO, FORNECIMENTO E TRANSPORTE DE TODOS OS MATERIAIS)</t>
  </si>
  <si>
    <t>PASSEIO DE CONCRETO (FCK &gt;= 11 MPA - ESPESSURA DE 6 CM) (EXECUÇÃO, INCLUINDO FORNECIMENTO E TRANSPORTE DE TODOS OS MATERIAIS)</t>
  </si>
  <si>
    <t>PORTEIRA TIPO OC.PT (EXECUÇÃO, INCLUINDO ESCAVAÇÃO , FORNECIMENTO, ASSENTAMENTO E TRANSPORTE DOS  MATERIAIS)</t>
  </si>
  <si>
    <t>RECONFECÇÃO DE CERCA COM REAPROVEITAMENTO DE 70% DE MATERIAIS (EXECUÇÃO, INCLUINDO FORNECIMENTO, ASSENTAMENTO E TRANSPORTE DE TODOS OS MATERIAIS)</t>
  </si>
  <si>
    <t>REMANEJAMENTO DE CERCA, COM APROVEITAMENTO DO MATERIAL (EXECUÇÃO, INCLUINDO ESCAVAÇÃO E ASSENTAMENTO DE TODOS OS MATERIAIS)</t>
  </si>
  <si>
    <t>REMENDO PROFUNDO - RECOMPOSIÇÃO DA CAMADA GRANULAR (EXECUÇÃO, INCLUINDO REMOÇÃO DE CAMADA GRANULAR E REVESTIMENTO BETUMINOSO, TRANSPORTE PARA BOTA-FORA, ESCAVAÇÃO E CARGA DO MATERIAL GRANULAR)</t>
  </si>
  <si>
    <t>REMENDO SUPERFICIAL (EXECUÇÃO, INCLUINDO ESCAVAÇÃO E CARGA DO MATERIAL GRANULAR)</t>
  </si>
  <si>
    <t>REMOÇÃO DE CERCAS</t>
  </si>
  <si>
    <t>REMOÇÃO DE MATA-BURRO</t>
  </si>
  <si>
    <t>REPOSIÇÃO DE CAMADA VEGETAL EM CAIXA DE EMPRÉSTIMO E JAZIDAS</t>
  </si>
  <si>
    <t>REVESTIMENTO VEGETAL COM GRAMAS EM PLACAS (EXECUÇÃO, INCLUINDO FORNECIMENTO, UMIDECIMENTO, CORTE E CARGA DA GRAMA, ADUBAÇÃO E PLANTIO)</t>
  </si>
  <si>
    <t>REVESTIMENTO VEGETAL COM SEMEADURA MANUAL (EXECUÇÃO, INCLUINDO FORNECIMENTO E TRANSPORTE DE TODOS OS MATERIAIS)</t>
  </si>
  <si>
    <t>ROÇADA MANUAL LEVE (EXECUÇÃO, INCLUINDO REMOÇÃO DO MATERIAL ATÉ 5 KM)</t>
  </si>
  <si>
    <t>ROÇADA MANUAL PESADA (EXECUÇÃO, INCLUINDO REMOÇÃO DO MATERIAL ATÉ 5 KM)</t>
  </si>
  <si>
    <t>ROÇADA MECANIZADA (EXECUÇÃO, INCLUINDO REMOÇÃO DO MATERIAL ATÉ 5 KM)</t>
  </si>
  <si>
    <t>TAPA BURACO - APLICAÇÃO DA MASSA (EXECUÇÃO, INCLUINDO PINTURA DE LIGAÇÃO)</t>
  </si>
  <si>
    <t>TAPA-BURACO COM CONCRETO BETUMINOSO USINADO A QUENTE ((EXECUÇÃO INCLUINDO USINAGEM, PINTURA DE LIGAÇÃO, APLICAÇÃO DA MASSA, FORNECIMENTO E TRANSPORTE DOS AGREGADOS, EXCLUI FORNECIMENTO E TRANSPORTE DO MATERIAL BETUMINOSO)</t>
  </si>
  <si>
    <t>TAPA-BURACO COM PMF COM FORNECIMENTO DO MATERIAL BETUMINOSO (EXECUÇÃO INCLUINDO USINAGEM, APLICAÇÃO DA MASSA, PINTURA DE LIGAÇÃO, FORNECIMENTO E TRANSPORTE DOS AGREGADOS E DO MATERIAL BETUMINOSO)</t>
  </si>
  <si>
    <t>TRANSPORTE DA GRAMA</t>
  </si>
  <si>
    <t>TRANSPORTE DE AGREGADOS PARA CONSERVAÇÃO. DISTÂNCIA MÉDIA DE TRANSPORTE &lt;= 10,00 KM</t>
  </si>
  <si>
    <t>TRANSPORTE DE AGREGADOS PARA CONSERVAÇÃO. DISTÂNCIA MÉDIA DE TRANSPORTE &gt; 50,10 KM</t>
  </si>
  <si>
    <t>TRANSPORTE DE AGREGADOS PARA CONSERVAÇÃO. DISTÂNCIA MÉDIA DE TRANSPORTE DE 10,10 A 15,00 KM</t>
  </si>
  <si>
    <t>TRANSPORTE DE AGREGADOS PARA CONSERVAÇÃO. DISTÂNCIA MÉDIA DE TRANSPORTE DE 15,10 A 20,00 KM</t>
  </si>
  <si>
    <t>TRANSPORTE DE AGREGADOS PARA CONSERVAÇÃO. DISTÂNCIA MÉDIA DE TRANSPORTE DE 20,10 A 25,00 KM</t>
  </si>
  <si>
    <t>TRANSPORTE DE AGREGADOS PARA CONSERVAÇÃO. DISTÂNCIA MÉDIA DE TRANSPORTE DE 25,10 A 30,00 KM</t>
  </si>
  <si>
    <t>TRANSPORTE DE AGREGADOS PARA CONSERVAÇÃO. DISTÂNCIA MÉDIA DE TRANSPORTE DE 30,10 A 40,00 KM</t>
  </si>
  <si>
    <t>TRANSPORTE DE AGREGADOS PARA CONSERVAÇÃO. DISTÂNCIA MÉDIA DE TRANSPORTE DE 40,10 A 50,00 KM</t>
  </si>
  <si>
    <t>TRANSPORTE DE CONCRETO BETUMINOSO USINADO A QUENTE.  DISTÂNCIA MÉDIA DE TRANSPORTE &lt;= 10,0 KM (VOLUME COMPACTADO)</t>
  </si>
  <si>
    <t>TRANSPORTE DE CONCRETO BETUMINOSO USINADO A QUENTE.  DISTÂNCIA MÉDIA DE TRANSPORTE &gt; 50,00 KM (VOLUME COMPACTADO)</t>
  </si>
  <si>
    <t>TRANSPORTE DE CONCRETO BETUMINOSO USINADO A QUENTE.  DISTÂNCIA MÉDIA DE TRANSPORTE DE 10,10 A 15,00 KM (VOLUME COMPACTADO)</t>
  </si>
  <si>
    <t>TRANSPORTE DE CONCRETO BETUMINOSO USINADO A QUENTE.  DISTÂNCIA MÉDIA DE TRANSPORTE DE 15,10 A 20,00 KM (VOLUME COMPACTADO)</t>
  </si>
  <si>
    <t>TRANSPORTE DE CONCRETO BETUMINOSO USINADO A QUENTE.  DISTÂNCIA MÉDIA DE TRANSPORTE DE 30,10 A 40,00 KM (VOLUME COMPACTADO)</t>
  </si>
  <si>
    <t>TRANSPORTE DE CONCRETO BETUMINOSO USINADO A QUENTE.  DISTÂNCIA MÉDIA DE TRANSPORTE DE 40,10 A 50,00 KM (VOLUME COMPACTADO)</t>
  </si>
  <si>
    <t>TRANSPORTE DE CONCRETO BETUMINOSO USINADO A QUENTE. DISTÂNCIA MÉDIA DE TRANSPORTE &lt;= 10,00 KM (DENSIDADE DE MATERIAL SOLTO)</t>
  </si>
  <si>
    <t>TRANSPORTE DE CONCRETO BETUMINOSO USINADO A QUENTE. DISTÂNCIA MÉDIA DE TRANSPORTE &gt;= 50,10 KM (DENSIDADE DE MATERIAL SOLTO)</t>
  </si>
  <si>
    <t>TRANSPORTE DE CONCRETO BETUMINOSO USINADO A QUENTE. DISTÂNCIA MÉDIA DE TRANSPORTE DE 10,10 A 15,00 KM (DENSIDADE DE MATERIAL SOLTO)</t>
  </si>
  <si>
    <t>TRANSPORTE DE CONCRETO BETUMINOSO USINADO A QUENTE. DISTÂNCIA MÉDIA DE TRANSPORTE DE 15,10 A 20,00 KM (DENSIDADE DE MATERIAL SOLTO)</t>
  </si>
  <si>
    <t>TRANSPORTE DE CONCRETO BETUMINOSO USINADO A QUENTE. DISTÂNCIA MÉDIA DE TRANSPORTE DE 20,10 A 25,00 KM (DENSIDADE DE MATERIAL SOLTO)</t>
  </si>
  <si>
    <t>TRANSPORTE DE CONCRETO BETUMINOSO USINADO A QUENTE. DISTÂNCIA MÉDIA DE TRANSPORTE DE 20,10 A 25,00 KM (VOLUME COMPACTADO)</t>
  </si>
  <si>
    <t>TRANSPORTE DE CONCRETO BETUMINOSO USINADO A QUENTE. DISTÂNCIA MÉDIA DE TRANSPORTE DE 25,10 A 30,00 KM (DENSIDADE DE MATERIAL SOLTO)</t>
  </si>
  <si>
    <t>TRANSPORTE DE CONCRETO BETUMINOSO USINADO A QUENTE. DISTÂNCIA MÉDIA DE TRANSPORTE DE 25,10 A 30,00 KM (VOLUME COMPACTADO)</t>
  </si>
  <si>
    <t>TRANSPORTE DE CONCRETO BETUMINOSO USINADO A QUENTE. DISTÂNCIA MÉDIA DE TRANSPORTE DE 30,10 A 40,00 KM (DENSIDADE DE MATERIAL SOLTO)</t>
  </si>
  <si>
    <t>TRANSPORTE DE CONCRETO BETUMINOSO USINADO A QUENTE. DISTÂNCIA MÉDIA DE TRANSPORTE DE 40,10 A 50,00 KM (DENSIDADE DE MATERIAL SOLTO)</t>
  </si>
  <si>
    <t>TRANSPORTE DE MATERIAL DE JAZIDA PARA CONSERVAÇÃO. DISTÂNCIA MÉDIA DE TRANSPORTE   &lt;= 10,00 KM</t>
  </si>
  <si>
    <t>TRANSPORTE DE MATERIAL DE JAZIDA PARA CONSERVAÇÃO. DISTÂNCIA MÉDIA DE TRANSPORTE &gt; 50,10 KM</t>
  </si>
  <si>
    <t>TRANSPORTE DE MATERIAL DE JAZIDA PARA CONSERVAÇÃO. DISTÂNCIA MÉDIA DE TRANSPORTE DE 10,10 A 15,00 KM</t>
  </si>
  <si>
    <t>TRANSPORTE DE MATERIAL DE JAZIDA PARA CONSERVAÇÃO. DISTÂNCIA MÉDIA DE TRANSPORTE DE 15,10 A 20,00 KM</t>
  </si>
  <si>
    <t>TRANSPORTE DE MATERIAL DE JAZIDA PARA CONSERVAÇÃO. DISTÂNCIA MÉDIA DE TRANSPORTE DE 20,10 A 25,00 KM</t>
  </si>
  <si>
    <t>TRANSPORTE DE MATERIAL DE JAZIDA PARA CONSERVAÇÃO. DISTÂNCIA MÉDIA DE TRANSPORTE DE 25,10 A 30,00 KM</t>
  </si>
  <si>
    <t>TRANSPORTE DE MATERIAL DE JAZIDA PARA CONSERVAÇÃO. DISTÂNCIA MÉDIA DE TRANSPORTE DE 30,10 A 40,00 KM</t>
  </si>
  <si>
    <t>TRANSPORTE DE MATERIAL DE JAZIDA PARA CONSERVAÇÃO. DISTÂNCIA MÉDIA DE TRANSPORTE DE 40,10 A 50,00 KM</t>
  </si>
  <si>
    <t>TRANSPORTE DE MATERIAL DE QUALQUER NATUREZA. DISTÂNCIA MÉDIA DE TRANSPORTE &lt;= 10,00 KM</t>
  </si>
  <si>
    <t>TRANSPORTE DE MATERIAL DE QUALQUER NATUREZA. DISTÂNCIA MÉDIA DE TRANSPORTE &gt;= 50,10 KM</t>
  </si>
  <si>
    <t>TRANSPORTE DE MATERIAL DE QUALQUER NATUREZA. DISTÂNCIA MÉDIA DE TRANSPORTE DE 10,10 A 15,00 KM</t>
  </si>
  <si>
    <t>TRANSPORTE DE MATERIAL DE QUALQUER NATUREZA. DISTÂNCIA MÉDIA DE TRANSPORTE DE 15,10 A 20,00 KM</t>
  </si>
  <si>
    <t>TRANSPORTE DE MATERIAL DE QUALQUER NATUREZA. DISTÂNCIA MÉDIA DE TRANSPORTE DE 20,10 A 25,00 KM</t>
  </si>
  <si>
    <t>TRANSPORTE DE MATERIAL DE QUALQUER NATUREZA. DISTÂNCIA MÉDIA DE TRANSPORTE DE 25,10 A 30,00 KM</t>
  </si>
  <si>
    <t>TRANSPORTE DE MATERIAL DE QUALQUER NATUREZA. DISTÂNCIA MÉDIA DE TRANSPORTE DE 30,10 A 40,00 KM</t>
  </si>
  <si>
    <t>TRANSPORTE DE MATERIAL DE QUALQUER NATUREZA. DISTÂNCIA MÉDIA DE TRANSPORTE DE 40,10 A 50,00 KM</t>
  </si>
  <si>
    <t>TRANSPORTE DE PRÉ-MISTURADO A FRIO. DISTÂNCIA MÉDIA DE TRANSPORTE &lt;= 10,0 KM (DENSIDADE MATERIAL SOLTO)</t>
  </si>
  <si>
    <t>TRANSPORTE DE PRÉ-MISTURADO A FRIO. DISTÂNCIA MÉDIA DE TRANSPORTE &lt;= 10,0 KM (VOLUME COMPACTADO)</t>
  </si>
  <si>
    <t>TRANSPORTE DE PRÉ-MISTURADO A FRIO. DISTÂNCIA MÉDIA DE TRANSPORTE &gt; 50,00 KM  (VOLUME COMPACTADO)</t>
  </si>
  <si>
    <t>TRANSPORTE DE PRÉ-MISTURADO A FRIO. DISTÂNCIA MÉDIA DE TRANSPORTE &gt; 50,00 KM (DENSIDADE DE MATERIAL SOLTO)</t>
  </si>
  <si>
    <t>TRANSPORTE DE PRÉ-MISTURADO A FRIO. DISTÂNCIA MÉDIA DE TRANSPORTE DE 10,10 A 15,00 KM  (VOLUME COMPACTADO)</t>
  </si>
  <si>
    <t>TRANSPORTE DE PRÉ-MISTURADO A FRIO. DISTÂNCIA MÉDIA DE TRANSPORTE DE 10,10 A 15,00 KM (DENSIDADE DE MATERIAL SOLTO)</t>
  </si>
  <si>
    <t>TRANSPORTE DE PRÉ-MISTURADO A FRIO. DISTÂNCIA MÉDIA DE TRANSPORTE DE 15,10 A 20,00 KM  (VOLUME COMPACTADO)</t>
  </si>
  <si>
    <t>TRANSPORTE DE PRÉ-MISTURADO A FRIO. DISTÂNCIA MÉDIA DE TRANSPORTE DE 15,10 A 20,00 KM (DENSIDADE DE MATERIAL SOLTO)</t>
  </si>
  <si>
    <t>TRANSPORTE DE PRÉ-MISTURADO A FRIO. DISTÂNCIA MÉDIA DE TRANSPORTE DE 20,10 A 25.00 KM  (VOLUME COMPACTADO)</t>
  </si>
  <si>
    <t>TRANSPORTE DE PRÉ-MISTURADO A FRIO. DISTÂNCIA MÉDIA DE TRANSPORTE DE 20,10 A 25.00 KM (DENSIDADE DE MATERIAL SOLTO)</t>
  </si>
  <si>
    <t>TRANSPORTE DE PRÉ-MISTURADO A FRIO. DISTÂNCIA MÉDIA DE TRANSPORTE DE 25,10 A 30,00 KM  (VOLUME COMPACTADO)</t>
  </si>
  <si>
    <t>TRANSPORTE DE PRÉ-MISTURADO A FRIO. DISTÂNCIA MÉDIA DE TRANSPORTE DE 25,10 A 30,00 KM (DENSIDADE DE MATERIAL SOLTO)</t>
  </si>
  <si>
    <t>TRANSPORTE DE PRÉ-MISTURADO A FRIO. DISTÂNCIA MÉDIA DE TRANSPORTE DE 30,10 A 40,00 KM  (VOLUME COMPACTADO)</t>
  </si>
  <si>
    <t>TRANSPORTE DE PRÉ-MISTURADO A FRIO. DISTÂNCIA MÉDIA DE TRANSPORTE DE 30,10 A 40,00 KM (DENSIDADE DE MATERIAL SOLTO)</t>
  </si>
  <si>
    <t>TRANSPORTE DE PRÉ-MISTURADO A FRIO. DISTÂNCIA MÉDIA DE TRANSPORTE DE 40,10 A 50,00 KM  (VOLUME COMPACTADO)</t>
  </si>
  <si>
    <t>TRANSPORTE DE PRÉ-MISTURADO A FRIO. DISTÂNCIA MÉDIA DE TRANSPORTE DE 40,10 A 50,00 KM (DENSIDADE DE MATERIAL SOLTO)</t>
  </si>
  <si>
    <t>USINAGEM DE CBUQ PARA TAPA BURACO (EXECUÇÃO, INCLUINDO FORNECIMENTO E TRANSPORTE DOS AGREGADOS E DO MATERIAL BETUMINOSO)</t>
  </si>
  <si>
    <t>USINAGEM DE CONCRETO BETUMINOSO USINADO A QUENTE PARA TAPA-BURACO (EXECUÇÃO, INCLUINDO FORNECIMENTO DOS AGREGADOS, EXCLUI FORNECIMENTO E TRANSPORTE DO MATERIAL BETUMINOSO)</t>
  </si>
  <si>
    <t>USINAGEM DE PRÉ-MISTURADO A FRIO PARA TAPA-BURACO SEM FORNECIMENTO DO MATERIAL BETUMINOSO (EXECUÇÃO, INCLUINDO FORNECIMENTO DOS AGREGADOS, EXCLUI FORNECIMENTO E TRANSPORTE DO MATERIAL BETUMINOSO)</t>
  </si>
  <si>
    <t>ANDAIME SUSPENSO COM PISO EM PRANCHAS DE MADEIRA (EXECUÇÃO, INCLUINDO O FORNECIMENTO E TRANSPORTE DOS MATERIAIS)</t>
  </si>
  <si>
    <t>APARELHOS DE APOIO EM NEOPRENE FRETADO (EXECUÇÃO, INCLUINDO A APLICAÇÃO, FORNECIMENTO E TRANSPORTE DOS MATERIAIS)</t>
  </si>
  <si>
    <t>APICOAMENTO MANUAL EM CONCRETO</t>
  </si>
  <si>
    <t>ARGAMASSA DE CIMENTO E AREIA TRAÇO 1:3 (EXECUÇÃO, INCLUINDO FORNECIMENTO E TRANSPORTE DE TODOS OS MATERIAIS)</t>
  </si>
  <si>
    <t>ARMAÇÃO: AÇO CA-50 (EXECUÇÃO, INCLUINDO PREPARO, DOBRAGEM, COLOCAÇÃO NAS FORMAS E TRANSPORTE DE TODOS OS MATERIAIS)</t>
  </si>
  <si>
    <t>ARMAÇÃO: AÇO CA-60 (EXECUÇÃO, INCLUINDO PREPARO, DOBRAGEM, COLOCAÇÃO NAS FORMAS E TRANSPORTE DE TODOS OS MATERIAIS)</t>
  </si>
  <si>
    <t>BARREIRA SIMPLES DE CONCRETO ARMADO TIPO NEW JERSEY (EXECUÇÃO, INCLUINDO  FORNECIMENTO E TRANSPORTE DE TODOS OS MATERIAIS)</t>
  </si>
  <si>
    <t>CAIAÇÃO A TRÊS DEMÃOS (EXECUÇÃO, INCLUINDO O FORNECIMENTO E TRANSPORTE DE TODOS OS MATERIAIS)</t>
  </si>
  <si>
    <t>CANTONEIRA METÁLICA DE DIMENSÕES  2"X2"X5/16" (EXECUÇÃO, INCLUINDO FORNECIMENTO E TRANSPORTE DE TODOS OS MATERIAIS)</t>
  </si>
  <si>
    <t>CANTONEIRA METÁLICA DE DIMENSÕES 3" X 3" X 3/8" (EXECUÇÃO, INCLUINDO O FORNECIMENTO E TRANSPORTE DE TODOS OS MATERIAIS)</t>
  </si>
  <si>
    <t>CANTONEIRA METÁLICA DE DIMENSÕES 4" X 4" X 1/2" (EXECUÇÃO, INCLUINDO O FORNECIMENTO E TRANSPORTE DE TODOS OS MATERIAIS)</t>
  </si>
  <si>
    <t>CANTONEIRA METÁLICA DE DIMENSÕES 4" X 4" X 3/8" (EXECUÇÃO, INCLUINDO O FORNECIMENTO E TRANSPORTE DE TODOS OS MATERIAIS)</t>
  </si>
  <si>
    <t>CIMBRAMENTO: ESCORAMENTO EM MADEIRA (EXECUÇÃO, INCLUINDO O FORNECIMENTO E TRANSPORTE DE TODOS OS MATERIAIS)</t>
  </si>
  <si>
    <t>CONCRETO CICLÓPICO DE  CIMENTO PORTLAND COM 30% DE PEDRA DE MÃO, FCK &gt;= 10 MPA (EXECUÇÃO, INCLUINDO O FORNECIMENTO E TRANSPORTE DOS AGREGADOS)</t>
  </si>
  <si>
    <t>CONCRETO CICLÓPICO DE  CIMENTO PORTLAND COM 30% PEDRA DE MÃO, FCK = 13,5 MPA (EXECUÇÃO, INCLUINDO O FORNECIMENTO E TRANSPORTE DOS AGREGADOS)</t>
  </si>
  <si>
    <t>CONCRETO CICLÓPICO DE CIMENTO PORTLAND COM 30% PEDRA DE MÃO, FCK= 15,0 MPA (EXECUÇÃO, INCLUINDO O FORNECIMENTO E TRANSPORTE DOS AGREGADOS)</t>
  </si>
  <si>
    <t>CONCRETO CICLÓPICO FCK &gt; 13,5 MPA, COM 30% PEDRA DE MÃO (EXECUÇÃO, INCLUINDO O FORNECIMENTO DE TODOS OS MATERIAIS, EXCLUI O TRANSPORTE DOS AGREGADOS)</t>
  </si>
  <si>
    <t>CONCRETO DE CIMENTO PORTLAND, FCK &gt;= 11,0 MPA (EXECUÇÃO, INCLUINDO O FORNECIMENTO E TRANSPORTE DOS AGREGADOS)</t>
  </si>
  <si>
    <t>CONCRETO DE CIMENTO PORTLAND, FCK &gt;= 13,5 MPA (EXECUÇÃO, INCLUINDO O FORNECIMENTO E TRANSPORTE DOS AGREGADOS)</t>
  </si>
  <si>
    <t>CONCRETO DE CIMENTO PORTLAND, FCK &gt;= 15,0 MPA (EXECUÇÃO, INCLUINDO O FORNECIMENTO E TRANSPORTE DOS AGREGADOS)</t>
  </si>
  <si>
    <t>CONCRETO DE CIMENTO PORTLAND, FCK &gt;= 16,0 MPA (EXECUÇÃO, INCLUINDO O FORNECIMENTO E TRANSPORTE DOS AGREGADOS)</t>
  </si>
  <si>
    <t>CONCRETO DE CIMENTO PORTLAND, FCK &gt;= 18,0 MPA (EXECUÇÃO, INCLUINDO O FORNECIMENTO E TRANSPORTE DOS AGREGADOS)</t>
  </si>
  <si>
    <t>CONCRETO DE CIMENTO PORTLAND FCK &gt;= 20,0 MPA (EXECUÇÃO, INCLUINDO O FORNECIMENTO E TRANSPORTE DOS AGREGADOS)</t>
  </si>
  <si>
    <t>CONCRETO DE CIMENTO PORTLAND, FCK &gt;= 21,0 MPA (EXECUÇÃO, INCLUINDO O FORNECIMENTO E TRANSPORTE DOS AGREGADOS)</t>
  </si>
  <si>
    <t>CONCRETO DE CIMENTO PORTLAND, FCK &gt;= 25,0 MPA (EXECUÇÃO, INCLUINDO O FORNECIMENTO E TRANSPORTE DOS AGREGADOS)</t>
  </si>
  <si>
    <t>CONCRETO DE CIMENTO PORTLAND, FCK &gt;= 30,0 MPA (EXECUÇÃO, INCLUINDO O FORNECIMENTO E TRANSPORTE DOS AGREGADOS)</t>
  </si>
  <si>
    <t>CONCRETO DE PAVIMENTAÇÃO COM FCK &gt;= 25 MPA (EXECUÇÃO, INCLUINDO O FORNECIMENTO DE TODOS OS MATERIAIS, EXCLUI O TRANSPORTE DOS AGREGADOS)</t>
  </si>
  <si>
    <t>CONCRETO ESTRUTURAL COM RESISTÊNCIA FCK &gt;= 13,5 MPA (EXECUÇÃO, INCLUINDO O FORNECIMENTO DE TODOS OS MATERIAIS, EXCLUI O TRANSPORTE DOS AGREGADOS)</t>
  </si>
  <si>
    <t>CONCRETO ESTRUTURAL COM RESISTÊNCIA FCK &gt;= 15,0 MPA (EXECUÇÃO, INCLUINDO O FORNECIMENTO DE TODOS OS MATERIAIS, EXCLUI O TRANSPORTE DOS AGREGADOS)</t>
  </si>
  <si>
    <t>CONCRETO ESTRUTURAL COM RESISTÊNCIA FCK &gt;= 16,0 MPA (EXECUÇÃO, INCLUINDO O FORNECIMENTO DE TODOS OS MATERIAIS, EXCLUI O TRANSPORTE DOS AGREGADOS)</t>
  </si>
  <si>
    <t>CONCRETO ESTRUTURAL COM RESISTÊNCIA FCK &gt;= 18,0 MPA (EXECUÇÃO, INCLUINDO O FORNECIMENTO DE TODOS OS MATERIAIS, EXCLUI O TRANSPORTE DOS AGREGADOS)</t>
  </si>
  <si>
    <t>CONCRETO ESTRUTURAL COM RESISTÊNCIA FCK &gt;= 20,0 MPA (EXECUÇÃO, INCLUINDO O FORNECIMENTO DE TODOS OS MATERIAIS, EXCLUI O TRANSPORTE DOS AGREGADOS)</t>
  </si>
  <si>
    <t>CONCRETO ESTRUTURAL COM RESISTÊNCIA FCK &gt;= 21 MPA (EXECUÇÃO, INCLUINDO O FORNECIMENTO DE TODOS OS MATERIAIS, EXCLUI O TRANSPORTE DOS AGREGADOS)</t>
  </si>
  <si>
    <t>CONCRETO ESTRUTURAL COM RESISTÊNCIA FCK &gt;= 25,0 MPA (EXECUÇÃO, INCLUINDO O FORNECIMENTO DE TODOS OS MATERIAIS, EXCLUI O TRANSPORTE DOS AGREGADOS)</t>
  </si>
  <si>
    <t>CONCRETO ESTRUTURAL COM RESISTÊNCIA FCK &gt;= 30,0 MPA (EXECUÇÃO, INCLUINDO O FORNECIMENTO DE TODOS OS MATERIAIS, EXCLUI O TRANSPORTE DOS AGREGADOS)</t>
  </si>
  <si>
    <t>CONCRETO MAGRO DE CIMENTO PORTLAND FCK &gt;= 10,0 MPA (EXECUÇÃO, INCLUINDO O FORNECIMENTO E TRANSPORTE DOS AGREGADOS)</t>
  </si>
  <si>
    <t>CONCRETO MAGRO FCK &gt;= 10,0 MPA (EXECUÇÃO, INCLUINDO O FORNECIMENTO DE TODOS OS MATERIAIS, EXCLUI O TRANSPORTE DOS AGREGADOS)</t>
  </si>
  <si>
    <t>DEMOLIÇÃO DE CONCRETO SIMPLES</t>
  </si>
  <si>
    <t>DEMOLIÇÃO DE GUARDA-CORPO, INCLUINDO A REMOÇÃO DO MATERIAL DEMOLIDO (EXECUÇÃO, INCLUINDO CARGA E TRANSPORTE DO MATERIAL DEMOLIDO)</t>
  </si>
  <si>
    <t>DEMOLIÇÃO DE PAVIMENTO DE CONCRETO (EXECUÇÃO, INCLUINDO A REMOÇÃO DO MATERIAL DEMOLIDO)</t>
  </si>
  <si>
    <t>DEMOLIÇÃO MANUAL DE CONCRETO ARMADO</t>
  </si>
  <si>
    <t>DEMOLIÇÃO MECÂNICA DE CONCRETO ARMADO</t>
  </si>
  <si>
    <t>DRENO DE PVC Ø = 100 MM, COMPRIMENTO UNITÁRIO = 35 CM (EXECUÇÃO, INCLUINDO O FORNECIMENTO E TRANSPORTE DE TODOS OS MATERIAIS)</t>
  </si>
  <si>
    <t>DRENO DE PVC Ø = 100 MM, COMPRIMENTO UNITÁRIO = 40 CM (EXECUÇÃO, INCLUINDO O FORNECIMENTO E TRANSPORTE DE TODOS OS MATERIAIS)</t>
  </si>
  <si>
    <t>DRENO DE PVC Ø = 100 MM, COMPRIMENTO UNITÁRIO = 45 CM (EXECUÇÃO, INCLUINDO O FORNECIMENTO E TRANSPORTE DE TODOS OS MATERIAIS)</t>
  </si>
  <si>
    <t>DRENO DE PVC Ø = 100MM, COMPRIMENTO UNITÁRIO = 0,60M (EXECUÇÃO, INCLUINDO O FORNECIMENTO E TRANSPORTE DE TODOS OS MATERIAIS)</t>
  </si>
  <si>
    <t>DRENO DE PVC Ø = 50 MM, COMPRIMENTO UNITÁRIO = 30 CM (EXECUÇÃO, INCLUINDO O FORNECIMENTO E TRANSPORTE DE TODOS OS MATERIAIS)</t>
  </si>
  <si>
    <t>DRENO DE PVC Ø = 50 MM, COMPRIMENTO UNITÁRIO = 35 CM (EXECUÇÃO, INCLUINDO O FORNECIMENTO E TRANSPORTE DE TODOS OS MATERIAIS)</t>
  </si>
  <si>
    <t>DRENO DE PVC Ø = 50 MM, COMPRIMENTO UNITÁRIO = 40 CM (EXECUÇÃO, INCLUINDO O FORNECIMENTO E TRANSPORTE DE TODOS OS MATERIAIS)</t>
  </si>
  <si>
    <t>DRENO DE PVC Ø = 75 MM, COMPRIMENTO UNITÁRIO = 15 CM (EXECUÇÃO, INCLUINDO O FORNECIMENTO E TRANSPORTE DE TODOS OS MATERIAIS)</t>
  </si>
  <si>
    <t>DRENO DE PVC Ø = 75 MM, COMPRIMENTO UNITÁRIO = 30 CM (EXECUÇÃO, INCLUINDO O FORNECIMENTO E TRANSPORTE DE TODOS OS MATERIAIS)</t>
  </si>
  <si>
    <t>DRENO DE PVC Ø = 75 MM, COMPRIMENTO UNITÁRIO = 35 CM (EXECUÇÃO, INCLUINDO O FORNECIMENTO E TRANSPORTE DE TODOS OS MATERIAIS)</t>
  </si>
  <si>
    <t>DRENO DE PVC Ø = 75 MM, COMPRIMENTO UNITÁRIO = 40 CM (EXECUÇÃO, INCLUINDO O FORNECIMENTO E TRANSPORTE DE TODOS OS MATERIAIS)</t>
  </si>
  <si>
    <t>ENSECADEIRA DE ESTACAS PRANCHA (EXECUÇÃO, INCLUINDO O FORNECIMENTO E TRANSPORTE DE TODOS OS MATERIAIS)</t>
  </si>
  <si>
    <t>ESCORAMENTO DESCONTÍNUO DE VALAS (EXECUÇÃO, INCLUINDO FORNECIMENTO E TRANSPORTE DE TODOS OS MATERIAIS)</t>
  </si>
  <si>
    <t>ESTRUTURA METÁLICA PARA ANDAIMES</t>
  </si>
  <si>
    <t>FORMA PLANA DE MADEIRIT (EXECUÇÃO, INCLUINDO DESFORMA, FORNECIMENTO E TRANSPORTE DE TODOS OS MATERIAIS)</t>
  </si>
  <si>
    <t>FORMAS CURVAS DE MADEIRIT (EXECUÇÃO, INCLUINDO DESFORMA, FORNECIMENTO E TRANSPORTE DE TODOS OS MATERIAIS)</t>
  </si>
  <si>
    <t>FORMAS PLANAS DE COMPENSADO COM REVESTIMENTO RESINADO (EXECUÇÃO, INCLUINDO DESFORMA,FORNECIMENTO E TRANSPORTE DE TODOS OS MATERIAIS)</t>
  </si>
  <si>
    <t>FORMAS PLANAS DE MADEIRA DE PINHO DE 3ª (EXECUÇÃO, INCLUINDO DESFORMA,FORNECIMENTO E TRANSPORTE DE TODOS OS MATERIAIS)</t>
  </si>
  <si>
    <t>FORMAS SUSPENSAS DE COMPENSADO RESINADO (EXECUÇÃO, INCLUINDO DESFORMA, FORNECIMENTO E TRANSPORTE DE TODOS OS MATERIAIS)</t>
  </si>
  <si>
    <t>FURO EM CONCRETO Ø = 10,0 MM, PROFUNDIDADE = 10 CM</t>
  </si>
  <si>
    <t>FURO EM CONCRETO Ø = 10,0 MM, PROFUNDIDADE = 15 CM</t>
  </si>
  <si>
    <t>FURO EM CONCRETO Ø = 12,5 MM, PROFUNDIDADE = 10 CM</t>
  </si>
  <si>
    <t>FURO EM CONCRETO Ø = 12,5 MM, PROFUNDIDADE = 15 CM</t>
  </si>
  <si>
    <t>FURO EM CONCRETO Ø = 12,5 MM, PROFUNDIDADE = 20 CM</t>
  </si>
  <si>
    <t>FURO EM CONCRETO Ø = 12,5 MM, PROFUNDIDADE = 30 CM</t>
  </si>
  <si>
    <t>FURO EM CONCRETO Ø = 16,0 MM, PROFUNDIDADE = 15 CM</t>
  </si>
  <si>
    <t>FURO EM CONCRETO Ø = 16,0 MM, PROFUNDIDADE = 20 CM</t>
  </si>
  <si>
    <t>FURO EM CONCRETO Ø = 16,0 MM, PROFUNDIDADE = 30 CM</t>
  </si>
  <si>
    <t>FURO EM CONCRETO Ø = 16,0 MM, PROFUNDIDADE = 50 CM</t>
  </si>
  <si>
    <t>FURO EM CONCRETO Ø = 20,0 MM, PROFUNDIDADE = 15 CM</t>
  </si>
  <si>
    <t>FURO EM CONCRETO Ø = 20,0 MM, PROFUNDIDADE = 20 CM</t>
  </si>
  <si>
    <t>FURO EM CONCRETO Ø = 20,0 MM, PROFUNDIDADE = 30 CM</t>
  </si>
  <si>
    <t>FURO EM CONCRETO Ø = 20,0 MM, PROFUNDIDADE = 40 CM</t>
  </si>
  <si>
    <t>FURO EM CONCRETO Ø = 25,0 MM, PROFUNDIDADE = 15 CM</t>
  </si>
  <si>
    <t>FURO EM CONCRETO Ø = 25,0 MM, PROFUNDIDADE = 20 CM</t>
  </si>
  <si>
    <t>FURO EM CONCRETO Ø = 25,0 MM, PROFUNDIDADE = 30 CM</t>
  </si>
  <si>
    <t>FURO EM CONCRETO Ø = 25,0 MM, PROFUNDIDADE = 50 CM</t>
  </si>
  <si>
    <t>FURO EM CONCRETO Ø = 25,0 MM, PROFUNDIDADE = 80 CM</t>
  </si>
  <si>
    <t>FURO EM CONCRETO Ø = 32,0 MM, PROFUNDIDADE = 30 CM</t>
  </si>
  <si>
    <t>FURO EM CONCRETO Ø = 40,0 MM, PROFUNDIDADE = 30 CM</t>
  </si>
  <si>
    <t>FURO EM CONCRETO Ø = 50,0 MM, PROFUNDIDADE = 30 CM</t>
  </si>
  <si>
    <t>FURO EM CONCRETO Ø = 75 MM, PROFUNDIDADE = 15 CM</t>
  </si>
  <si>
    <t>FURO EM ROCHA Ø = 20,0 MM, PROFUNDIDADE = 40 MM</t>
  </si>
  <si>
    <t>FURO EM ROCHA Ø = 25,0 MM, PROFUNDIDADE = 50 MM</t>
  </si>
  <si>
    <t>FURO EM ROCHA Ø = 50,0 MM, PROFUNDIDADE = 30 MM</t>
  </si>
  <si>
    <t>GRADIL METÁLICO PADRÃO DER-MG (EXECUÇÃO, INCLUINDO O FORNECIMENTO E TRANSPORTE DE TODOS OS MATERIAIS)</t>
  </si>
  <si>
    <t>JUNTAS DE PAVIMENTAÇÃO LONGITUDINAL E TRANSVERSAL (EXECUÇÃO, INCLUINDO O FORNECIMENTO E TRANSPORTE DE TODOS OS MATERIAIS)</t>
  </si>
  <si>
    <t>LIMPEZA DE ARMADURA COM JATO DE AREIA E ÁGUA</t>
  </si>
  <si>
    <t>LIMPEZA DE SUPERFÍCIE COM JATO DE AREIA E AGUA</t>
  </si>
  <si>
    <t>LIMPEZA MANUAL E TRATAMENTO DE ARMADURA OXIDADA</t>
  </si>
  <si>
    <t>MASTIQUE ELÁSTICO(TIPO VEDAFLEX OU SIMILAR) (EXECUÇÃO, INCLUINDO O FORNECIMENTO E TRANSPORTE DE TODOS OS MATERIAIS)</t>
  </si>
  <si>
    <t>MURO DE ARRIMO EM CONCRETO, TIPO OC.MA-01 (EXECUÇÃO, INCLUINDO FORNECIMENTO E TRANSPORTE DE TODOS OS MATERIAIS)</t>
  </si>
  <si>
    <t>PLATAFORMA DE MADEIRA PARA  ANDAIMES (EXECUÇÃO, INCLUINDO FORNECIMENTO E TRANSPORTE DE TODOS OS MATERIAIS)</t>
  </si>
  <si>
    <t>PREENCHIMENTO DE FUROS COM INJEÇÃO DE EPOXI (SIKADUR - 43) (EXECUÇÃO, INCLUINDO O FORNECIMENTO DE TODOS OS MATERIAIS, EXCLUI EXECUÇÃO DO FURO)</t>
  </si>
  <si>
    <t>PREENCHIMENTO DE FUROS COM SIKADUR 32 OU SIMILAR (EXECUÇÃO, INCLUINDO O FORNECIMENTO E TRANSPORTE DE TODOS OS MATERIAIS, EXCLUI EXECUÇÃO DO FURO)</t>
  </si>
  <si>
    <t>TRATAMENTO DE TRINCAS FINAS (EXECUÇÃO, INCLUINDO O FORNECIMENTO E TRANSPORTE DE TODOS OS MATERIAIS)</t>
  </si>
  <si>
    <t>TUBULÃO A CÉU ABERTO, COM CAMISA DE CONCRETO PRÉ-MOLDADA COM DIAMETRO DE FUSTE Ø 1,20M, EM ROCHA (EXECUÇÃO, INCLUINDO ESCAVAÇÃO, EXCLUSIVE CONCRETO PARA CAMISA)</t>
  </si>
  <si>
    <t>TUBULÃO A CÉU ABERTO, COM CAMISA DE CONCRETO PRÉ-MOLDADA COM DIAMETRO DE FUSTE Ø 1,20M EM SOLO (EXECUÇÃO, INCLUINDO ESCAVAÇÃO, EXCLUSIVE CONCRETO PARA CAMISA)</t>
  </si>
  <si>
    <t>TUBULÃO A CÉU ABERTO, COM CAMISA DE CONCRETO PRÉ-MOLDADA COM DIÂMETRO DE FUSTE Ø 1,40M EM SOLO (EXECUÇÃO, INCLUINDO ESCAVAÇÃO, EXCLUSIVE CONCRETO PARA CAMISA)</t>
  </si>
  <si>
    <t>TUBULÃO COM AR COMPRIMIDO COM CAMISA DE CONCRETO PRÉ MOLDADA COM DIAMETRO DE FUSTE Ø 1,20M, EM ROCHA (EXECUÇÃO, INCLUINDO ESCAVAÇÃO, EXCLUSIVE CONCRETO PARA CAMISA)</t>
  </si>
  <si>
    <t>TUBULÃO COM AR COMPRIMIDO COM CAMISA DE CONCRETO PRÉ MOLDADA COM DIAMETRO DE FUSTE Ø 1,20M, EM SOLO (EXECUÇÃO, INCLUINDO ESCAVAÇÃO, EXCLUSIVE CONCRETO PARA CAMISA)</t>
  </si>
  <si>
    <t>TUBULÃO COM AR COMPRIMIDO COM CAMISA DE CONCRETO PRÉ MOLDADA COM DIAMETRO DE FUSTE Ø 1,40M, EM ROCHA (EXECUÇÃO, INCLUINDO ESCAVAÇÃO, EXCLUSIVE CONCRETO PARA CAMISA)</t>
  </si>
  <si>
    <t>TUBULÃO COM AR COMPRIMIDO COM CAMISA DE CONCRETO PRÉ MOLDADA COM DIAMETRO DE FUSTE Ø 1,40M, EM SOLO (EXECUÇÃO, INCLUINDO ESCAVAÇÃO, EXCLUSIVE CONCRETO PARA CAMISA)</t>
  </si>
  <si>
    <t>TUBULÃO COM AR COMPRIMIDO COM CAMISA DE CONCRETO PRÉ-MOLDADA COM DIÂMETRO DE FUSTE Ø 1,60M, EM SOLO (EXECUÇÃO, INCLUINDO ESCAVAÇÃO, EXCLUSIVE CONCRETO PARA CAMISA)</t>
  </si>
  <si>
    <t>ABRIGO DUPLO DE PASSAGEIROS PRÉ-MOLDADO (EXECUÇÃO, INCLUINDO O FORNECIMENTO,  TRANSPORTE E MONTAGEM)</t>
  </si>
  <si>
    <t>ABRIGO SIMPLES DE PASSAGEIROS PRÉ-MOLDADO (EXECUÇÃO, INCLUINDO O FORNECIMENTO E TRANSPORTE E MONTAGEM)</t>
  </si>
  <si>
    <t>CHAPISCO DE CIMENTO E AREIA, TRAÇO 1:3 (EXECUÇÃO, INCLUINDO O FORNECIMENTO E TRANSPORTE DE TODOS OS MATERIAIS)</t>
  </si>
  <si>
    <t>REBOCO DE ARGAMASSA DE CIMENTO E AREIA, TRAÇO 1:5 (EXECUÇÃO, INCLUINDO O FORNECIMENTO E TRANSPORTE DE TODOS OS MATERIAIS)</t>
  </si>
  <si>
    <t>VEÍCULO TIPO VAN, 12 PASSAGEIROS, COM MOTORISTA</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</si>
  <si>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</si>
  <si>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</si>
  <si>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</si>
  <si>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</si>
  <si>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</si>
  <si>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</si>
  <si>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</si>
  <si>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</si>
  <si>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</si>
  <si>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</si>
  <si>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</si>
  <si>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</si>
  <si>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</si>
  <si>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</si>
  <si>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</si>
  <si>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</si>
  <si>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</si>
  <si>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</si>
  <si>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</si>
  <si>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</si>
  <si>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</si>
  <si>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</si>
  <si>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</si>
  <si>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</si>
  <si>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</si>
  <si>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</si>
  <si>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</si>
  <si>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</si>
  <si>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</si>
  <si>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</si>
  <si>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</si>
  <si>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</si>
  <si>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</si>
  <si>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</si>
  <si>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</si>
  <si>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</si>
  <si>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</si>
  <si>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</si>
  <si>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</si>
  <si>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</si>
  <si>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</si>
  <si>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</si>
  <si>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</si>
  <si>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</si>
  <si>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</si>
  <si>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</si>
  <si>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</si>
  <si>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</si>
  <si>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</si>
  <si>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</si>
  <si>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</si>
  <si>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</si>
  <si>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</si>
  <si>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</si>
  <si>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</si>
  <si>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</si>
  <si>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</si>
  <si>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</si>
  <si>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</si>
  <si>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</si>
  <si>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</si>
  <si>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</si>
  <si>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</si>
  <si>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</si>
  <si>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</si>
  <si>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</si>
  <si>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</si>
  <si>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</si>
  <si>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</si>
  <si>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</si>
  <si>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</si>
  <si>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</si>
  <si>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</si>
  <si>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</si>
  <si>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</si>
  <si>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</si>
  <si>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</si>
  <si>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</si>
  <si>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</si>
  <si>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</si>
  <si>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</si>
  <si>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</si>
  <si>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</si>
  <si>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</si>
  <si>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</si>
  <si>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</si>
  <si>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</si>
  <si>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</si>
  <si>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</si>
  <si>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</si>
  <si>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</si>
  <si>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</si>
  <si>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</si>
  <si>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</si>
  <si>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</si>
  <si>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</si>
  <si>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</si>
  <si>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</si>
  <si>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</si>
  <si>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</si>
  <si>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</si>
  <si>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</si>
  <si>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</si>
  <si>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</si>
  <si>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</si>
  <si>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</si>
  <si>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</si>
  <si>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</si>
  <si>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</si>
  <si>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</si>
  <si>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</si>
  <si>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</si>
  <si>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</si>
  <si>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</si>
  <si>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</si>
  <si>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</si>
  <si>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</si>
  <si>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</si>
  <si>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</si>
  <si>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</si>
  <si>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</si>
  <si>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</si>
  <si>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</si>
  <si>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</si>
  <si>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</si>
  <si>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</si>
  <si>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</si>
  <si>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</si>
  <si>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</si>
  <si>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</si>
  <si>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</si>
  <si>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</si>
  <si>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</si>
  <si>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</si>
  <si>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</si>
  <si>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</si>
  <si>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</si>
  <si>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</si>
  <si>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</si>
  <si>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</si>
  <si>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</si>
  <si>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</si>
  <si>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</si>
  <si>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</si>
  <si>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</si>
  <si>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</si>
  <si>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</si>
  <si>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</si>
  <si>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</si>
  <si>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</si>
  <si>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</si>
  <si>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</si>
  <si>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</si>
  <si>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</si>
  <si>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</si>
  <si>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</si>
  <si>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</si>
  <si>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</si>
  <si>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</si>
  <si>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</si>
  <si>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</si>
  <si>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</si>
  <si>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</si>
  <si>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</si>
  <si>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</si>
  <si>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</si>
  <si>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</si>
  <si>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</si>
  <si>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</si>
  <si>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</si>
  <si>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</si>
  <si>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</si>
  <si>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</si>
  <si>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</si>
  <si>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</si>
  <si>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</si>
  <si>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</si>
  <si>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</si>
  <si>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</si>
  <si>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</si>
  <si>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</si>
  <si>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</si>
  <si>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</si>
  <si>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</si>
  <si>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</si>
  <si>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</si>
  <si>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</si>
  <si>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</si>
  <si>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</si>
  <si>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</si>
  <si>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</si>
  <si>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</si>
  <si>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</si>
  <si>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</si>
  <si>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</si>
  <si>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</si>
  <si>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</si>
  <si>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</si>
  <si>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</si>
  <si>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</si>
  <si>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</si>
  <si>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</si>
  <si>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</si>
  <si>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</si>
  <si>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</si>
  <si>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</si>
  <si>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</si>
  <si>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</si>
  <si>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</si>
  <si>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</si>
  <si>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</si>
  <si>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</si>
  <si>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</si>
  <si>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</si>
  <si>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</si>
  <si>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</si>
  <si>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</si>
  <si>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</si>
  <si>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</si>
  <si>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</si>
  <si>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</si>
  <si>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</si>
  <si>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</si>
  <si>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</si>
  <si>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</si>
  <si>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</si>
  <si>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</si>
  <si>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</si>
  <si>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</si>
  <si>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</si>
  <si>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</si>
  <si>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</si>
  <si>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</si>
  <si>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</si>
  <si>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</si>
  <si>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</si>
  <si>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03.23.06</t>
  </si>
  <si>
    <t>COM PLACA VIBRATORIA E CAMADA DE AREIA ADAPTADO REF 101618</t>
  </si>
  <si>
    <t>ESTACA STRAUSS - ESCAVAÇAO E CONCRETAGEM</t>
  </si>
  <si>
    <t>04.15.29</t>
  </si>
  <si>
    <t>ESPAÇADOR DE AÇO CA-50 6,3MM H=5CM TIPO CARANGUEJO PARA PISO DE CONCRETO ARMADO</t>
  </si>
  <si>
    <t>04.31</t>
  </si>
  <si>
    <t>ARRASAMENTO DE ESTACAS</t>
  </si>
  <si>
    <t>04.31.01</t>
  </si>
  <si>
    <t>ARRASAMENTO ESTACA DE CONCRETO ARMADO, D &lt;= 40CM COM EQUIPAMENTO ELÉTRICO ADP REF 95601</t>
  </si>
  <si>
    <t>04.31.02</t>
  </si>
  <si>
    <t>ARRASAMENTO ESTACA DE CONCRETO ARMADO, D=41 A 60CM COM EQUIPAMENTO ELÉTRICO ADP REF 95602</t>
  </si>
  <si>
    <t>04.31.03</t>
  </si>
  <si>
    <t>ARRASAMENTO DE ESTACA DE CONCRETO ARMADO, D=61 A 80CM COM EQUIPAMENTO ELÉTRICO ADP REF 95603</t>
  </si>
  <si>
    <t>04.31.04</t>
  </si>
  <si>
    <t>ARRASAMENTO ESTACA DE CONCRETO ARMADO, D=81 A 100CM COM EQUIPAMENTO ELÉTRICO ADP REF 95604</t>
  </si>
  <si>
    <t>04.31.05</t>
  </si>
  <si>
    <t>ARRASAMENTO ESTACA DE CONCRETO ARMADO, D=101 A 150 CM COM EQUIPAMENTO ELÉTRICO ADP REF 95605</t>
  </si>
  <si>
    <t>10.71</t>
  </si>
  <si>
    <t>CAIXAS DE PASSAGEM/INSPEÇÃO E COMPLEMENTOS</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</si>
  <si>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</si>
  <si>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</si>
  <si>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</si>
  <si>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</si>
  <si>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</si>
  <si>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</si>
  <si>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</si>
  <si>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</si>
  <si>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</si>
  <si>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</si>
  <si>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</si>
  <si>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</si>
  <si>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</si>
  <si>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</si>
  <si>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</si>
  <si>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</si>
  <si>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</si>
  <si>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</si>
  <si>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</si>
  <si>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</si>
  <si>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</si>
  <si>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</si>
  <si>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</si>
  <si>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</si>
  <si>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</si>
  <si>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</si>
  <si>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</si>
  <si>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</si>
  <si>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</si>
  <si>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</si>
  <si>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</si>
  <si>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</si>
  <si>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</si>
  <si>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</si>
  <si>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</si>
  <si>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</si>
  <si>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</si>
  <si>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</si>
  <si>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</si>
  <si>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</si>
  <si>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</si>
  <si>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</si>
  <si>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</si>
  <si>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</si>
  <si>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</si>
  <si>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</si>
  <si>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</si>
  <si>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</si>
  <si>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</si>
  <si>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</si>
  <si>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</si>
  <si>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</si>
  <si>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</si>
  <si>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</si>
  <si>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FIOS E CABOS PARA TELEFONIA</t>
  </si>
  <si>
    <t>ANEL GUIA AGS-1</t>
  </si>
  <si>
    <t>ANEL GUIA AGS-5</t>
  </si>
  <si>
    <t>CANALETA SUPORTE (CAN-5)</t>
  </si>
  <si>
    <t>ABRAÇADEIRA BC-1</t>
  </si>
  <si>
    <t>ABRAÇADEIRA BC-2</t>
  </si>
  <si>
    <t>ABRAÇADEIRA BC-3</t>
  </si>
  <si>
    <t>ABRAÇADEIRA BC-4</t>
  </si>
  <si>
    <t>BORNE FEMEA PARA PINO BANANA</t>
  </si>
  <si>
    <t>CAIXAS PARA INSTALAÇAO TELEFONICA</t>
  </si>
  <si>
    <t>P20 20X20X20 CM - FERRO FUNDIDO</t>
  </si>
  <si>
    <t>CX INTERNA METAL.-EMBUTIR/SOBREPOR - TELEFONIA</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</si>
  <si>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</si>
  <si>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</si>
  <si>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</si>
  <si>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</si>
  <si>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</si>
  <si>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</si>
  <si>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</si>
  <si>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</si>
  <si>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</si>
  <si>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</si>
  <si>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</si>
  <si>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</si>
  <si>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</si>
  <si>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</si>
  <si>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</si>
  <si>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</si>
  <si>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</si>
  <si>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</si>
  <si>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</si>
  <si>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</si>
  <si>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</si>
  <si>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</si>
  <si>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</si>
  <si>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</si>
  <si>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</si>
  <si>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</si>
  <si>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LANÇAMENTO ESPALHAMENTO E COMPACTAÇÃO DE SOLOS EM ÁREA DE PASSEIOS</t>
  </si>
  <si>
    <t>40.24.26</t>
  </si>
  <si>
    <t>ARGAMASSA DE CIMENTO E AREIA 1:3  COM ADITIVO IMPERMEABILIZANTE ADAPTADO REF 100475</t>
  </si>
  <si>
    <t>ACO CA-50, 6,3 MM, VERGALHAO REF 32</t>
  </si>
  <si>
    <t>ACO CA-50, 8,0 MM, VERGALHAO REF 33</t>
  </si>
  <si>
    <t>ACO CA-50, 10,0 MM, VERGALHAO REF 34</t>
  </si>
  <si>
    <t>ACO CA-50, 12,5 MM, VERGALHAO REF 43055</t>
  </si>
  <si>
    <t>ACO CA-50, 16,0 MM, VERGALHAO REF 43055</t>
  </si>
  <si>
    <t>ACO CA-50, 20,0 MM, VERGALHAO REF 43056</t>
  </si>
  <si>
    <t>ACO CA-50, 25,0 MM, VERGALHAO REF 43056</t>
  </si>
  <si>
    <t>ACO CA-50, 32,0 MM, VERGALHAO REF 43057</t>
  </si>
  <si>
    <t>ACO CA-60, 4,2 MM, VERGALHAO REF 43059</t>
  </si>
  <si>
    <t>ACO CA-60, 5,0 MM, VERGALHAO REF 43059</t>
  </si>
  <si>
    <t>ACO CA-60, 6,4 MM, VERGALHAO REF 43059</t>
  </si>
  <si>
    <t>ACO CA-50, 6,3 MM, CORTADO E DOBRADO REF 34449</t>
  </si>
  <si>
    <t>ACO CA-50, 10,0 MM, CORTADO E DOBRADO REF 43058</t>
  </si>
  <si>
    <t>ACO CA-50, 12,5 MM, CORTADO E DOBRADO REF 43058</t>
  </si>
  <si>
    <t>ACO CA-50, 16,0 MM, CORTADO E DOBRADO REF 43058</t>
  </si>
  <si>
    <t>ACO CA-50, 20,0 MM, CORTADO E DOBRADO REF 43058</t>
  </si>
  <si>
    <t>ACO CA-60, 4,2 MM, CORTADO E DOBRADO REF 43061</t>
  </si>
  <si>
    <t>ACO CA-60, 5,0 MM, CORTADO E DOBRADO REF 43061</t>
  </si>
  <si>
    <t>ACO CA-60, 6,4 MM, CORTADO E DOBRADO REF 43062</t>
  </si>
  <si>
    <t>ESPAÇADOR / DISTANCIADOR CIRCULAR COM ENTRADA LATERAL, EM PLASTICO, PARA VERGALHAO *4,2 A 12,5* MM, COBRIMENTO 20 MM REF 39017</t>
  </si>
  <si>
    <t>60.15.16</t>
  </si>
  <si>
    <t>BARRA CHATA AÇO 1" X 1/8 (L X E), 0,63 KG/M</t>
  </si>
  <si>
    <t>TELA DE ARAME GALV QUADRANGULAR / LOSANGULAR,  FIO 2,77 MM (12 BWG), MALHA  5 X 5 CM, H = 2 M REF 7164</t>
  </si>
  <si>
    <t>TELA DE AÇO SOLDADA NERVURADA CA-60, Q-92, (1,48 KG/M2), DIAMETRO DO FIO = 4,2 MM, PAINEL 2,45 X 6,00 M, ESPAÇAMENTO DA MALHA = 15 X 15 CM REF 21141</t>
  </si>
  <si>
    <t>60.40.05</t>
  </si>
  <si>
    <t>TUBO AÇO CARBONO INDUSTRIAL REDONDO DN 2" (50.80 MM)  E=2,00MM, NBR 6591</t>
  </si>
  <si>
    <t>60.40.06</t>
  </si>
  <si>
    <t>TUBO AÇO CARBONO INDUSTRIAL REDONDO DN 3" (76,20 MM)  E=2,00MM, NBR 6591</t>
  </si>
  <si>
    <t>PORTA DE MADEIRA, FOLHA MEDIA (NBR 15930) DE 60 X 210 CM, E = 35 MM, NUCLEO SARRAFEADO, CAPA LISA EM HDF, ACABAMENTO EM PRIMER PARA PINTURA REF 10553</t>
  </si>
  <si>
    <t>TELHA CERAMICA TIPO FRANCESA, COMPRIMENTO DE *40* CM, RENDIMENTO DE *16* TELHAS/M2 REF 7175</t>
  </si>
  <si>
    <t>71.01.08</t>
  </si>
  <si>
    <t>SARRAFO DE PINUS 2,5CM X 7,5 CM REF 4517</t>
  </si>
  <si>
    <t>71.01.09</t>
  </si>
  <si>
    <t>TÁBUA DE PINUS 2,5CM X 20 CM REF 6193</t>
  </si>
  <si>
    <t>TUBO PVC SOLDÁVEL MARROM D=  32MM (1") CONF. NBR 5648 REF 9869</t>
  </si>
  <si>
    <t>TUBO PVC SOLDÁVEL MARROM  D= 60MM (2 1/2") CONF. NBR 5649 REF 9873</t>
  </si>
  <si>
    <t>TUBO ACO GALV. DIN 2440 (NBR 5580) E= 3,35MM DN 1 1/2" C/COSTURA REF 7697</t>
  </si>
  <si>
    <t>TUBO ACO GALV. DIN 2440 (NBR 5580) E= 3,75MM DN  2"  C/COSTURA REF 7696</t>
  </si>
  <si>
    <t>TUBO ACO GALV. DIN 2440 (NBR 5580) E= 4,00MM DN  3" C/COSTURA REF 7694</t>
  </si>
  <si>
    <t>TUBO DE COBRE CLASSE A DN 15MM (1/2") REF 39747</t>
  </si>
  <si>
    <t>TUBO DE COBRE CLASSE A DN 22MM (3/4") REF 39748</t>
  </si>
  <si>
    <t>TUBO DE COBRE CLASSE A DN 28MM (1") REF 39749</t>
  </si>
  <si>
    <t>SIFAO P/LAVATORIO DE COPO REGULAVEL 1X1 1/2" SIGMA OU EQUIVALENTE REF 6136</t>
  </si>
  <si>
    <t>VALVULA DESGARGA 3650 CR,C/ ACAB D=1 1/2" FABRIMAR OU EQUIVALENTE REF 10228</t>
  </si>
  <si>
    <t>VALVULA DE DESCARGA 1 1/2" DOCOL OU EQUIVALENTE REF 10228</t>
  </si>
  <si>
    <t>ELETRODUTO DE PVC RIGIDO ROSCAVEL DE 3/4 ", SEM LUVA REF 2674</t>
  </si>
  <si>
    <t>ELETRODUTO DE PVC RIGIDO ROSCAVEL DE 1 ", SEM LUVA REF 2685</t>
  </si>
  <si>
    <t>ELETRODUTO DE PVC RIGIDO ROSCAVEL DE 3 ", SEM LUVA REF 2686</t>
  </si>
  <si>
    <t>ELETRODUTO DE PVC RIGIDO ROSCAVEL DE 4 ", SEM LUVA REF 2683</t>
  </si>
  <si>
    <t>CAIXA DE PASSAGEM OCTOGONAL 4 X4, EM ACO ESMALTADA, COM FUNDO MOVEL SIMPLES REF 10569</t>
  </si>
  <si>
    <t>TAMPAO FOFO SIMPLES, CLASSE A15 CARGA MAX 1,5 T, *550 X 1100* MM, REDE TELEFONE REF 11299</t>
  </si>
  <si>
    <t>TAMPAO FOFO SIMPLES COM BASE, CLASSE A15 CARGA MAX 1,5 T, *400 X 600* MM, REDE TELEFONE REF 14112</t>
  </si>
  <si>
    <t>CAIXA OCTOGONAL FUNDO MOVEL EM PVC 4"X4" AMARELA P/ELETRODUTO FLEXIVEL CORRUGADO REF 12001</t>
  </si>
  <si>
    <t>CAIXA PARA MEDIDOR MONOFÁSICO E DISJUNTOR (CM-1) - CEMIG REF 39808</t>
  </si>
  <si>
    <t>CX. PADRAO CEMIG P/MED.POLIF.E DISJ. 46x35x21 CM-2 OU EQUIVALENTE REF 39809</t>
  </si>
  <si>
    <t>CAIXA P20(20X20cm) DE FERRO FUNDIDO COM TAMPA PARA TELEFONE REF 11250</t>
  </si>
  <si>
    <t>CAIXA DE PASSAGEM METALICA DE SOBREPOR COM TAMPA PARAFUSADA, DIMENSOES 15 X 15 X 10 CM REF 20254</t>
  </si>
  <si>
    <t>CAIXA DE PASSAGEM METALICA DE SOBREPOR COM TAMPA PARAFUSADA, DIMENSOES 20 X 20 X 10 CM REF 39771</t>
  </si>
  <si>
    <t>CAIXA DE PASSAGEM METALICA DE SOBREPOR COM TAMPA PARAFUSADA, DIMENSOES 30 X 30 X 10 CM REF 39772</t>
  </si>
  <si>
    <t>FIO DE COBRE, SOLIDO, CLASSE 1, ISOLACAO EM PVC/A, ANTICHAMA BWF-B, 450/750V, SECAO NOMINAL 2,5 MM2 REF 939</t>
  </si>
  <si>
    <t>FIO DE COBRE, SOLIDO, CLASSE 1, ISOLACAO EM PVC/A, ANTICHAMA BWF-B, 450/750V, SECAO NOMINAL 4 MM2 REF 944</t>
  </si>
  <si>
    <t>CABO DE COBRE, FLEXIVEL, CLASSE 4 OU 5, ISOLACAO EM PVC/A, ANTICHAMA BWF-B, 1 CONDUTOR, 450/750 V, SECAO NOMINAL 2,5 MM2 REF 1014</t>
  </si>
  <si>
    <t>CABO DE COBRE, FLEXIVEL, CLASSE 4 OU 5, ISOLACAO EM PVC/A, ANTICHAMA BWF-B, 1 CONDUTOR, 450/750 V, SECAO NOMINAL 4 MM2 REF 981</t>
  </si>
  <si>
    <t>CABO DE COBRE, FLEXIVEL, CLASSE 4 OU 5, ISOLACAO EM PVC/A, ANTICHAMA BWF-B, COBERTURA PVC-ST1, ANTICHAMA BWF-B, 1 CONDUTOR, 0,6/1 KV, SECAO NOMINAL 2,5 MM2 REF 1022</t>
  </si>
  <si>
    <t>CABO DE COBRE, FLEXIVEL, CLASSE 4 OU 5, ISOLACAO EM PVC/A, ANTICHAMA BWF-B, COBERTURA PVC-ST1, ANTICHAMA BWF-B, 1 CONDUTOR, 0,6/1 KV, SECAO NOMINAL 4 MM2 REF 1021</t>
  </si>
  <si>
    <t>CABO DE COBRE, FLEXIVEL, CLASSE 4 OU 5, ISOLACAO EM PVC/A, ANTICHAMA BWF-B, COBERTURA PVC-ST1, ANTICHAMA BWF-B, 1 CONDUTOR, 0,6/1 KV, SECAO NOMINAL 6 MM2 REF 994</t>
  </si>
  <si>
    <t>CABO DE COBRE, FLEXIVEL, CLASSE 4 OU 5, ISOLACAO EM PVC/A, ANTICHAMA BWF-B, COBERTURA PVC-ST1, ANTICHAMA BWF-B, 1 CONDUTOR, 0,6/1 KV, SECAO NOMINAL 16 MM2 REF 995</t>
  </si>
  <si>
    <t>CABO DE COBRE, FLEXIVEL, CLASSE 4 OU 5, ISOLACAO EM PVC/A, ANTICHAMA BWF-B, COBERTURA PVC-ST1, ANTICHAMA BWF-B, 1 CONDUTOR, 0,6/1 KV, SECAO NOMINAL 95 MM2 REF 998</t>
  </si>
  <si>
    <t>CABO DE COBRE, FLEXIVEL, CLASSE 4 OU 5, ISOLACAO EM PVC/A, ANTICHAMA BWF-B, COBERTURA PVC-ST1, ANTICHAMA BWF-B, 1 CONDUTOR, 0,6/1 KV, SECAO NOMINAL 120 MM2 REF 1017</t>
  </si>
  <si>
    <t>CABO DE COBRE NU (CORDOALHA) 35,0MM2 REF 863</t>
  </si>
  <si>
    <t>CABO DE COBRE NU (CORDOALHA) 50,0MM2 REF 867</t>
  </si>
  <si>
    <t>CABO DE PAR TRANCADO UTP, 4 PARES, CATEGORIA 5E REF 43972</t>
  </si>
  <si>
    <t>ABRACADEIRA BC-1</t>
  </si>
  <si>
    <t>ABRACADEIRA BC-2</t>
  </si>
  <si>
    <t>ABRACADEIRA BC-3</t>
  </si>
  <si>
    <t>ABRACADEIRA BC-4</t>
  </si>
  <si>
    <t>LAMPADA LED 6 W BIVOLT BRANCA, FORMATO TRADICIONAL (BASE E27) REF 38193</t>
  </si>
  <si>
    <t>LAMPADA LED 10 W BIVOLT BRANCA, FORMATO TRADICIONAL (BASE E27) REF 38194</t>
  </si>
  <si>
    <t>LAMPADA FLUORESCENTE COMPACTA 2U/3U BRANCA 9/10 W, BASE E27 (127/220 V) REF 39381</t>
  </si>
  <si>
    <t>GRAMPO METALICO TIPO OLHAL PARA HASTE DE ATERRAMENTO DE 3/4'', CONDUTOR DE *10* A 50 MM2 REF 416</t>
  </si>
  <si>
    <t>ARMACAO VERTICAL COM HASTE E CONTRA-PINO, EM CHAPA DE ACO GALVANIZADO 3/16", COM 1 ESTRIBO, SEM ISOLADOR REF 1094</t>
  </si>
  <si>
    <t>ISOLADOR DE PORCELANA, TIPO ROLDANA, DIMENSOES DE 72X72 MM, PARA USO EM BAIXA TENSAO REF 3398</t>
  </si>
  <si>
    <t>HASTE DE ATERRAMENTO EM ACO COM 2,40 M DE COMPRIMENTO E DN = 5/8", REVESTIDA COM BAIXA CAMADA DE COBRE, SEM CONECTOR REF 3379</t>
  </si>
  <si>
    <t>ABRACADEIRA, GALVANIZADA/ZINCADA, ROSCA SEM FIM, PARAFUSO INOX, LARGURA FITA *12,6 A *14 MM, D = 4" A 4 3/4" REF 11929</t>
  </si>
  <si>
    <t>CABECOTE DE ALUMINIO 1" REF 1050</t>
  </si>
  <si>
    <t>CABECOTE DE ALUMINIO 1 1/4" REF 1099</t>
  </si>
  <si>
    <t>CABECOTE DE ALUMINIO 1 1/2" REF 1049</t>
  </si>
  <si>
    <t>CABECOTE DE ALUMINIO 2" REF 1100</t>
  </si>
  <si>
    <t>CABECOTE DE ALUMINIO 2 1/2" REF 1101</t>
  </si>
  <si>
    <t>CONECTOR DE PRESSÃO EM LATÃO ESTANHADO COM FURO Ø10mm PARA CABOS DE 35-70mm² (SPLIT-BOLT) REF 11855</t>
  </si>
  <si>
    <t>ESPUMA EXPANSIVA DE POLIURETANO, APLICACAO MANUAL - 500 ML REF 38124</t>
  </si>
  <si>
    <t>TERMINAL DE COMPRESSAO 1 FURO 16mm² REF 1575</t>
  </si>
  <si>
    <t>TERMINAL DE COMPRESSAO 1 FURO 35mm² REF 1577</t>
  </si>
  <si>
    <t>MASTRO SIMPLES GALVANIZADO DIAMETRO NOMINAL 1 1/2", COMPRIMENTO 3 M REF 41387</t>
  </si>
  <si>
    <t>PARA RAIO FRANKLIN 4PONTAS EM LATÃO CROMADO ROSCA 3/4"X350mm REF 4274</t>
  </si>
  <si>
    <t>TERMINAL A COMPRESSAO EM COBRE ESTANHADO PARA CABO 35 MM2, 1 FURO E 1 COMPRESSAO, PARA PARAFUSO DE FIXACAO M8 REF 1577</t>
  </si>
  <si>
    <t>PORCA SEXTAVADA EM  AÇO INOX Ø1/4" REF 39997</t>
  </si>
  <si>
    <t>CONECTOR DE PRESSÃO 35mm² (SPLIT-BOLT) REF 11854</t>
  </si>
  <si>
    <t>SELANTE ELASTICO MONOCOMPONENTE A BASE DE POLIURETANO PARA JUNTAS DIVERSAS 310ML REF 142</t>
  </si>
  <si>
    <t>TERMINAL A COMPRESSAO EM COBRE ESTANHADO PARA CABO 50 MM2, 1 FURO E 1 COMPRESSAO, PARA PARAFUSO DE FIXACAO M8 REF 1578</t>
  </si>
  <si>
    <t>TINTA EPOXI BRANCA REF 7304</t>
  </si>
  <si>
    <t>MEIO FIO EM CONCRETO PRE-MOLDADO FCK&gt;=20MPA, PADRÃO SUDECAP TIPO B, 40 X 15/12 (H X L1/L2), COMPRIMENTO 80CM REF 4061</t>
  </si>
  <si>
    <t>PISO DE CONCRETO INTERTRAVADO TIPO S E=8,0CM 35MPA REF 36154</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</si>
  <si>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</si>
  <si>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</si>
  <si>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</si>
  <si>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</si>
  <si>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</si>
  <si>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</si>
  <si>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</si>
  <si>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</si>
  <si>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</si>
  <si>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</si>
  <si>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DIVISORIA EM GRANITO, COM DUAS FACES POLIDAS, TIPO ANDORINHA/ QUARTZ/ CASTELO/ CORUMBA OU OUTROS EQUIVALENTES DA REGIAO, E=  *3,0* CM REF 44476</t>
  </si>
  <si>
    <t>TAMPAO FOFO ARTICULADO, CLASSE D400 CARGA MAX 40 T, REDONDO TAMPA *600 MM, REDE PLUVIAL/ESGOTO REF 6240</t>
  </si>
  <si>
    <t>LADRILHO HIDRAULICO, *20 X 20* CM, E= 2 CM, DADOS, COR NATURAL REF 3731</t>
  </si>
  <si>
    <t>PISO/ REVESTIMENTO EM MARMORE, POLIDO, BRANCO COMUM, FORMATO MAIOR OU IGUAL A 3025 CM2, E = *2* CM REF 4822</t>
  </si>
  <si>
    <t>SOLEIRA EM GRANITO, POLIDO, TIPO ANDORINHA/ QUARTZ/ CASTELO/ CORUMBA OU OUTROS EQUIVALENTES DA REGIAO, L= *15* CM, E=  *2,0* CM REF 20232</t>
  </si>
  <si>
    <t>SACO DE RAFIA PARA ENTULHO, NOVO, LISO (SEM CLICHE), *60 x 90* CM REF 37526</t>
  </si>
  <si>
    <t>LONA PLÁSTICA PRETA - 150 MICRA</t>
  </si>
  <si>
    <t>LONA PLÁSTICA PRETA - 200 MICRA</t>
  </si>
  <si>
    <t>CONCRETO USINADO FCK&gt;=25 MPA - BRITA 0 E 1 - BOMBEÁVEL - SLUMP 100+-20 MM REF 34493</t>
  </si>
  <si>
    <t>CONCRETO USINADO FCK&gt;=30 MPA - BRITA 0 E 1 - BOMBEÁVEL - SLUMP 100+-20 MM REF 34494</t>
  </si>
  <si>
    <t>CONCRETO USINADO BOMBEAVEL FCK&gt;=40 MPA - BRITA 0 E 1 - SLUMP 100+-20 MM REF 34496</t>
  </si>
  <si>
    <t>CONCRETO USINADO FCK&gt;=20 MPA - BOMBEÁVEL - SLUMP 100+-20 MM CONSUMO MÍNIMO 300KG REF 34492</t>
  </si>
  <si>
    <t>CONCRETO USINADO FCK&gt;=20 MPA - BOMBEÁVEL - SLUMP 130+-10 MM CONSUMO MÍNIMO 300KG REF 38404</t>
  </si>
  <si>
    <t>CONCRETO USINADO FCK&gt;=25 MPA - BOMBEÁVEL - SLUMP 130+-30 MM CONSUMO MÍNIMO 280KG REF 38405</t>
  </si>
  <si>
    <t>EXECUÇÃO DE HELICE CONTINUA D= 30 CM</t>
  </si>
  <si>
    <t>EXECUÇÃO DE HELICE CONTINUA D= 50 CM</t>
  </si>
  <si>
    <t>EXECUÇÃO DE HELICE CONTINUA D= 70 CM</t>
  </si>
  <si>
    <t>GRAMA ESMERALDA OU SAO CARLOS OU CURITIBANA, EM PLACAS, SEM PLANTIO REF 3322</t>
  </si>
  <si>
    <t>MUDA DE RASTEIRA/FORRACAO, AMENDOIM RASTEIRO/ONZE HORAS/AZULZINHA/IMPATIENS OU EQUIVALENTE DA REGIAO REF 360</t>
  </si>
  <si>
    <t>TERRA VEGETAL (GRANEL) REF 7253</t>
  </si>
  <si>
    <t>CALCADA PORTUGUESA ASSENTADA REF 4708</t>
  </si>
  <si>
    <t>IMPERM.MANTA ASFAL.PREFABR.TIPO3 NBR9952 SBS E=4MM REF 4015</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</si>
  <si>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</si>
  <si>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</si>
  <si>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</si>
  <si>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</si>
  <si>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</si>
  <si>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</si>
  <si>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</si>
  <si>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</si>
  <si>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</si>
  <si>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</si>
  <si>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</si>
  <si>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</si>
  <si>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</si>
  <si>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</si>
  <si>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</si>
  <si>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</si>
  <si>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</si>
  <si>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</si>
  <si>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</si>
  <si>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</si>
  <si>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</si>
  <si>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</si>
  <si>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</si>
  <si>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</si>
  <si>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</si>
  <si>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</si>
  <si>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</si>
  <si>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</si>
  <si>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</si>
  <si>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</si>
  <si>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</si>
  <si>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</si>
  <si>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</si>
  <si>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</si>
  <si>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</si>
  <si>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</si>
  <si>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</si>
  <si>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</si>
  <si>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</si>
  <si>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</si>
  <si>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</si>
  <si>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</si>
  <si>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</si>
  <si>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</si>
  <si>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</si>
  <si>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</si>
  <si>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</si>
  <si>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</si>
  <si>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</si>
  <si>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</si>
  <si>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</si>
  <si>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</si>
  <si>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</si>
  <si>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</si>
  <si>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</si>
  <si>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</si>
  <si>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</si>
  <si>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</si>
  <si>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</si>
  <si>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</si>
  <si>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</si>
  <si>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</si>
  <si>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</si>
  <si>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</si>
  <si>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</si>
  <si>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</si>
  <si>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</si>
  <si>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</si>
  <si>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</si>
  <si>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</si>
  <si>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</si>
  <si>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</si>
  <si>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</si>
  <si>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</si>
  <si>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</si>
  <si>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</si>
  <si>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</si>
  <si>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</si>
  <si>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</si>
  <si>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</si>
  <si>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</si>
  <si>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</si>
  <si>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</si>
  <si>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</si>
  <si>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</si>
  <si>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</si>
  <si>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</si>
  <si>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</si>
  <si>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</si>
  <si>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</si>
  <si>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</si>
  <si>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</si>
  <si>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</si>
  <si>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</si>
  <si>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</si>
  <si>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</si>
  <si>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</si>
  <si>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</si>
  <si>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</si>
  <si>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</si>
  <si>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</si>
  <si>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</si>
  <si>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</si>
  <si>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</si>
  <si>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</si>
  <si>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</si>
  <si>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</si>
  <si>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</si>
  <si>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</si>
  <si>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</si>
  <si>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</si>
  <si>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</si>
  <si>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</si>
  <si>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</si>
  <si>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</si>
  <si>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</si>
  <si>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</si>
  <si>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</si>
  <si>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</si>
  <si>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</si>
  <si>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</si>
  <si>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</si>
  <si>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</si>
  <si>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</si>
  <si>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</si>
  <si>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</si>
  <si>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</si>
  <si>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</si>
  <si>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</si>
  <si>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</si>
  <si>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</si>
  <si>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</si>
  <si>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</si>
  <si>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</si>
  <si>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</si>
  <si>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</si>
  <si>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</si>
  <si>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</si>
  <si>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</si>
  <si>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</si>
  <si>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</si>
  <si>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</si>
  <si>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</si>
  <si>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</si>
  <si>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</si>
  <si>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</si>
  <si>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</si>
  <si>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</si>
  <si>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</si>
  <si>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</si>
  <si>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</si>
  <si>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</si>
  <si>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</si>
  <si>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</si>
  <si>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</si>
  <si>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</si>
  <si>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</si>
  <si>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</si>
  <si>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</si>
  <si>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</si>
  <si>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</si>
  <si>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</si>
  <si>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</si>
  <si>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</si>
  <si>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</si>
  <si>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</si>
  <si>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</si>
  <si>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</si>
  <si>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</si>
  <si>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</si>
  <si>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</si>
  <si>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</si>
  <si>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</si>
  <si>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</si>
  <si>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</si>
  <si>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</si>
  <si>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</si>
  <si>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</si>
  <si>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</si>
  <si>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</si>
  <si>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</si>
  <si>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</si>
  <si>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</si>
  <si>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</si>
  <si>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</si>
  <si>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</si>
  <si>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</si>
  <si>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</si>
  <si>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</si>
  <si>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</si>
  <si>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</si>
  <si>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</si>
  <si>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</si>
  <si>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</si>
  <si>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</si>
  <si>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</si>
  <si>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</si>
  <si>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</si>
  <si>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</si>
  <si>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</si>
  <si>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</si>
  <si>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</si>
  <si>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</si>
  <si>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</si>
  <si>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</si>
  <si>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</si>
  <si>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</si>
  <si>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</si>
  <si>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</si>
  <si>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</si>
  <si>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</si>
  <si>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</si>
  <si>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</si>
  <si>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</si>
  <si>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</si>
  <si>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</si>
  <si>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</si>
  <si>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</si>
  <si>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</si>
  <si>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</si>
  <si>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</si>
  <si>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</si>
  <si>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</si>
  <si>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</si>
  <si>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</si>
  <si>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</si>
  <si>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</si>
  <si>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</si>
  <si>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</si>
  <si>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</si>
  <si>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</si>
  <si>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</si>
  <si>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</si>
  <si>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</si>
  <si>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</si>
  <si>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</si>
  <si>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</si>
  <si>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</si>
  <si>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</si>
  <si>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</si>
  <si>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</si>
  <si>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</si>
  <si>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</si>
  <si>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</si>
  <si>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</si>
  <si>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</si>
  <si>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</si>
  <si>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</si>
  <si>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</si>
  <si>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</si>
  <si>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</si>
  <si>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</si>
  <si>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</si>
  <si>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</si>
  <si>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</si>
  <si>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</si>
  <si>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</si>
  <si>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</si>
  <si>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</si>
  <si>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</si>
  <si>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</si>
  <si>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</si>
  <si>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</si>
  <si>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</si>
  <si>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</si>
  <si>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</si>
  <si>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</si>
  <si>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</si>
  <si>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</si>
  <si>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</si>
  <si>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</si>
  <si>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</si>
  <si>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</si>
  <si>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</si>
  <si>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</si>
  <si>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</si>
  <si>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</si>
  <si>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</si>
  <si>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</si>
  <si>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</si>
  <si>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</si>
  <si>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</si>
  <si>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</si>
  <si>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</si>
  <si>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</si>
  <si>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</si>
  <si>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</si>
  <si>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</si>
  <si>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</si>
  <si>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</si>
  <si>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</si>
  <si>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</si>
  <si>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</si>
  <si>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</si>
  <si>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</si>
  <si>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</si>
  <si>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</si>
  <si>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</si>
  <si>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</si>
  <si>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</si>
  <si>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</si>
  <si>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</si>
  <si>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</si>
  <si>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</si>
  <si>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</si>
  <si>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</si>
  <si>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</si>
  <si>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</si>
  <si>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</si>
  <si>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</si>
  <si>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</si>
  <si>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</si>
  <si>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</si>
  <si>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</si>
  <si>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</si>
  <si>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</si>
  <si>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</si>
  <si>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</si>
  <si>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</si>
  <si>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</si>
  <si>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</si>
  <si>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</si>
  <si>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</si>
  <si>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</si>
  <si>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</si>
  <si>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</si>
  <si>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</si>
  <si>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</si>
  <si>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</si>
  <si>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</si>
  <si>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</si>
  <si>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</si>
  <si>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</si>
  <si>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</si>
  <si>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</si>
  <si>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</si>
  <si>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</si>
  <si>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</si>
  <si>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</si>
  <si>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</si>
  <si>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</si>
  <si>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</si>
  <si>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</si>
  <si>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</si>
  <si>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</si>
  <si>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</si>
  <si>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</si>
  <si>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</si>
  <si>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</si>
  <si>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</si>
  <si>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</si>
  <si>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</si>
  <si>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</si>
  <si>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</si>
  <si>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</si>
  <si>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</si>
  <si>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</si>
  <si>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</si>
  <si>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</si>
  <si>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</si>
  <si>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</si>
  <si>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</si>
  <si>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</si>
  <si>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</si>
  <si>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</si>
  <si>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</si>
  <si>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</si>
  <si>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</si>
  <si>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</si>
  <si>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</si>
  <si>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</si>
  <si>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</si>
  <si>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</si>
  <si>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</si>
  <si>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</si>
  <si>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</si>
  <si>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</si>
  <si>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</si>
  <si>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</si>
  <si>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</si>
  <si>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</si>
  <si>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</si>
  <si>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</si>
  <si>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</si>
  <si>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</si>
  <si>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</si>
  <si>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</si>
  <si>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</si>
  <si>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</si>
  <si>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</si>
  <si>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</si>
  <si>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</si>
  <si>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</si>
  <si>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</si>
  <si>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</si>
  <si>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</si>
  <si>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</si>
  <si>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</si>
  <si>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</si>
  <si>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</si>
  <si>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</si>
  <si>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</si>
  <si>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</si>
  <si>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</si>
  <si>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</si>
  <si>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</si>
  <si>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</si>
  <si>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</si>
  <si>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</si>
  <si>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</si>
  <si>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</si>
  <si>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</si>
  <si>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</si>
  <si>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</si>
  <si>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</si>
  <si>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</si>
  <si>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</si>
  <si>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</si>
  <si>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</si>
  <si>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</si>
  <si>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</si>
  <si>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</si>
  <si>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</si>
  <si>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</si>
  <si>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</si>
  <si>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</si>
  <si>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</si>
  <si>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</si>
  <si>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</si>
  <si>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</si>
  <si>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</si>
  <si>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</si>
  <si>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</si>
  <si>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</si>
  <si>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</si>
  <si>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</si>
  <si>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</si>
  <si>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</si>
  <si>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</si>
  <si>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</si>
  <si>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</si>
  <si>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</si>
  <si>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</si>
  <si>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</si>
  <si>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</si>
  <si>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</si>
  <si>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</si>
  <si>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</si>
  <si>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</si>
  <si>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</si>
  <si>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</si>
  <si>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</si>
  <si>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</si>
  <si>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</si>
  <si>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</si>
  <si>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</si>
  <si>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</si>
  <si>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</si>
  <si>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</si>
  <si>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</si>
  <si>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</si>
  <si>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</si>
  <si>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</si>
  <si>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</si>
  <si>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</si>
  <si>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</si>
  <si>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</si>
  <si>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</si>
  <si>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</si>
  <si>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</si>
  <si>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</si>
  <si>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</si>
  <si>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</si>
  <si>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</si>
  <si>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</si>
  <si>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</si>
  <si>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</si>
  <si>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</si>
  <si>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</si>
  <si>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</si>
  <si>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</si>
  <si>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</si>
  <si>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</si>
  <si>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</si>
  <si>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</si>
  <si>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</si>
  <si>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</si>
  <si>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</si>
  <si>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</si>
  <si>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</si>
  <si>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</si>
  <si>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</si>
  <si>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</si>
  <si>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</si>
  <si>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</si>
  <si>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</si>
  <si>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</si>
  <si>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</si>
  <si>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</si>
  <si>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</si>
  <si>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</si>
  <si>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</si>
  <si>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</si>
  <si>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</si>
  <si>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</si>
  <si>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</si>
  <si>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</si>
  <si>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</si>
  <si>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</si>
  <si>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</si>
  <si>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</si>
  <si>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</si>
  <si>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</si>
  <si>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</si>
  <si>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</si>
  <si>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</si>
  <si>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</si>
  <si>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</si>
  <si>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</si>
  <si>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</si>
  <si>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</si>
  <si>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</si>
  <si>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</si>
  <si>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</si>
  <si>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</si>
  <si>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</si>
  <si>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</si>
  <si>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</si>
  <si>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</si>
  <si>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</si>
  <si>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</si>
  <si>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</si>
  <si>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</si>
  <si>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</si>
  <si>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</si>
  <si>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</si>
  <si>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</si>
  <si>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</si>
  <si>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</si>
  <si>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</si>
  <si>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</si>
  <si>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</si>
  <si>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</si>
  <si>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</si>
  <si>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</si>
  <si>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</si>
  <si>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</si>
  <si>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</si>
  <si>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</si>
  <si>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</si>
  <si>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</si>
  <si>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</si>
  <si>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</si>
  <si>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</si>
  <si>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</si>
  <si>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</si>
  <si>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</si>
  <si>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</si>
  <si>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</si>
  <si>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</si>
  <si>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</si>
  <si>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</si>
  <si>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</si>
  <si>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</si>
  <si>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</si>
  <si>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</si>
  <si>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</si>
  <si>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</si>
  <si>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</si>
  <si>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</si>
  <si>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</si>
  <si>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</si>
  <si>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</si>
  <si>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</si>
  <si>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</si>
  <si>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</si>
  <si>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</si>
  <si>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</si>
  <si>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</si>
  <si>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</si>
  <si>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</si>
  <si>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</si>
  <si>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</si>
  <si>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</si>
  <si>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</si>
  <si>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</si>
  <si>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</si>
  <si>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</si>
  <si>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</si>
  <si>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</si>
  <si>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</si>
  <si>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</si>
  <si>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</si>
  <si>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</si>
  <si>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</si>
  <si>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</si>
  <si>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</si>
  <si>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</si>
  <si>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</si>
  <si>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</si>
  <si>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</si>
  <si>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</si>
  <si>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</si>
  <si>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</si>
  <si>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</si>
  <si>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</si>
  <si>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</si>
  <si>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</si>
  <si>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</si>
  <si>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</si>
  <si>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</si>
  <si>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</si>
  <si>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</si>
  <si>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</si>
  <si>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</si>
  <si>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</si>
  <si>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</si>
  <si>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</si>
  <si>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</si>
  <si>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</si>
  <si>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</si>
  <si>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</si>
  <si>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</si>
  <si>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</si>
  <si>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</si>
  <si>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</si>
  <si>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</si>
  <si>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</si>
  <si>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</si>
  <si>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</si>
  <si>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</si>
  <si>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</si>
  <si>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</si>
  <si>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</si>
  <si>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</si>
  <si>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</si>
  <si>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</si>
  <si>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</si>
  <si>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</si>
  <si>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</si>
  <si>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</si>
  <si>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</si>
  <si>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</si>
  <si>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</si>
  <si>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</si>
  <si>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</si>
  <si>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</si>
  <si>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</si>
  <si>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</si>
  <si>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</si>
  <si>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</si>
  <si>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</si>
  <si>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</si>
  <si>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</si>
  <si>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</si>
  <si>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</si>
  <si>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</si>
  <si>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</si>
  <si>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</si>
  <si>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</si>
  <si>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</si>
  <si>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</si>
  <si>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</si>
  <si>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</si>
  <si>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</si>
  <si>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</si>
  <si>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</si>
  <si>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</si>
  <si>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</si>
  <si>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</si>
  <si>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</si>
  <si>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</si>
  <si>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</si>
  <si>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</si>
  <si>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</si>
  <si>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</si>
  <si>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</si>
  <si>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</si>
  <si>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</si>
  <si>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</si>
  <si>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</si>
  <si>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</si>
  <si>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</si>
  <si>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</si>
  <si>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</si>
  <si>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</si>
  <si>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</si>
  <si>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</si>
  <si>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</si>
  <si>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</si>
  <si>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</si>
  <si>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</si>
  <si>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</si>
  <si>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</si>
  <si>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</si>
  <si>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</si>
  <si>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</si>
  <si>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</si>
  <si>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</si>
  <si>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</si>
  <si>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</si>
  <si>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</si>
  <si>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</si>
  <si>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</si>
  <si>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</si>
  <si>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</si>
  <si>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</si>
  <si>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</si>
  <si>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</si>
  <si>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</si>
  <si>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</si>
  <si>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</si>
  <si>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</si>
  <si>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</si>
  <si>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</si>
  <si>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</si>
  <si>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</si>
  <si>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</si>
  <si>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</si>
  <si>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</si>
  <si>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</si>
  <si>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</si>
  <si>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</si>
  <si>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</si>
  <si>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</si>
  <si>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</si>
  <si>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</si>
  <si>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</si>
  <si>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</si>
  <si>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</si>
  <si>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</si>
  <si>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</si>
  <si>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</si>
  <si>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</si>
  <si>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</si>
  <si>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</si>
  <si>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</si>
  <si>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</si>
  <si>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</si>
  <si>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</si>
  <si>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</si>
  <si>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</si>
  <si>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</si>
  <si>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</si>
  <si>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</si>
  <si>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</si>
  <si>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</si>
  <si>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</si>
  <si>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</si>
  <si>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</si>
  <si>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</si>
  <si>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</si>
  <si>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</si>
  <si>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</si>
  <si>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</si>
  <si>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</si>
  <si>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</si>
  <si>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</si>
  <si>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</si>
  <si>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</si>
  <si>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</si>
  <si>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</si>
  <si>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</si>
  <si>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</si>
  <si>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</si>
  <si>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</si>
  <si>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</si>
  <si>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</si>
  <si>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</si>
  <si>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</si>
  <si>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</si>
  <si>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</si>
  <si>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</si>
  <si>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</si>
  <si>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</si>
  <si>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</si>
  <si>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</si>
  <si>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</si>
  <si>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</si>
  <si>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</si>
  <si>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</si>
  <si>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</si>
  <si>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</si>
  <si>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</si>
  <si>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</si>
  <si>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</si>
  <si>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</si>
  <si>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</si>
  <si>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</si>
  <si>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</si>
  <si>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</si>
  <si>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</si>
  <si>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</si>
  <si>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</si>
  <si>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</si>
  <si>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</si>
  <si>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</si>
  <si>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</si>
  <si>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</si>
  <si>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</si>
  <si>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</si>
  <si>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</si>
  <si>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</si>
  <si>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</si>
  <si>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</si>
  <si>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</si>
  <si>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</si>
  <si>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</si>
  <si>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</si>
  <si>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</si>
  <si>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</si>
  <si>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</si>
  <si>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</si>
  <si>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</si>
  <si>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</si>
  <si>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</si>
  <si>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</si>
  <si>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</si>
  <si>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</si>
  <si>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</si>
  <si>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</si>
  <si>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</si>
  <si>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</si>
  <si>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</si>
  <si>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</si>
  <si>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</si>
  <si>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</si>
  <si>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</si>
  <si>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</si>
  <si>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</si>
  <si>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</si>
  <si>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</si>
  <si>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</si>
  <si>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</si>
  <si>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</si>
  <si>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</si>
  <si>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</si>
  <si>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</si>
  <si>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</si>
  <si>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</si>
  <si>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</si>
  <si>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</si>
  <si>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</si>
  <si>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</si>
  <si>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</si>
  <si>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</si>
  <si>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</si>
  <si>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</si>
  <si>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</si>
  <si>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</si>
  <si>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</si>
  <si>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</si>
  <si>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</si>
  <si>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</si>
  <si>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</si>
  <si>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</si>
  <si>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</si>
  <si>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</si>
  <si>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</si>
  <si>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</si>
  <si>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</si>
  <si>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</si>
  <si>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</si>
  <si>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</si>
  <si>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</si>
  <si>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</si>
  <si>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</si>
  <si>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</si>
  <si>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</si>
  <si>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</si>
  <si>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</si>
  <si>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</si>
  <si>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</si>
  <si>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</si>
  <si>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</si>
  <si>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</si>
  <si>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</si>
  <si>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</si>
  <si>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</si>
  <si>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</si>
  <si>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</si>
  <si>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</si>
  <si>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</si>
  <si>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</si>
  <si>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</si>
  <si>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</si>
  <si>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</si>
  <si>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</si>
  <si>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</si>
  <si>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</si>
  <si>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</si>
  <si>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</si>
  <si>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</si>
  <si>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</si>
  <si>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</si>
  <si>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</si>
  <si>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</si>
  <si>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</si>
  <si>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</si>
  <si>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</si>
  <si>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</si>
  <si>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</si>
  <si>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</si>
  <si>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</si>
  <si>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</si>
  <si>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</si>
  <si>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</si>
  <si>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</si>
  <si>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</si>
  <si>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</si>
  <si>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</si>
  <si>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</si>
  <si>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</si>
  <si>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</si>
  <si>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</si>
  <si>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</si>
  <si>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</si>
  <si>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</si>
  <si>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</si>
  <si>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</si>
  <si>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</si>
  <si>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</si>
  <si>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</si>
  <si>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</si>
  <si>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</si>
  <si>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</si>
  <si>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</si>
  <si>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</si>
  <si>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</si>
  <si>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</si>
  <si>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</si>
  <si>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</si>
  <si>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</si>
  <si>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</si>
  <si>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</si>
  <si>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</si>
  <si>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</si>
  <si>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</si>
  <si>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</si>
  <si>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</si>
  <si>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</si>
  <si>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</si>
  <si>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</si>
  <si>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</si>
  <si>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</si>
  <si>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</si>
  <si>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</si>
  <si>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</si>
  <si>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</si>
  <si>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</si>
  <si>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</si>
  <si>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</si>
  <si>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</si>
  <si>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</si>
  <si>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</si>
  <si>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</si>
  <si>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</si>
  <si>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</si>
  <si>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</si>
  <si>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</si>
  <si>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</si>
  <si>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</si>
  <si>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</si>
  <si>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</si>
  <si>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</si>
  <si>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</si>
  <si>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</si>
  <si>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</si>
  <si>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</si>
  <si>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</si>
  <si>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</si>
  <si>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</si>
  <si>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</si>
  <si>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</si>
  <si>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</si>
  <si>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</si>
  <si>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</si>
  <si>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</si>
  <si>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</si>
  <si>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</si>
  <si>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</si>
  <si>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</si>
  <si>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</si>
  <si>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</si>
  <si>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</si>
  <si>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</si>
  <si>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</si>
  <si>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</si>
  <si>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</si>
  <si>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</si>
  <si>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</si>
  <si>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</si>
  <si>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</si>
  <si>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</si>
  <si>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</si>
  <si>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</si>
  <si>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</si>
  <si>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</si>
  <si>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</si>
  <si>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</si>
  <si>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</si>
  <si>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</si>
  <si>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</si>
  <si>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</si>
  <si>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</si>
  <si>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</si>
  <si>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</si>
  <si>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</si>
  <si>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</si>
  <si>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</si>
  <si>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</si>
  <si>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</si>
  <si>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</si>
  <si>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</si>
  <si>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</si>
  <si>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</si>
  <si>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</si>
  <si>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</si>
  <si>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</si>
  <si>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</si>
  <si>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</si>
  <si>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</si>
  <si>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</si>
  <si>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</si>
  <si>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</si>
  <si>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</si>
  <si>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</si>
  <si>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</si>
  <si>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</si>
  <si>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</si>
  <si>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</si>
  <si>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</si>
  <si>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</si>
  <si>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</si>
  <si>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</si>
  <si>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</si>
  <si>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</si>
  <si>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</si>
  <si>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</si>
  <si>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</si>
  <si>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</si>
  <si>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</si>
  <si>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</si>
  <si>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</si>
  <si>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</si>
  <si>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</si>
  <si>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</si>
  <si>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</si>
  <si>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</si>
  <si>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</si>
  <si>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</si>
  <si>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</si>
  <si>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</si>
  <si>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</si>
  <si>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</si>
  <si>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</si>
  <si>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</si>
  <si>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</si>
  <si>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</si>
  <si>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</si>
  <si>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</si>
  <si>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</si>
  <si>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</si>
  <si>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</si>
  <si>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</si>
  <si>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</si>
  <si>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</si>
  <si>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</si>
  <si>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</si>
  <si>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</si>
  <si>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</si>
  <si>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</si>
  <si>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</si>
  <si>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</si>
  <si>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</si>
  <si>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</si>
  <si>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</si>
  <si>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</si>
  <si>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</si>
  <si>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</si>
  <si>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</si>
  <si>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</si>
  <si>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</si>
  <si>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</si>
  <si>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</si>
  <si>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</si>
  <si>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</si>
  <si>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</si>
  <si>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</si>
  <si>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</si>
  <si>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</si>
  <si>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</si>
  <si>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</si>
  <si>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</si>
  <si>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</si>
  <si>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</si>
  <si>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</si>
  <si>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</si>
  <si>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</si>
  <si>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</si>
  <si>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</si>
  <si>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</si>
  <si>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</si>
  <si>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</si>
  <si>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</si>
  <si>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</si>
  <si>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</si>
  <si>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</si>
  <si>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</si>
  <si>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</si>
  <si>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</si>
  <si>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</si>
  <si>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</si>
  <si>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</si>
  <si>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</si>
  <si>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</si>
  <si>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</si>
  <si>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</si>
  <si>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</si>
  <si>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</si>
  <si>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</si>
  <si>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</si>
  <si>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</si>
  <si>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</si>
  <si>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</si>
  <si>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</si>
  <si>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</si>
  <si>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</si>
  <si>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</si>
  <si>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</si>
  <si>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</si>
  <si>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</si>
  <si>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</si>
  <si>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</si>
  <si>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</si>
  <si>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</si>
  <si>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</si>
  <si>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</si>
  <si>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</si>
  <si>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</si>
  <si>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</si>
  <si>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</si>
  <si>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</si>
  <si>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</si>
  <si>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</si>
  <si>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</si>
  <si>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</si>
  <si>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</si>
  <si>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</si>
  <si>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</si>
  <si>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</si>
  <si>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</si>
  <si>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</si>
  <si>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</si>
  <si>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</si>
  <si>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</si>
  <si>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</si>
  <si>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</si>
  <si>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</si>
  <si>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</si>
  <si>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</si>
  <si>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</si>
  <si>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</si>
  <si>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</si>
  <si>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</si>
  <si>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</si>
  <si>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</si>
  <si>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</si>
  <si>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</si>
  <si>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</si>
  <si>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</si>
  <si>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</si>
  <si>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</si>
  <si>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</si>
  <si>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</si>
  <si>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</si>
  <si>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</si>
  <si>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</si>
  <si>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</si>
  <si>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</si>
  <si>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</si>
  <si>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</si>
  <si>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</si>
  <si>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</si>
  <si>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</si>
  <si>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</si>
  <si>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</si>
  <si>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</si>
  <si>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</si>
  <si>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</si>
  <si>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</si>
  <si>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</si>
  <si>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</si>
  <si>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</si>
  <si>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</si>
  <si>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</si>
  <si>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</si>
  <si>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</si>
  <si>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</si>
  <si>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</si>
  <si>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</si>
  <si>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</si>
  <si>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</si>
  <si>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</si>
  <si>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</si>
  <si>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</si>
  <si>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</si>
  <si>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</si>
  <si>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</si>
  <si>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</si>
  <si>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</si>
  <si>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</si>
  <si>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</si>
  <si>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</si>
  <si>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</si>
  <si>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</si>
  <si>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</si>
  <si>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</si>
  <si>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</si>
  <si>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</si>
  <si>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</si>
  <si>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</si>
  <si>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</si>
  <si>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</si>
  <si>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</si>
  <si>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</si>
  <si>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</si>
  <si>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</si>
  <si>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</si>
  <si>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</si>
  <si>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</si>
  <si>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</si>
  <si>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</si>
  <si>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</si>
  <si>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</si>
  <si>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</si>
  <si>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</si>
  <si>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</si>
  <si>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</si>
  <si>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</si>
  <si>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</si>
  <si>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</si>
  <si>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</si>
  <si>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</si>
  <si>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</si>
  <si>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</si>
  <si>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</si>
  <si>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</si>
  <si>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</si>
  <si>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</si>
  <si>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</si>
  <si>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</si>
  <si>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</si>
  <si>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</si>
  <si>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</si>
  <si>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</si>
  <si>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</si>
  <si>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</si>
  <si>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</si>
  <si>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</si>
  <si>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</si>
  <si>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</si>
  <si>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</si>
  <si>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</si>
  <si>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</si>
  <si>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</si>
  <si>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</si>
  <si>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</si>
  <si>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</si>
  <si>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</si>
  <si>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</si>
  <si>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</si>
  <si>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</si>
  <si>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</si>
  <si>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</si>
  <si>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</si>
  <si>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</si>
  <si>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</si>
  <si>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</si>
  <si>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</si>
  <si>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</si>
  <si>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</si>
  <si>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</si>
  <si>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</si>
  <si>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</si>
  <si>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</si>
  <si>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</si>
  <si>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</si>
  <si>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</si>
  <si>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</si>
  <si>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</si>
  <si>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</si>
  <si>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</si>
  <si>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</si>
  <si>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</si>
  <si>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</si>
  <si>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</si>
  <si>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</si>
  <si>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</si>
  <si>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</si>
  <si>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</si>
  <si>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</si>
  <si>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</si>
  <si>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</si>
  <si>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</si>
  <si>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</si>
  <si>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</si>
  <si>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</si>
  <si>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</si>
  <si>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</si>
  <si>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</si>
  <si>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</si>
  <si>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</si>
  <si>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</si>
  <si>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</si>
  <si>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</si>
  <si>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</si>
  <si>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</si>
  <si>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</si>
  <si>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</si>
  <si>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</si>
  <si>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</si>
  <si>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</si>
  <si>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</si>
  <si>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</si>
  <si>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</si>
  <si>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</si>
  <si>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</si>
  <si>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</si>
  <si>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</si>
  <si>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</si>
  <si>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</si>
  <si>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</si>
  <si>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</si>
  <si>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</si>
  <si>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</si>
  <si>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</si>
  <si>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</si>
  <si>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</si>
  <si>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</si>
  <si>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</si>
  <si>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</si>
  <si>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</si>
  <si>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</si>
  <si>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</si>
  <si>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</si>
  <si>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</si>
  <si>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</si>
  <si>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</si>
  <si>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</si>
  <si>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</si>
  <si>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</si>
  <si>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</si>
  <si>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</si>
  <si>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</si>
  <si>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</si>
  <si>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</si>
  <si>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</si>
  <si>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</si>
  <si>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</si>
  <si>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</si>
  <si>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</si>
  <si>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</si>
  <si>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</si>
  <si>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</si>
  <si>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</si>
  <si>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</si>
  <si>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</si>
  <si>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</si>
  <si>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</si>
  <si>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</si>
  <si>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</si>
  <si>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</si>
  <si>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</si>
  <si>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</si>
  <si>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</si>
  <si>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</si>
  <si>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</si>
  <si>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</si>
  <si>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</si>
  <si>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</si>
  <si>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</si>
  <si>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</si>
  <si>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</si>
  <si>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</si>
  <si>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</si>
  <si>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</si>
  <si>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</si>
  <si>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</si>
  <si>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</si>
  <si>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</si>
  <si>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</si>
  <si>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</si>
  <si>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</si>
  <si>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</si>
  <si>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</si>
  <si>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</si>
  <si>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</si>
  <si>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</si>
  <si>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</si>
  <si>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</si>
  <si>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</si>
  <si>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</si>
  <si>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</si>
  <si>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</si>
  <si>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</si>
  <si>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</si>
  <si>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</si>
  <si>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</si>
  <si>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</si>
  <si>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</si>
  <si>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</si>
  <si>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</si>
  <si>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</si>
  <si>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</si>
  <si>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</si>
  <si>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</si>
  <si>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</si>
  <si>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</si>
  <si>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</si>
  <si>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</si>
  <si>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</si>
  <si>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</si>
  <si>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</si>
  <si>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</si>
  <si>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</si>
  <si>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</si>
  <si>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</si>
  <si>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</si>
  <si>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</si>
  <si>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</si>
  <si>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</si>
  <si>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</si>
  <si>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</si>
  <si>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</si>
  <si>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</si>
  <si>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</si>
  <si>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CANALETA PERFIL CARTOLA 50 X 50 X 3 MM - ABA 25 MM</t>
  </si>
  <si>
    <t>COBERTURA EM CHAPAS ZINCADAS COM ESPESSURA DE 0,43 MM - UTILIZAÇÃO 2 VEZES</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</si>
  <si>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</si>
  <si>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</si>
  <si>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</si>
  <si>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</si>
  <si>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</si>
  <si>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</si>
  <si>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</si>
  <si>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</si>
  <si>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</si>
  <si>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</si>
  <si>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</si>
  <si>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</si>
  <si>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</si>
  <si>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</si>
  <si>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</si>
  <si>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</si>
  <si>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</si>
  <si>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</si>
  <si>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</si>
  <si>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</si>
  <si>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</si>
  <si>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</si>
  <si>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</si>
  <si>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</si>
  <si>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</si>
  <si>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</si>
  <si>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</si>
  <si>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</si>
  <si>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</si>
  <si>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</si>
  <si>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</si>
  <si>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</si>
  <si>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</si>
  <si>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</si>
  <si>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</si>
  <si>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</si>
  <si>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</si>
  <si>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</si>
  <si>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</si>
  <si>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</si>
  <si>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</si>
  <si>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</si>
  <si>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</si>
  <si>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</si>
  <si>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</si>
  <si>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</si>
  <si>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</si>
  <si>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</si>
  <si>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</si>
  <si>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</si>
  <si>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</si>
  <si>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</si>
  <si>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</si>
  <si>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</si>
  <si>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</si>
  <si>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</si>
  <si>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</si>
  <si>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</si>
  <si>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</si>
  <si>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</si>
  <si>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</si>
  <si>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</si>
  <si>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</si>
  <si>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</si>
  <si>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</si>
  <si>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</si>
  <si>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</si>
  <si>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</si>
  <si>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</si>
  <si>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</si>
  <si>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</si>
  <si>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</si>
  <si>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</si>
  <si>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</si>
  <si>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</si>
  <si>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</si>
  <si>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</si>
  <si>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</si>
  <si>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</si>
  <si>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</si>
  <si>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</si>
  <si>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</si>
  <si>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</si>
  <si>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</si>
  <si>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</si>
  <si>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</si>
  <si>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</si>
  <si>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</si>
  <si>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</si>
  <si>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</si>
  <si>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</si>
  <si>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</si>
  <si>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</si>
  <si>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</si>
  <si>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</si>
  <si>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</si>
  <si>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</si>
  <si>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</si>
  <si>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</si>
  <si>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</si>
  <si>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</si>
  <si>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</si>
  <si>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</si>
  <si>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</si>
  <si>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</si>
  <si>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</si>
  <si>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</si>
  <si>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</si>
  <si>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</si>
  <si>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</si>
  <si>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</si>
  <si>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</si>
  <si>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</si>
  <si>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</si>
  <si>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</si>
  <si>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</si>
  <si>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</si>
  <si>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</si>
  <si>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</si>
  <si>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</si>
  <si>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</si>
  <si>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</si>
  <si>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</si>
  <si>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</si>
  <si>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</si>
  <si>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</si>
  <si>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</si>
  <si>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</si>
  <si>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</si>
  <si>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</si>
  <si>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</si>
  <si>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</si>
  <si>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</si>
  <si>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</si>
  <si>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</si>
  <si>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</si>
  <si>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</si>
  <si>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</si>
  <si>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</si>
  <si>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</si>
  <si>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</si>
  <si>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</si>
  <si>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</si>
  <si>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</si>
  <si>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</si>
  <si>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</si>
  <si>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</si>
  <si>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</si>
  <si>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</si>
  <si>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</si>
  <si>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</si>
  <si>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</si>
  <si>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</si>
  <si>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</si>
  <si>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</si>
  <si>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</si>
  <si>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</si>
  <si>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</si>
  <si>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</si>
  <si>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</si>
  <si>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</si>
  <si>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</si>
  <si>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</si>
  <si>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</si>
  <si>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</si>
  <si>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</si>
  <si>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</si>
  <si>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</si>
  <si>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</si>
  <si>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</si>
  <si>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</si>
  <si>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</si>
  <si>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</si>
  <si>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</si>
  <si>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</si>
  <si>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</si>
  <si>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</si>
  <si>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</si>
  <si>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</si>
  <si>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</si>
  <si>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</si>
  <si>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</si>
  <si>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</si>
  <si>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</si>
  <si>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</si>
  <si>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</si>
  <si>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</si>
  <si>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</si>
  <si>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</si>
  <si>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</si>
  <si>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</si>
  <si>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</si>
  <si>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</si>
  <si>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</si>
  <si>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</si>
  <si>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</si>
  <si>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</si>
  <si>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</si>
  <si>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</si>
  <si>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</si>
  <si>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</si>
  <si>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</si>
  <si>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</si>
  <si>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</si>
  <si>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</si>
  <si>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</si>
  <si>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</si>
  <si>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</si>
  <si>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</si>
  <si>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</si>
  <si>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</si>
  <si>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</si>
  <si>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</si>
  <si>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</si>
  <si>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</si>
  <si>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</si>
  <si>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</si>
  <si>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</si>
  <si>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</si>
  <si>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</si>
  <si>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</si>
  <si>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</si>
  <si>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</si>
  <si>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</si>
  <si>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</si>
  <si>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</si>
  <si>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</si>
  <si>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</si>
  <si>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</si>
  <si>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</si>
  <si>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6,3 A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</si>
  <si>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</si>
  <si>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</si>
  <si>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</si>
  <si>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</si>
  <si>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</si>
  <si>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</si>
  <si>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</si>
  <si>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</si>
  <si>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</si>
  <si>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</si>
  <si>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</si>
  <si>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</si>
  <si>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</si>
  <si>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</si>
  <si>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</si>
  <si>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</si>
  <si>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</si>
  <si>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</si>
  <si>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</si>
  <si>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</si>
  <si>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</si>
  <si>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</si>
  <si>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</si>
  <si>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</si>
  <si>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</si>
  <si>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</si>
  <si>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</si>
  <si>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</si>
  <si>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</si>
  <si>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</si>
  <si>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</si>
  <si>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</si>
  <si>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</si>
  <si>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</si>
  <si>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</si>
  <si>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</si>
  <si>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</si>
  <si>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</si>
  <si>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</si>
  <si>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</si>
  <si>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</si>
  <si>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</si>
  <si>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</si>
  <si>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</si>
  <si>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</si>
  <si>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</si>
  <si>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</si>
  <si>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</si>
  <si>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</si>
  <si>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</si>
  <si>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</si>
  <si>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</si>
  <si>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</si>
  <si>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</si>
  <si>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</si>
  <si>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</si>
  <si>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</si>
  <si>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</si>
  <si>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</si>
  <si>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</si>
  <si>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</si>
  <si>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</si>
  <si>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</si>
  <si>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</si>
  <si>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</si>
  <si>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</si>
  <si>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</si>
  <si>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</si>
  <si>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</si>
  <si>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</si>
  <si>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</si>
  <si>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</si>
  <si>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</si>
  <si>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</si>
  <si>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</si>
  <si>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</si>
  <si>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</si>
  <si>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</si>
  <si>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</si>
  <si>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</si>
  <si>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</si>
  <si>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</si>
  <si>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</si>
  <si>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</si>
  <si>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</si>
  <si>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</si>
  <si>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</si>
  <si>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</si>
  <si>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</si>
  <si>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</si>
  <si>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</si>
  <si>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</si>
  <si>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</si>
  <si>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</si>
  <si>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</si>
  <si>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</si>
  <si>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</si>
  <si>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</si>
  <si>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</si>
  <si>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</si>
  <si>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</si>
  <si>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</si>
  <si>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</si>
  <si>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</si>
  <si>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</si>
  <si>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</si>
  <si>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</si>
  <si>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</si>
  <si>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</si>
  <si>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</si>
  <si>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</si>
  <si>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</si>
  <si>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</si>
  <si>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</si>
  <si>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</si>
  <si>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</si>
  <si>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</si>
  <si>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</si>
  <si>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</si>
  <si>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</si>
  <si>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</si>
  <si>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</si>
  <si>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</si>
  <si>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</si>
  <si>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</si>
  <si>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</si>
  <si>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</si>
  <si>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</si>
  <si>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</si>
  <si>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</si>
  <si>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</si>
  <si>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</si>
  <si>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</si>
  <si>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</si>
  <si>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</si>
  <si>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</si>
  <si>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</si>
  <si>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</si>
  <si>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</si>
  <si>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</si>
  <si>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</si>
  <si>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</si>
  <si>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</si>
  <si>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</si>
  <si>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</si>
  <si>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</si>
  <si>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</si>
  <si>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</si>
  <si>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</si>
  <si>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</si>
  <si>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</si>
  <si>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</si>
  <si>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</si>
  <si>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</si>
  <si>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</si>
  <si>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</si>
  <si>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</si>
  <si>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</si>
  <si>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</si>
  <si>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</si>
  <si>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</si>
  <si>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</si>
  <si>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</si>
  <si>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</si>
  <si>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</si>
  <si>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</si>
  <si>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</si>
  <si>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</si>
  <si>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</si>
  <si>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</si>
  <si>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</si>
  <si>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</si>
  <si>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</si>
  <si>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</si>
  <si>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</si>
  <si>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</si>
  <si>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</si>
  <si>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</si>
  <si>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</si>
  <si>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</si>
  <si>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</si>
  <si>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</si>
  <si>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</si>
  <si>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</si>
  <si>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</si>
  <si>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</si>
  <si>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</si>
  <si>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</si>
  <si>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</si>
  <si>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</si>
  <si>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</si>
  <si>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</si>
  <si>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</si>
  <si>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</si>
  <si>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</si>
  <si>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</si>
  <si>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</si>
  <si>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</si>
  <si>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</si>
  <si>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</si>
  <si>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</si>
  <si>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</si>
  <si>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</si>
  <si>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</si>
  <si>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</si>
  <si>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</si>
  <si>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</si>
  <si>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</si>
  <si>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</si>
  <si>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</si>
  <si>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</si>
  <si>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</si>
  <si>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</si>
  <si>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</si>
  <si>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</si>
  <si>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</si>
  <si>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</si>
  <si>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</si>
  <si>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</si>
  <si>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</si>
  <si>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</si>
  <si>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</si>
  <si>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</si>
  <si>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</si>
  <si>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</si>
  <si>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</si>
  <si>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</si>
  <si>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</si>
  <si>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</si>
  <si>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</si>
  <si>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</si>
  <si>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</si>
  <si>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</si>
  <si>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</si>
  <si>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</si>
  <si>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</si>
  <si>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</si>
  <si>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</si>
  <si>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</si>
  <si>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</si>
  <si>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</si>
  <si>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</si>
  <si>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</si>
  <si>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</si>
  <si>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</si>
  <si>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</si>
  <si>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</si>
  <si>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</si>
  <si>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</si>
  <si>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</si>
  <si>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</si>
  <si>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</si>
  <si>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</si>
  <si>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</si>
  <si>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</si>
  <si>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</si>
  <si>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</si>
  <si>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</si>
  <si>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</si>
  <si>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</si>
  <si>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</si>
  <si>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</si>
  <si>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</si>
  <si>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</si>
  <si>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</si>
  <si>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</si>
  <si>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</si>
  <si>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</si>
  <si>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</si>
  <si>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</si>
  <si>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</si>
  <si>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</si>
  <si>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</si>
  <si>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</si>
  <si>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</si>
  <si>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</si>
  <si>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</si>
  <si>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</si>
  <si>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</si>
  <si>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</si>
  <si>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</si>
  <si>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</si>
  <si>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</si>
  <si>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</si>
  <si>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</si>
  <si>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</si>
  <si>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</si>
  <si>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</si>
  <si>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</si>
  <si>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</si>
  <si>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</si>
  <si>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</si>
  <si>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</si>
  <si>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</si>
  <si>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</si>
  <si>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</si>
  <si>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</si>
  <si>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</si>
  <si>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</si>
  <si>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</si>
  <si>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</si>
  <si>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</si>
  <si>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</si>
  <si>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</si>
  <si>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</si>
  <si>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</si>
  <si>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</si>
  <si>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</si>
  <si>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</si>
  <si>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</si>
  <si>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</si>
  <si>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</si>
  <si>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</si>
  <si>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</si>
  <si>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</si>
  <si>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</si>
  <si>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</si>
  <si>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</si>
  <si>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</si>
  <si>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</si>
  <si>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</si>
  <si>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</si>
  <si>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</si>
  <si>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</si>
  <si>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</si>
  <si>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</si>
  <si>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</si>
  <si>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</si>
  <si>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</si>
  <si>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</si>
  <si>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</si>
  <si>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</si>
  <si>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</si>
  <si>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</si>
  <si>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</si>
  <si>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</si>
  <si>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</si>
  <si>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</si>
  <si>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</si>
  <si>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</si>
  <si>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</si>
  <si>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</si>
  <si>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</si>
  <si>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</si>
  <si>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</si>
  <si>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</si>
  <si>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</si>
  <si>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</si>
  <si>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</si>
  <si>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</si>
  <si>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</si>
  <si>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</si>
  <si>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</si>
  <si>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</si>
  <si>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</si>
  <si>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</si>
  <si>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</si>
  <si>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</si>
  <si>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</si>
  <si>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</si>
  <si>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</si>
  <si>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</si>
  <si>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</si>
  <si>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</si>
  <si>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</si>
  <si>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</si>
  <si>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</si>
  <si>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</si>
  <si>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</si>
  <si>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</si>
  <si>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</si>
  <si>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</si>
  <si>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</si>
  <si>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</si>
  <si>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</si>
  <si>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</si>
  <si>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</si>
  <si>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</si>
  <si>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</si>
  <si>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</si>
  <si>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</si>
  <si>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</si>
  <si>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</si>
  <si>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</si>
  <si>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</si>
  <si>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</si>
  <si>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</si>
  <si>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</si>
  <si>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</si>
  <si>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</si>
  <si>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</si>
  <si>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</si>
  <si>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</si>
  <si>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</si>
  <si>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</si>
  <si>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</si>
  <si>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</si>
  <si>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</si>
  <si>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</si>
  <si>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</si>
  <si>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</si>
  <si>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</si>
  <si>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</si>
  <si>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</si>
  <si>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</si>
  <si>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</si>
  <si>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</si>
  <si>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</si>
  <si>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</si>
  <si>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</si>
  <si>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</si>
  <si>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</si>
  <si>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</si>
  <si>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</si>
  <si>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</si>
  <si>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</si>
  <si>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</si>
  <si>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</si>
  <si>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</si>
  <si>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</si>
  <si>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</si>
  <si>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</si>
  <si>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</si>
  <si>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</si>
  <si>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</si>
  <si>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</si>
  <si>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</si>
  <si>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</si>
  <si>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</si>
  <si>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</si>
  <si>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</si>
  <si>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</si>
  <si>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</si>
  <si>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</si>
  <si>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</si>
  <si>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</si>
  <si>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</si>
  <si>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</si>
  <si>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</si>
  <si>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</si>
  <si>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</si>
  <si>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</si>
  <si>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</si>
  <si>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</si>
  <si>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</si>
  <si>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</si>
  <si>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</si>
  <si>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</si>
  <si>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</si>
  <si>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</si>
  <si>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</si>
  <si>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</si>
  <si>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</si>
  <si>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</si>
  <si>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</si>
  <si>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</si>
  <si>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</si>
  <si>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</si>
  <si>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</si>
  <si>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</si>
  <si>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</si>
  <si>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</si>
  <si>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</si>
  <si>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</si>
  <si>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</si>
  <si>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</si>
  <si>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</si>
  <si>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</si>
  <si>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</si>
  <si>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</si>
  <si>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</si>
  <si>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</si>
  <si>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</si>
  <si>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</si>
  <si>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</si>
  <si>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</si>
  <si>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</si>
  <si>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</si>
  <si>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</si>
  <si>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</si>
  <si>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</si>
  <si>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</si>
  <si>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</si>
  <si>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</si>
  <si>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</si>
  <si>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</si>
  <si>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</si>
  <si>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</si>
  <si>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</si>
  <si>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</si>
  <si>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</si>
  <si>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</si>
  <si>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</si>
  <si>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</si>
  <si>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</si>
  <si>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</si>
  <si>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</si>
  <si>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</si>
  <si>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</si>
  <si>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</si>
  <si>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</si>
  <si>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</si>
  <si>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</si>
  <si>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</si>
  <si>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</si>
  <si>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</si>
  <si>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</si>
  <si>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</si>
  <si>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</si>
  <si>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</si>
  <si>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</si>
  <si>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</si>
  <si>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</si>
  <si>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</si>
  <si>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</si>
  <si>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</si>
  <si>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</si>
  <si>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</si>
  <si>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</si>
  <si>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</si>
  <si>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</si>
  <si>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</si>
  <si>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</si>
  <si>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</si>
  <si>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</si>
  <si>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</si>
  <si>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</si>
  <si>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</si>
  <si>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</si>
  <si>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</si>
  <si>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</si>
  <si>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</si>
  <si>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</si>
  <si>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</si>
  <si>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</si>
  <si>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</si>
  <si>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</si>
  <si>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</si>
  <si>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</si>
  <si>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</si>
  <si>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</si>
  <si>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</si>
  <si>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</si>
  <si>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</si>
  <si>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</si>
  <si>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</si>
  <si>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</si>
  <si>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</si>
  <si>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</si>
  <si>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</si>
  <si>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</si>
  <si>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</si>
  <si>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</si>
  <si>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</si>
  <si>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</si>
  <si>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</si>
  <si>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</si>
  <si>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</si>
  <si>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</si>
  <si>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</si>
  <si>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</si>
  <si>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</si>
  <si>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</si>
  <si>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</si>
  <si>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</si>
  <si>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</si>
  <si>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</si>
  <si>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</si>
  <si>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</si>
  <si>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</si>
  <si>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</si>
  <si>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</si>
  <si>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</si>
  <si>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</si>
  <si>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</si>
  <si>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</si>
  <si>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</si>
  <si>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</si>
  <si>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</si>
  <si>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</si>
  <si>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</si>
  <si>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</si>
  <si>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</si>
  <si>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</si>
  <si>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</si>
  <si>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</si>
  <si>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</si>
  <si>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</si>
  <si>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</si>
  <si>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</si>
  <si>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</si>
  <si>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</si>
  <si>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</si>
  <si>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</si>
  <si>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</si>
  <si>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</si>
  <si>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</si>
  <si>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</si>
  <si>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</si>
  <si>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</si>
  <si>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</si>
  <si>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</si>
  <si>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</si>
  <si>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</si>
  <si>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</si>
  <si>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</si>
  <si>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</si>
  <si>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</si>
  <si>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</si>
  <si>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</si>
  <si>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</si>
  <si>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</si>
  <si>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</si>
  <si>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</si>
  <si>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</si>
  <si>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</si>
  <si>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</si>
  <si>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</si>
  <si>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</si>
  <si>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</si>
  <si>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</si>
  <si>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</si>
  <si>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</si>
  <si>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</si>
  <si>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</si>
  <si>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</si>
  <si>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</si>
  <si>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</si>
  <si>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</si>
  <si>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</si>
  <si>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</si>
  <si>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</si>
  <si>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</si>
  <si>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</si>
  <si>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</si>
  <si>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</si>
  <si>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</si>
  <si>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</si>
  <si>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</si>
  <si>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</si>
  <si>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</si>
  <si>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</si>
  <si>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</si>
  <si>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</si>
  <si>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</si>
  <si>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</si>
  <si>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</si>
  <si>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</si>
  <si>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</si>
  <si>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</si>
  <si>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</si>
  <si>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</si>
  <si>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</si>
  <si>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</si>
  <si>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</si>
  <si>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</si>
  <si>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</si>
  <si>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</si>
  <si>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</si>
  <si>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</si>
  <si>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</si>
  <si>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</si>
  <si>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</si>
  <si>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</si>
  <si>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</si>
  <si>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</si>
  <si>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</si>
  <si>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</si>
  <si>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</si>
  <si>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</si>
  <si>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</si>
  <si>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</si>
  <si>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</si>
  <si>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</si>
  <si>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</si>
  <si>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</si>
  <si>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</si>
  <si>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</si>
  <si>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</si>
  <si>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</si>
  <si>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</si>
  <si>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</si>
  <si>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</si>
  <si>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</si>
  <si>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</si>
  <si>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</si>
  <si>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</si>
  <si>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</si>
  <si>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</si>
  <si>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</si>
  <si>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</si>
  <si>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</si>
  <si>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</si>
  <si>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</si>
  <si>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</si>
  <si>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</si>
  <si>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</si>
  <si>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</si>
  <si>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</si>
  <si>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</si>
  <si>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</si>
  <si>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</si>
  <si>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</si>
  <si>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</si>
  <si>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</si>
  <si>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</si>
  <si>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</si>
  <si>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</si>
  <si>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</si>
  <si>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</si>
  <si>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</si>
  <si>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</si>
  <si>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</si>
  <si>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</si>
  <si>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</si>
  <si>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</si>
  <si>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</si>
  <si>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</si>
  <si>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</si>
  <si>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</si>
  <si>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</si>
  <si>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</si>
  <si>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</si>
  <si>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</si>
  <si>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</si>
  <si>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</si>
  <si>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</si>
  <si>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</si>
  <si>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</si>
  <si>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</si>
  <si>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</si>
  <si>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</si>
  <si>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</si>
  <si>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</si>
  <si>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</si>
  <si>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</si>
  <si>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</si>
  <si>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</si>
  <si>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</si>
  <si>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</si>
  <si>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</si>
  <si>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</si>
  <si>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</si>
  <si>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</si>
  <si>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</si>
  <si>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</si>
  <si>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</si>
  <si>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</si>
  <si>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</si>
  <si>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</si>
  <si>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</si>
  <si>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</si>
  <si>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</si>
  <si>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</si>
  <si>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</si>
  <si>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</si>
  <si>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</si>
  <si>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</si>
  <si>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</si>
  <si>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</si>
  <si>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</si>
  <si>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</si>
  <si>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</si>
  <si>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</si>
  <si>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</si>
  <si>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</si>
  <si>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</si>
  <si>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</si>
  <si>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</si>
  <si>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</si>
  <si>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</si>
  <si>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</si>
  <si>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</si>
  <si>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</si>
  <si>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</si>
  <si>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</si>
  <si>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</si>
  <si>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</si>
  <si>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</si>
  <si>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</si>
  <si>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</si>
  <si>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</si>
  <si>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</si>
  <si>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</si>
  <si>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</si>
  <si>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</si>
  <si>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</si>
  <si>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</si>
  <si>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</si>
  <si>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</si>
  <si>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</si>
  <si>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</si>
  <si>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</si>
  <si>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</si>
  <si>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</si>
  <si>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</si>
  <si>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</si>
  <si>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</si>
  <si>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</si>
  <si>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</si>
  <si>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</si>
  <si>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</si>
  <si>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</si>
  <si>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</si>
  <si>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</si>
  <si>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</si>
  <si>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</si>
  <si>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</si>
  <si>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</si>
  <si>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</si>
  <si>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</si>
  <si>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</si>
  <si>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</si>
  <si>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</si>
  <si>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</si>
  <si>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</si>
  <si>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</si>
  <si>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</si>
  <si>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</si>
  <si>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</si>
  <si>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</si>
  <si>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</si>
  <si>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</si>
  <si>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</si>
  <si>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</si>
  <si>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</si>
  <si>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</si>
  <si>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</si>
  <si>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</si>
  <si>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</si>
  <si>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</si>
  <si>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</si>
  <si>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</si>
  <si>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</si>
  <si>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</si>
  <si>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</si>
  <si>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</si>
  <si>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</si>
  <si>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</si>
  <si>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</si>
  <si>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</si>
  <si>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</si>
  <si>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</si>
  <si>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</si>
  <si>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</si>
  <si>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</si>
  <si>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</si>
  <si>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</si>
  <si>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</si>
  <si>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</si>
  <si>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</si>
  <si>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</si>
  <si>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</si>
  <si>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</si>
  <si>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</si>
  <si>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</si>
  <si>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</si>
  <si>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</si>
  <si>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</si>
  <si>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</si>
  <si>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</si>
  <si>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</si>
  <si>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</si>
  <si>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</si>
  <si>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</si>
  <si>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</si>
  <si>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</si>
  <si>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</si>
  <si>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</si>
  <si>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</si>
  <si>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</si>
  <si>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</si>
  <si>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</si>
  <si>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</si>
  <si>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</si>
  <si>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</si>
  <si>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</si>
  <si>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</si>
  <si>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</si>
  <si>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</si>
  <si>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</si>
  <si>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</si>
  <si>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</si>
  <si>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</si>
  <si>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</si>
  <si>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</si>
  <si>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</si>
  <si>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</si>
  <si>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</si>
  <si>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</si>
  <si>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</si>
  <si>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</si>
  <si>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</si>
  <si>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</si>
  <si>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</si>
  <si>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</si>
  <si>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</si>
  <si>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</si>
  <si>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</si>
  <si>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</si>
  <si>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</si>
  <si>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</si>
  <si>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</si>
  <si>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</si>
  <si>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</si>
  <si>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</si>
  <si>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</si>
  <si>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</si>
  <si>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</si>
  <si>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</si>
  <si>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</si>
  <si>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</si>
  <si>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</si>
  <si>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</si>
  <si>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</si>
  <si>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</si>
  <si>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</si>
  <si>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</si>
  <si>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</si>
  <si>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</si>
  <si>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</si>
  <si>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</si>
  <si>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</si>
  <si>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</si>
  <si>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</si>
  <si>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</si>
  <si>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</si>
  <si>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</si>
  <si>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</si>
  <si>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</si>
  <si>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</si>
  <si>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</si>
  <si>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</si>
  <si>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</si>
  <si>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</si>
  <si>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</si>
  <si>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</si>
  <si>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</si>
  <si>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</si>
  <si>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</si>
  <si>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</si>
  <si>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</si>
  <si>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</si>
  <si>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</si>
  <si>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</si>
  <si>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</si>
  <si>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</si>
  <si>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</si>
  <si>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</si>
  <si>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</si>
  <si>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</si>
  <si>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</si>
  <si>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</si>
  <si>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</si>
  <si>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</si>
  <si>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</si>
  <si>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</si>
  <si>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</si>
  <si>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</si>
  <si>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</si>
  <si>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</si>
  <si>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</si>
  <si>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</si>
  <si>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</si>
  <si>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</si>
  <si>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</si>
  <si>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</si>
  <si>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</si>
  <si>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</si>
  <si>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</si>
  <si>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</si>
  <si>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</si>
  <si>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</si>
  <si>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</si>
  <si>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</si>
  <si>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</si>
  <si>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</si>
  <si>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</si>
  <si>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</si>
  <si>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</si>
  <si>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</si>
  <si>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</si>
  <si>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</si>
  <si>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</si>
  <si>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</si>
  <si>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</si>
  <si>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</si>
  <si>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</si>
  <si>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</si>
  <si>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</si>
  <si>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</si>
  <si>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</si>
  <si>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</si>
  <si>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</si>
  <si>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</si>
  <si>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</si>
  <si>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</si>
  <si>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</si>
  <si>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</si>
  <si>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</si>
  <si>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</si>
  <si>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</si>
  <si>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</si>
  <si>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</si>
  <si>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</si>
  <si>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</si>
  <si>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</si>
  <si>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</si>
  <si>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</si>
  <si>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</si>
  <si>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</si>
  <si>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</si>
  <si>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</si>
  <si>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</si>
  <si>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</si>
  <si>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</si>
  <si>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</si>
  <si>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</si>
  <si>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</si>
  <si>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</si>
  <si>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</si>
  <si>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</si>
  <si>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</si>
  <si>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</si>
  <si>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</si>
  <si>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</si>
  <si>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</si>
  <si>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</si>
  <si>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01 - COM GRELHA DE CONCRETO - TCC 01 - AREIA E BRITA COMERCIAIS</t>
  </si>
  <si>
    <t>CAIXA COLETORA DE SARJETA - CCS 01 - COM GRELHA DE CONCRETO - TCC 01 - AREIA EXTRAÍDA E BRITA PRODUZIDA</t>
  </si>
  <si>
    <t>CAIXA COLETORA DE SARJETA - CCS 01 - COM GRELHA DE FERRO - TCC 02 - AREIA E BRITA COMERCIAIS</t>
  </si>
  <si>
    <t>CAIXA COLETORA DE SARJETA - CCS 01 - COM GRELHA DE FERRO - TCC 02 - AREIA EXTRAÍDA E BRITA PRODUZIDA</t>
  </si>
  <si>
    <t>CAIXA COLETORA DE SARJETA - CCS 02 - COM GRELHA DE CONCRETO - TCC 01 - AREIA E BRITA COMERCIAIS</t>
  </si>
  <si>
    <t>CAIXA COLETORA DE SARJETA - CCS 02 - COM GRELHA DE CONCRETO - TCC 01 - AREIA EXTRAÍDA E BRITA PRODUZIDA</t>
  </si>
  <si>
    <t>CAIXA COLETORA DE SARJETA - CCS 02 - COM GRELHA DE FERRO - TCC 02 - AREIA E BRITA COMERCIAIS</t>
  </si>
  <si>
    <t>CAIXA COLETORA DE SARJETA - CCS 02 - COM GRELHA DE FERRO - TCC 02 - AREIA EXTRAÍDA E BRITA PRODUZIDA</t>
  </si>
  <si>
    <t>CAIXA COLETORA DE SARJETA - CCS 03 - COM GRELHA DE CONCRETO - TCC 01 - AREIA E BRITA COMERCIAIS</t>
  </si>
  <si>
    <t>CAIXA COLETORA DE SARJETA - CCS 03 - COM GRELHA DE CONCRETO - TCC 01 - AREIA EXTRAÍDA E BRITA PRODUZIDA</t>
  </si>
  <si>
    <t>CAIXA COLETORA DE SARJETA - CCS 03 - COM GRELHA DE FERRO - TCC 02 - AREIA E BRITA COMERCIAIS</t>
  </si>
  <si>
    <t>CAIXA COLETORA DE SARJETA - CCS 03 - COM GRELHA DE FERRO - TCC 02 - AREIA EXTRAÍDA E BRITA PRODUZIDA</t>
  </si>
  <si>
    <t>CAIXA COLETORA DE SARJETA - CCS 04 - COM GRELHA DE CONCRETO - TCC 01 - AREIA E BRITA COMERCIAIS</t>
  </si>
  <si>
    <t>CAIXA COLETORA DE SARJETA - CCS 04 - COM GRELHA DE CONCRETO - TCC 01 - AREIA EXTRAÍDA E BRITA PRODUZIDA</t>
  </si>
  <si>
    <t>CAIXA COLETORA DE SARJETA - CCS 04 - COM GRELHA DE FERRO - TCC 02 - AREIA E BRITA COMERCIAIS</t>
  </si>
  <si>
    <t>CAIXA COLETORA DE SARJETA - CCS 04 - COM GRELHA DE FERRO - TCC 02 - AREIA EXTRAÍDA E BRITA PRODUZIDA</t>
  </si>
  <si>
    <t>CAIXA COLETORA DE SARJETA - CCS 05 - COM GRELHA DE CONCRETO - TCC 01 - AREIA E BRITA COMERCIAIS</t>
  </si>
  <si>
    <t>CAIXA COLETORA DE SARJETA - CCS 05 - COM GRELHA DE CONCRETO - TCC 01 - AREIA EXTRAÍDA E BRITA PRODUZIDA</t>
  </si>
  <si>
    <t>CAIXA COLETORA DE SARJETA - CCS 05 - COM GRELHA DE FERRO - TCC 02 - AREIA E BRITA COMERCIAIS</t>
  </si>
  <si>
    <t>CAIXA COLETORA DE SARJETA - CCS 05 - COM GRELHA DE FERRO - TCC 02 - AREIA EXTRAÍDA E BRITA PRODUZIDA</t>
  </si>
  <si>
    <t>CAIXA COLETORA DE SARJETA - CCS 06 - COM GRELHA DE CONCRETO - TCC 01 - AREIA E BRITA COMERCIAIS</t>
  </si>
  <si>
    <t>CAIXA COLETORA DE SARJETA - CCS 06 - COM GRELHA DE CONCRETO - TCC 01 - AREIA EXTRAÍDA E BRITA PRODUZIDA</t>
  </si>
  <si>
    <t>CAIXA COLETORA DE SARJETA - CCS 06 - COM GRELHA DE FERRO - TCC 02 - AREIA E BRITA COMERCIAIS</t>
  </si>
  <si>
    <t>CAIXA COLETORA DE SARJETA - CCS 06 - COM GRELHA DE FERRO - TCC 02 - AREIA EXTRAÍDA E BRITA PRODUZIDA</t>
  </si>
  <si>
    <t>CAIXA COLETORA DE SARJETA - CCS 07 - COM GRELHA DE CONCRETO - TCC 01 - AREIA E BRITA COMERCIAIS</t>
  </si>
  <si>
    <t>CAIXA COLETORA DE SARJETA - CCS 07 - COM GRELHA DE CONCRETO - TCC 01 - AREIA EXTRAÍDA E BRITA PRODUZIDA</t>
  </si>
  <si>
    <t>CAIXA COLETORA DE SARJETA - CCS 07 - COM GRELHA DE FERRO - TCC 02 - AREIA E BRITA COMERCIAIS</t>
  </si>
  <si>
    <t>CAIXA COLETORA DE SARJETA - CCS 07 - COM GRELHA DE FERRO - TCC 02 - AREIA EXTRAÍDA E BRITA PRODUZIDA</t>
  </si>
  <si>
    <t>CAIXA COLETORA DE SARJETA - CCS 08 - COM GRELHA DE CONCRETO - TCC 01 - AREIA E BRITA COMERCIAIS</t>
  </si>
  <si>
    <t>CAIXA COLETORA DE SARJETA - CCS 08 - COM GRELHA DE CONCRETO - TCC 01 - AREIA EXTRAÍDA E BRITA PRODUZIDA</t>
  </si>
  <si>
    <t>CAIXA COLETORA DE SARJETA - CCS 08 - COM GRELHA DE FERRO - TCC 02 - AREIA E BRITA COMERCIAIS</t>
  </si>
  <si>
    <t>CAIXA COLETORA DE SARJETA - CCS 08 - COM GRELHA DE FERRO - TCC 02 - AREIA EXTRAÍDA E BRITA PRODUZIDA</t>
  </si>
  <si>
    <t>CAIXA COLETORA DE SARJETA - CCS 09 - COM GRELHA DE CONCRETO - TCC 01 - AREIA E BRITA COMERCIAIS</t>
  </si>
  <si>
    <t>CAIXA COLETORA DE SARJETA - CCS 09 - COM GRELHA DE CONCRETO - TCC 01 - AREIA EXTRAÍDA E BRITA PRODUZIDA</t>
  </si>
  <si>
    <t>CAIXA COLETORA DE SARJETA - CCS 09 - COM GRELHA DE FERRO - TCC 02 - AREIA E BRITA COMERCIAIS</t>
  </si>
  <si>
    <t>CAIXA COLETORA DE SARJETA - CCS 09 - COM GRELHA DE FERRO - TCC 02 - AREIA EXTRAÍDA E BRITA PRODUZIDA</t>
  </si>
  <si>
    <t>CAIXA COLETORA DE SARJETA - CCS 10 - COM GRELHA DE CONCRETO - TCC 01 - AREIA E BRITA COMERCIAIS</t>
  </si>
  <si>
    <t>CAIXA COLETORA DE SARJETA - CCS 10 - COM GRELHA DE CONCRETO - TCC 01 - AREIA EXTRAÍDA E BRITA PRODUZIDA</t>
  </si>
  <si>
    <t>CAIXA COLETORA DE SARJETA - CCS 10 - COM GRELHA DE FERRO - TCC 02 - AREIA E BRITA COMERCIAIS</t>
  </si>
  <si>
    <t>CAIXA COLETORA DE SARJETA - CCS 10 - COM GRELHA DE FERRO - TCC 02 - AREIA EXTRAÍDA E BRITA PRODUZIDA</t>
  </si>
  <si>
    <t>CAIXA COLETORA DE SARJETA - CCS 11 - COM GRELHA DE CONCRETO - TCC 01 - AREIA E BRITA COMERCIAIS</t>
  </si>
  <si>
    <t>CAIXA COLETORA DE SARJETA - CCS 11 - COM GRELHA DE CONCRETO - TCC 01 - AREIA EXTRAÍDA E BRITA PRODUZIDA</t>
  </si>
  <si>
    <t>CAIXA COLETORA DE SARJETA - CCS 11 - COM GRELHA DE FERRO - TCC 02 - AREIA E BRITA COMERCIAIS</t>
  </si>
  <si>
    <t>CAIXA COLETORA DE SARJETA - CCS 11 - COM GRELHA DE FERRO - TCC 02 - AREIA EXTRAÍDA E BRITA PRODUZIDA</t>
  </si>
  <si>
    <t>CAIXA COLETORA DE SARJETA - CCS 12 - COM GRELHA DE CONCRETO - TCC 01 - AREIA E BRITA COMERCIAIS</t>
  </si>
  <si>
    <t>CAIXA COLETORA DE SARJETA - CCS 12 - COM GRELHA DE CONCRETO - TCC 01 - AREIA EXTRAÍDA E BRITA PRODUZIDA</t>
  </si>
  <si>
    <t>CAIXA COLETORA DE SARJETA - CCS 12 - COM GRELHA DE FERRO - TCC 02 - AREIA E BRITA COMERCIAIS</t>
  </si>
  <si>
    <t>CAIXA COLETORA DE SARJETA - CCS 12 - COM GRELHA DE FERRO - TCC 02 - AREIA EXTRAÍDA E BRITA PRODUZIDA</t>
  </si>
  <si>
    <t>CAIXA COLETORA DE SARJETA - CCS 13 - COM GRELHA DE CONCRETO - TCC 01 - AREIA E BRITA COMERCIAIS</t>
  </si>
  <si>
    <t>CAIXA COLETORA DE SARJETA - CCS 13 - COM GRELHA DE CONCRETO - TCC 01 - AREIA EXTRAÍDA E BRITA PRODUZIDA</t>
  </si>
  <si>
    <t>CAIXA COLETORA DE SARJETA - CCS 13 - COM GRELHA DE FERRO - TCC 02 - AREIA E BRITA COMERCIAIS</t>
  </si>
  <si>
    <t>CAIXA COLETORA DE SARJETA - CCS 13 - COM GRELHA DE FERRO - TCC 02 - AREIA EXTRAÍDA E BRITA PRODUZIDA</t>
  </si>
  <si>
    <t>CAIXA COLETORA DE SARJETA - CCS 14 - COM GRELHA DE CONCRETO - TCC 01 - AREIA E BRITA COMERCIAIS</t>
  </si>
  <si>
    <t>CAIXA COLETORA DE SARJETA - CCS 14 - COM GRELHA DE CONCRETO - TCC 01 - AREIA EXTRAÍDA E BRITA PRODUZIDA</t>
  </si>
  <si>
    <t>CAIXA COLETORA DE SARJETA - CCS 14 - COM GRELHA DE FERRO - TCC 02 - AREIA E BRITA COMERCIAIS</t>
  </si>
  <si>
    <t>CAIXA COLETORA DE SARJETA - CCS 14 - COM GRELHA DE FERRO - TCC 02 - AREIA EXTRAÍDA E BRITA PRODUZIDA</t>
  </si>
  <si>
    <t>CAIXA COLETORA DE SARJETA - CCS 15 - COM GRELHA DE CONCRETO - TCC 01 - AREIA E BRITA COMERCIAIS</t>
  </si>
  <si>
    <t>CAIXA COLETORA DE SARJETA - CCS 15 - COM GRELHA DE CONCRETO - TCC 01 - AREIA EXTRAÍDA E BRITA PRODUZIDA</t>
  </si>
  <si>
    <t>CAIXA COLETORA DE SARJETA - CCS 15 - COM GRELHA DE FERRO - TCC 02 - AREIA E BRITA COMERCIAIS</t>
  </si>
  <si>
    <t>CAIXA COLETORA DE SARJETA - CCS 15 - COM GRELHA DE FERRO - TCC 02 - AREIA EXTRAÍDA E BRITA PRODUZIDA</t>
  </si>
  <si>
    <t>CAIXA COLETORA DE SARJETA - CCS 16 - COM GRELHA DE CONCRETO - TCC 01 - AREIA E BRITA COMERCIAIS</t>
  </si>
  <si>
    <t>CAIXA COLETORA DE SARJETA - CCS 16 - COM GRELHA DE CONCRETO - TCC 01 - AREIA EXTRAÍDA E BRITA PRODUZIDA</t>
  </si>
  <si>
    <t>CAIXA COLETORA DE SARJETA - CCS 16 - COM GRELHA DE FERRO - TCC 02 - AREIA E BRITA COMERCIAIS</t>
  </si>
  <si>
    <t>CAIXA COLETORA DE SARJETA - CCS 16 - COM GRELHA DE FERRO - TCC 02 - AREIA EXTRAÍDA E BRITA PRODUZIDA</t>
  </si>
  <si>
    <t>CAIXA COLETORA DE SARJETA - CCS 17 - COM GRELHA DE CONCRETO - TCC 01 - AREIA E BRITA COMERCIAIS</t>
  </si>
  <si>
    <t>CAIXA COLETORA DE SARJETA - CCS 17 - COM GRELHA DE CONCRETO - TCC 01 - AREIA EXTRAÍDA E BRITA PRODUZIDA</t>
  </si>
  <si>
    <t>CAIXA COLETORA DE SARJETA - CCS 17 - COM GRELHA DE FERRO - TCC 02 - AREIA E BRITA COMERCIAIS</t>
  </si>
  <si>
    <t>CAIXA COLETORA DE SARJETA - CCS 17 - COM GRELHA DE FERRO - TCC 02 - AREIA EXTRAÍDA E BRITA PRODUZIDA</t>
  </si>
  <si>
    <t>CAIXA COLETORA DE SARJETA - CCS 18 - COM GRELHA DE CONCRETO - TCC 01 - AREIA E BRITA COMERCIAIS</t>
  </si>
  <si>
    <t>CAIXA COLETORA DE SARJETA - CCS 18 - COM GRELHA DE CONCRETO - TCC 01 - AREIA EXTRAÍDA E BRITA PRODUZIDA</t>
  </si>
  <si>
    <t>CAIXA COLETORA DE SARJETA - CCS 18 - COM GRELHA DE FERRO - TCC 02 - AREIA E BRITA COMERCIAIS</t>
  </si>
  <si>
    <t>CAIXA COLETORA DE SARJETA - CCS 18 - COM GRELHA DE FERRO - TCC 02 - AREIA EXTRAÍDA E BRITA PRODUZIDA</t>
  </si>
  <si>
    <t>CAIXA COLETORA DE SARJETA - CCS 19 - COM GRELHA DE CONCRETO - TCC 01 - AREIA E BRITA COMERCIAIS</t>
  </si>
  <si>
    <t>CAIXA COLETORA DE SARJETA - CCS 19 - COM GRELHA DE CONCRETO - TCC 01 - AREIA EXTRAÍDA E BRITA PRODUZIDA</t>
  </si>
  <si>
    <t>CAIXA COLETORA DE SARJETA - CCS 19 - COM GRELHA DE FERRO - TCC 02 - AREIA E BRITA COMERCIAIS</t>
  </si>
  <si>
    <t>CAIXA COLETORA DE SARJETA - CCS 19 - COM GRELHA DE FERRO - TCC 02 - AREIA EXTRAÍDA E BRITA PRODUZIDA</t>
  </si>
  <si>
    <t>CAIXA COLETORA DE SARJETA - CCS 20 - COM GRELHA DE CONCRETO - TCC 01 - AREIA E BRITA COMERCIAIS</t>
  </si>
  <si>
    <t>CAIXA COLETORA DE SARJETA - CCS 20 - COM GRELHA DE CONCRETO - TCC 01 - AREIA EXTRAÍDA E BRITA PRODUZIDA</t>
  </si>
  <si>
    <t>CAIXA COLETORA DE SARJETA - CCS 20 - COM GRELHA DE FERRO - TCC 02 - AREIA E BRITA COMERCIAIS</t>
  </si>
  <si>
    <t>CAIXA COLETORA DE SARJETA - CCS 20 - COM GRELHA DE FERRO - TCC 02 -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</si>
  <si>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</si>
  <si>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</si>
  <si>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</si>
  <si>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</si>
  <si>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</si>
  <si>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</si>
  <si>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</si>
  <si>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</si>
  <si>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</si>
  <si>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</si>
  <si>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</si>
  <si>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</si>
  <si>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</si>
  <si>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</si>
  <si>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</si>
  <si>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</si>
  <si>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</si>
  <si>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</si>
  <si>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</si>
  <si>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</si>
  <si>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</si>
  <si>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</si>
  <si>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</si>
  <si>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</si>
  <si>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</si>
  <si>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</si>
  <si>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</si>
  <si>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</si>
  <si>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</si>
  <si>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</si>
  <si>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</si>
  <si>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</si>
  <si>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</si>
  <si>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</si>
  <si>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</si>
  <si>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</si>
  <si>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</si>
  <si>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</si>
  <si>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</si>
  <si>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</si>
  <si>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</si>
  <si>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</si>
  <si>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</si>
  <si>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</si>
  <si>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</si>
  <si>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</si>
  <si>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</si>
  <si>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</si>
  <si>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</si>
  <si>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</si>
  <si>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</si>
  <si>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</si>
  <si>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</si>
  <si>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</si>
  <si>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</si>
  <si>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</si>
  <si>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</si>
  <si>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</si>
  <si>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</si>
  <si>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</si>
  <si>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</si>
  <si>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</si>
  <si>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</si>
  <si>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</si>
  <si>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</si>
  <si>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</si>
  <si>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</si>
  <si>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</si>
  <si>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</si>
  <si>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</si>
  <si>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</si>
  <si>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</si>
  <si>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</si>
  <si>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</si>
  <si>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</si>
  <si>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</si>
  <si>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</si>
  <si>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</si>
  <si>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</si>
  <si>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</si>
  <si>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</si>
  <si>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</si>
  <si>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</si>
  <si>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</si>
  <si>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</si>
  <si>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</si>
  <si>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</si>
  <si>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</si>
  <si>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</si>
  <si>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</si>
  <si>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</si>
  <si>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</si>
  <si>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</si>
  <si>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</si>
  <si>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</si>
  <si>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</si>
  <si>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</si>
  <si>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</si>
  <si>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</si>
  <si>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</si>
  <si>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</si>
  <si>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</si>
  <si>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</si>
  <si>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</si>
  <si>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</si>
  <si>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</si>
  <si>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</si>
  <si>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</si>
  <si>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</si>
  <si>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</si>
  <si>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</si>
  <si>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</si>
  <si>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</si>
  <si>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</si>
  <si>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</si>
  <si>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</si>
  <si>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</si>
  <si>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</si>
  <si>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</si>
  <si>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</si>
  <si>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</si>
  <si>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</si>
  <si>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</si>
  <si>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</si>
  <si>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</si>
  <si>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</si>
  <si>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</si>
  <si>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</si>
  <si>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</si>
  <si>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</si>
  <si>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</si>
  <si>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</si>
  <si>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</si>
  <si>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</si>
  <si>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</si>
  <si>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</si>
  <si>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</si>
  <si>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</si>
  <si>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</si>
  <si>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01 - AREIA E BRITA COMERCIAIS</t>
  </si>
  <si>
    <t>DESCIDA D'ÁGUA DE ATERROS EM DEGRAUS - DAD 01 - AREIA EXTRAÍDA E BRITA PRODUZIDA</t>
  </si>
  <si>
    <t>DESCIDA D'ÁGUA DE ATERROS EM DEGRAUS - DAD 02 - AREIA E BRITA COMERCIAIS</t>
  </si>
  <si>
    <t>DESCIDA D'ÁGUA DE ATERROS EM DEGRAUS - DAD 02 - AREIA EXTRAÍDA E BRITA PRODUZIDA</t>
  </si>
  <si>
    <t>DESCIDA D'ÁGUA DE ATERROS EM DEGRAUS - DAD 03 - AREIA E BRITA COMERCIAIS</t>
  </si>
  <si>
    <t>DESCIDA D'ÁGUA DE ATERROS EM DEGRAUS - DAD 03 - AREIA EXTRAÍDA E BRITA PRODUZIDA</t>
  </si>
  <si>
    <t>DESCIDA D'ÁGUA DE ATERROS EM DEGRAUS - DAD 04 - AREIA E BRITA COMERCIAIS</t>
  </si>
  <si>
    <t>DESCIDA D'ÁGUA DE ATERROS EM DEGRAUS - DAD 04 - AREIA EXTRAÍDA E BRITA PRODUZIDA</t>
  </si>
  <si>
    <t>DESCIDA D'ÁGUA DE ATERROS EM DEGRAUS - DAD 05 - AREIA E BRITA COMERCIAIS</t>
  </si>
  <si>
    <t>DESCIDA D'ÁGUA DE ATERROS EM DEGRAUS - DAD 05 - AREIA EXTRAÍDA E BRITA PRODUZIDA</t>
  </si>
  <si>
    <t>DESCIDA D'ÁGUA DE ATERROS EM DEGRAUS - DAD 06 - AREIA E BRITA COMERCIAIS</t>
  </si>
  <si>
    <t>DESCIDA D'ÁGUA DE ATERROS EM DEGRAUS - DAD 06 - AREIA EXTRAÍDA E BRITA PRODUZIDA</t>
  </si>
  <si>
    <t>DESCIDA D'ÁGUA DE ATERROS EM DEGRAUS - DAD 07 - AREIA E BRITA COMERCIAIS</t>
  </si>
  <si>
    <t>DESCIDA D'ÁGUA DE ATERROS EM DEGRAUS - DAD 07 - AREIA EXTRAÍDA E BRITA PRODUZIDA</t>
  </si>
  <si>
    <t>DESCIDA D'ÁGUA DE ATERROS EM DEGRAUS - DAD 08 - AREIA E BRITA COMERCIAIS</t>
  </si>
  <si>
    <t>DESCIDA D'ÁGUA DE ATERROS EM DEGRAUS - DAD 08 - AREIA EXTRAÍDA E BRITA PRODUZIDA</t>
  </si>
  <si>
    <t>DESCIDA D'ÁGUA DE ATERROS EM DEGRAUS - DAD 09 - AREIA E BRITA COMERCIAIS</t>
  </si>
  <si>
    <t>DESCIDA D'ÁGUA DE ATERROS EM DEGRAUS - DAD 09 - AREIA EXTRAÍDA E BRITA PRODUZIDA</t>
  </si>
  <si>
    <t>DESCIDA D'ÁGUA DE ATERROS EM DEGRAUS - DAD 10 - AREIA E BRITA COMERCIAIS</t>
  </si>
  <si>
    <t>DESCIDA D'ÁGUA DE ATERROS EM DEGRAUS - DAD 10 - AREIA EXTRAÍDA E BRITA PRODUZIDA</t>
  </si>
  <si>
    <t>DESCIDA D'ÁGUA DE ATERROS EM DEGRAUS - DAD 11 - AREIA E BRITA COMERCIAIS</t>
  </si>
  <si>
    <t>DESCIDA D'ÁGUA DE ATERROS EM DEGRAUS - DAD 11 - AREIA EXTRAÍDA E BRITA PRODUZIDA</t>
  </si>
  <si>
    <t>DESCIDA D'ÁGUA DE ATERROS EM DEGRAUS - DAD 12 - AREIA E BRITA COMERCIAIS</t>
  </si>
  <si>
    <t>DESCIDA D'ÁGUA DE ATERROS EM DEGRAUS - DAD 12 - AREIA EXTRAÍDA E BRITA PRODUZIDA</t>
  </si>
  <si>
    <t>DESCIDA D'ÁGUA DE ATERROS EM DEGRAUS - DAD 13 - AREIA E BRITA COMERCIAIS</t>
  </si>
  <si>
    <t>DESCIDA D'ÁGUA DE ATERROS EM DEGRAUS - DAD 13 - AREIA EXTRAÍDA E BRITA PRODUZIDA</t>
  </si>
  <si>
    <t>DESCIDA D'ÁGUA DE ATERROS EM DEGRAUS - DAD 14 - AREIA E BRITA COMERCIAIS</t>
  </si>
  <si>
    <t>DESCIDA D'ÁGUA DE ATERROS EM DEGRAUS - DAD 14 - AREIA EXTRAÍDA E BRITA PRODUZIDA</t>
  </si>
  <si>
    <t>DESCIDA D'ÁGUA DE ATERROS EM DEGRAUS - DAD 15 - AREIA E BRITA COMERCIAIS</t>
  </si>
  <si>
    <t>DESCIDA D'ÁGUA DE ATERROS EM DEGRAUS - DAD 15 - AREIA EXTRAÍDA E BRITA PRODUZIDA</t>
  </si>
  <si>
    <t>DESCIDA D'ÁGUA DE ATERROS EM DEGRAUS - DAD 16 - AREIA E BRITA COMERCIAIS</t>
  </si>
  <si>
    <t>DESCIDA D'ÁGUA DE ATERROS EM DEGRAUS - DAD 16 - AREIA EXTRAÍDA E BRITA PRODUZIDA</t>
  </si>
  <si>
    <t>DESCIDA D'ÁGUA DE ATERROS EM DEGRAUS - DAD 17 - AREIA E BRITA COMERCIAIS</t>
  </si>
  <si>
    <t>DESCIDA D'ÁGUA DE ATERROS EM DEGRAUS - DAD 17 - AREIA EXTRAÍDA E BRITA PRODUZIDA</t>
  </si>
  <si>
    <t>DESCIDA D'ÁGUA DE ATERROS EM DEGRAUS - DAD 18 - AREIA E BRITA COMERCIAIS</t>
  </si>
  <si>
    <t>DESCIDA D'ÁGUA DE ATERROS EM DEGRAUS - DAD 18 - AREIA EXTRAÍDA E BRITA PRODUZIDA</t>
  </si>
  <si>
    <t>DESCIDA D'ÁGUA DE ATERROS TIPO RÁPIDO - DAR 01 - AREIA E BRITA COMERCIAIS</t>
  </si>
  <si>
    <t>DESCIDA D'ÁGUA DE ATERROS TIPO RÁPIDO - DAR 01 - AREIA EXTRAÍDA E BRITA PRODUZIDA</t>
  </si>
  <si>
    <t>DESCIDA D'ÁGUA DE ATERROS TIPO RÁPIDO - DAR 02 - AREIA E BRITA COMERCIAIS</t>
  </si>
  <si>
    <t>DESCIDA D'ÁGUA DE ATERROS TIPO RÁPIDO - DAR 02 - AREIA EXTRAÍDA E BRITA PRODUZIDA</t>
  </si>
  <si>
    <t>DESCIDA D'ÁGUA DE ATERROS TIPO RÁPIDO - DAR 03 - AREIA E BRITA COMERCIAIS</t>
  </si>
  <si>
    <t>DESCIDA D'ÁGUA DE ATERROS TIPO RÁPIDO - DAR 03 - AREIA EXTRAÍDA E BRITA PRODUZIDA</t>
  </si>
  <si>
    <t>DESCIDA D'ÁGUA DE ATERROS TIPO RÁPIDO - DAR 04 - AREIA E BRITA COMERCIAIS</t>
  </si>
  <si>
    <t>DESCIDA D'ÁGUA DE ATERROS TIPO RÁPIDO - DAR 04 - AREIA EXTRAÍDA E BRITA PRODUZIDA</t>
  </si>
  <si>
    <t>DESCIDA D'ÁGUA DE CORTES EM DEGRAUS - DCD 01 - AREIA E BRITA COMERCIAIS</t>
  </si>
  <si>
    <t>DESCIDA D'ÁGUA DE CORTES EM DEGRAUS - DCD 01 - AREIA EXTRAÍDA E BRITA PRODUZIDA</t>
  </si>
  <si>
    <t>DESCIDA D'ÁGUA DE CORTES EM DEGRAUS - DCD 02 - AREIA E BRITA COMERCIAIS</t>
  </si>
  <si>
    <t>DESCIDA D'ÁGUA DE CORTES EM DEGRAUS - DCD 02 - AREIA EXTRAÍDA E BRITA PRODUZIDA</t>
  </si>
  <si>
    <t>DESCIDA D'ÁGUA DE CORTES EM DEGRAUS - DCD 03 - AREIA E BRITA COMERCIAIS</t>
  </si>
  <si>
    <t>DESCIDA D'ÁGUA DE CORTES EM DEGRAUS - DCD 03 - AREIA EXTRAÍDA E BRITA PRODUZIDA</t>
  </si>
  <si>
    <t>DESCIDA D'ÁGUA DE CORTES EM DEGRAUS - DCD 04 - AREIA E BRITA COMERCIAIS</t>
  </si>
  <si>
    <t>DESCIDA D'ÁGUA DE CORTES EM DEGRAUS - DCD 04 - AREIA EXTRAÍDA E BRITA PRODUZIDA</t>
  </si>
  <si>
    <t>DISSIPADOR DE ENERGIA - DEB 01 - AREIA EXTRAÍDA E BRITA E PEDRA DE MÃO PRODUZIDAS</t>
  </si>
  <si>
    <t>DISSIPADOR DE ENERGIA - DEB 01 - AREIA, BRITA E PEDRA DE MÃO COMERCIAIS</t>
  </si>
  <si>
    <t>DISSIPADOR DE ENERGIA - DEB 02 - AREIA EXTRAÍDA E BRITA E PEDRA DE MÃO PRODUZIDAS</t>
  </si>
  <si>
    <t>DISSIPADOR DE ENERGIA - DEB 02 - AREIA, BRITA E PEDRA DE MÃO COMERCIAIS</t>
  </si>
  <si>
    <t>DISSIPADOR DE ENERGIA - DEB 03 - AREIA EXTRAÍDA E BRITA E PEDRA DE MÃO PRODUZIDAS</t>
  </si>
  <si>
    <t>DISSIPADOR DE ENERGIA - DEB 03 - AREIA, BRITA E PEDRA DE MÃO COMERCIAIS</t>
  </si>
  <si>
    <t>DISSIPADOR DE ENERGIA - DEB 04 - AREIA EXTRAÍDA E BRITA E PEDRA DE MÃO PRODUZIDAS</t>
  </si>
  <si>
    <t>DISSIPADOR DE ENERGIA - DEB 04 - AREIA, BRITA E PEDRA DE MÃO COMERCIAIS</t>
  </si>
  <si>
    <t>DISSIPADOR DE ENERGIA - DEB 05 - AREIA EXTRAÍDA E BRITA E PEDRA DE MÃO PRODUZIDAS</t>
  </si>
  <si>
    <t>DISSIPADOR DE ENERGIA - DEB 05 - AREIA, BRITA E PEDRA DE MÃO COMERCIAIS</t>
  </si>
  <si>
    <t>DISSIPADOR DE ENERGIA - DEB 06 - AREIA EXTRAÍDA E BRITA E PEDRA DE MÃO PRODUZIDAS</t>
  </si>
  <si>
    <t>DISSIPADOR DE ENERGIA - DEB 06 - AREIA, BRITA E PEDRA DE MÃO COMERCIAIS</t>
  </si>
  <si>
    <t>DISSIPADOR DE ENERGIA - DEB 07 - AREIA EXTRAÍDA E BRITA E PEDRA DE MÃO PRODUZIDAS</t>
  </si>
  <si>
    <t>DISSIPADOR DE ENERGIA - DEB 07 - AREIA, BRITA E PEDRA DE MÃO COMERCIAIS</t>
  </si>
  <si>
    <t>DISSIPADOR DE ENERGIA - DEB 08 - AREIA EXTRAÍDA E BRITA E PEDRA DE MÃO PRODUZIDAS</t>
  </si>
  <si>
    <t>DISSIPADOR DE ENERGIA - DEB 08 - AREIA, BRITA E PEDRA DE MÃO COMERCIAIS</t>
  </si>
  <si>
    <t>DISSIPADOR DE ENERGIA - DEB 09 - AREIA EXTRAÍDA E BRITA E PEDRA DE MÃO PRODUZIDAS</t>
  </si>
  <si>
    <t>DISSIPADOR DE ENERGIA - DEB 09 - AREIA, BRITA E PEDRA DE MÃO COMERCIAIS</t>
  </si>
  <si>
    <t>DISSIPADOR DE ENERGIA - DEB 10 - AREIA EXTRAÍDA E BRITA E PEDRA DE MÃO PRODUZIDAS</t>
  </si>
  <si>
    <t>DISSIPADOR DE ENERGIA - DEB 10 - AREIA, BRITA E PEDRA DE MÃO COMERCIAIS</t>
  </si>
  <si>
    <t>DISSIPADOR DE ENERGIA - DEB 11 - AREIA EXTRAÍDA E BRITA E PEDRA DE MÃO PRODUZIDAS</t>
  </si>
  <si>
    <t>DISSIPADOR DE ENERGIA - DEB 11 - AREIA, BRITA E PEDRA DE MÃO COMERCIAIS</t>
  </si>
  <si>
    <t>DISSIPADOR DE ENERGIA - DEB 12 - AREIA EXTRAÍDA E BRITA E PEDRA DE MÃO PRODUZIDAS</t>
  </si>
  <si>
    <t>DISSIPADOR DE ENERGIA - DEB 12 - AREIA, BRITA E PEDRA DE MÃO COMERCIAIS</t>
  </si>
  <si>
    <t>DISSIPADOR DE ENERGIA - DEB 13 - AREIA EXTRAÍDA E BRITA E PEDRA DE MÃO PRODUZIDAS</t>
  </si>
  <si>
    <t>DISSIPADOR DE ENERGIA - DEB 13 - AREIA, BRITA E PEDRA DE MÃO COMERCIAIS</t>
  </si>
  <si>
    <t>DISSIPADOR DE ENERGIA - DED 01 - AREIA E BRITA COMERCIAIS</t>
  </si>
  <si>
    <t>DISSIPADOR DE ENERGIA - DED 01 - AREIA EXTRAÍDA E BRITA PRODUZIDA</t>
  </si>
  <si>
    <t>DISSIPADOR DE ENERGIA - DES 01 - AREIA E PEDRA DE MÃO COMERCIAIS</t>
  </si>
  <si>
    <t>DISSIPADOR DE ENERGIA - DES 01 - AREIA EXTRAÍDA E PEDRA DE MÃO PRODUZIDA</t>
  </si>
  <si>
    <t>DISSIPADOR DE ENERGIA - DES 02 - AREIA E PEDRA DE MÃO COMERCIAIS</t>
  </si>
  <si>
    <t>DISSIPADOR DE ENERGIA - DES 02 - AREIA EXTRAÍDA E PEDRA DE MÃO PRODUZIDA</t>
  </si>
  <si>
    <t>DISSIPADOR DE ENERGIA - DES 03 - AREIA E PEDRA DE MÃO COMERCIAIS</t>
  </si>
  <si>
    <t>DISSIPADOR DE ENERGIA - DES 03 - AREIA EXTRAÍDA E PEDRA DE MÃO PRODUZIDA</t>
  </si>
  <si>
    <t>DISSIPADOR DE ENERGIA - DES 04 - AREIA E PEDRA DE MÃO COMERCIAIS</t>
  </si>
  <si>
    <t>DISSIPADOR DE ENERGIA - DES 04 - AREIA EXTRAÍDA E PEDRA DE MÃO PRODUZIDA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</si>
  <si>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</si>
  <si>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</si>
  <si>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</si>
  <si>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</si>
  <si>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</si>
  <si>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</si>
  <si>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</si>
  <si>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</si>
  <si>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</si>
  <si>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</si>
  <si>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</si>
  <si>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</si>
  <si>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</si>
  <si>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</si>
  <si>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</si>
  <si>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</si>
  <si>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</si>
  <si>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</si>
  <si>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</si>
  <si>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</si>
  <si>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</si>
  <si>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</si>
  <si>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</si>
  <si>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</si>
  <si>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</si>
  <si>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</si>
  <si>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</si>
  <si>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</si>
  <si>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</si>
  <si>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</si>
  <si>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</si>
  <si>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</si>
  <si>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</si>
  <si>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</si>
  <si>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</si>
  <si>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</si>
  <si>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</si>
  <si>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</si>
  <si>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</si>
  <si>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</si>
  <si>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</si>
  <si>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</si>
  <si>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</si>
  <si>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</si>
  <si>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</si>
  <si>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</si>
  <si>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</si>
  <si>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</si>
  <si>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</si>
  <si>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</si>
  <si>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</si>
  <si>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</si>
  <si>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</si>
  <si>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</si>
  <si>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</si>
  <si>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</si>
  <si>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</si>
  <si>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</si>
  <si>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</si>
  <si>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</si>
  <si>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</si>
  <si>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</si>
  <si>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</si>
  <si>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</si>
  <si>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</si>
  <si>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</si>
  <si>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</si>
  <si>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</si>
  <si>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</si>
  <si>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 AREIA E BRITA COMERCIAIS</t>
  </si>
  <si>
    <t>ENTRADA PARA DESCIDA D'ÁGUA - EDA 01 - AREIA EXTRAÍDA E BRITA PRODUZIDA</t>
  </si>
  <si>
    <t>ENTRADA PARA DESCIDA D'ÁGUA - EDA 02 - AREIA E BRITA COMERCIAIS</t>
  </si>
  <si>
    <t>ENTRADA PARA DESCIDA D'ÁGUA - EDA 02 - AREIA EXTRAÍDA E BRITA PRODUZIDA</t>
  </si>
  <si>
    <t>ENTRADA PARA DESCIDA D'ÁGUA - EDA 03 - AREIA E BRITA COMERCIAIS</t>
  </si>
  <si>
    <t>ENTRADA PARA DESCIDA D'ÁGUA - EDA 03 - AREIA EXTRAÍDA E BRITA PRODUZIDA</t>
  </si>
  <si>
    <t>ENTRADA PARA DESCIDA D'ÁGUA - EDA 04 - AREIA E BRITA COMERCIAIS</t>
  </si>
  <si>
    <t>ENTRADA PARA DESCIDA D'ÁGUA - EDA 04 - AREIA EXTRAÍDA E BRITA PRODUZIDA</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</si>
  <si>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</si>
  <si>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</si>
  <si>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</si>
  <si>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</si>
  <si>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</si>
  <si>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</si>
  <si>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</si>
  <si>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</si>
  <si>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</si>
  <si>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</si>
  <si>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</si>
  <si>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</si>
  <si>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</si>
  <si>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</si>
  <si>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</si>
  <si>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</si>
  <si>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</si>
  <si>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</si>
  <si>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</si>
  <si>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</si>
  <si>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</si>
  <si>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</si>
  <si>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</si>
  <si>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</si>
  <si>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</si>
  <si>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</si>
  <si>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</si>
  <si>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</si>
  <si>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</si>
  <si>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</si>
  <si>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</si>
  <si>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</si>
  <si>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</si>
  <si>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</si>
  <si>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</si>
  <si>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</si>
  <si>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</si>
  <si>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</si>
  <si>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</si>
  <si>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</si>
  <si>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</si>
  <si>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</si>
  <si>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</si>
  <si>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</si>
  <si>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</si>
  <si>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</si>
  <si>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</si>
  <si>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</si>
  <si>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</si>
  <si>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</si>
  <si>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</si>
  <si>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</si>
  <si>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</si>
  <si>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</si>
  <si>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</si>
  <si>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</si>
  <si>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</si>
  <si>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</si>
  <si>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</si>
  <si>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</si>
  <si>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</si>
  <si>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</si>
  <si>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</si>
  <si>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</si>
  <si>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</si>
  <si>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</si>
  <si>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</si>
  <si>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</si>
  <si>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</si>
  <si>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</si>
  <si>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</si>
  <si>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</si>
  <si>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</si>
  <si>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</si>
  <si>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</si>
  <si>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</si>
  <si>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</si>
  <si>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</si>
  <si>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</si>
  <si>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</si>
  <si>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</si>
  <si>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</si>
  <si>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</si>
  <si>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</si>
  <si>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</si>
  <si>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</si>
  <si>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</si>
  <si>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</si>
  <si>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</si>
  <si>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</si>
  <si>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</si>
  <si>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</si>
  <si>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</si>
  <si>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</si>
  <si>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</si>
  <si>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</si>
  <si>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</si>
  <si>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</si>
  <si>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</si>
  <si>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</si>
  <si>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</si>
  <si>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</si>
  <si>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</si>
  <si>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</si>
  <si>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</si>
  <si>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</si>
  <si>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</si>
  <si>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</si>
  <si>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</si>
  <si>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</si>
  <si>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</si>
  <si>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</si>
  <si>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</si>
  <si>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</si>
  <si>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</si>
  <si>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</si>
  <si>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</si>
  <si>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</si>
  <si>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</si>
  <si>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</si>
  <si>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</si>
  <si>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</si>
  <si>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</si>
  <si>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</si>
  <si>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</si>
  <si>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</si>
  <si>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</si>
  <si>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</si>
  <si>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</si>
  <si>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</si>
  <si>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</si>
  <si>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</si>
  <si>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</si>
  <si>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</si>
  <si>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</si>
  <si>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</si>
  <si>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</si>
  <si>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</si>
  <si>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</si>
  <si>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</si>
  <si>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</si>
  <si>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</si>
  <si>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</si>
  <si>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</si>
  <si>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</si>
  <si>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</si>
  <si>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</si>
  <si>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</si>
  <si>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</si>
  <si>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</si>
  <si>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</si>
  <si>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</si>
  <si>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</si>
  <si>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</si>
  <si>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</si>
  <si>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</si>
  <si>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</si>
  <si>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</si>
  <si>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</si>
  <si>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</si>
  <si>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</si>
  <si>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</si>
  <si>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</si>
  <si>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</si>
  <si>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</si>
  <si>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</si>
  <si>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</si>
  <si>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</si>
  <si>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</si>
  <si>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</si>
  <si>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</si>
  <si>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</si>
  <si>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</si>
  <si>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</si>
  <si>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01 - AREIA E BRITA COMERCIAIS</t>
  </si>
  <si>
    <t>TRANSPOSIÇÃO DE SEGMENTOS DE SARJETA - TSS 01 - AREIA EXTRAÍDA E BRITA PRODUZIDA</t>
  </si>
  <si>
    <t>TRANSPOSIÇÃO DE SEGMENTOS DE SARJETA - TSS 02 - AREIA E BRITA COMERCIAIS</t>
  </si>
  <si>
    <t>TRANSPOSIÇÃO DE SEGMENTOS DE SARJETA - TSS 02 - AREIA EXTRAÍDA E BRITA PRODUZIDA</t>
  </si>
  <si>
    <t>TRANSPOSIÇÃO DE SEGMENTOS DE SARJETA - TSS 03 - AREIA E BRITA COMERCIAIS</t>
  </si>
  <si>
    <t>TRANSPOSIÇÃO DE SEGMENTOS DE SARJETA - TSS 03 - AREIA EXTRAÍDA E BRITA PRODUZIDA</t>
  </si>
  <si>
    <t>TRANSPOSIÇÃO DE SEGMENTOS DE SARJETA - TSS 04 - AREIA E BRITA COMERCIAIS</t>
  </si>
  <si>
    <t>TRANSPOSIÇÃO DE SEGMENTOS DE SARJETA - TSS 04 - AREIA EXTRAÍDA E BRITA PRODUZIDA</t>
  </si>
  <si>
    <t>TRANSPOSIÇÃO DE SEGMENTOS DE SARJETA - TSS 05 - AREIA E BRITA COMERCIAIS</t>
  </si>
  <si>
    <t>TRANSPOSIÇÃO DE SEGMENTOS DE SARJETA - TSS 05 - AREIA EXTRAÍDA E BRITA PRODUZIDA</t>
  </si>
  <si>
    <t>TRANSPOSIÇÃO DE SEGMENTOS DE SARJETA - TSS 06 - AREIA E BRITA COMERCIAIS</t>
  </si>
  <si>
    <t>TRANSPOSIÇÃO DE SEGMENTOS DE SARJETA - TSS 06 -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</si>
  <si>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</si>
  <si>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</si>
  <si>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</si>
  <si>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</si>
  <si>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</si>
  <si>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</si>
  <si>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</si>
  <si>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</si>
  <si>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</si>
  <si>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</si>
  <si>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</si>
  <si>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</si>
  <si>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</si>
  <si>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</si>
  <si>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</si>
  <si>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</si>
  <si>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</si>
  <si>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</si>
  <si>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</si>
  <si>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</si>
  <si>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</si>
  <si>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</si>
  <si>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</si>
  <si>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</si>
  <si>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</si>
  <si>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</si>
  <si>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</si>
  <si>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</si>
  <si>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</si>
  <si>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</si>
  <si>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</si>
  <si>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</si>
  <si>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</si>
  <si>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</si>
  <si>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</si>
  <si>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</si>
  <si>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</si>
  <si>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</si>
  <si>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</si>
  <si>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</si>
  <si>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</si>
  <si>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</si>
  <si>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</si>
  <si>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</si>
  <si>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</si>
  <si>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</si>
  <si>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</si>
  <si>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</si>
  <si>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</si>
  <si>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</si>
  <si>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</si>
  <si>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</si>
  <si>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</si>
  <si>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</si>
  <si>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</si>
  <si>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</si>
  <si>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</si>
  <si>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</si>
  <si>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</si>
  <si>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</si>
  <si>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</si>
  <si>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</si>
  <si>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</si>
  <si>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</si>
  <si>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</si>
  <si>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</si>
  <si>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</si>
  <si>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</si>
  <si>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</si>
  <si>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</si>
  <si>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</si>
  <si>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1.800 MM - FORNECIMENTO E INSTALAÇÃO</t>
  </si>
  <si>
    <t>TUBO PEAD PARA DRENAGEM - D = 2.000 MM - FORNECIMENTO E INSTALAÇÃO</t>
  </si>
  <si>
    <t>TUBO PEAD PARA DRENAGEM - D = 2.500 MM - FORNECIMENTO E INSTALAÇÃO</t>
  </si>
  <si>
    <t>TUBO PEAD PARA DRENAGEM - D = 3.000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</si>
  <si>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</si>
  <si>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</si>
  <si>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</si>
  <si>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</si>
  <si>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</si>
  <si>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</si>
  <si>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</si>
  <si>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</si>
  <si>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</si>
  <si>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</si>
  <si>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</si>
  <si>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</si>
  <si>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</si>
  <si>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</si>
  <si>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</si>
  <si>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</si>
  <si>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</si>
  <si>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</si>
  <si>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</si>
  <si>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</si>
  <si>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</si>
  <si>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</si>
  <si>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</si>
  <si>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</si>
  <si>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</si>
  <si>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</si>
  <si>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</si>
  <si>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</si>
  <si>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</si>
  <si>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</si>
  <si>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</si>
  <si>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</si>
  <si>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</si>
  <si>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</si>
  <si>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</si>
  <si>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</si>
  <si>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</si>
  <si>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</si>
  <si>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</si>
  <si>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</si>
  <si>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</si>
  <si>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</si>
  <si>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</si>
  <si>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</si>
  <si>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</si>
  <si>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</si>
  <si>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</si>
  <si>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</si>
  <si>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</si>
  <si>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</si>
  <si>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</si>
  <si>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</si>
  <si>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</si>
  <si>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</si>
  <si>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</si>
  <si>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</si>
  <si>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</si>
  <si>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</si>
  <si>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</si>
  <si>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</si>
  <si>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</si>
  <si>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</si>
  <si>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</si>
  <si>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</si>
  <si>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</si>
  <si>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</si>
  <si>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</si>
  <si>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</si>
  <si>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</si>
  <si>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</si>
  <si>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</si>
  <si>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</si>
  <si>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</si>
  <si>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</si>
  <si>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</si>
  <si>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</si>
  <si>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</si>
  <si>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</si>
  <si>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</si>
  <si>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</si>
  <si>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</si>
  <si>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</si>
  <si>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</si>
  <si>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</si>
  <si>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</si>
  <si>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</si>
  <si>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</si>
  <si>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</si>
  <si>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</si>
  <si>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</si>
  <si>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</si>
  <si>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</si>
  <si>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</si>
  <si>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</si>
  <si>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</si>
  <si>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</si>
  <si>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</si>
  <si>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</si>
  <si>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</si>
  <si>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</si>
  <si>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</si>
  <si>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</si>
  <si>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</si>
  <si>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</si>
  <si>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</si>
  <si>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</si>
  <si>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</si>
  <si>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</si>
  <si>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</si>
  <si>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</si>
  <si>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</si>
  <si>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</si>
  <si>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</si>
  <si>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</si>
  <si>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</si>
  <si>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</si>
  <si>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</si>
  <si>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</si>
  <si>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</si>
  <si>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</si>
  <si>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</si>
  <si>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</si>
  <si>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</si>
  <si>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</si>
  <si>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</si>
  <si>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</si>
  <si>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</si>
  <si>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</si>
  <si>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</si>
  <si>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</si>
  <si>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</si>
  <si>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</si>
  <si>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</si>
  <si>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</si>
  <si>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</si>
  <si>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</si>
  <si>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</si>
  <si>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</si>
  <si>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</si>
  <si>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</si>
  <si>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</si>
  <si>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</si>
  <si>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</si>
  <si>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</si>
  <si>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</si>
  <si>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</si>
  <si>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</si>
  <si>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</si>
  <si>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</si>
  <si>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</si>
  <si>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</si>
  <si>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</si>
  <si>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</si>
  <si>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</si>
  <si>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</si>
  <si>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</si>
  <si>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</si>
  <si>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</si>
  <si>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</si>
  <si>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</si>
  <si>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</si>
  <si>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</si>
  <si>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</si>
  <si>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</si>
  <si>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</si>
  <si>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</si>
  <si>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</si>
  <si>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</si>
  <si>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</si>
  <si>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</si>
  <si>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</si>
  <si>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</si>
  <si>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</si>
  <si>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</si>
  <si>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</si>
  <si>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</si>
  <si>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</si>
  <si>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</si>
  <si>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</si>
  <si>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</si>
  <si>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</si>
  <si>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</si>
  <si>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</si>
  <si>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</si>
  <si>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</si>
  <si>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</si>
  <si>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</si>
  <si>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</si>
  <si>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</si>
  <si>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</si>
  <si>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</si>
  <si>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</si>
  <si>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</si>
  <si>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</si>
  <si>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</si>
  <si>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</si>
  <si>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</si>
  <si>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</si>
  <si>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</si>
  <si>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</si>
  <si>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</si>
  <si>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</si>
  <si>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</si>
  <si>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</si>
  <si>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</si>
  <si>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</si>
  <si>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</si>
  <si>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</si>
  <si>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</si>
  <si>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</si>
  <si>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</si>
  <si>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</si>
  <si>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</si>
  <si>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</si>
  <si>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</si>
  <si>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</si>
  <si>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</si>
  <si>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</si>
  <si>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</si>
  <si>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</si>
  <si>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</si>
  <si>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</si>
  <si>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</si>
  <si>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</si>
  <si>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</si>
  <si>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</si>
  <si>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</si>
  <si>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</si>
  <si>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</si>
  <si>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</si>
  <si>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</si>
  <si>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</si>
  <si>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</si>
  <si>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</si>
  <si>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</si>
  <si>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</si>
  <si>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</si>
  <si>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</si>
  <si>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</si>
  <si>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</si>
  <si>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</si>
  <si>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</si>
  <si>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</si>
  <si>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</si>
  <si>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</si>
  <si>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</si>
  <si>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</si>
  <si>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</si>
  <si>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</si>
  <si>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</si>
  <si>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</si>
  <si>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</si>
  <si>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</si>
  <si>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</si>
  <si>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</si>
  <si>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</si>
  <si>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</si>
  <si>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</si>
  <si>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</si>
  <si>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</si>
  <si>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</si>
  <si>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</si>
  <si>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</si>
  <si>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</si>
  <si>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</si>
  <si>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</si>
  <si>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</si>
  <si>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</si>
  <si>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</si>
  <si>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</si>
  <si>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</si>
  <si>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</si>
  <si>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</si>
  <si>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</si>
  <si>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</si>
  <si>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</si>
  <si>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</si>
  <si>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</si>
  <si>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</si>
  <si>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</si>
  <si>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</si>
  <si>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</si>
  <si>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CHAPA DE AÇO ASTM A36 CORTE, SOLDA E MONTAGEM - FORNECIMENTO E INSTALAÇÃO</t>
  </si>
  <si>
    <t>FORNECIMENTO E APLICAÇÃO DE ADESIVO ESTRUTURAL À BASE DE RESINA EPÓXI</t>
  </si>
  <si>
    <t>JATEAMENTO ABRASIVO EM CHAPA DE AÇO POR ESTEIRA CONTÍNUA</t>
  </si>
  <si>
    <t>JATEAMENTO DE CHAPA DE AÇO COM O USO DE GRANALHAS DE AÇO GRAU SA2</t>
  </si>
  <si>
    <t>JATEAMENTO DE CHAPA DE AÇO COM O USO DE GRANALHAS DE AÇO GRAU SA2 1/2</t>
  </si>
  <si>
    <t>JATEAMENTO DE CHAPA DE AÇO COM O USO DE GRANALHAS DE AÇO GRAU SA3</t>
  </si>
  <si>
    <t>PINTURA COM EPÓXI DE DOIS COMPONENTES COM PISTOLA A AR COMPRIMIDO, UMA DEMÃO, ESPESSURA DE ATÉ 120 µM</t>
  </si>
  <si>
    <t>PINTURA COM PRIMER EPÓXI DE DOIS COMPONENTES COM PISTOLA A AR COMPRIMIDO, UMA DEMÃO, ESPESSURA DE ATÉ 70 µM</t>
  </si>
  <si>
    <t>PINTURA COM TINTA ANTICORROSIVA À BASE DE EPÓXI POLIAMIDA DE DOIS COMPONENTES COM PISTOLA A AR COMPRIMIDO, UMA DEMÃO, ESPESSURA DE ATÉ 150 µM</t>
  </si>
  <si>
    <t>PINTURA DE ACABAMENTO COM ESMALTE EPÓXI COM PISTOLA A AR COMPRIMIDO, UMA DEMÃO, ESPESSURA DE ATÉ 40 µM</t>
  </si>
  <si>
    <t>PINTURA DE ACABAMENTO COM ESMALTE SINTÉTICO COM PISTOLA A AR COMPRIMIDO, UMA DEMÃO, ESPESSURA DE ATÉ 30 µM</t>
  </si>
  <si>
    <t>PINTURA DE FUNDO COM TINTA ALQUÍDICA COM PISTOLA A AR COMPRIMIDO, UMA DEMÃO, ESPESSURA DE ATÉ 30 µM</t>
  </si>
  <si>
    <t>PINTURA DE FUNDO COM TINTA EPÓXI COM PISTOLA A AR COMPRIMIDO, UMA DEMÃO, ESPESSURA DE ATÉ 120 µM</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</si>
  <si>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</si>
  <si>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</si>
  <si>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</si>
  <si>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</si>
  <si>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</si>
  <si>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</si>
  <si>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</si>
  <si>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</si>
  <si>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</si>
  <si>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</si>
  <si>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</si>
  <si>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</si>
  <si>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</si>
  <si>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</si>
  <si>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</si>
  <si>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</si>
  <si>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</si>
  <si>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</si>
  <si>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</si>
  <si>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</si>
  <si>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</si>
  <si>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</si>
  <si>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</si>
  <si>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</si>
  <si>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</si>
  <si>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</si>
  <si>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</si>
  <si>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</si>
  <si>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</si>
  <si>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</si>
  <si>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</si>
  <si>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</si>
  <si>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</si>
  <si>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</si>
  <si>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</si>
  <si>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</si>
  <si>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</si>
  <si>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</si>
  <si>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</si>
  <si>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</si>
  <si>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</si>
  <si>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</si>
  <si>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</si>
  <si>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</si>
  <si>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</si>
  <si>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</si>
  <si>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</si>
  <si>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</si>
  <si>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</si>
  <si>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</si>
  <si>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</si>
  <si>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</si>
  <si>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</si>
  <si>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</si>
  <si>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</si>
  <si>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</si>
  <si>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</si>
  <si>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</si>
  <si>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</si>
  <si>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</si>
  <si>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</si>
  <si>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</si>
  <si>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</si>
  <si>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</si>
  <si>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</si>
  <si>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</si>
  <si>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</si>
  <si>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</si>
  <si>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</si>
  <si>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</si>
  <si>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</si>
  <si>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</si>
  <si>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</si>
  <si>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</si>
  <si>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</si>
  <si>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</si>
  <si>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</si>
  <si>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</si>
  <si>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</si>
  <si>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</si>
  <si>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</si>
  <si>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</si>
  <si>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</si>
  <si>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</si>
  <si>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</si>
  <si>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</si>
  <si>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</si>
  <si>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</si>
  <si>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</si>
  <si>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</si>
  <si>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</si>
  <si>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</si>
  <si>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</si>
  <si>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</si>
  <si>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</si>
  <si>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</si>
  <si>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</si>
  <si>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</si>
  <si>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</si>
  <si>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</si>
  <si>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</si>
  <si>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</si>
  <si>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</si>
  <si>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</si>
  <si>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</si>
  <si>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</si>
  <si>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</si>
  <si>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</si>
  <si>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</si>
  <si>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</si>
  <si>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</si>
  <si>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</si>
  <si>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</si>
  <si>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</si>
  <si>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</si>
  <si>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</si>
  <si>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</si>
  <si>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</si>
  <si>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</si>
  <si>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</si>
  <si>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</si>
  <si>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</si>
  <si>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</si>
  <si>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</si>
  <si>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</si>
  <si>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</si>
  <si>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</si>
  <si>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</si>
  <si>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</si>
  <si>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</si>
  <si>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</si>
  <si>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</si>
  <si>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</si>
  <si>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</si>
  <si>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</si>
  <si>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</si>
  <si>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</si>
  <si>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</si>
  <si>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</si>
  <si>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</si>
  <si>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</si>
  <si>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</si>
  <si>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</si>
  <si>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</si>
  <si>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</si>
  <si>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</si>
  <si>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</si>
  <si>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</si>
  <si>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</si>
  <si>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</si>
  <si>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</si>
  <si>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</si>
  <si>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</si>
  <si>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</si>
  <si>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</si>
  <si>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</si>
  <si>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</si>
  <si>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</si>
  <si>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</si>
  <si>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</si>
  <si>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</si>
  <si>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</si>
  <si>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</si>
  <si>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</si>
  <si>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</si>
  <si>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</si>
  <si>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</si>
  <si>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</si>
  <si>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</si>
  <si>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</si>
  <si>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</si>
  <si>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</si>
  <si>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</si>
  <si>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</si>
  <si>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</si>
  <si>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</si>
  <si>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</si>
  <si>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</si>
  <si>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</si>
  <si>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</si>
  <si>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</si>
  <si>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</si>
  <si>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</si>
  <si>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</si>
  <si>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</si>
  <si>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</si>
  <si>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</si>
  <si>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</si>
  <si>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</si>
  <si>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</si>
  <si>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</si>
  <si>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</si>
  <si>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</si>
  <si>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</si>
  <si>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</si>
  <si>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</si>
  <si>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</si>
  <si>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</si>
  <si>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</si>
  <si>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</si>
  <si>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</si>
  <si>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</si>
  <si>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</si>
  <si>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</si>
  <si>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</si>
  <si>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</si>
  <si>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</si>
  <si>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</si>
  <si>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</si>
  <si>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</si>
  <si>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</si>
  <si>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</si>
  <si>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</si>
  <si>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</si>
  <si>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</si>
  <si>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</si>
  <si>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</si>
  <si>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</si>
  <si>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</si>
  <si>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</si>
  <si>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</si>
  <si>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</si>
  <si>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</si>
  <si>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</si>
  <si>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</si>
  <si>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</si>
  <si>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</si>
  <si>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</si>
  <si>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</si>
  <si>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</si>
  <si>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</si>
  <si>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</si>
  <si>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</si>
  <si>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</si>
  <si>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</si>
  <si>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</si>
  <si>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</si>
  <si>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</si>
  <si>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</si>
  <si>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</si>
  <si>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</si>
  <si>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</si>
  <si>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</si>
  <si>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</si>
  <si>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</si>
  <si>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</si>
  <si>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</si>
  <si>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</si>
  <si>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</si>
  <si>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</si>
  <si>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</si>
  <si>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</si>
  <si>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</si>
  <si>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</si>
  <si>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</si>
  <si>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</si>
  <si>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</si>
  <si>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</si>
  <si>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</si>
  <si>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</si>
  <si>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</si>
  <si>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</si>
  <si>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</si>
  <si>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</si>
  <si>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</si>
  <si>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</si>
  <si>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</si>
  <si>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</si>
  <si>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</si>
  <si>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</si>
  <si>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</si>
  <si>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</si>
  <si>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</si>
  <si>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</si>
  <si>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</si>
  <si>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</si>
  <si>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</si>
  <si>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</si>
  <si>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</si>
  <si>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</si>
  <si>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</si>
  <si>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</si>
  <si>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</si>
  <si>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</si>
  <si>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</si>
  <si>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</si>
  <si>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</si>
  <si>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</si>
  <si>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</si>
  <si>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</si>
  <si>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</si>
  <si>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</si>
  <si>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</si>
  <si>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</si>
  <si>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</si>
  <si>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</si>
  <si>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</si>
  <si>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</si>
  <si>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</si>
  <si>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</si>
  <si>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</si>
  <si>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</si>
  <si>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</si>
  <si>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</si>
  <si>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</si>
  <si>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</si>
  <si>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</si>
  <si>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</si>
  <si>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</si>
  <si>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</si>
  <si>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</si>
  <si>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</si>
  <si>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</si>
  <si>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</si>
  <si>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</si>
  <si>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</si>
  <si>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</si>
  <si>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</si>
  <si>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</si>
  <si>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</si>
  <si>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</si>
  <si>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</si>
  <si>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</si>
  <si>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</si>
  <si>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</si>
  <si>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</si>
  <si>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</si>
  <si>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</si>
  <si>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</si>
  <si>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</si>
  <si>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</si>
  <si>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</si>
  <si>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</si>
  <si>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</si>
  <si>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</si>
  <si>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</si>
  <si>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</si>
  <si>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</si>
  <si>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</si>
  <si>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</si>
  <si>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</si>
  <si>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</si>
  <si>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</si>
  <si>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</si>
  <si>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</si>
  <si>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</si>
  <si>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</si>
  <si>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</si>
  <si>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</si>
  <si>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</si>
  <si>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</si>
  <si>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</si>
  <si>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</si>
  <si>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</si>
  <si>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</si>
  <si>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</si>
  <si>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</si>
  <si>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</si>
  <si>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</si>
  <si>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</si>
  <si>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</si>
  <si>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</si>
  <si>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</si>
  <si>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</si>
  <si>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</si>
  <si>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</si>
  <si>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</si>
  <si>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</si>
  <si>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</si>
  <si>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</si>
  <si>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</si>
  <si>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</si>
  <si>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</si>
  <si>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</si>
  <si>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</si>
  <si>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</si>
  <si>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</si>
  <si>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</si>
  <si>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</si>
  <si>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</si>
  <si>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</si>
  <si>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</si>
  <si>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</si>
  <si>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</si>
  <si>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</si>
  <si>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</si>
  <si>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</si>
  <si>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</si>
  <si>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</si>
  <si>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</si>
  <si>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</si>
  <si>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</si>
  <si>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</si>
  <si>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</si>
  <si>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</si>
  <si>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</si>
  <si>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</si>
  <si>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</si>
  <si>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</si>
  <si>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</si>
  <si>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</si>
  <si>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</si>
  <si>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</si>
  <si>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</si>
  <si>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</si>
  <si>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</si>
  <si>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</si>
  <si>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</si>
  <si>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</si>
  <si>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</si>
  <si>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</si>
  <si>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</si>
  <si>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</si>
  <si>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</si>
  <si>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</si>
  <si>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</si>
  <si>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</si>
  <si>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</si>
  <si>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</si>
  <si>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</si>
  <si>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</si>
  <si>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</si>
  <si>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</si>
  <si>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</si>
  <si>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</si>
  <si>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</si>
  <si>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</si>
  <si>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</si>
  <si>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</si>
  <si>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</si>
  <si>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</si>
  <si>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</si>
  <si>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</si>
  <si>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</si>
  <si>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</si>
  <si>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</si>
  <si>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</si>
  <si>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</si>
  <si>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</si>
  <si>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</si>
  <si>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</si>
  <si>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</si>
  <si>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</si>
  <si>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</si>
  <si>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</si>
  <si>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</si>
  <si>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</si>
  <si>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</si>
  <si>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</si>
  <si>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</si>
  <si>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</si>
  <si>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</si>
  <si>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</si>
  <si>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</si>
  <si>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</si>
  <si>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</si>
  <si>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</si>
  <si>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</si>
  <si>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</si>
  <si>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</si>
  <si>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</si>
  <si>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</si>
  <si>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</si>
  <si>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</si>
  <si>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</si>
  <si>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</si>
  <si>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</si>
  <si>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</si>
  <si>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</si>
  <si>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</si>
  <si>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</si>
  <si>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</si>
  <si>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</si>
  <si>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</si>
  <si>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</si>
  <si>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</si>
  <si>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</si>
  <si>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</si>
  <si>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</si>
  <si>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</si>
  <si>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</si>
  <si>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</si>
  <si>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</si>
  <si>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</si>
  <si>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</si>
  <si>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</si>
  <si>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</si>
  <si>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</si>
  <si>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</si>
  <si>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</si>
  <si>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</si>
  <si>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</si>
  <si>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</si>
  <si>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</si>
  <si>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</si>
  <si>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</si>
  <si>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</si>
  <si>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</si>
  <si>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</si>
  <si>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</si>
  <si>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</si>
  <si>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</si>
  <si>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</si>
  <si>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</si>
  <si>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</si>
  <si>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</si>
  <si>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</si>
  <si>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</si>
  <si>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</si>
  <si>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</si>
  <si>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</si>
  <si>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</si>
  <si>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</si>
  <si>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</si>
  <si>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</si>
  <si>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</si>
  <si>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</si>
  <si>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</si>
  <si>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</si>
  <si>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</si>
  <si>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</si>
  <si>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</si>
  <si>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</si>
  <si>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</si>
  <si>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</si>
  <si>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</si>
  <si>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</si>
  <si>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</si>
  <si>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</si>
  <si>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</si>
  <si>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</si>
  <si>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</si>
  <si>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</si>
  <si>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</si>
  <si>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</si>
  <si>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</si>
  <si>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</si>
  <si>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</si>
  <si>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</si>
  <si>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</si>
  <si>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</si>
  <si>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</si>
  <si>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</si>
  <si>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</si>
  <si>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</si>
  <si>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</si>
  <si>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</si>
  <si>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</si>
  <si>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</si>
  <si>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</si>
  <si>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</si>
  <si>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</si>
  <si>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</si>
  <si>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</si>
  <si>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</si>
  <si>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</si>
  <si>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</si>
  <si>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</si>
  <si>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</si>
  <si>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</si>
  <si>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</si>
  <si>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</si>
  <si>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</si>
  <si>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</si>
  <si>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</si>
  <si>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</si>
  <si>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</si>
  <si>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</si>
  <si>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</si>
  <si>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</si>
  <si>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</si>
  <si>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</si>
  <si>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</si>
  <si>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</si>
  <si>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</si>
  <si>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</si>
  <si>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</si>
  <si>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</si>
  <si>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</si>
  <si>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</si>
  <si>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</si>
  <si>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</si>
  <si>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</si>
  <si>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</si>
  <si>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</si>
  <si>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</si>
  <si>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</si>
  <si>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</si>
  <si>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</si>
  <si>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</si>
  <si>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</si>
  <si>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</si>
  <si>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</si>
  <si>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</si>
  <si>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</si>
  <si>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</si>
  <si>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</si>
  <si>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</si>
  <si>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</si>
  <si>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</si>
  <si>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</si>
  <si>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</si>
  <si>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</si>
  <si>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</si>
  <si>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</si>
  <si>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</si>
  <si>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</si>
  <si>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</si>
  <si>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</si>
  <si>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</si>
  <si>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</si>
  <si>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</si>
  <si>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</si>
  <si>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</si>
  <si>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</si>
  <si>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</si>
  <si>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</si>
  <si>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</si>
  <si>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</si>
  <si>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</si>
  <si>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</si>
  <si>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</si>
  <si>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</si>
  <si>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</si>
  <si>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</si>
  <si>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</si>
  <si>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</si>
  <si>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</si>
  <si>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</si>
  <si>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</si>
  <si>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</si>
  <si>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</si>
  <si>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</si>
  <si>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</si>
  <si>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</si>
  <si>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</si>
  <si>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</si>
  <si>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</si>
  <si>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</si>
  <si>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</si>
  <si>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</si>
  <si>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</si>
  <si>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</si>
  <si>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</si>
  <si>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</si>
  <si>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</si>
  <si>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</si>
  <si>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</si>
  <si>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</si>
  <si>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</si>
  <si>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</si>
  <si>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</si>
  <si>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</si>
  <si>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</si>
  <si>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</si>
  <si>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</si>
  <si>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</si>
  <si>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</si>
  <si>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</si>
  <si>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</si>
  <si>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</si>
  <si>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</si>
  <si>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</si>
  <si>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</si>
  <si>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</si>
  <si>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</si>
  <si>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</si>
  <si>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</si>
  <si>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</si>
  <si>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</si>
  <si>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</si>
  <si>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</si>
  <si>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</si>
  <si>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</si>
  <si>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</si>
  <si>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</si>
  <si>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</si>
  <si>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</si>
  <si>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</si>
  <si>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</si>
  <si>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</si>
  <si>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</si>
  <si>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</si>
  <si>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</si>
  <si>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</si>
  <si>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</si>
  <si>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</si>
  <si>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</si>
  <si>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</si>
  <si>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</si>
  <si>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</si>
  <si>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</si>
  <si>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</si>
  <si>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</si>
  <si>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</si>
  <si>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</si>
  <si>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</si>
  <si>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</si>
  <si>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FRESAGEM CONTÍNUA DE REVESTIMENTO ASFÁLTICO</t>
  </si>
  <si>
    <t>FRESAGEM DESCONTÍNUA DE REVESTIMENTO ASFÁLTICO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</si>
  <si>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</si>
  <si>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</si>
  <si>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</si>
  <si>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</si>
  <si>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</si>
  <si>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</si>
  <si>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</si>
  <si>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</si>
  <si>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</si>
  <si>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</si>
  <si>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</si>
  <si>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</si>
  <si>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</si>
  <si>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</si>
  <si>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</si>
  <si>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</si>
  <si>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</si>
  <si>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</si>
  <si>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</si>
  <si>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</si>
  <si>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</si>
  <si>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</si>
  <si>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</si>
  <si>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</si>
  <si>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</si>
  <si>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</si>
  <si>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</si>
  <si>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</si>
  <si>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</si>
  <si>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</si>
  <si>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</si>
  <si>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</si>
  <si>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</si>
  <si>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</si>
  <si>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</si>
  <si>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</si>
  <si>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</si>
  <si>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</si>
  <si>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</si>
  <si>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</si>
  <si>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</si>
  <si>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</si>
  <si>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</si>
  <si>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</si>
  <si>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</si>
  <si>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</si>
  <si>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</si>
  <si>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</si>
  <si>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</si>
  <si>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</si>
  <si>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</si>
  <si>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</si>
  <si>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</si>
  <si>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</si>
  <si>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</si>
  <si>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</si>
  <si>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</si>
  <si>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</si>
  <si>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</si>
  <si>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ADIÇÃO DE 3% DE CIMENTO E INCORPORAÇÃO DO REVESTIMENTO ASFÁLTICO À BASE</t>
  </si>
  <si>
    <t>RECICLAGEM COM ADIÇÃO DE BRITA COMERCIAL E INCORPORAÇÃO DO REVESTIMENTO ASFÁLTICO À BASE</t>
  </si>
  <si>
    <t>RECICLAGEM COM ADIÇÃO DE BRITA PRODUZIDA E INCORPORAÇÃO DO REVESTIMENTO ASFÁLTICO À BASE</t>
  </si>
  <si>
    <t>RECICLAGEM COM ESPUMA ASFÁLTICA E INCORPORAÇÃO DO REVESTIMENTO ASFÁLTICO À BASE COM ADIÇÃO DE CIMENTO</t>
  </si>
  <si>
    <t>RECICLAGEM COM ESPUMA ASFÁLTICA E INCORPORAÇÃO DO REVESTIMENTO ASFÁLTICO À BASE COM ADIÇÃO DE PÓ DE PEDRA COMERCIAL E CIMENTO</t>
  </si>
  <si>
    <t>RECICLAGEM COM INCORPORAÇÃO DO REVESTIMENTO ASFÁLTICO À BASE COM ADIÇÃO DE 3% DE CIMENTO E DE BRITA COMERCIAL</t>
  </si>
  <si>
    <t>RECICLAGEM COM INCORPORAÇÃO DO REVESTIMENTO ASFÁLTICO À BASE COM ADIÇÃO DE 3% DE CIMENTO E DE BRITA PRODUZIDA</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</si>
  <si>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</si>
  <si>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</si>
  <si>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</si>
  <si>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</si>
  <si>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</si>
  <si>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</si>
  <si>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</si>
  <si>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</si>
  <si>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</si>
  <si>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</si>
  <si>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</si>
  <si>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</si>
  <si>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</si>
  <si>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</si>
  <si>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</si>
  <si>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</si>
  <si>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</si>
  <si>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</si>
  <si>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</si>
  <si>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</si>
  <si>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</si>
  <si>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</si>
  <si>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</si>
  <si>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</si>
  <si>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</si>
  <si>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</si>
  <si>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</si>
  <si>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</si>
  <si>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</si>
  <si>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</si>
  <si>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</si>
  <si>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</si>
  <si>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</si>
  <si>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</si>
  <si>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</si>
  <si>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</si>
  <si>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</si>
  <si>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</si>
  <si>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</si>
  <si>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</si>
  <si>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</si>
  <si>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</si>
  <si>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</si>
  <si>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</si>
  <si>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</si>
  <si>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</si>
  <si>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</si>
  <si>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</si>
  <si>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</si>
  <si>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</si>
  <si>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</si>
  <si>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</si>
  <si>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</si>
  <si>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</si>
  <si>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</si>
  <si>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</si>
  <si>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</si>
  <si>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</si>
  <si>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</si>
  <si>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</si>
  <si>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</si>
  <si>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</si>
  <si>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</si>
  <si>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</si>
  <si>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</si>
  <si>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</si>
  <si>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</si>
  <si>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</si>
  <si>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</si>
  <si>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</si>
  <si>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</si>
  <si>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</si>
  <si>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</si>
  <si>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</si>
  <si>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</si>
  <si>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</si>
  <si>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</si>
  <si>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</si>
  <si>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</si>
  <si>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</si>
  <si>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</si>
  <si>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</si>
  <si>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</si>
  <si>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</si>
  <si>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</si>
  <si>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</si>
  <si>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</si>
  <si>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</si>
  <si>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</si>
  <si>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</si>
  <si>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</si>
  <si>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</si>
  <si>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</si>
  <si>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</si>
  <si>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</si>
  <si>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</si>
  <si>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</si>
  <si>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</si>
  <si>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</si>
  <si>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</si>
  <si>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</si>
  <si>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</si>
  <si>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</si>
  <si>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</si>
  <si>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</si>
  <si>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</si>
  <si>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</si>
  <si>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</si>
  <si>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</si>
  <si>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</si>
  <si>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</si>
  <si>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</si>
  <si>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</si>
  <si>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</si>
  <si>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</si>
  <si>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</si>
  <si>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</si>
  <si>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</si>
  <si>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</si>
  <si>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</si>
  <si>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</si>
  <si>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</si>
  <si>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</si>
  <si>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</si>
  <si>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</si>
  <si>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</si>
  <si>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</si>
  <si>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</si>
  <si>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</si>
  <si>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</si>
  <si>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</si>
  <si>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</si>
  <si>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</si>
  <si>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</si>
  <si>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</si>
  <si>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</si>
  <si>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</si>
  <si>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</si>
  <si>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</si>
  <si>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</si>
  <si>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</si>
  <si>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</si>
  <si>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</si>
  <si>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</si>
  <si>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</si>
  <si>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</si>
  <si>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</si>
  <si>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</si>
  <si>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</si>
  <si>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</si>
  <si>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</si>
  <si>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</si>
  <si>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</si>
  <si>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</si>
  <si>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</si>
  <si>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</si>
  <si>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</si>
  <si>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</si>
  <si>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</si>
  <si>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</si>
  <si>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</si>
  <si>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</si>
  <si>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</si>
  <si>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</si>
  <si>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</si>
  <si>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</si>
  <si>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</si>
  <si>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</si>
  <si>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</si>
  <si>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</si>
  <si>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</si>
  <si>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</si>
  <si>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</si>
  <si>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</si>
  <si>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</si>
  <si>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</si>
  <si>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</si>
  <si>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</si>
  <si>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</si>
  <si>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</si>
  <si>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</si>
  <si>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</si>
  <si>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</si>
  <si>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</si>
  <si>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</si>
  <si>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</si>
  <si>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</si>
  <si>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</si>
  <si>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</si>
  <si>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</si>
  <si>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</si>
  <si>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</si>
  <si>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</si>
  <si>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</si>
  <si>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</si>
  <si>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</si>
  <si>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</si>
  <si>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</si>
  <si>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</si>
  <si>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</si>
  <si>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</si>
  <si>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</si>
  <si>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</si>
  <si>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</si>
  <si>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</si>
  <si>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</si>
  <si>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</si>
  <si>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</si>
  <si>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</si>
  <si>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</si>
  <si>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</si>
  <si>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</si>
  <si>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</si>
  <si>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</si>
  <si>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</si>
  <si>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</si>
  <si>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</si>
  <si>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</si>
  <si>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</si>
  <si>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</si>
  <si>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</si>
  <si>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</si>
  <si>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</si>
  <si>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</si>
  <si>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</si>
  <si>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</si>
  <si>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</si>
  <si>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</si>
  <si>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</si>
  <si>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</si>
  <si>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</si>
  <si>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</si>
  <si>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</si>
  <si>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</si>
  <si>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</si>
  <si>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</si>
  <si>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</si>
  <si>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</si>
  <si>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</si>
  <si>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</si>
  <si>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</si>
  <si>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</si>
  <si>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</si>
  <si>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</si>
  <si>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</si>
  <si>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</si>
  <si>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</si>
  <si>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</si>
  <si>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</si>
  <si>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</si>
  <si>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</si>
  <si>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</si>
  <si>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</si>
  <si>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</si>
  <si>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</si>
  <si>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</si>
  <si>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</si>
  <si>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</si>
  <si>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</si>
  <si>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</si>
  <si>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</si>
  <si>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</si>
  <si>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</si>
  <si>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</si>
  <si>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</si>
  <si>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</si>
  <si>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</si>
  <si>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</si>
  <si>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</si>
  <si>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</si>
  <si>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</si>
  <si>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</si>
  <si>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</si>
  <si>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</si>
  <si>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</si>
  <si>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</si>
  <si>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</si>
  <si>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</si>
  <si>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</si>
  <si>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</si>
  <si>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</si>
  <si>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</si>
  <si>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</si>
  <si>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</si>
  <si>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</si>
  <si>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</si>
  <si>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</si>
  <si>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</si>
  <si>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</si>
  <si>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</si>
  <si>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</si>
  <si>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</si>
  <si>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</si>
  <si>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</si>
  <si>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</si>
  <si>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</si>
  <si>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</si>
  <si>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</si>
  <si>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</si>
  <si>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</si>
  <si>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</si>
  <si>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</si>
  <si>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</si>
  <si>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</si>
  <si>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</si>
  <si>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</si>
  <si>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</si>
  <si>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</si>
  <si>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</si>
  <si>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</si>
  <si>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</si>
  <si>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</si>
  <si>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</si>
  <si>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</si>
  <si>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</si>
  <si>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</si>
  <si>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</si>
  <si>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</si>
  <si>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</si>
  <si>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</si>
  <si>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</si>
  <si>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</si>
  <si>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</si>
  <si>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</si>
  <si>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</si>
  <si>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</si>
  <si>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</si>
  <si>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</si>
  <si>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</si>
  <si>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</si>
  <si>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</si>
  <si>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</si>
  <si>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</si>
  <si>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</si>
  <si>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</si>
  <si>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</si>
  <si>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</si>
  <si>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</si>
  <si>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</si>
  <si>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</si>
  <si>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</si>
  <si>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</si>
  <si>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</si>
  <si>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</si>
  <si>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</si>
  <si>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</si>
  <si>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</si>
  <si>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</si>
  <si>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</si>
  <si>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</si>
  <si>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</si>
  <si>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</si>
  <si>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</si>
  <si>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</si>
  <si>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</si>
  <si>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</si>
  <si>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</si>
  <si>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</si>
  <si>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</si>
  <si>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</si>
  <si>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</si>
  <si>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</si>
  <si>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</si>
  <si>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</si>
  <si>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</si>
  <si>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</si>
  <si>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</si>
  <si>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</si>
  <si>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</si>
  <si>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</si>
  <si>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</si>
  <si>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</si>
  <si>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</si>
  <si>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</si>
  <si>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</si>
  <si>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</si>
  <si>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</si>
  <si>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</si>
  <si>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</si>
  <si>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</si>
  <si>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</si>
  <si>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</si>
  <si>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</si>
  <si>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</si>
  <si>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</si>
  <si>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</si>
  <si>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CIMENTO ASFÁLTICO DERRAMADO NA PISTA DE RODOVIA PAVIMENTADA POR MEIO DE FRESAGEM</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</si>
  <si>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</si>
  <si>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</si>
  <si>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</si>
  <si>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</si>
  <si>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</si>
  <si>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</si>
  <si>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</si>
  <si>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</si>
  <si>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</si>
  <si>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</si>
  <si>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</si>
  <si>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</si>
  <si>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</si>
  <si>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</si>
  <si>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</si>
  <si>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</si>
  <si>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</si>
  <si>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</si>
  <si>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</si>
  <si>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</si>
  <si>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</si>
  <si>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</si>
  <si>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</si>
  <si>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</si>
  <si>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</si>
  <si>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</si>
  <si>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</si>
  <si>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</si>
  <si>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</si>
  <si>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</si>
  <si>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</si>
  <si>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</si>
  <si>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</si>
  <si>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</si>
  <si>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</si>
  <si>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</si>
  <si>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</si>
  <si>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</si>
  <si>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</si>
  <si>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</si>
  <si>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</si>
  <si>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</si>
  <si>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</si>
  <si>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</si>
  <si>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</si>
  <si>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</si>
  <si>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</si>
  <si>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</si>
  <si>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</si>
  <si>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</si>
  <si>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</si>
  <si>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</si>
  <si>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</si>
  <si>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</si>
  <si>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</si>
  <si>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</si>
  <si>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</si>
  <si>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</si>
  <si>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</si>
  <si>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</si>
  <si>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</si>
  <si>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</si>
  <si>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</si>
  <si>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</si>
  <si>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</si>
  <si>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</si>
  <si>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</si>
  <si>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</si>
  <si>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</si>
  <si>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</si>
  <si>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</si>
  <si>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</si>
  <si>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</si>
  <si>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</si>
  <si>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</si>
  <si>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</si>
  <si>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</si>
  <si>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</si>
  <si>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</si>
  <si>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</si>
  <si>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</si>
  <si>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</si>
  <si>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</si>
  <si>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</si>
  <si>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</si>
  <si>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</si>
  <si>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</si>
  <si>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</si>
  <si>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</si>
  <si>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</si>
  <si>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</si>
  <si>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</si>
  <si>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</si>
  <si>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</si>
  <si>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</si>
  <si>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</si>
  <si>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</si>
  <si>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</si>
  <si>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</si>
  <si>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</si>
  <si>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</si>
  <si>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</si>
  <si>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</si>
  <si>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</si>
  <si>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</si>
  <si>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</si>
  <si>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</si>
  <si>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</si>
  <si>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</si>
  <si>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</si>
  <si>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</si>
  <si>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</si>
  <si>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</si>
  <si>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</si>
  <si>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</si>
  <si>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</si>
  <si>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</si>
  <si>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</si>
  <si>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</si>
  <si>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</si>
  <si>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</si>
  <si>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</si>
  <si>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</si>
  <si>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</si>
  <si>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</si>
  <si>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</si>
  <si>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</si>
  <si>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</si>
  <si>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</si>
  <si>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</si>
  <si>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</si>
  <si>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</si>
  <si>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</si>
  <si>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</si>
  <si>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</si>
  <si>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</si>
  <si>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</si>
  <si>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</si>
  <si>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</si>
  <si>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</si>
  <si>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</si>
  <si>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</si>
  <si>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</si>
  <si>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</si>
  <si>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</si>
  <si>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</si>
  <si>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</si>
  <si>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</si>
  <si>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</si>
  <si>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</si>
  <si>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</si>
  <si>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</si>
  <si>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</si>
  <si>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</si>
  <si>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</si>
  <si>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</si>
  <si>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</si>
  <si>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</si>
  <si>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</si>
  <si>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</si>
  <si>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</si>
  <si>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</si>
  <si>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</si>
  <si>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</si>
  <si>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</si>
  <si>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</si>
  <si>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</si>
  <si>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</si>
  <si>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</si>
  <si>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</si>
  <si>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</si>
  <si>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</si>
  <si>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</si>
  <si>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</si>
  <si>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</si>
  <si>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</si>
  <si>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</si>
  <si>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</si>
  <si>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</si>
  <si>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</si>
  <si>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</si>
  <si>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</si>
  <si>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</si>
  <si>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</si>
  <si>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</si>
  <si>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</si>
  <si>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</si>
  <si>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</si>
  <si>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</si>
  <si>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</si>
  <si>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</si>
  <si>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</si>
  <si>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</si>
  <si>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</si>
  <si>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</si>
  <si>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</si>
  <si>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</si>
  <si>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</si>
  <si>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</si>
  <si>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</si>
  <si>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</si>
  <si>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</si>
  <si>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</si>
  <si>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</si>
  <si>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</si>
  <si>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</si>
  <si>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</si>
  <si>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</si>
  <si>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</si>
  <si>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</si>
  <si>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</si>
  <si>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</si>
  <si>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</si>
  <si>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</si>
  <si>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</si>
  <si>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</si>
  <si>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</si>
  <si>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</si>
  <si>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</si>
  <si>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</si>
  <si>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</si>
  <si>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</si>
  <si>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</si>
  <si>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</si>
  <si>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</si>
  <si>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</si>
  <si>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</si>
  <si>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</si>
  <si>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</si>
  <si>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</si>
  <si>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</si>
  <si>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</si>
  <si>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</si>
  <si>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</si>
  <si>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</si>
  <si>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</si>
  <si>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</si>
  <si>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</si>
  <si>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</si>
  <si>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</si>
  <si>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</si>
  <si>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</si>
  <si>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</si>
  <si>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</si>
  <si>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</si>
  <si>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</si>
  <si>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</si>
  <si>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</si>
  <si>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</si>
  <si>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</si>
  <si>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</si>
  <si>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</si>
  <si>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</si>
  <si>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</si>
  <si>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</si>
  <si>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</si>
  <si>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</si>
  <si>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</si>
  <si>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</si>
  <si>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</si>
  <si>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</si>
  <si>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</si>
  <si>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</si>
  <si>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</si>
  <si>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</si>
  <si>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</si>
  <si>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</si>
  <si>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</si>
  <si>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</si>
  <si>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</si>
  <si>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</si>
  <si>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</si>
  <si>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</si>
  <si>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</si>
  <si>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</si>
  <si>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</si>
  <si>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</si>
  <si>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</si>
  <si>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</si>
  <si>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</si>
  <si>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</si>
  <si>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</si>
  <si>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</si>
  <si>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</si>
  <si>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</si>
  <si>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</si>
  <si>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</si>
  <si>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</si>
  <si>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</si>
  <si>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</si>
  <si>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</si>
  <si>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</si>
  <si>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</si>
  <si>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</si>
  <si>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</si>
  <si>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</si>
  <si>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</si>
  <si>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</si>
  <si>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</si>
  <si>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</si>
  <si>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</si>
  <si>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</si>
  <si>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</si>
  <si>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</si>
  <si>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</si>
  <si>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</si>
  <si>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</si>
  <si>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</si>
  <si>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</si>
  <si>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</si>
  <si>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</si>
  <si>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</si>
  <si>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</si>
  <si>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</si>
  <si>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</si>
  <si>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</si>
  <si>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</si>
  <si>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</si>
  <si>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</si>
  <si>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</si>
  <si>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</si>
  <si>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</si>
  <si>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</si>
  <si>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</si>
  <si>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</si>
  <si>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</si>
  <si>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</si>
  <si>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</si>
  <si>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</si>
  <si>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</si>
  <si>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FUNDAÇÃO DE PÓRTICO E SEMIPÓRTICO METÁLICO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</si>
  <si>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</si>
  <si>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</si>
  <si>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</si>
  <si>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</si>
  <si>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</si>
  <si>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</si>
  <si>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</si>
  <si>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</si>
  <si>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</si>
  <si>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</si>
  <si>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</si>
  <si>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</si>
  <si>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</si>
  <si>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</si>
  <si>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</si>
  <si>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</si>
  <si>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</si>
  <si>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</si>
  <si>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</si>
  <si>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</si>
  <si>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</si>
  <si>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</si>
  <si>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</si>
  <si>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</si>
  <si>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</si>
  <si>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</si>
  <si>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</si>
  <si>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</si>
  <si>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</si>
  <si>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</si>
  <si>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</si>
  <si>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</si>
  <si>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</si>
  <si>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</si>
  <si>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</si>
  <si>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</si>
  <si>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</si>
  <si>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</si>
  <si>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</si>
  <si>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</si>
  <si>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</si>
  <si>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</si>
  <si>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</si>
  <si>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</si>
  <si>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</si>
  <si>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</si>
  <si>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</si>
  <si>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</si>
  <si>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</si>
  <si>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</si>
  <si>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</si>
  <si>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</si>
  <si>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</si>
  <si>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</si>
  <si>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</si>
  <si>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</si>
  <si>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</si>
  <si>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</si>
  <si>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</si>
  <si>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</si>
  <si>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</si>
  <si>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</si>
  <si>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</si>
  <si>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</si>
  <si>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</si>
  <si>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</si>
  <si>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</si>
  <si>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</si>
  <si>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</si>
  <si>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</si>
  <si>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</si>
  <si>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</si>
  <si>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</si>
  <si>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</si>
  <si>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</si>
  <si>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</si>
  <si>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</si>
  <si>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</si>
  <si>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</si>
  <si>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</si>
  <si>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</si>
  <si>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</si>
  <si>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</si>
  <si>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</si>
  <si>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</si>
  <si>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</si>
  <si>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</si>
  <si>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</si>
  <si>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</si>
  <si>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</si>
  <si>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</si>
  <si>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</si>
  <si>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</si>
  <si>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</si>
  <si>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</si>
  <si>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</si>
  <si>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</si>
  <si>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</si>
  <si>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</si>
  <si>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</si>
  <si>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</si>
  <si>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</si>
  <si>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</si>
  <si>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</si>
  <si>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</si>
  <si>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</si>
  <si>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</si>
  <si>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</si>
  <si>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</si>
  <si>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</si>
  <si>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</si>
  <si>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</si>
  <si>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</si>
  <si>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</si>
  <si>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</si>
  <si>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</si>
  <si>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</si>
  <si>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</si>
  <si>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</si>
  <si>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</si>
  <si>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</si>
  <si>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</si>
  <si>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</si>
  <si>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</si>
  <si>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</si>
  <si>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</si>
  <si>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</si>
  <si>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</si>
  <si>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</si>
  <si>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</si>
  <si>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</si>
  <si>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</si>
  <si>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</si>
  <si>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</si>
  <si>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</si>
  <si>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</si>
  <si>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</si>
  <si>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</si>
  <si>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</si>
  <si>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</si>
  <si>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</si>
  <si>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</si>
  <si>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</si>
  <si>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</si>
  <si>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</si>
  <si>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</si>
  <si>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</si>
  <si>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</si>
  <si>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</si>
  <si>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</si>
  <si>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</si>
  <si>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</si>
  <si>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</si>
  <si>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</si>
  <si>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</si>
  <si>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</si>
  <si>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</si>
  <si>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</si>
  <si>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</si>
  <si>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</si>
  <si>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</si>
  <si>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</si>
  <si>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</si>
  <si>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</si>
  <si>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</si>
  <si>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</si>
  <si>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</si>
  <si>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</si>
  <si>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</si>
  <si>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</si>
  <si>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ATÉ 35 µM</t>
  </si>
  <si>
    <t>PINTURA COM ESMALTE POLIURETANO DE DOIS COMPONENTES EM CHAPA METÁLICA COM PISTOLA A AR COMPRIMIDO, UMA DEMÃO, ESPESSURA ATÉ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</si>
  <si>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</si>
  <si>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</si>
  <si>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</si>
  <si>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</si>
  <si>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</si>
  <si>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</si>
  <si>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</si>
  <si>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</si>
  <si>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</si>
  <si>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</si>
  <si>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</si>
  <si>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</si>
  <si>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</si>
  <si>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</si>
  <si>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</si>
  <si>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</si>
  <si>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</si>
  <si>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</si>
  <si>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</si>
  <si>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</si>
  <si>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</si>
  <si>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</si>
  <si>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</si>
  <si>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</si>
  <si>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</si>
  <si>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</si>
  <si>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</si>
  <si>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</si>
  <si>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</si>
  <si>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</si>
  <si>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</si>
  <si>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</si>
  <si>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</si>
  <si>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</si>
  <si>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</si>
  <si>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</si>
  <si>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</si>
  <si>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</si>
  <si>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</si>
  <si>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</si>
  <si>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</si>
  <si>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</si>
  <si>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</si>
  <si>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</si>
  <si>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</si>
  <si>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</si>
  <si>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</si>
  <si>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</si>
  <si>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</si>
  <si>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</si>
  <si>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</si>
  <si>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</si>
  <si>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</si>
  <si>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</si>
  <si>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</si>
  <si>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</si>
  <si>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</si>
  <si>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</si>
  <si>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</si>
  <si>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</si>
  <si>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</si>
  <si>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</si>
  <si>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</si>
  <si>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</si>
  <si>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</si>
  <si>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</si>
  <si>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</si>
  <si>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</si>
  <si>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</si>
  <si>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</si>
  <si>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</si>
  <si>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</si>
  <si>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</si>
  <si>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</si>
  <si>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</si>
  <si>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</si>
  <si>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</si>
  <si>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</si>
  <si>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</si>
  <si>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</si>
  <si>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</si>
  <si>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</si>
  <si>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</si>
  <si>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</si>
  <si>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</si>
  <si>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</si>
  <si>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</si>
  <si>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</si>
  <si>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</si>
  <si>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</si>
  <si>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</si>
  <si>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</si>
  <si>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</si>
  <si>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</si>
  <si>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</si>
  <si>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</si>
  <si>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</si>
  <si>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</si>
  <si>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</si>
  <si>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</si>
  <si>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</si>
  <si>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</si>
  <si>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</si>
  <si>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</si>
  <si>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</si>
  <si>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</si>
  <si>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</si>
  <si>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</si>
  <si>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</si>
  <si>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</si>
  <si>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</si>
  <si>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</si>
  <si>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</si>
  <si>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</si>
  <si>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</si>
  <si>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</si>
  <si>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</si>
  <si>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</si>
  <si>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</si>
  <si>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</si>
  <si>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</si>
  <si>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</si>
  <si>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</si>
  <si>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</si>
  <si>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</si>
  <si>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</si>
  <si>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</si>
  <si>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</si>
  <si>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</si>
  <si>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</si>
  <si>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</si>
  <si>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</si>
  <si>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</si>
  <si>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</si>
  <si>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</si>
  <si>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</si>
  <si>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</si>
  <si>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</si>
  <si>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</si>
  <si>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</si>
  <si>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</si>
  <si>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</si>
  <si>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</si>
  <si>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</si>
  <si>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</si>
  <si>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</si>
  <si>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</si>
  <si>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</si>
  <si>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</si>
  <si>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</si>
  <si>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</si>
  <si>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</si>
  <si>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</si>
  <si>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</si>
  <si>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</si>
  <si>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</si>
  <si>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</si>
  <si>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</si>
  <si>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</si>
  <si>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</si>
  <si>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</si>
  <si>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</si>
  <si>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</si>
  <si>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</si>
  <si>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</si>
  <si>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</si>
  <si>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</si>
  <si>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</si>
  <si>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</si>
  <si>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</si>
  <si>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</si>
  <si>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</si>
  <si>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</si>
  <si>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</si>
  <si>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</si>
  <si>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</si>
  <si>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</si>
  <si>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</si>
  <si>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</si>
  <si>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</si>
  <si>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</si>
  <si>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</si>
  <si>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</si>
  <si>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</si>
  <si>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</si>
  <si>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</si>
  <si>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</si>
  <si>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</si>
  <si>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</si>
  <si>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</si>
  <si>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</si>
  <si>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</si>
  <si>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</si>
  <si>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</si>
  <si>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</si>
  <si>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</si>
  <si>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</si>
  <si>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</si>
  <si>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</si>
  <si>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</si>
  <si>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</si>
  <si>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</si>
  <si>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</si>
  <si>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</si>
  <si>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</si>
  <si>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</si>
  <si>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</si>
  <si>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</si>
  <si>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</si>
  <si>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</si>
  <si>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</si>
  <si>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</si>
  <si>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</si>
  <si>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</si>
  <si>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</si>
  <si>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</si>
  <si>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</si>
  <si>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</si>
  <si>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</si>
  <si>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</si>
  <si>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</si>
  <si>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</si>
  <si>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</si>
  <si>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</si>
  <si>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</si>
  <si>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</si>
  <si>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</si>
  <si>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</si>
  <si>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</si>
  <si>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</si>
  <si>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</si>
  <si>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</si>
  <si>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</si>
  <si>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</si>
  <si>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</si>
  <si>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</si>
  <si>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</si>
  <si>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</si>
  <si>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</si>
  <si>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</si>
  <si>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</si>
  <si>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</si>
  <si>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</si>
  <si>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</si>
  <si>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</si>
  <si>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</si>
  <si>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</si>
  <si>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</si>
  <si>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</si>
  <si>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</si>
  <si>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</si>
  <si>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</si>
  <si>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</si>
  <si>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</si>
  <si>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</si>
  <si>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</si>
  <si>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</si>
  <si>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</si>
  <si>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</si>
  <si>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</si>
  <si>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</si>
  <si>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</si>
  <si>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</si>
  <si>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</si>
  <si>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</si>
  <si>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</si>
  <si>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</si>
  <si>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</si>
  <si>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</si>
  <si>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</si>
  <si>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</si>
  <si>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</si>
  <si>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</si>
  <si>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</si>
  <si>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</si>
  <si>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</si>
  <si>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</si>
  <si>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</si>
  <si>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</si>
  <si>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</si>
  <si>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</si>
  <si>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</si>
  <si>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</si>
  <si>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</si>
  <si>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</si>
  <si>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</si>
  <si>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</si>
  <si>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</si>
  <si>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</si>
  <si>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</si>
  <si>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</si>
  <si>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</si>
  <si>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</si>
  <si>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</si>
  <si>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</si>
  <si>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</si>
  <si>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</si>
  <si>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</si>
  <si>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</si>
  <si>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</si>
  <si>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</si>
  <si>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</si>
  <si>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</si>
  <si>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</si>
  <si>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</si>
  <si>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</si>
  <si>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</si>
  <si>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</si>
  <si>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</si>
  <si>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</si>
  <si>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</si>
  <si>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</si>
  <si>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</si>
  <si>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</si>
  <si>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</si>
  <si>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</si>
  <si>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</si>
  <si>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</si>
  <si>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</si>
  <si>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</si>
  <si>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</si>
  <si>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</si>
  <si>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</si>
  <si>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</si>
  <si>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</si>
  <si>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</si>
  <si>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</si>
  <si>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</si>
  <si>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</si>
  <si>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</si>
  <si>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</si>
  <si>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</si>
  <si>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</si>
  <si>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 ANCORADO NA ROCHA COM CARTUCHO DE CIMENTO - FORNECIMENTO, PERFURAÇÃO E INSTALAÇÃO</t>
  </si>
  <si>
    <t>CHUMBADOR DE AÇO CA-50 - D = 20 MM - ANCORADO NA ROCHA COM INJEÇÃO DE NATA DE CIMENTO - FORNECIMENTO, PERFURAÇÃO E INSTALAÇÃO</t>
  </si>
  <si>
    <t>CHUMBADOR DE AÇO CA-50 - D = 22 MM - ANCORADO NA ROCHA COM CARTUCHO DE CIMENTO - FORNECIMENTO, PERFURAÇÃO E INSTALAÇÃO</t>
  </si>
  <si>
    <t>CHUMBADOR DE AÇO CA-50 - D = 25 MM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</si>
  <si>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</si>
  <si>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</si>
  <si>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</si>
  <si>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</si>
  <si>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</si>
  <si>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</si>
  <si>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</si>
  <si>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</si>
  <si>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</si>
  <si>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</si>
  <si>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</si>
  <si>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</si>
  <si>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</si>
  <si>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</si>
  <si>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</si>
  <si>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</si>
  <si>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</si>
  <si>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</si>
  <si>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</si>
  <si>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500 MPA E TENSÃO DE RUPTURA = 550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</si>
  <si>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</si>
  <si>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</si>
  <si>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</si>
  <si>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</si>
  <si>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</si>
  <si>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</si>
  <si>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</si>
  <si>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</si>
  <si>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686 MPA E TENSÃO DE RUPTURA = 789 MPA - FORNECIMENTO, PERFURAÇÃO E INSTALAÇÃO</t>
  </si>
  <si>
    <t>TIRANTE DE BARRA DE AÇO ANCORADO NA ROCHA COM RESINA DE POLIÉSTER, D = 22 MM, TENSÃO DE ESCOAMENTO = 686 MPA E TENSÃO DE RUPTURA = 789 MPA - FORNECIMENTO, PERFURAÇÃO E INSTALAÇÃO</t>
  </si>
  <si>
    <t>TIRANTE DE BARRA DE AÇO ANCORADO NA ROCHA COM RESINA DE POLIÉSTER, D = 25 MM, TENSÃO DE ESCOAMENTO = 500 MPA E TENSÃO DE RUPTURA = 750 MPA - FORNECIMENTO, PERFURAÇÃO E INSTALAÇÃO</t>
  </si>
  <si>
    <t>TIRANTE DE BARRA DE AÇO ANCORADO NA ROCHA COM RESINA DE POLIÉSTER, D = 25 MM, TENSÃO DE ESCOAMENTO = 686 MPA, TENSÃO DE RUPTURA = 789 MPA - FORNECIMENTO, PERFURAÇÃO E INSTALAÇÃO</t>
  </si>
  <si>
    <t>TIRANTE DE BARRA DE AÇO ANCORADO NA ROCHA COM RESINA DE POLIÉSTER, D = 32 MM, TENSÃO DE ESCOAMENTO = 686 MPA, TENSÃO DE RUPTURA = 789 MPA - FORNECIMENTO, PERFURAÇÃO E INSTALAÇÃO</t>
  </si>
  <si>
    <t>TIRANTE DE BARRA DE AÇO ANCORADO NA ROCHA COM RESINA DE POLIÉSTER, D = 36 MM, TENSÃO DE ESCOAMENTO = 686 MPA E TENSÃO DE RUPTURA = 789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</si>
  <si>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</si>
  <si>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</si>
  <si>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</si>
  <si>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</si>
  <si>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</si>
  <si>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</si>
  <si>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</si>
  <si>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</si>
  <si>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</si>
  <si>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</si>
  <si>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500 MPA E TENSÃO DE RUPTURA = 550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</si>
  <si>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</si>
  <si>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</si>
  <si>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</si>
  <si>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</si>
  <si>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</si>
  <si>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</si>
  <si>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</si>
  <si>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</si>
  <si>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</si>
  <si>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</si>
  <si>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</si>
  <si>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</si>
  <si>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</si>
  <si>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</si>
  <si>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</si>
  <si>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</si>
  <si>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</si>
  <si>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</si>
  <si>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</si>
  <si>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</si>
  <si>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</si>
  <si>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</si>
  <si>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</si>
  <si>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</si>
  <si>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</si>
  <si>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</si>
  <si>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</si>
  <si>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</si>
  <si>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</si>
  <si>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</si>
  <si>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</si>
  <si>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</si>
  <si>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</si>
  <si>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</si>
  <si>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</si>
  <si>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</si>
  <si>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</si>
  <si>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</si>
  <si>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</si>
  <si>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</si>
  <si>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</si>
  <si>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</si>
  <si>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</si>
  <si>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</si>
  <si>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</si>
  <si>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</si>
  <si>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</si>
  <si>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</si>
  <si>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</si>
  <si>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</si>
  <si>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</si>
  <si>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</si>
  <si>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</si>
  <si>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</si>
  <si>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</si>
  <si>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</si>
  <si>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</si>
  <si>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</si>
  <si>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</si>
  <si>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</si>
  <si>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FRESAGEM CONTÍNUA SOLTA EM CAMINHÃO BASCULANTE DE 10 M³ - CARGA COM FRESADORA E DESCARGA LIVRE</t>
  </si>
  <si>
    <t>CARGA, MANOBRA E DESCARGA DE FRESAGEM DESCONTÍNUA SOLTA EM CAMINHÃO BASCULANTE DE 10 M³ - CARGA COM FRESADORA E DESCARGA LIVRE</t>
  </si>
  <si>
    <t>CARGA, MANOBRA E DESCARGA DE FRESAGEM DESCONTÍNUA SOLTA EM CAMINHÃO BASCULANTE DE 6 M³ - CARGA COM FRESADORA E DESCARGA LIVRE</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</si>
  <si>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</si>
  <si>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</si>
  <si>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</si>
  <si>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</si>
  <si>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</si>
  <si>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</si>
  <si>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</si>
  <si>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</si>
  <si>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</si>
  <si>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</si>
  <si>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</si>
  <si>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</si>
  <si>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</si>
  <si>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</si>
  <si>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</si>
  <si>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</si>
  <si>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</si>
  <si>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</si>
  <si>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</si>
  <si>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</si>
  <si>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</si>
  <si>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</si>
  <si>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</si>
  <si>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</si>
  <si>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</si>
  <si>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</si>
  <si>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</si>
  <si>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</si>
  <si>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</si>
  <si>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</si>
  <si>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</si>
  <si>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</si>
  <si>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</si>
  <si>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</si>
  <si>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</si>
  <si>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</si>
  <si>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</si>
  <si>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</si>
  <si>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</si>
  <si>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</si>
  <si>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</si>
  <si>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</si>
  <si>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</si>
  <si>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</si>
  <si>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</si>
  <si>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</si>
  <si>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</si>
  <si>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</si>
  <si>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</si>
  <si>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</si>
  <si>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</si>
  <si>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</si>
  <si>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</si>
  <si>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</si>
  <si>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</si>
  <si>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</si>
  <si>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</si>
  <si>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</si>
  <si>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</si>
  <si>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</si>
  <si>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</si>
  <si>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</si>
  <si>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</si>
  <si>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</si>
  <si>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</si>
  <si>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</si>
  <si>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</si>
  <si>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</si>
  <si>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</si>
  <si>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</si>
  <si>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</si>
  <si>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</si>
  <si>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</si>
  <si>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</si>
  <si>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</si>
  <si>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</si>
  <si>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</si>
  <si>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</si>
  <si>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</si>
  <si>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</si>
  <si>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</si>
  <si>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</si>
  <si>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</si>
  <si>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</si>
  <si>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</si>
  <si>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</si>
  <si>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</si>
  <si>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</si>
  <si>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</si>
  <si>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</si>
  <si>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</si>
  <si>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</si>
  <si>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</si>
  <si>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</si>
  <si>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</si>
  <si>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</si>
  <si>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</si>
  <si>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</si>
  <si>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</si>
  <si>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</si>
  <si>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</si>
  <si>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</si>
  <si>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</si>
  <si>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</si>
  <si>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</si>
  <si>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</si>
  <si>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</si>
  <si>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</si>
  <si>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</si>
  <si>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</si>
  <si>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</si>
  <si>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</si>
  <si>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</si>
  <si>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</si>
  <si>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</si>
  <si>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</si>
  <si>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</si>
  <si>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</si>
  <si>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</si>
  <si>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</si>
  <si>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</si>
  <si>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</si>
  <si>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</si>
  <si>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</si>
  <si>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</si>
  <si>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</si>
  <si>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</si>
  <si>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</si>
  <si>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</si>
  <si>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</si>
  <si>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</si>
  <si>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</si>
  <si>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</si>
  <si>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</si>
  <si>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</si>
  <si>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</si>
  <si>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</si>
  <si>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</si>
  <si>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</si>
  <si>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</si>
  <si>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</si>
  <si>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</si>
  <si>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</si>
  <si>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</si>
  <si>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</si>
  <si>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</si>
  <si>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</si>
  <si>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</si>
  <si>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</si>
  <si>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</si>
  <si>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</si>
  <si>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</si>
  <si>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</si>
  <si>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</si>
  <si>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</si>
  <si>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</si>
  <si>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</si>
  <si>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</si>
  <si>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</si>
  <si>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</si>
  <si>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</si>
  <si>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</si>
  <si>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</si>
  <si>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</si>
  <si>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</si>
  <si>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</si>
  <si>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</si>
  <si>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</si>
  <si>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</si>
  <si>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</si>
  <si>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</si>
  <si>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</si>
  <si>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</si>
  <si>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</si>
  <si>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</si>
  <si>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</si>
  <si>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</si>
  <si>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</si>
  <si>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</si>
  <si>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</si>
  <si>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</si>
  <si>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</si>
  <si>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</si>
  <si>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</si>
  <si>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</si>
  <si>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</si>
  <si>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</si>
  <si>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</si>
  <si>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</si>
  <si>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</si>
  <si>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</si>
  <si>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</si>
  <si>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</si>
  <si>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</si>
  <si>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</si>
  <si>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</si>
  <si>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</si>
  <si>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</si>
  <si>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</si>
  <si>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</si>
  <si>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</si>
  <si>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</si>
  <si>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</si>
  <si>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</si>
  <si>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</si>
  <si>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</si>
  <si>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</si>
  <si>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</si>
  <si>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</si>
  <si>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</si>
  <si>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</si>
  <si>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</si>
  <si>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</si>
  <si>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</si>
  <si>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</si>
  <si>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</si>
  <si>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</si>
  <si>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</si>
  <si>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</si>
  <si>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</si>
  <si>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</si>
  <si>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</si>
  <si>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</si>
  <si>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</si>
  <si>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</si>
  <si>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</si>
  <si>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</si>
  <si>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</si>
  <si>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</si>
  <si>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</si>
  <si>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</si>
  <si>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</si>
  <si>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</si>
  <si>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</si>
  <si>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</si>
  <si>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</si>
  <si>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</si>
  <si>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</si>
  <si>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</si>
  <si>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</si>
  <si>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</si>
  <si>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</si>
  <si>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</si>
  <si>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</si>
  <si>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</si>
  <si>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</si>
  <si>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</si>
  <si>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</si>
  <si>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</si>
  <si>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</si>
  <si>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</si>
  <si>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</si>
  <si>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</si>
  <si>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</si>
  <si>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</si>
  <si>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</si>
  <si>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</si>
  <si>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</si>
  <si>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</si>
  <si>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</si>
  <si>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</si>
  <si>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</si>
  <si>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</si>
  <si>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</si>
  <si>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</si>
  <si>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</si>
  <si>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</si>
  <si>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</si>
  <si>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</si>
  <si>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</si>
  <si>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</si>
  <si>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</si>
  <si>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</si>
  <si>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</si>
  <si>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</si>
  <si>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</si>
  <si>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</si>
  <si>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</si>
  <si>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</si>
  <si>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</si>
  <si>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</si>
  <si>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</si>
  <si>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</si>
  <si>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</si>
  <si>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</si>
  <si>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</si>
  <si>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</si>
  <si>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</si>
  <si>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</si>
  <si>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</si>
  <si>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</si>
  <si>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</si>
  <si>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</si>
  <si>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</si>
  <si>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</si>
  <si>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</si>
  <si>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</si>
  <si>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</si>
  <si>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</si>
  <si>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</si>
  <si>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</si>
  <si>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</si>
  <si>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</si>
  <si>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</si>
  <si>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</si>
  <si>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</si>
  <si>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</si>
  <si>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</si>
  <si>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</si>
  <si>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</si>
  <si>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</si>
  <si>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</si>
  <si>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</si>
  <si>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</si>
  <si>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</si>
  <si>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</si>
  <si>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</si>
  <si>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</si>
  <si>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</si>
  <si>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</si>
  <si>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</si>
  <si>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</si>
  <si>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</si>
  <si>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</si>
  <si>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</si>
  <si>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</si>
  <si>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</si>
  <si>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</si>
  <si>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</si>
  <si>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</si>
  <si>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</si>
  <si>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</si>
  <si>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</si>
  <si>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</si>
  <si>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</si>
  <si>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</si>
  <si>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</si>
  <si>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</si>
  <si>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</si>
  <si>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</si>
  <si>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</si>
  <si>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</si>
  <si>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</si>
  <si>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</si>
  <si>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</si>
  <si>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</si>
  <si>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</si>
  <si>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</si>
  <si>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</si>
  <si>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</si>
  <si>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</si>
  <si>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</si>
  <si>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</si>
  <si>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</si>
  <si>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</si>
  <si>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</si>
  <si>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</si>
  <si>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</si>
  <si>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</si>
  <si>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</si>
  <si>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</si>
  <si>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</si>
  <si>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</si>
  <si>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</si>
  <si>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</si>
  <si>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</si>
  <si>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</si>
  <si>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</si>
  <si>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</si>
  <si>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</si>
  <si>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</si>
  <si>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</si>
  <si>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</si>
  <si>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</si>
  <si>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</si>
  <si>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</si>
  <si>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</si>
  <si>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</si>
  <si>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</si>
  <si>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</si>
  <si>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</si>
  <si>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</si>
  <si>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</si>
  <si>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</si>
  <si>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</si>
  <si>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</si>
  <si>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</si>
  <si>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</si>
  <si>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</si>
  <si>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</si>
  <si>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</si>
  <si>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</si>
  <si>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</si>
  <si>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</si>
  <si>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</si>
  <si>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</si>
  <si>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</si>
  <si>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</si>
  <si>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</si>
  <si>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</si>
  <si>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</si>
  <si>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</si>
  <si>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</si>
  <si>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</si>
  <si>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</si>
  <si>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</si>
  <si>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</si>
  <si>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</si>
  <si>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</si>
  <si>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</si>
  <si>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</si>
  <si>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</si>
  <si>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</si>
  <si>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</si>
  <si>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</si>
  <si>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</si>
  <si>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</si>
  <si>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</si>
  <si>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</si>
  <si>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</si>
  <si>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</si>
  <si>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</si>
  <si>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</si>
  <si>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</si>
  <si>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</si>
  <si>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</si>
  <si>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</si>
  <si>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</si>
  <si>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</si>
  <si>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</si>
  <si>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</si>
  <si>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</si>
  <si>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</si>
  <si>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</si>
  <si>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</si>
  <si>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</si>
  <si>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</si>
  <si>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</si>
  <si>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</si>
  <si>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</si>
  <si>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</si>
  <si>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</si>
  <si>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</si>
  <si>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</si>
  <si>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</si>
  <si>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</si>
  <si>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</si>
  <si>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</si>
  <si>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</si>
  <si>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</si>
  <si>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</si>
  <si>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</si>
  <si>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</si>
  <si>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</si>
  <si>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</si>
  <si>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</si>
  <si>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</si>
  <si>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</si>
  <si>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</si>
  <si>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</si>
  <si>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</si>
  <si>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</si>
  <si>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</si>
  <si>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</si>
  <si>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</si>
  <si>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</si>
  <si>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</si>
  <si>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</si>
  <si>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</si>
  <si>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</si>
  <si>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</si>
  <si>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</si>
  <si>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</si>
  <si>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</si>
  <si>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</si>
  <si>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</si>
  <si>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</si>
  <si>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</si>
  <si>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</si>
  <si>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</si>
  <si>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</si>
  <si>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</si>
  <si>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</si>
  <si>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</si>
  <si>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</si>
  <si>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</si>
  <si>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</si>
  <si>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</si>
  <si>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</si>
  <si>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</si>
  <si>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</si>
  <si>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</si>
  <si>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</si>
  <si>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</si>
  <si>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</si>
  <si>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</si>
  <si>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</si>
  <si>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</si>
  <si>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</si>
  <si>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</si>
  <si>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</si>
  <si>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</si>
  <si>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</si>
  <si>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</si>
  <si>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</si>
  <si>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</si>
  <si>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</si>
  <si>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</si>
  <si>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</si>
  <si>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</si>
  <si>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</si>
  <si>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</si>
  <si>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</si>
  <si>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</si>
  <si>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</si>
  <si>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</si>
  <si>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</si>
  <si>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</si>
  <si>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</si>
  <si>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</si>
  <si>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</si>
  <si>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</si>
  <si>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</si>
  <si>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</si>
  <si>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</si>
  <si>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</si>
  <si>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</si>
  <si>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</si>
  <si>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</si>
  <si>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</si>
  <si>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</si>
  <si>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</si>
  <si>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</si>
  <si>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</si>
  <si>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</si>
  <si>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</si>
  <si>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</si>
  <si>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</si>
  <si>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</si>
  <si>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</si>
  <si>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</si>
  <si>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</si>
  <si>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</si>
  <si>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</si>
  <si>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</si>
  <si>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</si>
  <si>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</si>
  <si>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</si>
  <si>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</si>
  <si>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</si>
  <si>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</si>
  <si>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</si>
  <si>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</si>
  <si>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</si>
  <si>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</si>
  <si>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</si>
  <si>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</si>
  <si>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</si>
  <si>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</si>
  <si>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</si>
  <si>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</si>
  <si>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</si>
  <si>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</si>
  <si>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</si>
  <si>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</si>
  <si>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</si>
  <si>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</si>
  <si>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</si>
  <si>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</si>
  <si>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</si>
  <si>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</si>
  <si>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</si>
  <si>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</si>
  <si>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</si>
  <si>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</si>
  <si>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</si>
  <si>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</si>
  <si>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</si>
  <si>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</si>
  <si>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</si>
  <si>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</si>
  <si>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</si>
  <si>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</si>
  <si>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TRATAMENTO SUPERFICIAL E PINTURA DA ÁREA INTERNA DO FLUTUANTE (TANQUES DE RESERVA DE FLUTUABILIDADE)</t>
  </si>
  <si>
    <t>TRATAMENTO SUPERFICIAL E PINTURA DA PONTE E DEMAIS ESTRUTURAS METÁLICAS NAVAIS - EXCETO FLUTUANTES</t>
  </si>
  <si>
    <t>TRATAMENTO SUPERFICIAL E PINTURA DAS OBRAS MORTAS DO FLUTUANTE (CONVÉS PRINCIPAL, CONVÉS SUPERIOR, CASARIA E ESTRUTURAS APOIADAS SOBRE O CONVÉS) - EXCETO PISO</t>
  </si>
  <si>
    <t>TRATAMENTO SUPERFICIAL E PINTURA DAS OBRAS VIVAS E MORTAS EXTERNAS DO FLUTUANTE (FUNDO, COSTADOS E ESPELHOS DE PROA E POPA)</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</si>
  <si>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</si>
  <si>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</si>
  <si>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</si>
  <si>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</si>
  <si>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</si>
  <si>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</si>
  <si>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</si>
  <si>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</si>
  <si>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</si>
  <si>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</si>
  <si>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</si>
  <si>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</si>
  <si>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</si>
  <si>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</si>
  <si>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</si>
  <si>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</si>
  <si>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</si>
  <si>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</si>
  <si>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</si>
  <si>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</si>
  <si>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</si>
  <si>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</si>
  <si>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</si>
  <si>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</si>
  <si>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</si>
  <si>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</si>
  <si>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</si>
  <si>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</si>
  <si>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</si>
  <si>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</si>
  <si>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</si>
  <si>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</si>
  <si>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</si>
  <si>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</si>
  <si>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</si>
  <si>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</si>
  <si>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</si>
  <si>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</si>
  <si>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</si>
  <si>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</si>
  <si>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</si>
  <si>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</si>
  <si>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</si>
  <si>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</si>
  <si>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</si>
  <si>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</si>
  <si>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</si>
  <si>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</si>
  <si>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</si>
  <si>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</si>
  <si>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</si>
  <si>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</si>
  <si>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</si>
  <si>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</si>
  <si>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</si>
  <si>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</si>
  <si>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</si>
  <si>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</si>
  <si>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</si>
  <si>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</si>
  <si>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</si>
  <si>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</si>
  <si>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</si>
  <si>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</si>
  <si>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</si>
  <si>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</si>
  <si>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</si>
  <si>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</si>
  <si>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</si>
  <si>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</si>
  <si>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</si>
  <si>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</si>
  <si>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</si>
  <si>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</si>
  <si>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</si>
  <si>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</si>
  <si>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</si>
  <si>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</si>
  <si>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</si>
  <si>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</si>
  <si>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</si>
  <si>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</si>
  <si>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</si>
  <si>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</si>
  <si>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</si>
  <si>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</si>
  <si>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</si>
  <si>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</si>
  <si>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</si>
  <si>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</si>
  <si>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</si>
  <si>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</si>
  <si>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</si>
  <si>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</si>
  <si>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</si>
  <si>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</si>
  <si>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</si>
  <si>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</si>
  <si>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</si>
  <si>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</si>
  <si>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</si>
  <si>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</si>
  <si>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</si>
  <si>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</si>
  <si>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</si>
  <si>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</si>
  <si>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</si>
  <si>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</si>
  <si>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</si>
  <si>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</si>
  <si>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</si>
  <si>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</si>
  <si>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</si>
  <si>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</si>
  <si>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</si>
  <si>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</si>
  <si>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</si>
  <si>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</si>
  <si>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</si>
  <si>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</si>
  <si>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</si>
  <si>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</si>
  <si>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</si>
  <si>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</si>
  <si>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</si>
  <si>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</si>
  <si>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</si>
  <si>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</si>
  <si>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</si>
  <si>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</si>
  <si>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</si>
  <si>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</si>
  <si>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</si>
  <si>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</si>
  <si>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</si>
  <si>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</si>
  <si>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</si>
  <si>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</si>
  <si>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</si>
  <si>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</si>
  <si>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</si>
  <si>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</si>
  <si>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</si>
  <si>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</si>
  <si>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</si>
  <si>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</si>
  <si>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</si>
  <si>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</si>
  <si>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</si>
  <si>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</si>
  <si>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</si>
  <si>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</si>
  <si>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</si>
  <si>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</si>
  <si>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</si>
  <si>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</si>
  <si>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</si>
  <si>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</si>
  <si>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</si>
  <si>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</si>
  <si>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</si>
  <si>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</si>
  <si>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</si>
  <si>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</si>
  <si>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</si>
  <si>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</si>
  <si>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</si>
  <si>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</si>
  <si>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</si>
  <si>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</si>
  <si>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</si>
  <si>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</si>
  <si>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</si>
  <si>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</si>
  <si>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</si>
  <si>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</si>
  <si>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</si>
  <si>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</si>
  <si>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</si>
  <si>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</si>
  <si>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</si>
  <si>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</si>
  <si>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</si>
  <si>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</si>
  <si>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</si>
  <si>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</si>
  <si>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</si>
  <si>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</si>
  <si>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</si>
  <si>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</si>
  <si>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</si>
  <si>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</si>
  <si>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</si>
  <si>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</si>
  <si>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</si>
  <si>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</si>
  <si>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</si>
  <si>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</si>
  <si>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</si>
  <si>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</si>
  <si>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</si>
  <si>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</si>
  <si>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</si>
  <si>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</si>
  <si>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</si>
  <si>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</si>
  <si>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</si>
  <si>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</si>
  <si>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</si>
  <si>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</si>
  <si>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</si>
  <si>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</si>
  <si>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</si>
  <si>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</si>
  <si>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</si>
  <si>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</si>
  <si>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</si>
  <si>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</si>
  <si>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</si>
  <si>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</si>
  <si>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</si>
  <si>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</si>
  <si>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</si>
  <si>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</si>
  <si>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</si>
  <si>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</si>
  <si>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</si>
  <si>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</si>
  <si>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</si>
  <si>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</si>
  <si>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</si>
  <si>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</si>
  <si>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</si>
  <si>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</si>
  <si>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</si>
  <si>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</si>
  <si>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</si>
  <si>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</si>
  <si>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</si>
  <si>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</si>
  <si>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</si>
  <si>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</si>
  <si>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</si>
  <si>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</si>
  <si>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</si>
  <si>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</si>
  <si>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</si>
  <si>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</si>
  <si>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</si>
  <si>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</si>
  <si>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</si>
  <si>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</si>
  <si>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</si>
  <si>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</si>
  <si>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</si>
  <si>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</si>
  <si>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</si>
  <si>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</si>
  <si>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</si>
  <si>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</si>
  <si>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</si>
  <si>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</si>
  <si>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</si>
  <si>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</si>
  <si>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</si>
  <si>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</si>
  <si>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</si>
  <si>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</si>
  <si>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</si>
  <si>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</si>
  <si>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</si>
  <si>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</si>
  <si>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</si>
  <si>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</si>
  <si>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</si>
  <si>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</si>
  <si>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</si>
  <si>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</si>
  <si>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</si>
  <si>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</si>
  <si>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</si>
  <si>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</si>
  <si>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</si>
  <si>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</si>
  <si>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</si>
  <si>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</si>
  <si>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</si>
  <si>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</si>
  <si>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</si>
  <si>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</si>
  <si>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</si>
  <si>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</si>
  <si>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</si>
  <si>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</si>
  <si>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</si>
  <si>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32,0 MM. AF_09/2021_PS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</si>
  <si>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</si>
  <si>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</si>
  <si>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</si>
  <si>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</si>
  <si>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</si>
  <si>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</si>
  <si>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</si>
  <si>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</si>
  <si>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</si>
  <si>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</si>
  <si>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</si>
  <si>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</si>
  <si>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</si>
  <si>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</si>
  <si>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</si>
  <si>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</si>
  <si>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</si>
  <si>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</si>
  <si>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</si>
  <si>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</si>
  <si>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</si>
  <si>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</si>
  <si>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ALVENARIA DE BLOCOS DE CONCRETO ESTRUTURAL 14X19X29 CM (ESPESSURA 14 CM), FBK = 14,0 MPA, UTILIZANDO PALHETA. AF_10/2022</t>
  </si>
  <si>
    <t>PISO PODOTÁTIL DE ALERTA OU DIRECIONAL, DE CONCRETO, ASSENTADO SOBRE ARGAMASSA. AF_05/2023</t>
  </si>
  <si>
    <t>01.04.16</t>
  </si>
  <si>
    <t>TAPUME METÁLICO COM BASE DE CONCRETO (M)</t>
  </si>
  <si>
    <t>01.04.17</t>
  </si>
  <si>
    <t>TAPUME METÁLICO COM BASE ENTERRADA (M)</t>
  </si>
  <si>
    <t>01.04.18</t>
  </si>
  <si>
    <t>TAPUME METÁLICO COM TELA E BASE DE CONCRETO (M)</t>
  </si>
  <si>
    <t>01.04.19</t>
  </si>
  <si>
    <t>TAPUME METÁLICO COM TELA E BASE ENTERRADA (M)</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</si>
  <si>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</si>
  <si>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</si>
  <si>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</si>
  <si>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</si>
  <si>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</si>
  <si>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</si>
  <si>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</si>
  <si>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</si>
  <si>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</si>
  <si>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</si>
  <si>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</si>
  <si>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</si>
  <si>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</si>
  <si>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</si>
  <si>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</si>
  <si>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</si>
  <si>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</si>
  <si>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</si>
  <si>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</si>
  <si>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</si>
  <si>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04.05.09</t>
  </si>
  <si>
    <t>ESTACA STRAUSS, D=25CM, INCLUSIVE CONCRETO, EXCLUSIVE ARMAÇÃO</t>
  </si>
  <si>
    <t>04.05.10</t>
  </si>
  <si>
    <t>ESTACA STRAUSS, D=32CM, INCLUSIVE CONCRETO, EXCLUSIVE ARMAÇÃO</t>
  </si>
  <si>
    <t>04.05.11</t>
  </si>
  <si>
    <t>ESTACA STRAUSS, D=38CM, INCLUSIVE CONCRETO, EXCLUSIVE ARMAÇÃO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</si>
  <si>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</si>
  <si>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</si>
  <si>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</si>
  <si>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</si>
  <si>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</si>
  <si>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</si>
  <si>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</si>
  <si>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</si>
  <si>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</si>
  <si>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</si>
  <si>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</si>
  <si>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</si>
  <si>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</si>
  <si>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</si>
  <si>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</si>
  <si>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</si>
  <si>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</si>
  <si>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</si>
  <si>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</si>
  <si>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</si>
  <si>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</si>
  <si>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</si>
  <si>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</si>
  <si>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</si>
  <si>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</si>
  <si>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</si>
  <si>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ARMAÇAO EM FUNDAÇÃO (CORTE, DOBRA E COLOCAÇAO)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</si>
  <si>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</si>
  <si>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</si>
  <si>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</si>
  <si>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</si>
  <si>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</si>
  <si>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</si>
  <si>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</si>
  <si>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</si>
  <si>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</si>
  <si>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</si>
  <si>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</si>
  <si>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</si>
  <si>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</si>
  <si>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</si>
  <si>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</si>
  <si>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</si>
  <si>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</si>
  <si>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</si>
  <si>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04.19.02</t>
  </si>
  <si>
    <t>CONCRETO CICLÓPICO FCK = 15MPA, 30% PEDRA DE MÃO, INCLUSIVE LANÇAMENTO REF 102487</t>
  </si>
  <si>
    <t>10.71.01</t>
  </si>
  <si>
    <t>CX PASSAGEM 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</si>
  <si>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</si>
  <si>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</si>
  <si>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</si>
  <si>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</si>
  <si>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</si>
  <si>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</si>
  <si>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</si>
  <si>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</si>
  <si>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</si>
  <si>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</si>
  <si>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</si>
  <si>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</si>
  <si>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</si>
  <si>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</si>
  <si>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</si>
  <si>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</si>
  <si>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</si>
  <si>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</si>
  <si>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</si>
  <si>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</si>
  <si>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</si>
  <si>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</si>
  <si>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</si>
  <si>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</si>
  <si>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</si>
  <si>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</si>
  <si>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</si>
  <si>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</si>
  <si>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</si>
  <si>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</si>
  <si>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</si>
  <si>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</si>
  <si>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</si>
  <si>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</si>
  <si>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</si>
  <si>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</si>
  <si>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</si>
  <si>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</si>
  <si>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</si>
  <si>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</si>
  <si>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</si>
  <si>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</si>
  <si>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</si>
  <si>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</si>
  <si>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</si>
  <si>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</si>
  <si>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</si>
  <si>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</si>
  <si>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</si>
  <si>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</si>
  <si>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</si>
  <si>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</si>
  <si>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</si>
  <si>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</si>
  <si>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</si>
  <si>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</si>
  <si>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</si>
  <si>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ALAMBRADO PARA QUADRA ESPORTIVA, H ATÉ 5,00M</t>
  </si>
  <si>
    <t>14.17.20</t>
  </si>
  <si>
    <t>REVESTIMENTO PAREDES INTERNAS EM CERAMICA ESMALTADA EXTRA, ÁREA ATÉ 2025 CM2 REF 87265</t>
  </si>
  <si>
    <t>14.17.21</t>
  </si>
  <si>
    <t>REVESTIMENTO PAREDES EXTERNAS EM CERAMICA ESMALTADA, ÁREA ATÉ 200 CM2 REF 104588</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</si>
  <si>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</si>
  <si>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</si>
  <si>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</si>
  <si>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</si>
  <si>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</si>
  <si>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</si>
  <si>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</si>
  <si>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</si>
  <si>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</si>
  <si>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</si>
  <si>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</si>
  <si>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</si>
  <si>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</si>
  <si>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</si>
  <si>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</si>
  <si>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</si>
  <si>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</si>
  <si>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</si>
  <si>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</si>
  <si>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</si>
  <si>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</si>
  <si>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</si>
  <si>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</si>
  <si>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</si>
  <si>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</si>
  <si>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</si>
  <si>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</si>
  <si>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</si>
  <si>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</si>
  <si>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</si>
  <si>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</si>
  <si>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</si>
  <si>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</si>
  <si>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</si>
  <si>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</si>
  <si>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</si>
  <si>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</si>
  <si>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</si>
  <si>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</si>
  <si>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</si>
  <si>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</si>
  <si>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</si>
  <si>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</si>
  <si>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</si>
  <si>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</si>
  <si>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</si>
  <si>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</si>
  <si>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</si>
  <si>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</si>
  <si>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</si>
  <si>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</si>
  <si>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</si>
  <si>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</si>
  <si>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</si>
  <si>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</si>
  <si>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</si>
  <si>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</si>
  <si>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</si>
  <si>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</si>
  <si>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</si>
  <si>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</si>
  <si>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</si>
  <si>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</si>
  <si>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</si>
  <si>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</si>
  <si>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</si>
  <si>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</si>
  <si>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</si>
  <si>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</si>
  <si>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</si>
  <si>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</si>
  <si>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</si>
  <si>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</si>
  <si>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</si>
  <si>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</si>
  <si>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</si>
  <si>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</si>
  <si>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</si>
  <si>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</si>
  <si>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</si>
  <si>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</si>
  <si>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</si>
  <si>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</si>
  <si>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</si>
  <si>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</si>
  <si>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</si>
  <si>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</si>
  <si>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</si>
  <si>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</si>
  <si>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</si>
  <si>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</si>
  <si>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</si>
  <si>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</si>
  <si>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</si>
  <si>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</si>
  <si>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</si>
  <si>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</si>
  <si>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</si>
  <si>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54.01.01</t>
  </si>
  <si>
    <t>POLIDORA DE PISO, 100KG, D=450MM, MOTOR ELÉTRICO 4HP (LOCAÇÃO)</t>
  </si>
  <si>
    <t>61.02.06</t>
  </si>
  <si>
    <t>62.03.13</t>
  </si>
  <si>
    <t>ARGAMASSA COLANTE AC-III</t>
  </si>
  <si>
    <t>65.85.05</t>
  </si>
  <si>
    <t>CADEADO EM AÇO INOX, LARGURA DE 50 MM, COM HASTE EM AÇO TEMPERADO, SEM MOLA - CHAVES INCLUÍDAS (REF. 43603)</t>
  </si>
  <si>
    <t>65.85.06</t>
  </si>
  <si>
    <t>PORTA CADEADO, 3 1/2", EM AÇO ZINCADO, PARA PORTÃO E JANELA, PARAFUSOS INCLUÍDOS (REF. 5088)</t>
  </si>
  <si>
    <t>75.01.04</t>
  </si>
  <si>
    <t>TINTA ACRÍLICA STANDARD, COR BRANCO FOSCO</t>
  </si>
  <si>
    <t>75.01.06</t>
  </si>
  <si>
    <t>TINTA ACRILICA PREMIUM PARA PISO REF 7348</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</si>
  <si>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</si>
  <si>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</si>
  <si>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</si>
  <si>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</si>
  <si>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</si>
  <si>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</si>
  <si>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</si>
  <si>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</si>
  <si>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</si>
  <si>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</si>
  <si>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</si>
  <si>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</si>
  <si>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</si>
  <si>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</si>
  <si>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</si>
  <si>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</si>
  <si>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</si>
  <si>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</si>
  <si>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</si>
  <si>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</si>
  <si>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</si>
  <si>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</si>
  <si>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</si>
  <si>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75.14.03</t>
  </si>
  <si>
    <t>PRIMER EPOXI / EPOXIDICO REF 44072</t>
  </si>
  <si>
    <t>75.14.04</t>
  </si>
  <si>
    <t>DILUENTE EPOXI REF 5330</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</si>
  <si>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</si>
  <si>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</si>
  <si>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</si>
  <si>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</si>
  <si>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</si>
  <si>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</si>
  <si>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</si>
  <si>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</si>
  <si>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</si>
  <si>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</si>
  <si>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</si>
  <si>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SELADOR ACRILICO PAREDES INTERNAS/EXTERNAS REF 6085</t>
  </si>
  <si>
    <t>75.18.13</t>
  </si>
  <si>
    <t>SELADOR PVA PARA PAREDES INTERNAS</t>
  </si>
  <si>
    <t>75.18.16</t>
  </si>
  <si>
    <t>FUNDO ANTICORROSIVO PARA MATERIAIS FERROSOS (TIPO ZARCÃO) REF 7307</t>
  </si>
  <si>
    <t>75.25.06</t>
  </si>
  <si>
    <t>DILUENTE AGUARRÁS REF 5318</t>
  </si>
  <si>
    <t>75.50.21</t>
  </si>
  <si>
    <t>LIXA EM FOLHA PARA FERRO, NÚMERO 150 REF 3768</t>
  </si>
  <si>
    <t>75.50.22</t>
  </si>
  <si>
    <t>FITA CREPE ROLO DE 25MM X 50M REF 12815</t>
  </si>
  <si>
    <t>76.10.09</t>
  </si>
  <si>
    <t>CORDÃO DE CONCRETO BOLEADO PRE-FABRICADO FCK&gt;=20 MPA, PADRÃO SUDECAP, COMPRIMENTO 1M</t>
  </si>
  <si>
    <t>76.20.02</t>
  </si>
  <si>
    <t>CONJUNTO MESA E BANCOS DE CONCRETO PRE-FABRICADO FCK&gt;=20MPA, PADRÃO SUDECAP</t>
  </si>
  <si>
    <t>76.20.03</t>
  </si>
  <si>
    <t>CONJUNTO ACESSÍVEL DE MESA E BANCOS DE CONCRETO PRE-FABRICADO FCK&gt;=20MPA, PADRÃO SUDECAP</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</si>
  <si>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</si>
  <si>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</si>
  <si>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</si>
  <si>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</si>
  <si>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</si>
  <si>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</si>
  <si>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</si>
  <si>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t>
  </si>
  <si>
    <t>76.31.05</t>
  </si>
  <si>
    <t>CAIXA PRÉ-FABRICADA DE CONCRETO ARMADO 0,4X0,4X0,4 (CXLXH), SEM TAMPA</t>
  </si>
  <si>
    <t>76.31.06</t>
  </si>
  <si>
    <t>CAIXA PRÉ-FABRICADA DE CONCRETO ARMADO 0,6X0,6X0,5 (CXLXH), SEM TAMPA</t>
  </si>
  <si>
    <t>76.31.07</t>
  </si>
  <si>
    <t>CAIXA PRÉ-FABRICADA DE CONCRETO ARMADO 0,8X0,8X0,5 (CXLXH), SEM TAMPA, REF 43437</t>
  </si>
  <si>
    <t>76.31.08</t>
  </si>
  <si>
    <t>CAIXA PRÉ-FABRICADA DE CONCRETO ARMADO 1,0X1,0X0,5 (CXLXH), SEM TAMPA, REF 44230</t>
  </si>
  <si>
    <t>77.05.52</t>
  </si>
  <si>
    <t>PREGO DE ACO POLIDO SEM CABECA 15 X 15</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</si>
  <si>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</si>
  <si>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</si>
  <si>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</si>
  <si>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</si>
  <si>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</si>
  <si>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</si>
  <si>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82.17.08</t>
  </si>
  <si>
    <t>89.18.07</t>
  </si>
  <si>
    <t>ESTACA BROCA MECANIZADA - PERFURAÇAO D= 25CM</t>
  </si>
  <si>
    <t>89.18.08</t>
  </si>
  <si>
    <t>ESTACA BROCA MECANIZADA - PERFURAÇAO D= 60CM</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</si>
  <si>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</si>
  <si>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</si>
  <si>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</si>
  <si>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</si>
  <si>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</si>
  <si>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</si>
  <si>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</si>
  <si>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</si>
  <si>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</si>
  <si>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</si>
  <si>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</si>
  <si>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</si>
  <si>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89.21.07</t>
  </si>
  <si>
    <t>EXECUÇÃO DE HELICE CONTÍNUA D=80CM</t>
  </si>
  <si>
    <t>89.21.08</t>
  </si>
  <si>
    <t>EXECUÇÃO DE HELICE CONTÍNUA D=90CM</t>
  </si>
  <si>
    <t>94.12.01</t>
  </si>
  <si>
    <t>PLOTAGEM SULFITE FORMATO A4 MÍNIMO 75G/M2</t>
  </si>
  <si>
    <t>PLOTAGEM SULFITE FORMATO A3 MÍNIMO 75G/M2</t>
  </si>
  <si>
    <t>PLOTAGEM SULFITE FORMATO A2 MÍNIMO 90G/M2</t>
  </si>
  <si>
    <t>PLOTAGEM SULFITE FORMATO A1 MÍNIMO 90G/M2</t>
  </si>
  <si>
    <t>PLOTAGEM SULFITE FORMATO A0 MÍNIMO 90G/M2</t>
  </si>
  <si>
    <t>PLOTAGEM SULFITE FORMATO A1 LONGO MÍNIMO 90G/M2</t>
  </si>
  <si>
    <t>PLOTAGEM SULFITE FORMATO A1 EXTENDIDO MÍNIMO 90G/M2</t>
  </si>
  <si>
    <t>PLOTAGEM SULFITE FORMATO A0 EXTENDIDO MÍNIMO 90G/M2</t>
  </si>
  <si>
    <t>PLOTAGEM COLORIDA SULFITE FORMATO A4 MÍNIMO 75G/M2</t>
  </si>
  <si>
    <t>PLOTAGEM COLORIDA SULFITE FORMATO A3 MÍNIMO 75G/M2</t>
  </si>
  <si>
    <t>PLOTAGEM COLORIDA SULFITE FORMATO A2 MÍNIMO 90G/M2</t>
  </si>
  <si>
    <t>PLOTAGEM COLORIDA SULFITE FORMATO A1 MÍNIMO 90G/M2</t>
  </si>
  <si>
    <t>PLOTAGEM COLORIDA SULFITE FORMATO A0 MÍNIMO 90G/M2</t>
  </si>
  <si>
    <t>PLOTAGEM COLORIDA SULFITE FORMATO A1 LONGO MÍNIMO 90G/M2</t>
  </si>
  <si>
    <t>PLOTAGEM COLORIDA SULFITE FORMATO A1 EXTENDIDO MÍNIMO 90G/M2</t>
  </si>
  <si>
    <t>PLOTAGEM COLORIDA SULFITE FORMATO A0 EXTENDIDO MÍNIMO 90G/M2</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</si>
  <si>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</si>
  <si>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</si>
  <si>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</si>
  <si>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</si>
  <si>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</si>
  <si>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</si>
  <si>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</si>
  <si>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</si>
  <si>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</si>
  <si>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</si>
  <si>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</si>
  <si>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</si>
  <si>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</si>
  <si>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</si>
  <si>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</si>
  <si>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</si>
  <si>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</si>
  <si>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</si>
  <si>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</si>
  <si>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</si>
  <si>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</si>
  <si>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</si>
  <si>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</si>
  <si>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</si>
  <si>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</si>
  <si>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</si>
  <si>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</si>
  <si>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</si>
  <si>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</si>
  <si>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</si>
  <si>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</si>
  <si>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</si>
  <si>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</si>
  <si>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</si>
  <si>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</si>
  <si>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</si>
  <si>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</si>
  <si>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</si>
  <si>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</si>
  <si>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</si>
  <si>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</si>
  <si>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</si>
  <si>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</si>
  <si>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</si>
  <si>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</si>
  <si>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</si>
  <si>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</si>
  <si>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</si>
  <si>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</si>
  <si>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</si>
  <si>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</si>
  <si>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</si>
  <si>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</si>
  <si>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</si>
  <si>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</si>
  <si>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</si>
  <si>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</si>
  <si>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</si>
  <si>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</si>
  <si>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</si>
  <si>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</si>
  <si>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</si>
  <si>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FERRAGENS PARA PORTA DE ALUMÍNIO PARA CONJUNTO DE DUAS (2) FOLHAS DE CORRER, INCLUSIVE ROLDANAS E ACESSÓRIOS, FORNECIMENTO E INSTALAÇÃO, EXCLUSIVE PORTA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</si>
  <si>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</si>
  <si>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</si>
  <si>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</si>
  <si>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</si>
  <si>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</si>
  <si>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</si>
  <si>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</si>
  <si>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</si>
  <si>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</si>
  <si>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</si>
  <si>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</si>
  <si>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</si>
  <si>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</si>
  <si>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</si>
  <si>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</si>
  <si>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</si>
  <si>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</si>
  <si>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</si>
  <si>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</si>
  <si>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</si>
  <si>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</si>
  <si>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</si>
  <si>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</si>
  <si>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</si>
  <si>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</si>
  <si>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</si>
  <si>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</si>
  <si>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</si>
  <si>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</si>
  <si>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</si>
  <si>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</si>
  <si>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</si>
  <si>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</si>
  <si>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</si>
  <si>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</si>
  <si>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</si>
  <si>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</si>
  <si>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</si>
  <si>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</si>
  <si>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</si>
  <si>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</si>
  <si>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</si>
  <si>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</si>
  <si>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</si>
  <si>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</si>
  <si>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</si>
  <si>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</si>
  <si>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</si>
  <si>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</si>
  <si>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</si>
  <si>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</si>
  <si>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</si>
  <si>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</si>
  <si>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</si>
  <si>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</si>
  <si>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</si>
  <si>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</si>
  <si>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</si>
  <si>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</si>
  <si>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</si>
  <si>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</si>
  <si>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</si>
  <si>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</si>
  <si>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</si>
  <si>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</si>
  <si>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</si>
  <si>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</si>
  <si>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</si>
  <si>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</si>
  <si>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</si>
  <si>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</si>
  <si>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</si>
  <si>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</si>
  <si>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</si>
  <si>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</si>
  <si>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</si>
  <si>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</si>
  <si>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</si>
  <si>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</si>
  <si>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</si>
  <si>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</si>
  <si>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</si>
  <si>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</si>
  <si>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</si>
  <si>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</si>
  <si>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</si>
  <si>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ED-29992</t>
  </si>
  <si>
    <t>TORNEIRA METÁLICA PARA BEBEDOURO, FECHAMENTO AUTOMÁTICO, ACABAMENTO CROMADO, APLICAÇÃO DE PAREDE, INCLUSIVE FORNECIMENTO E INSTALAÇÃO</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</si>
  <si>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</si>
  <si>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</si>
  <si>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</si>
  <si>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</si>
  <si>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</si>
  <si>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</si>
  <si>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</si>
  <si>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</si>
  <si>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</si>
  <si>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</si>
  <si>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</si>
  <si>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</si>
  <si>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</si>
  <si>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</si>
  <si>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</si>
  <si>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</si>
  <si>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</si>
  <si>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</si>
  <si>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</si>
  <si>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</si>
  <si>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</si>
  <si>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</si>
  <si>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</si>
  <si>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</si>
  <si>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</si>
  <si>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</si>
  <si>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</si>
  <si>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</si>
  <si>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</si>
  <si>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</si>
  <si>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</si>
  <si>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</si>
  <si>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</si>
  <si>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</si>
  <si>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</si>
  <si>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</si>
  <si>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</si>
  <si>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</si>
  <si>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</si>
  <si>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</si>
  <si>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</si>
  <si>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</si>
  <si>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</si>
  <si>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</si>
  <si>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</si>
  <si>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</si>
  <si>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</si>
  <si>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</si>
  <si>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</si>
  <si>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</si>
  <si>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</si>
  <si>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</si>
  <si>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</si>
  <si>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</si>
  <si>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</si>
  <si>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</si>
  <si>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</si>
  <si>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</si>
  <si>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</si>
  <si>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</si>
  <si>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</si>
  <si>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</si>
  <si>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</si>
  <si>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</si>
  <si>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</si>
  <si>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</si>
  <si>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</si>
  <si>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</si>
  <si>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</si>
  <si>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</si>
  <si>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</si>
  <si>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</si>
  <si>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</si>
  <si>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</si>
  <si>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</si>
  <si>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</si>
  <si>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</si>
  <si>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</si>
  <si>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</si>
  <si>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</si>
  <si>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</si>
  <si>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</si>
  <si>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</si>
  <si>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</si>
  <si>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</si>
  <si>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</si>
  <si>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</si>
  <si>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</si>
  <si>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</si>
  <si>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</si>
  <si>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</si>
  <si>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</si>
  <si>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</si>
  <si>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</si>
  <si>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</si>
  <si>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</si>
  <si>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</si>
  <si>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</si>
  <si>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</si>
  <si>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</si>
  <si>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</si>
  <si>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</si>
  <si>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</si>
  <si>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</si>
  <si>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</si>
  <si>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</si>
  <si>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</si>
  <si>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</si>
  <si>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</si>
  <si>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</si>
  <si>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</si>
  <si>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</si>
  <si>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</si>
  <si>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</si>
  <si>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</si>
  <si>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</si>
  <si>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</si>
  <si>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</si>
  <si>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</si>
  <si>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</si>
  <si>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</si>
  <si>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</si>
  <si>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</si>
  <si>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</si>
  <si>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</si>
  <si>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</si>
  <si>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</si>
  <si>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</si>
  <si>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</si>
  <si>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</si>
  <si>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</si>
  <si>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</si>
  <si>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</si>
  <si>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</si>
  <si>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</si>
  <si>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SINALIZAÇÃO VERTICAL</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</si>
  <si>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</si>
  <si>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</si>
  <si>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</si>
  <si>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</si>
  <si>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</si>
  <si>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</si>
  <si>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</si>
  <si>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</si>
  <si>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</si>
  <si>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</si>
  <si>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</si>
  <si>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</si>
  <si>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</si>
  <si>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</si>
  <si>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</si>
  <si>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</si>
  <si>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</si>
  <si>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</si>
  <si>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</si>
  <si>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</si>
  <si>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</si>
  <si>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</si>
  <si>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</si>
  <si>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</si>
  <si>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</si>
  <si>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</si>
  <si>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</si>
  <si>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</si>
  <si>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</si>
  <si>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</si>
  <si>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</si>
  <si>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</si>
  <si>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</si>
  <si>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</si>
  <si>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</si>
  <si>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</si>
  <si>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</si>
  <si>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</si>
  <si>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</si>
  <si>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</si>
  <si>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</si>
  <si>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</si>
  <si>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</si>
  <si>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RECICLAGEM DE REVESTIMENTO ASFÁLTICO EM USINA COM ADIÇÃO DE ESPUMA ASFÁLTICA, PÓ DE PEDRA COMERCIAL E CIMENTO</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</si>
  <si>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</si>
  <si>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</si>
  <si>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</si>
  <si>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</si>
  <si>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</si>
  <si>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José Henrique R. Baesse
Engenheiro Civil
CREA/MG: 053341/D</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</si>
  <si>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</si>
  <si>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</si>
  <si>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</si>
  <si>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</si>
  <si>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</si>
  <si>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</si>
  <si>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</si>
  <si>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</si>
  <si>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</si>
  <si>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</si>
  <si>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</si>
  <si>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</si>
  <si>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</si>
  <si>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</si>
  <si>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</si>
  <si>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</si>
  <si>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</si>
  <si>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</si>
  <si>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</si>
  <si>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</si>
  <si>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</si>
  <si>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</si>
  <si>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</si>
  <si>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</si>
  <si>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</si>
  <si>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</si>
  <si>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</si>
  <si>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</si>
  <si>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</si>
  <si>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</si>
  <si>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</si>
  <si>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</si>
  <si>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</si>
  <si>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</si>
  <si>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</si>
  <si>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</si>
  <si>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</si>
  <si>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</si>
  <si>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</si>
  <si>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</si>
  <si>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</si>
  <si>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</si>
  <si>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</si>
  <si>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</si>
  <si>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</si>
  <si>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</si>
  <si>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</si>
  <si>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</si>
  <si>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</si>
  <si>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</si>
  <si>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ABRIL/2023 - SETOP (CENTRAL);
JULHO/2023 - SINAPI;
ABRIL/2023 - SUDECAP;
ABRIL/2023 - SICRO.</t>
  </si>
  <si>
    <t>CORTE</t>
  </si>
  <si>
    <t>ATERRO</t>
  </si>
  <si>
    <t>Terraplenagem</t>
  </si>
  <si>
    <t>Rotatória</t>
  </si>
  <si>
    <t>Corte (m³)</t>
  </si>
  <si>
    <t>Aterro (m³)</t>
  </si>
  <si>
    <t>Bota fora (m³)</t>
  </si>
  <si>
    <t>MG-040</t>
  </si>
  <si>
    <t>Rua Chicona</t>
  </si>
  <si>
    <t>Estrada p/ Alberto Flores</t>
  </si>
  <si>
    <t>Pavimentação</t>
  </si>
  <si>
    <t>CBUQ</t>
  </si>
  <si>
    <t>Dados</t>
  </si>
  <si>
    <t>CBUQ - 7 cm</t>
  </si>
  <si>
    <t>Sub base de solo existente - 20 cm</t>
  </si>
  <si>
    <t>Base de brita graduada tratada com cimento - 20 cm</t>
  </si>
  <si>
    <t>Regularização do subleito existente - 20 cm</t>
  </si>
  <si>
    <t>Reforço do subleito - 20 cm</t>
  </si>
  <si>
    <t>Volume (m³)</t>
  </si>
  <si>
    <t>Área (m²)</t>
  </si>
  <si>
    <t>Comp. (m)</t>
  </si>
  <si>
    <t>Base</t>
  </si>
  <si>
    <t>Sub base</t>
  </si>
  <si>
    <t>Subleito</t>
  </si>
  <si>
    <t>Passeio</t>
  </si>
  <si>
    <t>Meio fio</t>
  </si>
  <si>
    <t>Estrada para Alberto Flores</t>
  </si>
  <si>
    <t>Premissas do Orçamento</t>
  </si>
  <si>
    <t>Sinalização</t>
  </si>
  <si>
    <t>Placas</t>
  </si>
  <si>
    <t>R-24b</t>
  </si>
  <si>
    <t>Quant. (und)</t>
  </si>
  <si>
    <t>MP-01</t>
  </si>
  <si>
    <t>R-2</t>
  </si>
  <si>
    <t>Suporte</t>
  </si>
  <si>
    <t>Outro</t>
  </si>
  <si>
    <t>Coluna simples</t>
  </si>
  <si>
    <t>Tipo</t>
  </si>
  <si>
    <t>Faixas</t>
  </si>
  <si>
    <t>Quant. (m)</t>
  </si>
  <si>
    <t>LMS-1</t>
  </si>
  <si>
    <t>FTP</t>
  </si>
  <si>
    <t>LBO</t>
  </si>
  <si>
    <t>LFO-3</t>
  </si>
  <si>
    <t>LDP</t>
  </si>
  <si>
    <t>LCA</t>
  </si>
  <si>
    <t>LCO</t>
  </si>
  <si>
    <t>Tachas</t>
  </si>
  <si>
    <t>Tachão bi</t>
  </si>
  <si>
    <t>Largura (m)</t>
  </si>
  <si>
    <t>LMS-2</t>
  </si>
  <si>
    <t>Legendas</t>
  </si>
  <si>
    <t>SIP (m²)</t>
  </si>
  <si>
    <t>LPP</t>
  </si>
  <si>
    <t>LRE</t>
  </si>
  <si>
    <t>MVE</t>
  </si>
  <si>
    <t>ZPA</t>
  </si>
  <si>
    <t>Dimensões</t>
  </si>
  <si>
    <t>0,3x0,9</t>
  </si>
  <si>
    <t>Formato</t>
  </si>
  <si>
    <t>Regulamentação</t>
  </si>
  <si>
    <t>Disp. Auxiliar</t>
  </si>
  <si>
    <t>Retangular</t>
  </si>
  <si>
    <t>Triangular</t>
  </si>
  <si>
    <t>PAVIMENTAÇÃO</t>
  </si>
  <si>
    <t>Totais</t>
  </si>
  <si>
    <t>Para execução da pintura de ligação e da imprimação o serviço não contempla o transporte do material betuminoso. A emulsão asfáltica para imprimação e a emulsão RR-2C devem ser adquiridas em uma distribuidora. A DISBRAL, em Sarzedo, é a mais próxima do local da obra.
A distância até a obra é de 21,5 km</t>
  </si>
  <si>
    <t>Para a execução da base e da sub base brita graduada foi necessário considerar transporte da brita. Para isso, utilizamos três pedreiras e seus respectivos DMT's até o local da obra. Em seguida, foi utilizada a mediana para o cálculo do DMT.
Mineração Guaribas - rodovia MG 040, km 57 - Guaribas, Brumadinho/MG - distância até a obra: 8,3 km
Mineração Santiago - rua da Pedreira, 850 - Luar da Pampulha, Ribeirão das Neves/MG - distância até a obra: 57,5 km
Brasmic Mineração - Fazenda do Quebra, S/N, Zona Rural, Betim/MG - distância até a obra: 27,5 km
Mediana: 27,5 km</t>
  </si>
  <si>
    <t>O serviço de execução do pavimento em CBUQ não contempla o transporte do material betuminoso da usina até a obra. Para isso, utilizamos três usinas e seus respectivos DMT's até o local da obra. Em seguida, foi utilizada a mediana para o cálculo do DMT.
EMIPAVI - rodovia MG 424, km 6 - Vespasiano/MG - distância até a obra: 78 km
Tamasa Engenharia - rodovia MG 040, km 518, Fazenda da Colina - Ribeirão das Neves/MG - distância até a obra: 52,7 km
EMPROL - rodovia MG 040, km 95 - Contagem/MG - distância até a obra: 48,5 km
Mediana: 48,5 km</t>
  </si>
  <si>
    <t>Transportes</t>
  </si>
  <si>
    <t>Distância (km)</t>
  </si>
  <si>
    <t>Quantidade (m³)</t>
  </si>
  <si>
    <t>Total (m³xkm)</t>
  </si>
  <si>
    <t>Brita 2</t>
  </si>
  <si>
    <t>Coeficiente</t>
  </si>
  <si>
    <t>Brita 0</t>
  </si>
  <si>
    <t>Brita 1</t>
  </si>
  <si>
    <t>Pó de Pedra</t>
  </si>
  <si>
    <t>Solo para Subleito</t>
  </si>
  <si>
    <t>Solo para Sub base</t>
  </si>
  <si>
    <t>SINALIZAÇÃO</t>
  </si>
  <si>
    <t>Circular</t>
  </si>
  <si>
    <t>SARJETA, MEIO FIO E PASSEIO</t>
  </si>
  <si>
    <t>PREFEITURA MUNICIPAL DE BRUMADINHO</t>
  </si>
  <si>
    <t>TREVO DE ENTRADA DA CIDADE</t>
  </si>
  <si>
    <t>CPU-1766</t>
  </si>
  <si>
    <t>REMOÇÃO DE MEIO-FIO DE CONCRETO SEM REAPROVEITAMENTO</t>
  </si>
  <si>
    <t>Demolição de Meio Fio</t>
  </si>
  <si>
    <t>Comprimento (m)</t>
  </si>
  <si>
    <t>Demolição de Concreto</t>
  </si>
  <si>
    <t>Apoio do letreiro (m³)</t>
  </si>
  <si>
    <t>CPU-1767</t>
  </si>
  <si>
    <t>REMOÇÃO DE LETREIRO COM NOME DA CIDADE - COM REAPROVEITAMENTO</t>
  </si>
  <si>
    <t>CBUQ - até 30 km</t>
  </si>
  <si>
    <t>CBUQ - acima de 30 km</t>
  </si>
  <si>
    <t>DMT do bota fora estipulado - 15 km
DMT do material de empréstimo estipulado - 15 km</t>
  </si>
  <si>
    <t>REMOÇÕES E DEMOLIÇÕES</t>
  </si>
  <si>
    <t>SINALIZAÇÃO HORIZONTAL</t>
  </si>
  <si>
    <t>5 MÊS</t>
  </si>
  <si>
    <t>6 MÊS</t>
  </si>
  <si>
    <t>BRUMADINHO</t>
  </si>
  <si>
    <t>Remoção de CBUQ - 10 cm</t>
  </si>
  <si>
    <t>Remoção de Camada Granular - 20 cm</t>
  </si>
  <si>
    <t>4.1</t>
  </si>
  <si>
    <t>5.2</t>
  </si>
  <si>
    <t>4.2</t>
  </si>
  <si>
    <t>4.3</t>
  </si>
  <si>
    <t>4.4</t>
  </si>
  <si>
    <t>4.5</t>
  </si>
  <si>
    <t>4.6</t>
  </si>
  <si>
    <t>4.7</t>
  </si>
  <si>
    <t>5.1</t>
  </si>
  <si>
    <t>5.1.1</t>
  </si>
  <si>
    <t>5.1.2</t>
  </si>
  <si>
    <t>5.1.3</t>
  </si>
  <si>
    <t>5.2.1</t>
  </si>
  <si>
    <t>6.1</t>
  </si>
  <si>
    <t>6.2</t>
  </si>
  <si>
    <t>6.3</t>
  </si>
  <si>
    <t>6.4</t>
  </si>
  <si>
    <t>6.5</t>
  </si>
  <si>
    <t>6.6</t>
  </si>
  <si>
    <t>6.7</t>
  </si>
  <si>
    <t>6.8</t>
  </si>
  <si>
    <t>6.9</t>
  </si>
  <si>
    <t>6.10</t>
  </si>
  <si>
    <t>6.11</t>
  </si>
  <si>
    <t>6.12</t>
  </si>
  <si>
    <t>7.1</t>
  </si>
  <si>
    <t>7.2</t>
  </si>
  <si>
    <t>7.3</t>
  </si>
  <si>
    <t>8.1</t>
  </si>
  <si>
    <t>8.1.1</t>
  </si>
  <si>
    <t>8.1.2</t>
  </si>
  <si>
    <t>8.1.3</t>
  </si>
  <si>
    <t>8.1.4</t>
  </si>
  <si>
    <t>8.2</t>
  </si>
  <si>
    <t>8.2.1</t>
  </si>
  <si>
    <t>8.2.2</t>
  </si>
  <si>
    <t>8.2.3</t>
  </si>
  <si>
    <t>8.2.4</t>
  </si>
  <si>
    <t>8.2.5</t>
  </si>
  <si>
    <t>MEMÓRIA DE CÁLCULO</t>
  </si>
  <si>
    <t>MEMÓRIA</t>
  </si>
  <si>
    <t>Mobilização e desmobilização de container para a execução do canteiro central</t>
  </si>
  <si>
    <t>Ligação provisória para container tipo 2</t>
  </si>
  <si>
    <t>Ligação provisória para container tipo 4</t>
  </si>
  <si>
    <t>Ligação provisória para container tipo 7</t>
  </si>
  <si>
    <t>Placa de obra</t>
  </si>
  <si>
    <t>Locação topográfica considerando 30 pontos de referência</t>
  </si>
  <si>
    <t>Remoção mecanizada de camada granular para execução de novas camadas de pavimento. Consideramos 20 cm de base e 20 cm de sub base a serem removidas. Área considerada de 8899,17 m²</t>
  </si>
  <si>
    <t>Remoção mecanizada de revestimento asfáltico existente para execução de novo revestimento. Área considera de 6955,43 m² com espessura de pavimento de 10 cm a ser removido</t>
  </si>
  <si>
    <t>Remoção de meio fio dos canteiros existentes. Não foi considerado reaproveitamento dos mesmos</t>
  </si>
  <si>
    <t>Remoção do letreiro "BRUMADINHO"para posterior reaproveitamento</t>
  </si>
  <si>
    <t>Demolição mecanizada de concreto do suporte do letreiro "BRUMADINHO"</t>
  </si>
  <si>
    <t>Remoção das placas de sinalização existentes</t>
  </si>
  <si>
    <t>Transporte do material demolido para bota fora. Para o concreto, para o revestimento asfáltico e para o meio fio foi considerado um empolamento de 1,4 para material demolido. Para o transporte da camada granular removida consideramos um empolamento de 1,3. O DMT utilizado foi de 15 km</t>
  </si>
  <si>
    <t>Transporte do material de corte. Foi utilizado o volume de bota fora retirado de projeto. Empolamento de 30% e DMT de 15 km</t>
  </si>
  <si>
    <t>Compactação do material no bota fora</t>
  </si>
  <si>
    <t>Quantitativo retirado do projeto de pavimentação</t>
  </si>
  <si>
    <t>Quantitativo retirado do projeto geométrico. O material para os aterros será aproveitado do material de corte</t>
  </si>
  <si>
    <t>Quantitativo retirado do projeto geométrico. Quantitativo de corte de material existente</t>
  </si>
  <si>
    <t>Quantitativo retirado do projeto de pavimentação. O subleito deverá ser regularizado para então receber o reforço do subleito</t>
  </si>
  <si>
    <t>Quantitativo retirado do projeto de pavimentação. O reforço do subleito deverá ser executado com material de local de empréstimo. O transporte do material é considerado a parte</t>
  </si>
  <si>
    <t>Quantitativo retirado do projeto de pavimentação. A sub base deverá ser executada com solo proveniente de área de empréstimo. O transporte do material é considerado a parte</t>
  </si>
  <si>
    <t>Quantitativo retirado do projeto de pavimentação. A carga do material e o transporte são considerados a parte</t>
  </si>
  <si>
    <t>Quantitativo retirado do projeto de pavimentação. Imprimação em toda a área em que será aplicado o CBUQ</t>
  </si>
  <si>
    <t>Quantitativo retirado do projeto de pavimentação. Pintura de ligação em toda a área em que será aplicado o CBUQ</t>
  </si>
  <si>
    <t>Transporte com caminhão tanque dos materiais para realização da pintura de ligação e da imprimação
O local de aquisição é a DISBRAL, em Sarzedo, a 21,5 km da obra
O consumo da pintura de ligação é de 0,0005 t/m² de RR-2C
O consumo da imprimação é de 0,0012 t/m² de emulsão asfáltica de petróleo</t>
  </si>
  <si>
    <t>Carga de Materiais Granulares</t>
  </si>
  <si>
    <t>Reforço do Subleito</t>
  </si>
  <si>
    <t>Total (m³)</t>
  </si>
  <si>
    <t>Carga da mistura asfáltica em caminhão. Densidade de 2,4 para o CBUQ</t>
  </si>
  <si>
    <t>Quantitativo retirado do projeto de sinalização</t>
  </si>
  <si>
    <t>Serão 6 suportes para as placas pois são 3 placas instaladas de forma individual e as outras 6 placas serão instaladas em pares</t>
  </si>
  <si>
    <t>6.13</t>
  </si>
  <si>
    <t>CPU-1765</t>
  </si>
  <si>
    <t>INSUMO</t>
  </si>
  <si>
    <t>Terra Vegetal</t>
  </si>
  <si>
    <t>Canteiro 1 (m²)</t>
  </si>
  <si>
    <t>Canteiro 2 (m²)</t>
  </si>
  <si>
    <t>Canteiro 3 (m²)</t>
  </si>
  <si>
    <t>Canteiro Central (m²)</t>
  </si>
  <si>
    <t>Total (m²)</t>
  </si>
  <si>
    <t>Espessura (m)</t>
  </si>
  <si>
    <t>Volume Total (m³)</t>
  </si>
  <si>
    <t>Adubo</t>
  </si>
  <si>
    <t>Areia com Pó de Pedra</t>
  </si>
  <si>
    <t>CPU-1770</t>
  </si>
  <si>
    <t>LASTRO DE AREIA COM PÓ DE PEDRA PARA PAISAGISMO</t>
  </si>
  <si>
    <t>9.1</t>
  </si>
  <si>
    <t>9.2</t>
  </si>
  <si>
    <t>9.3</t>
  </si>
  <si>
    <t>9.4</t>
  </si>
  <si>
    <t>9.5</t>
  </si>
  <si>
    <t>9.6</t>
  </si>
  <si>
    <t>9.7</t>
  </si>
  <si>
    <t>9.8</t>
  </si>
  <si>
    <t>9.9</t>
  </si>
  <si>
    <t>9.10</t>
  </si>
  <si>
    <t>Quantitativo retirado do projeto de paisagismo</t>
  </si>
  <si>
    <t>Quantitativo referente às covas para plantio das palmeiras</t>
  </si>
  <si>
    <t>Quantitativo referente às mudas de palmeira</t>
  </si>
  <si>
    <t>Quantitativo de terra vegetal a ser implantado nas covas das palmeiras. Área de 60 x 60 cm. Altura de 40 cm</t>
  </si>
  <si>
    <t>Aplicação de adubo em todos os jardins. Áreas retiradas do projeto de paisagismo
524,16 m², 22,27 m², 17,03 m² e 4,27 m²</t>
  </si>
  <si>
    <t>Quantitativo de terra vegetal a ser implantado nas covas das palmeiras. Área de 60 x 60 cm. Altura de 20 cm</t>
  </si>
  <si>
    <t>Quantitativo de terra vegetal a ser implantado nas covas das palmeiras. Área de 60 x 60 cm. Altura de 35 cm</t>
  </si>
  <si>
    <t>Separador físico de jardim. Quantitativo retirado do projeto de paisagismo</t>
  </si>
  <si>
    <t>O serviço de transporte (95875) em m³xkm contempla os seguintes transportes:
- transporte dos materiais para a brita graduada;
- transporte dos solos para sub base e reforço do subleito.</t>
  </si>
  <si>
    <t>Carga e descarga de solo e materiais granulares. Esse serviço contempla o solo para o reforço do subleito, o solo para a sub base e os materiais granulares para base
São 3434,15 m³ de solo, somando reforço do subleito e sub base. 
Brita 2 - 1528,06 m³ de base com coeficiente de brita 2 de 0,0733. Total de 112,01 m³
Brita 0 - 1528,06 m³ de base com coeficiente de brita 0 de 0,6967. Total de 1064,60 m³
Brita 1 - 1528,06 m³ de base com coeficiente de brita 1 de 0,1467. Total de 224,17 m³
Pó de Pedra - 1528,06 m³ de base com coeficiente de pó de pedra de 0,4913. Total de 750,74 m³
Total de 2151,52 m³ de materiais granulares da base</t>
  </si>
  <si>
    <t>Transporte dos materiais necessários para execução da obra, com DMT até 30 km, em rodovia pavimentada
Transporte do solo para reforço do subleito. 3434,15 x 1,3 = 4464,40 m³. DMT de 15 km para solo</t>
  </si>
  <si>
    <t>O serviço de transporte (95878 e 93596) em txkm contempla os seguintes transportes:
- transporte dos materiais para a brita graduada com DMT de 27,5 km;
- transporte do CBUQ (massa pronta) da usina para a obra com DMT até 30 km;
- transporte do CBUQ (massa pronta) da usina para a obra com DMT acima de 30 km.
Para o transporte do CBUQ foi utilizada densidade de 2,4 para o material. E para os materiais granulares a densidade utilizada foi de 1,5.</t>
  </si>
  <si>
    <t>CPU-1771</t>
  </si>
  <si>
    <t>INSTALAÇÃO DE LETREIRO (REAPROVEITAMENTO DAS LETRAS) EM BASE DE CONCRETO</t>
  </si>
  <si>
    <t>COMPOSIÇÃO</t>
  </si>
  <si>
    <t>4.8</t>
  </si>
  <si>
    <t>4.9</t>
  </si>
  <si>
    <t>Destocamento e afastamento após corte da palmeira existente</t>
  </si>
  <si>
    <t>Corte da palmeira existente</t>
  </si>
  <si>
    <t>9.11</t>
  </si>
  <si>
    <t>9.12</t>
  </si>
  <si>
    <t>Reinstalação do letreiro com o nome da cidade de Brumadinho. Esse serviço compreende concreto, aço e fôrma para construção de uma base</t>
  </si>
  <si>
    <t>RODOVIA MG-040 COM ESTRADA PARA ALBERTO FLORES - CEP: 35460-000</t>
  </si>
  <si>
    <t>FORNECIMENTO E IMPLANTAÇÃO DE TERRA VEGETAL PARA PAISAGISMO</t>
  </si>
  <si>
    <t>Transporte de 514,34 m³ de CBUQ por 30 km. Índice de 2,4 para o CBUQ
Transporte de 2151,52 m³ de materiais granulares para execução da base utilizando densidade de 1,5 e DMT de 27,5 km</t>
  </si>
  <si>
    <t>Transporte de 514,34 m³ de CBUQ por 18,5 km. Índice de 2,4 para o CBUQ</t>
  </si>
  <si>
    <t>Quantitativo retirado do projeto de pavimentação e do projeto de sinalização (CBUQ para as faixas elevadas)</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</si>
  <si>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</si>
  <si>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</si>
  <si>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</si>
  <si>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</si>
  <si>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</si>
  <si>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</si>
  <si>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</si>
  <si>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</si>
  <si>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</si>
  <si>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</si>
  <si>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</si>
  <si>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</si>
  <si>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</si>
  <si>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</si>
  <si>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</si>
  <si>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</si>
  <si>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</si>
  <si>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</si>
  <si>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</si>
  <si>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</si>
  <si>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</si>
  <si>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</si>
  <si>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</si>
  <si>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</si>
  <si>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</si>
  <si>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</si>
  <si>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</si>
  <si>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</si>
  <si>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</si>
  <si>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</si>
  <si>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</si>
  <si>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</si>
  <si>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</si>
  <si>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</si>
  <si>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</si>
  <si>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</si>
  <si>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</si>
  <si>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</si>
  <si>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</si>
  <si>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</si>
  <si>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</si>
  <si>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</si>
  <si>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</si>
  <si>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</si>
  <si>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</si>
  <si>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</si>
  <si>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</si>
  <si>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</si>
  <si>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</si>
  <si>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</si>
  <si>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</si>
  <si>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</si>
  <si>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</si>
  <si>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</si>
  <si>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</si>
  <si>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</si>
  <si>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</si>
  <si>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</si>
  <si>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</si>
  <si>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</si>
  <si>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</si>
  <si>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</si>
  <si>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</si>
  <si>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</si>
  <si>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</si>
  <si>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</si>
  <si>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</si>
  <si>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</si>
  <si>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</si>
  <si>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</si>
  <si>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</si>
  <si>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</si>
  <si>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</si>
  <si>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</si>
  <si>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</si>
  <si>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</si>
  <si>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</si>
  <si>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</si>
  <si>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</si>
  <si>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</si>
  <si>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</si>
  <si>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</si>
  <si>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</si>
  <si>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</si>
  <si>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</si>
  <si>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</si>
  <si>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</si>
  <si>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</si>
  <si>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</si>
  <si>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</si>
  <si>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</si>
  <si>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</si>
  <si>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</si>
  <si>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</si>
  <si>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</si>
  <si>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</si>
  <si>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</si>
  <si>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</si>
  <si>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</si>
  <si>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</si>
  <si>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</si>
  <si>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</si>
  <si>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</si>
  <si>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</si>
  <si>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</si>
  <si>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</si>
  <si>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</si>
  <si>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</si>
  <si>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</si>
  <si>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</si>
  <si>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</si>
  <si>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</si>
  <si>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</si>
  <si>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</si>
  <si>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</si>
  <si>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</si>
  <si>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TE DE REDUÇÃO, CPVC, SOLDÁVEL, DN 28 X 22 MM, INSTALADO EM RAMAL DE DISTRIBUIÇÃO DE ÁGUA - FORNECIMENTO E INSTALAÇÃO. AF_06/2022</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</si>
  <si>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</si>
  <si>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</si>
  <si>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</si>
  <si>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</si>
  <si>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</si>
  <si>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</si>
  <si>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</si>
  <si>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</si>
  <si>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</si>
  <si>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</si>
  <si>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</si>
  <si>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</si>
  <si>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</si>
  <si>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</si>
  <si>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</si>
  <si>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</si>
  <si>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</si>
  <si>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</si>
  <si>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</si>
  <si>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</si>
  <si>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</si>
  <si>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</si>
  <si>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</si>
  <si>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</si>
  <si>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</si>
  <si>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</si>
  <si>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</si>
  <si>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</si>
  <si>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</si>
  <si>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</si>
  <si>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</si>
  <si>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</si>
  <si>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</si>
  <si>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</si>
  <si>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</si>
  <si>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</si>
  <si>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</si>
  <si>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</si>
  <si>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</si>
  <si>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</si>
  <si>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</si>
  <si>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</si>
  <si>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</si>
  <si>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</si>
  <si>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</si>
  <si>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</si>
  <si>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</si>
  <si>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</si>
  <si>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</si>
  <si>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</si>
  <si>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</si>
  <si>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</si>
  <si>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</si>
  <si>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</si>
  <si>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</si>
  <si>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</si>
  <si>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</si>
  <si>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</si>
  <si>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</si>
  <si>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</si>
  <si>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</si>
  <si>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</si>
  <si>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</si>
  <si>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</si>
  <si>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</si>
  <si>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</si>
  <si>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</si>
  <si>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</si>
  <si>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</si>
  <si>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</si>
  <si>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</si>
  <si>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</si>
  <si>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</si>
  <si>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</si>
  <si>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</si>
  <si>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</si>
  <si>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</si>
  <si>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</si>
  <si>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</si>
  <si>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</si>
  <si>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</si>
  <si>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</si>
  <si>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</si>
  <si>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</si>
  <si>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</si>
  <si>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</si>
  <si>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</si>
  <si>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</si>
  <si>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</si>
  <si>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</si>
  <si>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</si>
  <si>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</si>
  <si>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</si>
  <si>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</si>
  <si>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</si>
  <si>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</si>
  <si>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</si>
  <si>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</si>
  <si>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</si>
  <si>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</si>
  <si>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</si>
  <si>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</si>
  <si>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</si>
  <si>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</si>
  <si>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</si>
  <si>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</si>
  <si>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</si>
  <si>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EXECUÇÃO E COMPACTAÇÃO DE BASE E OU SUB BASE PARA PAVIMENTAÇÃO DE SOLO ESTABILIZADO GRANULOMETRICAMENTE SEM MISTURA DE SOLOS - EXCLUSIVE SOLO, ESCAVAÇÃO, CARGA E TRANSPORTE. AF_11/2023</t>
  </si>
  <si>
    <t>CONTRAPISO EM ARGAMASSA PRONTA, PREPARO MANUAL, APLICADO EM ÁREAS SECAS SOBRE LAJE, ADERIDO, ACABAMENTO NÃO REFORÇADO, ESPESSURA 2CM. AF_07/2021</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</si>
  <si>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</si>
  <si>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</si>
  <si>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</si>
  <si>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</si>
  <si>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</si>
  <si>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</si>
  <si>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</si>
  <si>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</si>
  <si>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</si>
  <si>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</si>
  <si>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</si>
  <si>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</si>
  <si>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</si>
  <si>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</si>
  <si>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</si>
  <si>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</si>
  <si>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</si>
  <si>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</si>
  <si>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</si>
  <si>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</si>
  <si>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</si>
  <si>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</si>
  <si>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</si>
  <si>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</si>
  <si>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</si>
  <si>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</si>
  <si>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</si>
  <si>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</si>
  <si>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</si>
  <si>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</si>
  <si>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</si>
  <si>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</si>
  <si>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</si>
  <si>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</si>
  <si>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</si>
  <si>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</si>
  <si>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</si>
  <si>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</si>
  <si>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</si>
  <si>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</si>
  <si>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</si>
  <si>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</si>
  <si>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</si>
  <si>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</si>
  <si>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</si>
  <si>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</si>
  <si>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</si>
  <si>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</si>
  <si>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</si>
  <si>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</si>
  <si>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</si>
  <si>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</si>
  <si>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</si>
  <si>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</si>
  <si>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</si>
  <si>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</si>
  <si>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</si>
  <si>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</si>
  <si>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</si>
  <si>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</si>
  <si>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</si>
  <si>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</si>
  <si>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</si>
  <si>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</si>
  <si>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</si>
  <si>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</si>
  <si>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</si>
  <si>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</si>
  <si>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</si>
  <si>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</si>
  <si>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</si>
  <si>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</si>
  <si>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</si>
  <si>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</si>
  <si>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</si>
  <si>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</si>
  <si>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</si>
  <si>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</si>
  <si>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</si>
  <si>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</si>
  <si>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</si>
  <si>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</si>
  <si>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</si>
  <si>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</si>
  <si>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</si>
  <si>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</si>
  <si>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</si>
  <si>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</si>
  <si>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</si>
  <si>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</si>
  <si>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</si>
  <si>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</si>
  <si>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</si>
  <si>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</si>
  <si>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</si>
  <si>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</si>
  <si>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</si>
  <si>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</si>
  <si>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</si>
  <si>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</si>
  <si>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</si>
  <si>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</si>
  <si>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</si>
  <si>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</si>
  <si>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</si>
  <si>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</si>
  <si>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</si>
  <si>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</si>
  <si>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</si>
  <si>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</si>
  <si>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</si>
  <si>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</si>
  <si>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</si>
  <si>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</si>
  <si>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</si>
  <si>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</si>
  <si>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</si>
  <si>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</si>
  <si>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</si>
  <si>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</si>
  <si>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</si>
  <si>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</si>
  <si>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</si>
  <si>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</si>
  <si>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</si>
  <si>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</si>
  <si>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</si>
  <si>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</si>
  <si>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</si>
  <si>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</si>
  <si>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</si>
  <si>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</si>
  <si>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</si>
  <si>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</si>
  <si>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</si>
  <si>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</si>
  <si>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</si>
  <si>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</si>
  <si>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</si>
  <si>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</si>
  <si>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</si>
  <si>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</si>
  <si>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</si>
  <si>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</si>
  <si>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</si>
  <si>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</si>
  <si>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</si>
  <si>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</si>
  <si>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</si>
  <si>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</si>
  <si>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</si>
  <si>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</si>
  <si>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</si>
  <si>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</si>
  <si>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</si>
  <si>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</si>
  <si>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</si>
  <si>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</si>
  <si>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</si>
  <si>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</si>
  <si>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</si>
  <si>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</si>
  <si>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</si>
  <si>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</si>
  <si>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</si>
  <si>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</si>
  <si>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</si>
  <si>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</si>
  <si>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</si>
  <si>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</si>
  <si>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</si>
  <si>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</si>
  <si>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</si>
  <si>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</si>
  <si>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</si>
  <si>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</si>
  <si>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</si>
  <si>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</si>
  <si>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</si>
  <si>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</si>
  <si>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</si>
  <si>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</si>
  <si>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</si>
  <si>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</si>
  <si>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</si>
  <si>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</si>
  <si>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</si>
  <si>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</si>
  <si>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</si>
  <si>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</si>
  <si>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</si>
  <si>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</si>
  <si>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</si>
  <si>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</si>
  <si>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</si>
  <si>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</si>
  <si>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</si>
  <si>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</si>
  <si>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</si>
  <si>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</si>
  <si>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</si>
  <si>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</si>
  <si>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</si>
  <si>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</si>
  <si>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</si>
  <si>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</si>
  <si>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</si>
  <si>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</si>
  <si>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</si>
  <si>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</si>
  <si>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</si>
  <si>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</si>
  <si>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</si>
  <si>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</si>
  <si>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</si>
  <si>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</si>
  <si>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</si>
  <si>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</si>
  <si>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</si>
  <si>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</si>
  <si>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</si>
  <si>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</si>
  <si>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</si>
  <si>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</si>
  <si>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</si>
  <si>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</si>
  <si>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</si>
  <si>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</si>
  <si>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</si>
  <si>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</si>
  <si>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</si>
  <si>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</si>
  <si>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</si>
  <si>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</si>
  <si>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</si>
  <si>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</si>
  <si>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</si>
  <si>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</si>
  <si>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</si>
  <si>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</si>
  <si>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</si>
  <si>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</si>
  <si>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</si>
  <si>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</si>
  <si>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</si>
  <si>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</si>
  <si>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</si>
  <si>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</si>
  <si>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</si>
  <si>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</si>
  <si>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</si>
  <si>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</si>
  <si>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</si>
  <si>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</si>
  <si>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</si>
  <si>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</si>
  <si>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</si>
  <si>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</si>
  <si>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</si>
  <si>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</si>
  <si>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</si>
  <si>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</si>
  <si>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</si>
  <si>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</si>
  <si>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</si>
  <si>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</si>
  <si>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</si>
  <si>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</si>
  <si>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</si>
  <si>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</si>
  <si>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</si>
  <si>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</si>
  <si>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</si>
  <si>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</si>
  <si>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</si>
  <si>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</si>
  <si>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</si>
  <si>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</si>
  <si>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</si>
  <si>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</si>
  <si>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</si>
  <si>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</si>
  <si>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</si>
  <si>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</si>
  <si>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</si>
  <si>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</si>
  <si>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</si>
  <si>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</si>
  <si>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</si>
  <si>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</si>
  <si>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</si>
  <si>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</si>
  <si>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</si>
  <si>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</si>
  <si>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</si>
  <si>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</si>
  <si>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</si>
  <si>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</si>
  <si>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</si>
  <si>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</si>
  <si>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</si>
  <si>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</si>
  <si>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</si>
  <si>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</si>
  <si>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</si>
  <si>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</si>
  <si>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</si>
  <si>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</si>
  <si>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</si>
  <si>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</si>
  <si>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</si>
  <si>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</si>
  <si>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</si>
  <si>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</si>
  <si>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</si>
  <si>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</si>
  <si>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</si>
  <si>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</si>
  <si>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</si>
  <si>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</si>
  <si>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</si>
  <si>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</si>
  <si>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</si>
  <si>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</si>
  <si>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</si>
  <si>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</si>
  <si>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</si>
  <si>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</si>
  <si>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</si>
  <si>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</si>
  <si>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</si>
  <si>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</si>
  <si>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</si>
  <si>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</si>
  <si>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</si>
  <si>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</si>
  <si>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</si>
  <si>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</si>
  <si>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</si>
  <si>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</si>
  <si>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</si>
  <si>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</si>
  <si>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</si>
  <si>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</si>
  <si>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</si>
  <si>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</si>
  <si>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</si>
  <si>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</si>
  <si>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</si>
  <si>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</si>
  <si>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</si>
  <si>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</si>
  <si>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</si>
  <si>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</si>
  <si>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</si>
  <si>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</si>
  <si>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</si>
  <si>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</si>
  <si>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</si>
  <si>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</si>
  <si>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</si>
  <si>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</si>
  <si>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</si>
  <si>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</si>
  <si>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</si>
  <si>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</si>
  <si>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</si>
  <si>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</si>
  <si>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</si>
  <si>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</si>
  <si>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</si>
  <si>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</si>
  <si>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</si>
  <si>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</si>
  <si>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</si>
  <si>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</si>
  <si>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</si>
  <si>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</si>
  <si>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</si>
  <si>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</si>
  <si>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</si>
  <si>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</si>
  <si>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</si>
  <si>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</si>
  <si>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</si>
  <si>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</si>
  <si>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</si>
  <si>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</si>
  <si>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</si>
  <si>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</si>
  <si>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</si>
  <si>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</si>
  <si>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</si>
  <si>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</si>
  <si>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</si>
  <si>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</si>
  <si>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</si>
  <si>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</si>
  <si>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</si>
  <si>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</si>
  <si>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</si>
  <si>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</si>
  <si>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</si>
  <si>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</si>
  <si>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</si>
  <si>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</si>
  <si>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</si>
  <si>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</si>
  <si>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</si>
  <si>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</si>
  <si>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</si>
  <si>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</si>
  <si>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</si>
  <si>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</si>
  <si>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</si>
  <si>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</si>
  <si>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</si>
  <si>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</si>
  <si>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</si>
  <si>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</si>
  <si>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</si>
  <si>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</si>
  <si>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</si>
  <si>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</si>
  <si>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</si>
  <si>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</si>
  <si>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</si>
  <si>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</si>
  <si>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</si>
  <si>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</si>
  <si>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</si>
  <si>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</si>
  <si>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</si>
  <si>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</si>
  <si>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</si>
  <si>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</si>
  <si>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</si>
  <si>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</si>
  <si>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</si>
  <si>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</si>
  <si>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</si>
  <si>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</si>
  <si>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</si>
  <si>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</si>
  <si>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</si>
  <si>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</si>
  <si>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</si>
  <si>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</si>
  <si>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</si>
  <si>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</si>
  <si>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</si>
  <si>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</si>
  <si>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</si>
  <si>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</si>
  <si>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</si>
  <si>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</si>
  <si>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</si>
  <si>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</si>
  <si>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</si>
  <si>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</si>
  <si>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</si>
  <si>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</si>
  <si>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</si>
  <si>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</si>
  <si>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</si>
  <si>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</si>
  <si>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</si>
  <si>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</si>
  <si>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</si>
  <si>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</si>
  <si>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</si>
  <si>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</si>
  <si>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</si>
  <si>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</si>
  <si>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</si>
  <si>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</si>
  <si>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</si>
  <si>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</si>
  <si>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</si>
  <si>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</si>
  <si>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</si>
  <si>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</si>
  <si>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</si>
  <si>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</si>
  <si>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</si>
  <si>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</si>
  <si>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</si>
  <si>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</si>
  <si>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</si>
  <si>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</si>
  <si>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</si>
  <si>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</si>
  <si>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</si>
  <si>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</si>
  <si>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</si>
  <si>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</si>
  <si>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</si>
  <si>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</si>
  <si>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</si>
  <si>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</si>
  <si>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</si>
  <si>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</si>
  <si>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</si>
  <si>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</si>
  <si>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</si>
  <si>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</si>
  <si>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</si>
  <si>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</si>
  <si>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</si>
  <si>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</si>
  <si>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</si>
  <si>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</si>
  <si>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</si>
  <si>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</si>
  <si>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</si>
  <si>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</si>
  <si>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</si>
  <si>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</si>
  <si>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</si>
  <si>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</si>
  <si>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</si>
  <si>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</si>
  <si>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</si>
  <si>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</si>
  <si>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</si>
  <si>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</si>
  <si>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</si>
  <si>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</si>
  <si>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</si>
  <si>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</si>
  <si>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</si>
  <si>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</si>
  <si>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</si>
  <si>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</si>
  <si>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</si>
  <si>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</si>
  <si>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</si>
  <si>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</si>
  <si>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</si>
  <si>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</si>
  <si>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</si>
  <si>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</si>
  <si>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</si>
  <si>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</si>
  <si>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</si>
  <si>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</si>
  <si>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</si>
  <si>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</si>
  <si>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</si>
  <si>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</si>
  <si>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</si>
  <si>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</si>
  <si>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</si>
  <si>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</si>
  <si>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</si>
  <si>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</si>
  <si>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</si>
  <si>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</si>
  <si>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</si>
  <si>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</si>
  <si>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</si>
  <si>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</si>
  <si>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</si>
  <si>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</si>
  <si>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</si>
  <si>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</si>
  <si>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</si>
  <si>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</si>
  <si>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</si>
  <si>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</si>
  <si>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</si>
  <si>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</si>
  <si>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</si>
  <si>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</si>
  <si>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</si>
  <si>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</si>
  <si>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</si>
  <si>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</si>
  <si>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</si>
  <si>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</si>
  <si>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</si>
  <si>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</si>
  <si>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</si>
  <si>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</si>
  <si>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</si>
  <si>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</si>
  <si>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</si>
  <si>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</si>
  <si>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</si>
  <si>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</si>
  <si>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</si>
  <si>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</si>
  <si>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</si>
  <si>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</si>
  <si>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</si>
  <si>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</si>
  <si>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</si>
  <si>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</si>
  <si>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</si>
  <si>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</si>
  <si>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</si>
  <si>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</si>
  <si>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</si>
  <si>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</si>
  <si>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</si>
  <si>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</si>
  <si>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</si>
  <si>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</si>
  <si>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</si>
  <si>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</si>
  <si>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</si>
  <si>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</si>
  <si>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</si>
  <si>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</si>
  <si>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</si>
  <si>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</si>
  <si>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</si>
  <si>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</si>
  <si>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</si>
  <si>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</si>
  <si>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</si>
  <si>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</si>
  <si>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</si>
  <si>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</si>
  <si>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</si>
  <si>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</si>
  <si>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</si>
  <si>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</si>
  <si>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</si>
  <si>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</si>
  <si>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</si>
  <si>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</si>
  <si>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</si>
  <si>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</si>
  <si>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</si>
  <si>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</si>
  <si>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</si>
  <si>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</si>
  <si>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</si>
  <si>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</si>
  <si>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</si>
  <si>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</si>
  <si>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</si>
  <si>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</si>
  <si>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</si>
  <si>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</si>
  <si>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</si>
  <si>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</si>
  <si>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</si>
  <si>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</si>
  <si>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</si>
  <si>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</si>
  <si>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</si>
  <si>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</si>
  <si>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</si>
  <si>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</si>
  <si>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</si>
  <si>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</si>
  <si>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</si>
  <si>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</si>
  <si>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</si>
  <si>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</si>
  <si>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</si>
  <si>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</si>
  <si>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</si>
  <si>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</si>
  <si>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</si>
  <si>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</si>
  <si>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</si>
  <si>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</si>
  <si>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</si>
  <si>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</si>
  <si>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</si>
  <si>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</si>
  <si>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</si>
  <si>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</si>
  <si>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</si>
  <si>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</si>
  <si>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</si>
  <si>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</si>
  <si>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</si>
  <si>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</si>
  <si>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</si>
  <si>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</si>
  <si>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</si>
  <si>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</si>
  <si>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</si>
  <si>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</si>
  <si>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</si>
  <si>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</si>
  <si>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</si>
  <si>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</si>
  <si>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</si>
  <si>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</si>
  <si>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</si>
  <si>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</si>
  <si>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</si>
  <si>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</si>
  <si>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</si>
  <si>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</si>
  <si>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</si>
  <si>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</si>
  <si>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</si>
  <si>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</si>
  <si>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</si>
  <si>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</si>
  <si>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</si>
  <si>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</si>
  <si>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</si>
  <si>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</si>
  <si>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</si>
  <si>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</si>
  <si>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</si>
  <si>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</si>
  <si>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</si>
  <si>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</si>
  <si>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</si>
  <si>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</si>
  <si>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</si>
  <si>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</si>
  <si>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</si>
  <si>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</si>
  <si>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</si>
  <si>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</si>
  <si>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</si>
  <si>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</si>
  <si>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</si>
  <si>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</si>
  <si>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</si>
  <si>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</si>
  <si>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</si>
  <si>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</si>
  <si>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</si>
  <si>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</si>
  <si>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</si>
  <si>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</si>
  <si>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</si>
  <si>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</si>
  <si>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</si>
  <si>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</si>
  <si>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</si>
  <si>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</si>
  <si>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</si>
  <si>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</si>
  <si>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</si>
  <si>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</si>
  <si>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</si>
  <si>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</si>
  <si>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</si>
  <si>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</si>
  <si>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</si>
  <si>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</si>
  <si>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</si>
  <si>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</si>
  <si>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</si>
  <si>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</si>
  <si>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</si>
  <si>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</si>
  <si>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</si>
  <si>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</si>
  <si>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</si>
  <si>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</si>
  <si>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</si>
  <si>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</si>
  <si>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</si>
  <si>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</si>
  <si>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</si>
  <si>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</si>
  <si>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</si>
  <si>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</si>
  <si>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</si>
  <si>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</si>
  <si>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</si>
  <si>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</si>
  <si>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</si>
  <si>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</si>
  <si>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</si>
  <si>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</si>
  <si>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</si>
  <si>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</si>
  <si>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</si>
  <si>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</si>
  <si>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</si>
  <si>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</si>
  <si>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</si>
  <si>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</si>
  <si>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</si>
  <si>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</si>
  <si>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</si>
  <si>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</si>
  <si>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</si>
  <si>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</si>
  <si>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</si>
  <si>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</si>
  <si>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</si>
  <si>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</si>
  <si>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</si>
  <si>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</si>
  <si>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</si>
  <si>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</si>
  <si>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</si>
  <si>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</si>
  <si>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</si>
  <si>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</si>
  <si>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</si>
  <si>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</si>
  <si>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</si>
  <si>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</si>
  <si>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</si>
  <si>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</si>
  <si>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</si>
  <si>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</si>
  <si>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</si>
  <si>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</si>
  <si>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</si>
  <si>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</si>
  <si>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</si>
  <si>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</si>
  <si>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</si>
  <si>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</si>
  <si>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</si>
  <si>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</si>
  <si>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</si>
  <si>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</si>
  <si>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</si>
  <si>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</si>
  <si>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</si>
  <si>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</si>
  <si>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</si>
  <si>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</si>
  <si>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</si>
  <si>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</si>
  <si>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</si>
  <si>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</si>
  <si>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</si>
  <si>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</si>
  <si>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</si>
  <si>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</si>
  <si>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</si>
  <si>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</si>
  <si>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</si>
  <si>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</si>
  <si>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</si>
  <si>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</si>
  <si>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</si>
  <si>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</si>
  <si>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</si>
  <si>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</si>
  <si>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</si>
  <si>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</si>
  <si>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</si>
  <si>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</si>
  <si>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</si>
  <si>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</si>
  <si>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</si>
  <si>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</si>
  <si>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</si>
  <si>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</si>
  <si>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</si>
  <si>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</si>
  <si>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</si>
  <si>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</si>
  <si>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</si>
  <si>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</si>
  <si>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</si>
  <si>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</si>
  <si>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</si>
  <si>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</si>
  <si>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</si>
  <si>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</si>
  <si>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</si>
  <si>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</si>
  <si>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</si>
  <si>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</si>
  <si>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</si>
  <si>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</si>
  <si>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</si>
  <si>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</si>
  <si>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</si>
  <si>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</si>
  <si>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</si>
  <si>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</si>
  <si>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</si>
  <si>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</si>
  <si>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</si>
  <si>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</si>
  <si>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</si>
  <si>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</si>
  <si>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</si>
  <si>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</si>
  <si>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</si>
  <si>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</si>
  <si>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</si>
  <si>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</si>
  <si>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</si>
  <si>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</si>
  <si>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</si>
  <si>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</si>
  <si>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</si>
  <si>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</si>
  <si>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</si>
  <si>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</si>
  <si>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</si>
  <si>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</si>
  <si>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</si>
  <si>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</si>
  <si>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</si>
  <si>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</si>
  <si>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</si>
  <si>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</si>
  <si>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</si>
  <si>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</si>
  <si>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</si>
  <si>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</si>
  <si>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</si>
  <si>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</si>
  <si>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</si>
  <si>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</si>
  <si>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</si>
  <si>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</si>
  <si>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</si>
  <si>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</si>
  <si>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</si>
  <si>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</si>
  <si>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</si>
  <si>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</si>
  <si>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</si>
  <si>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</si>
  <si>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</si>
  <si>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</si>
  <si>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</si>
  <si>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</si>
  <si>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</si>
  <si>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</si>
  <si>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</si>
  <si>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</si>
  <si>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</si>
  <si>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</si>
  <si>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</si>
  <si>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</si>
  <si>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</si>
  <si>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</si>
  <si>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</si>
  <si>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</si>
  <si>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</si>
  <si>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</si>
  <si>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</si>
  <si>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</si>
  <si>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</si>
  <si>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</si>
  <si>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</si>
  <si>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</si>
  <si>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</si>
  <si>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</si>
  <si>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</si>
  <si>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</si>
  <si>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</si>
  <si>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</si>
  <si>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</si>
  <si>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</si>
  <si>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</si>
  <si>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</si>
  <si>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</si>
  <si>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</si>
  <si>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</si>
  <si>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</si>
  <si>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</si>
  <si>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</si>
  <si>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</si>
  <si>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</si>
  <si>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</si>
  <si>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</si>
  <si>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</si>
  <si>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</si>
  <si>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</si>
  <si>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</si>
  <si>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</si>
  <si>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</si>
  <si>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</si>
  <si>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</si>
  <si>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</si>
  <si>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</si>
  <si>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</si>
  <si>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</si>
  <si>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</si>
  <si>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</si>
  <si>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</si>
  <si>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</si>
  <si>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</si>
  <si>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</si>
  <si>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</si>
  <si>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</si>
  <si>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</si>
  <si>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</si>
  <si>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</si>
  <si>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</si>
  <si>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</si>
  <si>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</si>
  <si>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</si>
  <si>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</si>
  <si>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</si>
  <si>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</si>
  <si>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</si>
  <si>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</si>
  <si>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</si>
  <si>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</si>
  <si>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</si>
  <si>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</si>
  <si>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</si>
  <si>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</si>
  <si>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</si>
  <si>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</si>
  <si>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</si>
  <si>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</si>
  <si>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</si>
  <si>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</si>
  <si>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</si>
  <si>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</si>
  <si>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</si>
  <si>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</si>
  <si>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</si>
  <si>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</si>
  <si>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</si>
  <si>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</si>
  <si>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</si>
  <si>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</si>
  <si>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</si>
  <si>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</si>
  <si>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</si>
  <si>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</si>
  <si>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</si>
  <si>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</si>
  <si>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</si>
  <si>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</si>
  <si>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</si>
  <si>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</si>
  <si>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</si>
  <si>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</si>
  <si>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</si>
  <si>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</si>
  <si>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</si>
  <si>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</si>
  <si>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</si>
  <si>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</si>
  <si>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</si>
  <si>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</si>
  <si>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</si>
  <si>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</si>
  <si>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</si>
  <si>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</si>
  <si>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</si>
  <si>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</si>
  <si>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</si>
  <si>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</si>
  <si>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</si>
  <si>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</si>
  <si>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</si>
  <si>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</si>
  <si>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</si>
  <si>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</si>
  <si>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</si>
  <si>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</si>
  <si>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</si>
  <si>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</si>
  <si>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</si>
  <si>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</si>
  <si>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</si>
  <si>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</si>
  <si>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</si>
  <si>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</si>
  <si>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</si>
  <si>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</si>
  <si>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</si>
  <si>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</si>
  <si>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</si>
  <si>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</si>
  <si>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</si>
  <si>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</si>
  <si>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</si>
  <si>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</si>
  <si>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</si>
  <si>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</si>
  <si>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</si>
  <si>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</si>
  <si>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</si>
  <si>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</si>
  <si>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</si>
  <si>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</si>
  <si>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</si>
  <si>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</si>
  <si>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</si>
  <si>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</si>
  <si>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</si>
  <si>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</si>
  <si>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</si>
  <si>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</si>
  <si>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</si>
  <si>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</si>
  <si>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</si>
  <si>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</si>
  <si>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</si>
  <si>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</si>
  <si>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</si>
  <si>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</si>
  <si>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</si>
  <si>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</si>
  <si>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</si>
  <si>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</si>
  <si>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</si>
  <si>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</si>
  <si>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</si>
  <si>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</si>
  <si>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</si>
  <si>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</si>
  <si>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</si>
  <si>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</si>
  <si>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</si>
  <si>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</si>
  <si>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</si>
  <si>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</si>
  <si>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</si>
  <si>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</si>
  <si>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</si>
  <si>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</si>
  <si>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</si>
  <si>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</si>
  <si>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</si>
  <si>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</si>
  <si>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</si>
  <si>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</si>
  <si>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</si>
  <si>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</si>
  <si>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</si>
  <si>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</si>
  <si>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</si>
  <si>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</si>
  <si>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</si>
  <si>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</si>
  <si>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</si>
  <si>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</si>
  <si>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</si>
  <si>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</si>
  <si>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</si>
  <si>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</si>
  <si>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</si>
  <si>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</si>
  <si>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</si>
  <si>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</si>
  <si>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</si>
  <si>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</si>
  <si>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</si>
  <si>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</si>
  <si>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</si>
  <si>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</si>
  <si>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</si>
  <si>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</si>
  <si>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</si>
  <si>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</si>
  <si>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</si>
  <si>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</si>
  <si>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</si>
  <si>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</si>
  <si>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</si>
  <si>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</si>
  <si>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</si>
  <si>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</si>
  <si>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</si>
  <si>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</si>
  <si>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</si>
  <si>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</si>
  <si>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</si>
  <si>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</si>
  <si>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</si>
  <si>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</si>
  <si>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</si>
  <si>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</si>
  <si>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</si>
  <si>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</si>
  <si>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</si>
  <si>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</si>
  <si>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</si>
  <si>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</si>
  <si>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</si>
  <si>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</si>
  <si>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</si>
  <si>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</si>
  <si>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</si>
  <si>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</si>
  <si>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</si>
  <si>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</si>
  <si>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</si>
  <si>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</si>
  <si>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</si>
  <si>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</si>
  <si>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</si>
  <si>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</si>
  <si>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</si>
  <si>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</si>
  <si>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</si>
  <si>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</si>
  <si>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</si>
  <si>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</si>
  <si>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</si>
  <si>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</si>
  <si>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</si>
  <si>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</si>
  <si>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</si>
  <si>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</si>
  <si>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</si>
  <si>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</si>
  <si>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</si>
  <si>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</si>
  <si>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</si>
  <si>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</si>
  <si>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</si>
  <si>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</si>
  <si>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</si>
  <si>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</si>
  <si>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</si>
  <si>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</si>
  <si>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</si>
  <si>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</si>
  <si>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</si>
  <si>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</si>
  <si>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</si>
  <si>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</si>
  <si>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</si>
  <si>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</si>
  <si>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</si>
  <si>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</si>
  <si>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</si>
  <si>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</si>
  <si>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</si>
  <si>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</si>
  <si>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</si>
  <si>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</si>
  <si>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</si>
  <si>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</si>
  <si>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</si>
  <si>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</si>
  <si>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</si>
  <si>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</si>
  <si>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</si>
  <si>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</si>
  <si>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</si>
  <si>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</si>
  <si>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</si>
  <si>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</si>
  <si>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</si>
  <si>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</si>
  <si>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</si>
  <si>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</si>
  <si>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</si>
  <si>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</si>
  <si>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</si>
  <si>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</si>
  <si>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</si>
  <si>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</si>
  <si>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</si>
  <si>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</si>
  <si>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</si>
  <si>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</si>
  <si>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</si>
  <si>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</si>
  <si>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</si>
  <si>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</si>
  <si>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</si>
  <si>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</si>
  <si>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</si>
  <si>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</si>
  <si>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</si>
  <si>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</si>
  <si>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</si>
  <si>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</si>
  <si>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</si>
  <si>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</si>
  <si>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</si>
  <si>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</si>
  <si>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</si>
  <si>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</si>
  <si>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</si>
  <si>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</si>
  <si>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</si>
  <si>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</si>
  <si>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</si>
  <si>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</si>
  <si>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</si>
  <si>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</si>
  <si>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</si>
  <si>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</si>
  <si>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</si>
  <si>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</si>
  <si>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</si>
  <si>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</si>
  <si>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</si>
  <si>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</si>
  <si>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</si>
  <si>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</si>
  <si>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</si>
  <si>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</si>
  <si>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</si>
  <si>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</si>
  <si>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</si>
  <si>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</si>
  <si>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</si>
  <si>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</si>
  <si>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</si>
  <si>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</si>
  <si>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</si>
  <si>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</si>
  <si>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</si>
  <si>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</si>
  <si>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</si>
  <si>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</si>
  <si>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</si>
  <si>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</si>
  <si>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</si>
  <si>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</si>
  <si>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</si>
  <si>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</si>
  <si>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</si>
  <si>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</si>
  <si>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</si>
  <si>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</si>
  <si>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</si>
  <si>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</si>
  <si>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</si>
  <si>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</si>
  <si>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</si>
  <si>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</si>
  <si>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</si>
  <si>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</si>
  <si>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</si>
  <si>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</si>
  <si>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</si>
  <si>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</si>
  <si>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</si>
  <si>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</si>
  <si>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</si>
  <si>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</si>
  <si>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</si>
  <si>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</si>
  <si>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</si>
  <si>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</si>
  <si>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</si>
  <si>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</si>
  <si>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</si>
  <si>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</si>
  <si>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</si>
  <si>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</si>
  <si>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</si>
  <si>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</si>
  <si>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</si>
  <si>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</si>
  <si>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</si>
  <si>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</si>
  <si>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</si>
  <si>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</si>
  <si>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</si>
  <si>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</si>
  <si>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</si>
  <si>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</si>
  <si>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</si>
  <si>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</si>
  <si>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</si>
  <si>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</si>
  <si>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</si>
  <si>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</si>
  <si>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</si>
  <si>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</si>
  <si>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</si>
  <si>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</si>
  <si>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</si>
  <si>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</si>
  <si>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</si>
  <si>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</si>
  <si>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</si>
  <si>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</si>
  <si>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</si>
  <si>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</si>
  <si>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</si>
  <si>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</si>
  <si>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</si>
  <si>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</si>
  <si>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</si>
  <si>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</si>
  <si>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</si>
  <si>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</si>
  <si>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</si>
  <si>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</si>
  <si>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</si>
  <si>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</si>
  <si>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</si>
  <si>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</si>
  <si>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</si>
  <si>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</si>
  <si>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</si>
  <si>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</si>
  <si>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</si>
  <si>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</si>
  <si>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</si>
  <si>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</si>
  <si>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</si>
  <si>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</si>
  <si>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</si>
  <si>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</si>
  <si>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</si>
  <si>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</si>
  <si>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</si>
  <si>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</si>
  <si>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</si>
  <si>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</si>
  <si>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</si>
  <si>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</si>
  <si>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</si>
  <si>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</si>
  <si>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</si>
  <si>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</si>
  <si>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</si>
  <si>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</si>
  <si>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</si>
  <si>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</si>
  <si>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</si>
  <si>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</si>
  <si>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</si>
  <si>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</si>
  <si>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</si>
  <si>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</si>
  <si>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</si>
  <si>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</si>
  <si>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</si>
  <si>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</si>
  <si>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</si>
  <si>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</si>
  <si>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</si>
  <si>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</si>
  <si>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</si>
  <si>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</si>
  <si>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</si>
  <si>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</si>
  <si>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</si>
  <si>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</si>
  <si>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</si>
  <si>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</si>
  <si>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</si>
  <si>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</si>
  <si>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</si>
  <si>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</si>
  <si>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</si>
  <si>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</si>
  <si>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</si>
  <si>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</si>
  <si>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</si>
  <si>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</si>
  <si>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</si>
  <si>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</si>
  <si>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</si>
  <si>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</si>
  <si>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</si>
  <si>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</si>
  <si>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</si>
  <si>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</si>
  <si>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</si>
  <si>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</si>
  <si>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</si>
  <si>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</si>
  <si>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</si>
  <si>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</si>
  <si>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</si>
  <si>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</si>
  <si>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</si>
  <si>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</si>
  <si>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</si>
  <si>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</si>
  <si>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</si>
  <si>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</si>
  <si>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</si>
  <si>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</si>
  <si>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</si>
  <si>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</si>
  <si>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</si>
  <si>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</si>
  <si>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</si>
  <si>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</si>
  <si>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</si>
  <si>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</si>
  <si>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</si>
  <si>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</si>
  <si>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</si>
  <si>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</si>
  <si>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</si>
  <si>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</si>
  <si>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</si>
  <si>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</si>
  <si>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</si>
  <si>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</si>
  <si>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</si>
  <si>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</si>
  <si>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</si>
  <si>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</si>
  <si>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</si>
  <si>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</si>
  <si>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</si>
  <si>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</si>
  <si>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</si>
  <si>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</si>
  <si>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</si>
  <si>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</si>
  <si>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</si>
  <si>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</si>
  <si>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</si>
  <si>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</si>
  <si>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</si>
  <si>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</si>
  <si>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</si>
  <si>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</si>
  <si>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</si>
  <si>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</si>
  <si>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</si>
  <si>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</si>
  <si>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</si>
  <si>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</si>
  <si>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</si>
  <si>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</si>
  <si>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</si>
  <si>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</si>
  <si>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</si>
  <si>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</si>
  <si>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</si>
  <si>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</si>
  <si>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</si>
  <si>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</si>
  <si>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</si>
  <si>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</si>
  <si>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</si>
  <si>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</si>
  <si>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</si>
  <si>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</si>
  <si>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</si>
  <si>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</si>
  <si>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</si>
  <si>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</si>
  <si>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</si>
  <si>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</si>
  <si>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</si>
  <si>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</si>
  <si>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</si>
  <si>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</si>
  <si>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</si>
  <si>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</si>
  <si>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</si>
  <si>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</si>
  <si>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</si>
  <si>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</si>
  <si>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</si>
  <si>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</si>
  <si>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</si>
  <si>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</si>
  <si>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</si>
  <si>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</si>
  <si>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</si>
  <si>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</si>
  <si>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</si>
  <si>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</si>
  <si>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</si>
  <si>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</si>
  <si>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</si>
  <si>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</si>
  <si>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</si>
  <si>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</si>
  <si>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</si>
  <si>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</si>
  <si>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</si>
  <si>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</si>
  <si>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</si>
  <si>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</si>
  <si>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</si>
  <si>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</si>
  <si>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</si>
  <si>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</si>
  <si>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</si>
  <si>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</si>
  <si>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</si>
  <si>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</si>
  <si>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</si>
  <si>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</si>
  <si>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</si>
  <si>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</si>
  <si>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</si>
  <si>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</si>
  <si>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</si>
  <si>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</si>
  <si>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</si>
  <si>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</si>
  <si>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</si>
  <si>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</si>
  <si>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</si>
  <si>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</si>
  <si>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</si>
  <si>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</si>
  <si>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</si>
  <si>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</si>
  <si>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</si>
  <si>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</si>
  <si>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</si>
  <si>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</si>
  <si>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</si>
  <si>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</si>
  <si>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</si>
  <si>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</si>
  <si>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</si>
  <si>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</si>
  <si>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</si>
  <si>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</si>
  <si>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</si>
  <si>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</si>
  <si>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</si>
  <si>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</si>
  <si>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</si>
  <si>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</si>
  <si>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</si>
  <si>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</si>
  <si>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</si>
  <si>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</si>
  <si>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</si>
  <si>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</si>
  <si>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</si>
  <si>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</si>
  <si>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</si>
  <si>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</si>
  <si>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</si>
  <si>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</si>
  <si>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</si>
  <si>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</si>
  <si>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</si>
  <si>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</si>
  <si>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</si>
  <si>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</si>
  <si>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</si>
  <si>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</si>
  <si>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</si>
  <si>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</si>
  <si>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</si>
  <si>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</si>
  <si>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</si>
  <si>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</si>
  <si>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</si>
  <si>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</si>
  <si>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</si>
  <si>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</si>
  <si>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</si>
  <si>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</si>
  <si>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</si>
  <si>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</si>
  <si>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</si>
  <si>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</si>
  <si>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</si>
  <si>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</si>
  <si>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</si>
  <si>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</si>
  <si>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</si>
  <si>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</si>
  <si>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</si>
  <si>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</si>
  <si>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</si>
  <si>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</si>
  <si>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</si>
  <si>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</si>
  <si>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</si>
  <si>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</si>
  <si>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</si>
  <si>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</si>
  <si>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</si>
  <si>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</si>
  <si>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</si>
  <si>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</si>
  <si>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</si>
  <si>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</si>
  <si>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</si>
  <si>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</si>
  <si>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</si>
  <si>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</si>
  <si>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</si>
  <si>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</si>
  <si>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</si>
  <si>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</si>
  <si>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</si>
  <si>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</si>
  <si>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</si>
  <si>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</si>
  <si>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</si>
  <si>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</si>
  <si>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</si>
  <si>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</si>
  <si>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</si>
  <si>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</si>
  <si>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</si>
  <si>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</si>
  <si>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</si>
  <si>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</si>
  <si>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</si>
  <si>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</si>
  <si>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</si>
  <si>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</si>
  <si>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</si>
  <si>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</si>
  <si>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</si>
  <si>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</si>
  <si>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</si>
  <si>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</si>
  <si>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</si>
  <si>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</si>
  <si>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</si>
  <si>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</si>
  <si>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</si>
  <si>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</si>
  <si>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</si>
  <si>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</si>
  <si>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</si>
  <si>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</si>
  <si>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</si>
  <si>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</si>
  <si>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</si>
  <si>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</si>
  <si>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</si>
  <si>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</si>
  <si>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</si>
  <si>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</si>
  <si>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</si>
  <si>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</si>
  <si>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</si>
  <si>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</si>
  <si>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</si>
  <si>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</si>
  <si>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</si>
  <si>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</si>
  <si>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</si>
  <si>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</si>
  <si>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</si>
  <si>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</si>
  <si>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</si>
  <si>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</si>
  <si>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</si>
  <si>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</si>
  <si>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</si>
  <si>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</si>
  <si>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</si>
  <si>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</si>
  <si>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</si>
  <si>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</si>
  <si>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</si>
  <si>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</si>
  <si>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</si>
  <si>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</si>
  <si>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</si>
  <si>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</si>
  <si>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</si>
  <si>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</si>
  <si>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</si>
  <si>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</si>
  <si>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</si>
  <si>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</si>
  <si>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</si>
  <si>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</si>
  <si>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</si>
  <si>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</si>
  <si>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</si>
  <si>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</si>
  <si>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</si>
  <si>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</si>
  <si>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</si>
  <si>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</si>
  <si>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</si>
  <si>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</si>
  <si>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</si>
  <si>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</si>
  <si>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</si>
  <si>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</si>
  <si>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</si>
  <si>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</si>
  <si>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</si>
  <si>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</si>
  <si>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</si>
  <si>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</si>
  <si>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</si>
  <si>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</si>
  <si>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</si>
  <si>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</si>
  <si>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</si>
  <si>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</si>
  <si>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</si>
  <si>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</si>
  <si>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</si>
  <si>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</si>
  <si>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</si>
  <si>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</si>
  <si>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</si>
  <si>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</si>
  <si>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</si>
  <si>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</si>
  <si>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</si>
  <si>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</si>
  <si>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</si>
  <si>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</si>
  <si>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</si>
  <si>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</si>
  <si>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</si>
  <si>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</si>
  <si>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</si>
  <si>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</si>
  <si>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</si>
  <si>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</si>
  <si>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</si>
  <si>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</si>
  <si>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</si>
  <si>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</si>
  <si>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</si>
  <si>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</si>
  <si>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</si>
  <si>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</si>
  <si>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</si>
  <si>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</si>
  <si>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</si>
  <si>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</si>
  <si>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</si>
  <si>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</si>
  <si>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</si>
  <si>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</si>
  <si>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</si>
  <si>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</si>
  <si>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</si>
  <si>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</si>
  <si>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</si>
  <si>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</si>
  <si>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</si>
  <si>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</si>
  <si>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</si>
  <si>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</si>
  <si>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</si>
  <si>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</si>
  <si>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</si>
  <si>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</si>
  <si>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</si>
  <si>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</si>
  <si>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</si>
  <si>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</si>
  <si>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</si>
  <si>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</si>
  <si>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</si>
  <si>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</si>
  <si>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</si>
  <si>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</si>
  <si>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</si>
  <si>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</si>
  <si>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</si>
  <si>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</si>
  <si>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</si>
  <si>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</si>
  <si>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</si>
  <si>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</si>
  <si>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</si>
  <si>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</si>
  <si>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</si>
  <si>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</si>
  <si>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</si>
  <si>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</si>
  <si>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</si>
  <si>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</si>
  <si>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</si>
  <si>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</si>
  <si>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</si>
  <si>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</si>
  <si>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</si>
  <si>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</si>
  <si>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</si>
  <si>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</si>
  <si>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</si>
  <si>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</si>
  <si>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</si>
  <si>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</si>
  <si>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</si>
  <si>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</si>
  <si>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</si>
  <si>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</si>
  <si>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</si>
  <si>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</si>
  <si>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</si>
  <si>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</si>
  <si>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</si>
  <si>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</si>
  <si>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</si>
  <si>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</si>
  <si>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</si>
  <si>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</si>
  <si>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</si>
  <si>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</si>
  <si>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</si>
  <si>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</si>
  <si>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</si>
  <si>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</si>
  <si>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</si>
  <si>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</si>
  <si>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</si>
  <si>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</si>
  <si>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</si>
  <si>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</si>
  <si>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</si>
  <si>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</si>
  <si>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</si>
  <si>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</si>
  <si>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</si>
  <si>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</si>
  <si>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</si>
  <si>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</si>
  <si>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</si>
  <si>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</si>
  <si>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</si>
  <si>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</si>
  <si>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</si>
  <si>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</si>
  <si>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</si>
  <si>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</si>
  <si>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</si>
  <si>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</si>
  <si>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</si>
  <si>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</si>
  <si>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</si>
  <si>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</si>
  <si>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</si>
  <si>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</si>
  <si>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</si>
  <si>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</si>
  <si>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</si>
  <si>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</si>
  <si>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</si>
  <si>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</si>
  <si>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</si>
  <si>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</si>
  <si>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</si>
  <si>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</si>
  <si>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</si>
  <si>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</si>
  <si>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</si>
  <si>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</si>
  <si>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</si>
  <si>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</si>
  <si>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</si>
  <si>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</si>
  <si>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</si>
  <si>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</si>
  <si>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</si>
  <si>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</si>
  <si>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</si>
  <si>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</si>
  <si>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</si>
  <si>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</si>
  <si>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</si>
  <si>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</si>
  <si>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</si>
  <si>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</si>
  <si>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</si>
  <si>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</si>
  <si>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</si>
  <si>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</si>
  <si>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</si>
  <si>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</si>
  <si>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</si>
  <si>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</si>
  <si>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</si>
  <si>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</si>
  <si>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</si>
  <si>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</si>
  <si>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</si>
  <si>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</si>
  <si>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</si>
  <si>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</si>
  <si>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</si>
  <si>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</si>
  <si>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</si>
  <si>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</si>
  <si>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</si>
  <si>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</si>
  <si>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</si>
  <si>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</si>
  <si>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</si>
  <si>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</si>
  <si>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</si>
  <si>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</si>
  <si>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</si>
  <si>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</si>
  <si>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</si>
  <si>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</si>
  <si>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</si>
  <si>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</si>
  <si>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</si>
  <si>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</si>
  <si>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</si>
  <si>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</si>
  <si>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</si>
  <si>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</si>
  <si>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</si>
  <si>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</si>
  <si>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</si>
  <si>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</si>
  <si>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</si>
  <si>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</si>
  <si>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</si>
  <si>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</si>
  <si>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</si>
  <si>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</si>
  <si>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</si>
  <si>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</si>
  <si>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</si>
  <si>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</si>
  <si>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</si>
  <si>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</si>
  <si>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</si>
  <si>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</si>
  <si>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</si>
  <si>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</si>
  <si>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</si>
  <si>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</si>
  <si>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</si>
  <si>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</si>
  <si>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</si>
  <si>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</si>
  <si>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</si>
  <si>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</si>
  <si>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</si>
  <si>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</si>
  <si>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</si>
  <si>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</si>
  <si>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</si>
  <si>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</si>
  <si>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</si>
  <si>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</si>
  <si>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</si>
  <si>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</si>
  <si>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</si>
  <si>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</si>
  <si>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</si>
  <si>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</si>
  <si>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</si>
  <si>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</si>
  <si>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</si>
  <si>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</si>
  <si>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</si>
  <si>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</si>
  <si>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</si>
  <si>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</si>
  <si>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</si>
  <si>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</si>
  <si>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</si>
  <si>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</si>
  <si>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</si>
  <si>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</si>
  <si>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</si>
  <si>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</si>
  <si>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</si>
  <si>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</si>
  <si>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</si>
  <si>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</si>
  <si>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</si>
  <si>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</si>
  <si>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</si>
  <si>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</si>
  <si>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</si>
  <si>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</si>
  <si>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</si>
  <si>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</si>
  <si>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</si>
  <si>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</si>
  <si>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</si>
  <si>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</si>
  <si>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</si>
  <si>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</si>
  <si>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</si>
  <si>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</si>
  <si>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</si>
  <si>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</si>
  <si>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</si>
  <si>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</si>
  <si>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</si>
  <si>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</si>
  <si>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</si>
  <si>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</si>
  <si>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</si>
  <si>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</si>
  <si>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</si>
  <si>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</si>
  <si>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</si>
  <si>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</si>
  <si>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</si>
  <si>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</si>
  <si>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</si>
  <si>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</si>
  <si>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</si>
  <si>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</si>
  <si>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</si>
  <si>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</si>
  <si>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</si>
  <si>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</si>
  <si>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</si>
  <si>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</si>
  <si>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</si>
  <si>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</si>
  <si>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</si>
  <si>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</si>
  <si>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</si>
  <si>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</si>
  <si>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</si>
  <si>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</si>
  <si>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</si>
  <si>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</si>
  <si>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</si>
  <si>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</si>
  <si>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</si>
  <si>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</si>
  <si>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</si>
  <si>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</si>
  <si>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</si>
  <si>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</si>
  <si>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</si>
  <si>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</si>
  <si>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</si>
  <si>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</si>
  <si>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</si>
  <si>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</si>
  <si>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</si>
  <si>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</si>
  <si>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</si>
  <si>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</si>
  <si>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</si>
  <si>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</si>
  <si>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</si>
  <si>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</si>
  <si>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</si>
  <si>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</si>
  <si>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</si>
  <si>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</si>
  <si>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</si>
  <si>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</si>
  <si>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</si>
  <si>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</si>
  <si>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</si>
  <si>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</si>
  <si>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</si>
  <si>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</si>
  <si>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</si>
  <si>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</si>
  <si>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</si>
  <si>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</si>
  <si>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</si>
  <si>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</si>
  <si>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</si>
  <si>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</si>
  <si>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</si>
  <si>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</si>
  <si>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</si>
  <si>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</si>
  <si>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</si>
  <si>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</si>
  <si>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</si>
  <si>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</si>
  <si>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</si>
  <si>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</si>
  <si>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</si>
  <si>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</si>
  <si>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</si>
  <si>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</si>
  <si>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</si>
  <si>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</si>
  <si>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</si>
  <si>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</si>
  <si>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</si>
  <si>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</si>
  <si>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</si>
  <si>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</si>
  <si>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</si>
  <si>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</si>
  <si>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</si>
  <si>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</si>
  <si>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</si>
  <si>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</si>
  <si>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</si>
  <si>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</si>
  <si>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</si>
  <si>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</si>
  <si>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</si>
  <si>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</si>
  <si>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</si>
  <si>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</si>
  <si>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</si>
  <si>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</si>
  <si>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</si>
  <si>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</si>
  <si>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</si>
  <si>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</si>
  <si>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</si>
  <si>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</si>
  <si>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</si>
  <si>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</si>
  <si>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</si>
  <si>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</si>
  <si>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</si>
  <si>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</si>
  <si>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</si>
  <si>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</si>
  <si>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</si>
  <si>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</si>
  <si>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</si>
  <si>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</si>
  <si>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</si>
  <si>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</si>
  <si>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</si>
  <si>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</si>
  <si>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</si>
  <si>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</si>
  <si>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</si>
  <si>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</si>
  <si>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</si>
  <si>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</si>
  <si>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</si>
  <si>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</si>
  <si>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</si>
  <si>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</si>
  <si>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</si>
  <si>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</si>
  <si>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</si>
  <si>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</si>
  <si>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</si>
  <si>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</si>
  <si>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</si>
  <si>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</si>
  <si>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</si>
  <si>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</si>
  <si>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</si>
  <si>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</si>
  <si>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</si>
  <si>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</si>
  <si>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</si>
  <si>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</si>
  <si>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</si>
  <si>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</si>
  <si>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</si>
  <si>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</si>
  <si>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</si>
  <si>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</si>
  <si>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</si>
  <si>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</si>
  <si>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</si>
  <si>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</si>
  <si>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</si>
  <si>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</si>
  <si>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</si>
  <si>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</si>
  <si>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</si>
  <si>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</si>
  <si>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</si>
  <si>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</si>
  <si>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</si>
  <si>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</si>
  <si>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</si>
  <si>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</si>
  <si>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</si>
  <si>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</si>
  <si>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</si>
  <si>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</si>
  <si>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</si>
  <si>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</si>
  <si>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</si>
  <si>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</si>
  <si>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</si>
  <si>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</si>
  <si>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</si>
  <si>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</si>
  <si>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</si>
  <si>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</si>
  <si>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</si>
  <si>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</si>
  <si>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</si>
  <si>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</si>
  <si>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</si>
  <si>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</si>
  <si>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</si>
  <si>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</si>
  <si>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</si>
  <si>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</si>
  <si>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</si>
  <si>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</si>
  <si>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</si>
  <si>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</si>
  <si>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</si>
  <si>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</si>
  <si>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</si>
  <si>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</si>
  <si>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</si>
  <si>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</si>
  <si>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</si>
  <si>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</si>
  <si>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</si>
  <si>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</si>
  <si>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</si>
  <si>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</si>
  <si>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</si>
  <si>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</si>
  <si>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</si>
  <si>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</si>
  <si>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</si>
  <si>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</si>
  <si>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</si>
  <si>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</si>
  <si>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</si>
  <si>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</si>
  <si>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</si>
  <si>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</si>
  <si>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</si>
  <si>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</si>
  <si>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</si>
  <si>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</si>
  <si>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</si>
  <si>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</si>
  <si>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</si>
  <si>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</si>
  <si>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</si>
  <si>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</si>
  <si>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</si>
  <si>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</si>
  <si>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</si>
  <si>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</si>
  <si>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</si>
  <si>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</si>
  <si>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</si>
  <si>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</si>
  <si>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</si>
  <si>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</si>
  <si>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</si>
  <si>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</si>
  <si>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</si>
  <si>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</si>
  <si>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</si>
  <si>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</si>
  <si>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</si>
  <si>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</si>
  <si>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</si>
  <si>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</si>
  <si>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</si>
  <si>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</si>
  <si>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</si>
  <si>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</si>
  <si>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</si>
  <si>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</si>
  <si>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</si>
  <si>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</si>
  <si>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</si>
  <si>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</si>
  <si>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</si>
  <si>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</si>
  <si>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</si>
  <si>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</si>
  <si>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</si>
  <si>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</si>
  <si>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</si>
  <si>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</si>
  <si>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</si>
  <si>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</si>
  <si>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</si>
  <si>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</si>
  <si>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</si>
  <si>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</si>
  <si>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</si>
  <si>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</si>
  <si>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</si>
  <si>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</si>
  <si>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</si>
  <si>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</si>
  <si>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</si>
  <si>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</si>
  <si>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</si>
  <si>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</si>
  <si>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</si>
  <si>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</si>
  <si>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</si>
  <si>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</si>
  <si>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</si>
  <si>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</si>
  <si>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</si>
  <si>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</si>
  <si>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</si>
  <si>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</si>
  <si>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</si>
  <si>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</si>
  <si>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</si>
  <si>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</si>
  <si>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</si>
  <si>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</si>
  <si>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</si>
  <si>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</si>
  <si>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</si>
  <si>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</si>
  <si>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</si>
  <si>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</si>
  <si>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</si>
  <si>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</si>
  <si>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</si>
  <si>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</si>
  <si>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</si>
  <si>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</si>
  <si>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</si>
  <si>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</si>
  <si>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</si>
  <si>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</si>
  <si>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</si>
  <si>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</si>
  <si>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</si>
  <si>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</si>
  <si>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</si>
  <si>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</si>
  <si>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</si>
  <si>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</si>
  <si>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</si>
  <si>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</si>
  <si>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</si>
  <si>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</si>
  <si>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</si>
  <si>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</si>
  <si>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</si>
  <si>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</si>
  <si>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</si>
  <si>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</si>
  <si>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</si>
  <si>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</si>
  <si>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</si>
  <si>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</si>
  <si>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</si>
  <si>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</si>
  <si>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</si>
  <si>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</si>
  <si>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</si>
  <si>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</si>
  <si>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</si>
  <si>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</si>
  <si>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</si>
  <si>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</si>
  <si>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</si>
  <si>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</si>
  <si>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</si>
  <si>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</si>
  <si>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</si>
  <si>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</si>
  <si>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</si>
  <si>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</si>
  <si>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</si>
  <si>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</si>
  <si>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</si>
  <si>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</si>
  <si>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</si>
  <si>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</si>
  <si>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</si>
  <si>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</si>
  <si>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</si>
  <si>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</si>
  <si>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</si>
  <si>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</si>
  <si>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</si>
  <si>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</si>
  <si>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</si>
  <si>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</si>
  <si>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</si>
  <si>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</si>
  <si>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</si>
  <si>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</si>
  <si>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</si>
  <si>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</si>
  <si>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</si>
  <si>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</si>
  <si>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</si>
  <si>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</si>
  <si>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</si>
  <si>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</si>
  <si>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</si>
  <si>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</si>
  <si>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</si>
  <si>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</si>
  <si>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</si>
  <si>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</si>
  <si>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</si>
  <si>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</si>
  <si>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</si>
  <si>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</si>
  <si>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</si>
  <si>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</si>
  <si>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</si>
  <si>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</si>
  <si>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</si>
  <si>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</si>
  <si>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</si>
  <si>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</si>
  <si>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</si>
  <si>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</si>
  <si>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</si>
  <si>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</si>
  <si>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</si>
  <si>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</si>
  <si>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</si>
  <si>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</si>
  <si>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</si>
  <si>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</si>
  <si>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</si>
  <si>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</si>
  <si>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</si>
  <si>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</si>
  <si>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</si>
  <si>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</si>
  <si>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</si>
  <si>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</si>
  <si>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</si>
  <si>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</si>
  <si>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</si>
  <si>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</si>
  <si>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</si>
  <si>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</si>
  <si>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</si>
  <si>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</si>
  <si>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</si>
  <si>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</si>
  <si>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</si>
  <si>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</si>
  <si>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</si>
  <si>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</si>
  <si>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</si>
  <si>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</si>
  <si>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</si>
  <si>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</si>
  <si>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</si>
  <si>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</si>
  <si>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</si>
  <si>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</si>
  <si>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</si>
  <si>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</si>
  <si>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</si>
  <si>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</si>
  <si>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</si>
  <si>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</si>
  <si>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</si>
  <si>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</si>
  <si>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</si>
  <si>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</si>
  <si>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</si>
  <si>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</si>
  <si>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</si>
  <si>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</si>
  <si>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</si>
  <si>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</si>
  <si>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</si>
  <si>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</si>
  <si>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</si>
  <si>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</si>
  <si>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</si>
  <si>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</si>
  <si>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</si>
  <si>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</si>
  <si>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</si>
  <si>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</si>
  <si>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</si>
  <si>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</si>
  <si>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</si>
  <si>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</si>
  <si>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</si>
  <si>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</si>
  <si>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</si>
  <si>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</si>
  <si>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</si>
  <si>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</si>
  <si>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</si>
  <si>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</si>
  <si>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</si>
  <si>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</si>
  <si>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</si>
  <si>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</si>
  <si>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</si>
  <si>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</si>
  <si>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</si>
  <si>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</si>
  <si>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</si>
  <si>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</si>
  <si>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</si>
  <si>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</si>
  <si>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</si>
  <si>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</si>
  <si>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</si>
  <si>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</si>
  <si>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</si>
  <si>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</si>
  <si>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</si>
  <si>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</si>
  <si>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</si>
  <si>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</si>
  <si>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</si>
  <si>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</si>
  <si>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</si>
  <si>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</si>
  <si>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</si>
  <si>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</si>
  <si>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</si>
  <si>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</si>
  <si>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</si>
  <si>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</si>
  <si>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</si>
  <si>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</si>
  <si>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</si>
  <si>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</si>
  <si>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</si>
  <si>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</si>
  <si>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</si>
  <si>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</si>
  <si>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</si>
  <si>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</si>
  <si>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</si>
  <si>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</si>
  <si>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</si>
  <si>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</si>
  <si>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</si>
  <si>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</si>
  <si>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</si>
  <si>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</si>
  <si>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</si>
  <si>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</si>
  <si>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</si>
  <si>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</si>
  <si>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</si>
  <si>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</si>
  <si>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</si>
  <si>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</si>
  <si>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</si>
  <si>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</si>
  <si>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</si>
  <si>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</si>
  <si>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</si>
  <si>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</si>
  <si>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</si>
  <si>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</si>
  <si>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</si>
  <si>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</si>
  <si>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</si>
  <si>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</si>
  <si>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</si>
  <si>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</si>
  <si>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</si>
  <si>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</si>
  <si>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</si>
  <si>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</si>
  <si>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</si>
  <si>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</si>
  <si>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</si>
  <si>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</si>
  <si>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</si>
  <si>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</si>
  <si>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</si>
  <si>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</si>
  <si>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</si>
  <si>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</si>
  <si>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</si>
  <si>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</si>
  <si>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</si>
  <si>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</si>
  <si>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</si>
  <si>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</si>
  <si>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</si>
  <si>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</si>
  <si>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</si>
  <si>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</si>
  <si>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</si>
  <si>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</si>
  <si>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</si>
  <si>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</si>
  <si>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</si>
  <si>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</si>
  <si>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</si>
  <si>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</si>
  <si>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</si>
  <si>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</si>
  <si>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</si>
  <si>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</si>
  <si>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</si>
  <si>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</si>
  <si>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</si>
  <si>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</si>
  <si>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</si>
  <si>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</si>
  <si>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</si>
  <si>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</si>
  <si>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</si>
  <si>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</si>
  <si>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</si>
  <si>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</si>
  <si>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</si>
  <si>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</si>
  <si>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</si>
  <si>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</si>
  <si>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</si>
  <si>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</si>
  <si>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</si>
  <si>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</si>
  <si>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</si>
  <si>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</si>
  <si>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</si>
  <si>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</si>
  <si>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</si>
  <si>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</si>
  <si>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</si>
  <si>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</si>
  <si>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</si>
  <si>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</si>
  <si>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</si>
  <si>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</si>
  <si>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</si>
  <si>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</si>
  <si>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</si>
  <si>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</si>
  <si>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</si>
  <si>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</si>
  <si>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</si>
  <si>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</si>
  <si>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</si>
  <si>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</si>
  <si>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</si>
  <si>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</si>
  <si>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</si>
  <si>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</si>
  <si>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</si>
  <si>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</si>
  <si>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</si>
  <si>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</si>
  <si>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</si>
  <si>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</si>
  <si>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</si>
  <si>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</si>
  <si>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</si>
  <si>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</si>
  <si>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</si>
  <si>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</si>
  <si>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</si>
  <si>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</si>
  <si>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</si>
  <si>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</si>
  <si>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</si>
  <si>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</si>
  <si>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</si>
  <si>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</si>
  <si>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</si>
  <si>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</si>
  <si>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</si>
  <si>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</si>
  <si>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</si>
  <si>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</si>
  <si>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</si>
  <si>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</si>
  <si>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</si>
  <si>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</si>
  <si>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</si>
  <si>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</si>
  <si>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</si>
  <si>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</si>
  <si>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</si>
  <si>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</si>
  <si>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</si>
  <si>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</si>
  <si>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</si>
  <si>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</si>
  <si>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</si>
  <si>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</si>
  <si>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</si>
  <si>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</si>
  <si>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</si>
  <si>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</si>
  <si>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</si>
  <si>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</si>
  <si>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</si>
  <si>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</si>
  <si>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</si>
  <si>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</si>
  <si>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</si>
  <si>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</si>
  <si>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</si>
  <si>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</si>
  <si>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</si>
  <si>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</si>
  <si>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</si>
  <si>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</si>
  <si>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</si>
  <si>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</si>
  <si>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</si>
  <si>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</si>
  <si>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</si>
  <si>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</si>
  <si>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</si>
  <si>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</si>
  <si>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</si>
  <si>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</si>
  <si>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</si>
  <si>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</si>
  <si>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</si>
  <si>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</si>
  <si>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</si>
  <si>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</si>
  <si>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</si>
  <si>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</si>
  <si>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</si>
  <si>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</si>
  <si>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</si>
  <si>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</si>
  <si>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</si>
  <si>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</si>
  <si>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</si>
  <si>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</si>
  <si>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</si>
  <si>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</si>
  <si>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</si>
  <si>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</si>
  <si>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</si>
  <si>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</si>
  <si>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</si>
  <si>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</si>
  <si>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</si>
  <si>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</si>
  <si>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</si>
  <si>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</si>
  <si>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</si>
  <si>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</si>
  <si>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</si>
  <si>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</si>
  <si>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</si>
  <si>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</si>
  <si>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</si>
  <si>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</si>
  <si>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</si>
  <si>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</si>
  <si>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</si>
  <si>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</si>
  <si>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</si>
  <si>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</si>
  <si>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</si>
  <si>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</si>
  <si>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</si>
  <si>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</si>
  <si>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</si>
  <si>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</si>
  <si>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</si>
  <si>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</si>
  <si>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</si>
  <si>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</si>
  <si>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</si>
  <si>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</si>
  <si>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</si>
  <si>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</si>
  <si>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</si>
  <si>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</si>
  <si>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</si>
  <si>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</si>
  <si>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</si>
  <si>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</si>
  <si>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</si>
  <si>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</si>
  <si>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</si>
  <si>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</si>
  <si>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</si>
  <si>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</si>
  <si>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</si>
  <si>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</si>
  <si>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</si>
  <si>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</si>
  <si>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</si>
  <si>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</si>
  <si>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</si>
  <si>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</si>
  <si>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</si>
  <si>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</si>
  <si>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</si>
  <si>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</si>
  <si>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</si>
  <si>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</si>
  <si>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</si>
  <si>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</si>
  <si>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</si>
  <si>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</si>
  <si>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</si>
  <si>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</si>
  <si>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</si>
  <si>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</si>
  <si>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</si>
  <si>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</si>
  <si>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</si>
  <si>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</si>
  <si>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</si>
  <si>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</si>
  <si>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</si>
  <si>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</si>
  <si>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</si>
  <si>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</si>
  <si>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</si>
  <si>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</si>
  <si>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</si>
  <si>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</si>
  <si>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</si>
  <si>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</si>
  <si>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</si>
  <si>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</si>
  <si>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</si>
  <si>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</si>
  <si>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</si>
  <si>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</si>
  <si>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</si>
  <si>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</si>
  <si>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</si>
  <si>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</si>
  <si>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</si>
  <si>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</si>
  <si>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</si>
  <si>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</si>
  <si>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</si>
  <si>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</si>
  <si>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</si>
  <si>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</si>
  <si>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</si>
  <si>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</si>
  <si>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</si>
  <si>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</si>
  <si>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</si>
  <si>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</si>
  <si>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</si>
  <si>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</si>
  <si>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</si>
  <si>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</si>
  <si>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</si>
  <si>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</si>
  <si>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</si>
  <si>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</si>
  <si>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</si>
  <si>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</si>
  <si>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</si>
  <si>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</si>
  <si>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</si>
  <si>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</si>
  <si>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</si>
  <si>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</si>
  <si>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</si>
  <si>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</si>
  <si>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</si>
  <si>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</si>
  <si>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</si>
  <si>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</si>
  <si>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</si>
  <si>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</si>
  <si>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</si>
  <si>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</si>
  <si>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</si>
  <si>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</si>
  <si>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</si>
  <si>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</si>
  <si>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</si>
  <si>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</si>
  <si>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</si>
  <si>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</si>
  <si>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</si>
  <si>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</si>
  <si>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</si>
  <si>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</si>
  <si>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</si>
  <si>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</si>
  <si>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</si>
  <si>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</si>
  <si>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</si>
  <si>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</si>
  <si>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</si>
  <si>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</si>
  <si>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</si>
  <si>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</si>
  <si>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</si>
  <si>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</si>
  <si>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</si>
  <si>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</si>
  <si>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</si>
  <si>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</si>
  <si>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</si>
  <si>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</si>
  <si>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</si>
  <si>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</si>
  <si>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</si>
  <si>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</si>
  <si>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</si>
  <si>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</si>
  <si>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</si>
  <si>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</si>
  <si>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</si>
  <si>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</si>
  <si>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</si>
  <si>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</si>
  <si>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</si>
  <si>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</si>
  <si>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</si>
  <si>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</si>
  <si>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</si>
  <si>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</si>
  <si>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</si>
  <si>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</si>
  <si>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</si>
  <si>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</si>
  <si>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</si>
  <si>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</si>
  <si>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</si>
  <si>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</si>
  <si>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</si>
  <si>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</si>
  <si>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</si>
  <si>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</si>
  <si>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</si>
  <si>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</si>
  <si>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</si>
  <si>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</si>
  <si>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</si>
  <si>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</si>
  <si>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</si>
  <si>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</si>
  <si>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</si>
  <si>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</si>
  <si>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</si>
  <si>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</si>
  <si>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</si>
  <si>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</si>
  <si>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</si>
  <si>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</si>
  <si>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</si>
  <si>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</si>
  <si>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</si>
  <si>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</si>
  <si>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</si>
  <si>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</si>
  <si>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</si>
  <si>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</si>
  <si>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</si>
  <si>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</si>
  <si>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</si>
  <si>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</si>
  <si>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</si>
  <si>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</si>
  <si>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</si>
  <si>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</si>
  <si>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</si>
  <si>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</si>
  <si>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</si>
  <si>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</si>
  <si>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</si>
  <si>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</si>
  <si>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</si>
  <si>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</si>
  <si>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</si>
  <si>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</si>
  <si>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</si>
  <si>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</si>
  <si>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</si>
  <si>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</si>
  <si>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</si>
  <si>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</si>
  <si>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</si>
  <si>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</si>
  <si>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</si>
  <si>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</si>
  <si>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</si>
  <si>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</si>
  <si>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</si>
  <si>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</si>
  <si>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</si>
  <si>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</si>
  <si>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</si>
  <si>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</si>
  <si>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</si>
  <si>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</si>
  <si>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</si>
  <si>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</si>
  <si>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</si>
  <si>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</si>
  <si>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</si>
  <si>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</si>
  <si>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</si>
  <si>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</si>
  <si>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</si>
  <si>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</si>
  <si>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</si>
  <si>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</si>
  <si>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</si>
  <si>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</si>
  <si>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</si>
  <si>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</si>
  <si>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</si>
  <si>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</si>
  <si>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</si>
  <si>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</si>
  <si>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</si>
  <si>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</si>
  <si>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</si>
  <si>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</si>
  <si>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</si>
  <si>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</si>
  <si>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</si>
  <si>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</si>
  <si>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</si>
  <si>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</si>
  <si>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</si>
  <si>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</si>
  <si>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</si>
  <si>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</si>
  <si>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</si>
  <si>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</si>
  <si>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</si>
  <si>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</si>
  <si>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</si>
  <si>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</si>
  <si>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</si>
  <si>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</si>
  <si>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</si>
  <si>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</si>
  <si>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</si>
  <si>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</si>
  <si>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</si>
  <si>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</si>
  <si>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</si>
  <si>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</si>
  <si>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</si>
  <si>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</si>
  <si>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</si>
  <si>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</si>
  <si>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</si>
  <si>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</si>
  <si>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</si>
  <si>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</si>
  <si>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</si>
  <si>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</si>
  <si>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</si>
  <si>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</si>
  <si>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</si>
  <si>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</si>
  <si>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</si>
  <si>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</si>
  <si>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</si>
  <si>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</si>
  <si>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</si>
  <si>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</si>
  <si>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</si>
  <si>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</si>
  <si>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</si>
  <si>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</si>
  <si>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</si>
  <si>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</si>
  <si>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</si>
  <si>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</si>
  <si>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</si>
  <si>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</si>
  <si>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</si>
  <si>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</si>
  <si>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</si>
  <si>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</si>
  <si>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</si>
  <si>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</si>
  <si>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</si>
  <si>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</si>
  <si>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</si>
  <si>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</si>
  <si>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</si>
  <si>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</si>
  <si>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</si>
  <si>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</si>
  <si>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</si>
  <si>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</si>
  <si>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</si>
  <si>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</si>
  <si>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</si>
  <si>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</si>
  <si>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</si>
  <si>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</si>
  <si>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</si>
  <si>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</si>
  <si>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</si>
  <si>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</si>
  <si>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</si>
  <si>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</si>
  <si>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</si>
  <si>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</si>
  <si>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</si>
  <si>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</si>
  <si>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</si>
  <si>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</si>
  <si>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</si>
  <si>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</si>
  <si>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</si>
  <si>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</si>
  <si>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</si>
  <si>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</si>
  <si>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</si>
  <si>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</si>
  <si>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</si>
  <si>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</si>
  <si>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</si>
  <si>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</si>
  <si>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</si>
  <si>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</si>
  <si>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</si>
  <si>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</si>
  <si>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</si>
  <si>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</si>
  <si>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</si>
  <si>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</si>
  <si>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</si>
  <si>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</si>
  <si>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</si>
  <si>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</si>
  <si>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</si>
  <si>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</si>
  <si>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</si>
  <si>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</si>
  <si>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</si>
  <si>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</si>
  <si>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</si>
  <si>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</si>
  <si>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</si>
  <si>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</si>
  <si>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</si>
  <si>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</si>
  <si>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</si>
  <si>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</si>
  <si>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</si>
  <si>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</si>
  <si>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</si>
  <si>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</si>
  <si>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</si>
  <si>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</si>
  <si>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</si>
  <si>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</si>
  <si>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</si>
  <si>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</si>
  <si>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</si>
  <si>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</si>
  <si>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</si>
  <si>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</si>
  <si>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</si>
  <si>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</si>
  <si>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</si>
  <si>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</si>
  <si>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</si>
  <si>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</si>
  <si>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</si>
  <si>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</si>
  <si>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</si>
  <si>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</si>
  <si>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</si>
  <si>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</si>
  <si>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</si>
  <si>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</si>
  <si>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</si>
  <si>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</si>
  <si>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</si>
  <si>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</si>
  <si>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</si>
  <si>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</si>
  <si>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</si>
  <si>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</si>
  <si>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</si>
  <si>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</si>
  <si>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</si>
  <si>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</si>
  <si>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</si>
  <si>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</si>
  <si>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</si>
  <si>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</si>
  <si>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</si>
  <si>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</si>
  <si>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</si>
  <si>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</si>
  <si>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</si>
  <si>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</si>
  <si>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</si>
  <si>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</si>
  <si>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</si>
  <si>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</si>
  <si>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</si>
  <si>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</si>
  <si>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</si>
  <si>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</si>
  <si>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</si>
  <si>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</si>
  <si>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</si>
  <si>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</si>
  <si>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</si>
  <si>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</si>
  <si>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</si>
  <si>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</si>
  <si>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</si>
  <si>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</si>
  <si>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</si>
  <si>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</si>
  <si>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</si>
  <si>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</si>
  <si>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</si>
  <si>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</si>
  <si>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</si>
  <si>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</si>
  <si>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</si>
  <si>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</si>
  <si>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</si>
  <si>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</si>
  <si>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</si>
  <si>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</si>
  <si>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</si>
  <si>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</si>
  <si>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</si>
  <si>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</si>
  <si>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</si>
  <si>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</si>
  <si>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</si>
  <si>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</si>
  <si>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</si>
  <si>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</si>
  <si>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</si>
  <si>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</si>
  <si>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</si>
  <si>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</si>
  <si>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</si>
  <si>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</si>
  <si>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</si>
  <si>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</si>
  <si>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</si>
  <si>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</si>
  <si>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</si>
  <si>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</si>
  <si>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</si>
  <si>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</si>
  <si>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</si>
  <si>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</si>
  <si>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</si>
  <si>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</si>
  <si>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</si>
  <si>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</si>
  <si>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</si>
  <si>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</si>
  <si>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</si>
  <si>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</si>
  <si>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</si>
  <si>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</si>
  <si>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</si>
  <si>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</si>
  <si>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</si>
  <si>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</si>
  <si>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</si>
  <si>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</si>
  <si>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</si>
  <si>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</si>
  <si>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</si>
  <si>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</si>
  <si>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</si>
  <si>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</si>
  <si>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</si>
  <si>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</si>
  <si>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</si>
  <si>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</si>
  <si>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</si>
  <si>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</si>
  <si>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</si>
  <si>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</si>
  <si>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</si>
  <si>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</si>
  <si>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</si>
  <si>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</si>
  <si>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</si>
  <si>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</si>
  <si>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</si>
  <si>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</si>
  <si>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</si>
  <si>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</si>
  <si>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</si>
  <si>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</si>
  <si>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</si>
  <si>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</si>
  <si>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</si>
  <si>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</si>
  <si>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</si>
  <si>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</si>
  <si>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</si>
  <si>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</si>
  <si>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</si>
  <si>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</si>
  <si>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</si>
  <si>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</si>
  <si>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</si>
  <si>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</si>
  <si>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</si>
  <si>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</si>
  <si>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</si>
  <si>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</si>
  <si>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</si>
  <si>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</si>
  <si>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</si>
  <si>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</si>
  <si>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</si>
  <si>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</si>
  <si>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</si>
  <si>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</si>
  <si>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</si>
  <si>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</si>
  <si>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</si>
  <si>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</si>
  <si>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</si>
  <si>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</si>
  <si>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</si>
  <si>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</si>
  <si>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</si>
  <si>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</si>
  <si>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</si>
  <si>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</si>
  <si>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</si>
  <si>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</si>
  <si>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</si>
  <si>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</si>
  <si>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</si>
  <si>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</si>
  <si>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</si>
  <si>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</si>
  <si>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</si>
  <si>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</si>
  <si>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</si>
  <si>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</si>
  <si>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</si>
  <si>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</si>
  <si>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</si>
  <si>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</si>
  <si>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</si>
  <si>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</si>
  <si>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</si>
  <si>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</si>
  <si>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</si>
  <si>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</si>
  <si>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</si>
  <si>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</si>
  <si>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</si>
  <si>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</si>
  <si>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</si>
  <si>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</si>
  <si>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</si>
  <si>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</si>
  <si>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</si>
  <si>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</si>
  <si>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</si>
  <si>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</si>
  <si>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</si>
  <si>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</si>
  <si>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</si>
  <si>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</si>
  <si>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</si>
  <si>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</si>
  <si>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</si>
  <si>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</si>
  <si>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</si>
  <si>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</si>
  <si>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</si>
  <si>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</si>
  <si>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</si>
  <si>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</si>
  <si>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</si>
  <si>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</si>
  <si>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</si>
  <si>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</si>
  <si>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</si>
  <si>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</si>
  <si>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</si>
  <si>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</si>
  <si>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</si>
  <si>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</si>
  <si>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</si>
  <si>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</si>
  <si>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</si>
  <si>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</si>
  <si>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</si>
  <si>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</si>
  <si>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</si>
  <si>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</si>
  <si>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</si>
  <si>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</si>
  <si>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</si>
  <si>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</si>
  <si>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</si>
  <si>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</si>
  <si>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</si>
  <si>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</si>
  <si>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</si>
  <si>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</si>
  <si>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</si>
  <si>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</si>
  <si>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</si>
  <si>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</si>
  <si>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</si>
  <si>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</si>
  <si>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</si>
  <si>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</si>
  <si>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</si>
  <si>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</si>
  <si>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</si>
  <si>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</si>
  <si>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</si>
  <si>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</si>
  <si>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</si>
  <si>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</si>
  <si>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</si>
  <si>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</si>
  <si>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</si>
  <si>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</si>
  <si>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</si>
  <si>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</si>
  <si>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</si>
  <si>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</si>
  <si>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</si>
  <si>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</si>
  <si>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</si>
  <si>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</si>
  <si>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</si>
  <si>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</si>
  <si>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</si>
  <si>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</si>
  <si>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</si>
  <si>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</si>
  <si>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</si>
  <si>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</si>
  <si>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</si>
  <si>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</si>
  <si>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</si>
  <si>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</si>
  <si>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</si>
  <si>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</si>
  <si>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</si>
  <si>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</si>
  <si>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</si>
  <si>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</si>
  <si>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</si>
  <si>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</si>
  <si>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</si>
  <si>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</si>
  <si>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</si>
  <si>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</si>
  <si>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</si>
  <si>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</si>
  <si>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</si>
  <si>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</si>
  <si>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</si>
  <si>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</si>
  <si>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</si>
  <si>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</si>
  <si>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</si>
  <si>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</si>
  <si>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</si>
  <si>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</si>
  <si>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</si>
  <si>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</si>
  <si>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</si>
  <si>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</si>
  <si>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</si>
  <si>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</si>
  <si>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</si>
  <si>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</si>
  <si>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</si>
  <si>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</si>
  <si>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</si>
  <si>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</si>
  <si>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</si>
  <si>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</si>
  <si>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</si>
  <si>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</si>
  <si>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</si>
  <si>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</si>
  <si>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</si>
  <si>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</si>
  <si>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</si>
  <si>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</si>
  <si>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</si>
  <si>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</si>
  <si>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</si>
  <si>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</si>
  <si>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</si>
  <si>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</si>
  <si>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</si>
  <si>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</si>
  <si>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</si>
  <si>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</si>
  <si>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</si>
  <si>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</si>
  <si>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</si>
  <si>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</si>
  <si>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</si>
  <si>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</si>
  <si>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</si>
  <si>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</si>
  <si>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</si>
  <si>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</si>
  <si>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</si>
  <si>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</si>
  <si>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</si>
  <si>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</si>
  <si>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</si>
  <si>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</si>
  <si>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</si>
  <si>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</si>
  <si>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</si>
  <si>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</si>
  <si>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</si>
  <si>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</si>
  <si>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</si>
  <si>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</si>
  <si>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</si>
  <si>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</si>
  <si>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</si>
  <si>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</si>
  <si>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</si>
  <si>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</si>
  <si>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</si>
  <si>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</si>
  <si>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</si>
  <si>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</si>
  <si>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</si>
  <si>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</si>
  <si>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</si>
  <si>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</si>
  <si>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</si>
  <si>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</si>
  <si>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</si>
  <si>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</si>
  <si>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</si>
  <si>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</si>
  <si>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</si>
  <si>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</si>
  <si>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</si>
  <si>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</si>
  <si>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</si>
  <si>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</si>
  <si>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</si>
  <si>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</si>
  <si>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</si>
  <si>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</si>
  <si>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</si>
  <si>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</si>
  <si>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</si>
  <si>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</si>
  <si>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</si>
  <si>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</si>
  <si>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</si>
  <si>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</si>
  <si>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</si>
  <si>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</si>
  <si>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</si>
  <si>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</si>
  <si>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</si>
  <si>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</si>
  <si>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</si>
  <si>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</si>
  <si>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</si>
  <si>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</si>
  <si>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</si>
  <si>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</si>
  <si>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</si>
  <si>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</si>
  <si>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</si>
  <si>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</si>
  <si>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</si>
  <si>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</si>
  <si>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</si>
  <si>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</si>
  <si>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</si>
  <si>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</si>
  <si>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</si>
  <si>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</si>
  <si>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</si>
  <si>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</si>
  <si>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</si>
  <si>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</si>
  <si>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</si>
  <si>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</si>
  <si>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</si>
  <si>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</si>
  <si>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</si>
  <si>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</si>
  <si>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</si>
  <si>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</si>
  <si>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</si>
  <si>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</si>
  <si>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</si>
  <si>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</si>
  <si>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</si>
  <si>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</si>
  <si>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</si>
  <si>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</si>
  <si>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</si>
  <si>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</si>
  <si>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</si>
  <si>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</si>
  <si>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</si>
  <si>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</si>
  <si>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</si>
  <si>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</si>
  <si>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</si>
  <si>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</si>
  <si>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</si>
  <si>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</si>
  <si>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</si>
  <si>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</si>
  <si>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</si>
  <si>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</si>
  <si>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</si>
  <si>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</si>
  <si>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</si>
  <si>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</si>
  <si>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</si>
  <si>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</si>
  <si>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</si>
  <si>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</si>
  <si>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</si>
  <si>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</si>
  <si>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</si>
  <si>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</si>
  <si>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</si>
  <si>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</si>
  <si>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</si>
  <si>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</si>
  <si>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</si>
  <si>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</si>
  <si>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</si>
  <si>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</si>
  <si>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</si>
  <si>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</si>
  <si>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</si>
  <si>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</si>
  <si>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</si>
  <si>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</si>
  <si>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</si>
  <si>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</si>
  <si>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</si>
  <si>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</si>
  <si>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</si>
  <si>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</si>
  <si>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</si>
  <si>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</si>
  <si>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</si>
  <si>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</si>
  <si>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</si>
  <si>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</si>
  <si>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</si>
  <si>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</si>
  <si>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</si>
  <si>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</si>
  <si>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</si>
  <si>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</si>
  <si>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</si>
  <si>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</si>
  <si>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</si>
  <si>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</si>
  <si>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</si>
  <si>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</si>
  <si>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</si>
  <si>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</si>
  <si>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</si>
  <si>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</si>
  <si>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</si>
  <si>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</si>
  <si>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</si>
  <si>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</si>
  <si>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</si>
  <si>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</si>
  <si>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</si>
  <si>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</si>
  <si>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</si>
  <si>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</si>
  <si>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</si>
  <si>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</si>
  <si>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</si>
  <si>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</si>
  <si>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</si>
  <si>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</si>
  <si>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</si>
  <si>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</si>
  <si>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</si>
  <si>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</si>
  <si>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</si>
  <si>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</si>
  <si>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</si>
  <si>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</si>
  <si>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</si>
  <si>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</si>
  <si>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</si>
  <si>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</si>
  <si>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</si>
  <si>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</si>
  <si>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</si>
  <si>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</si>
  <si>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</si>
  <si>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</si>
  <si>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</si>
  <si>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</si>
  <si>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</si>
  <si>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</si>
  <si>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</si>
  <si>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</si>
  <si>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</si>
  <si>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</si>
  <si>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</si>
  <si>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</si>
  <si>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</si>
  <si>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</si>
  <si>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</si>
  <si>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</si>
  <si>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</si>
  <si>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</si>
  <si>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</si>
  <si>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</si>
  <si>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</si>
  <si>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</si>
  <si>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</si>
  <si>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</si>
  <si>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</si>
  <si>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</si>
  <si>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</si>
  <si>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</si>
  <si>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</si>
  <si>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</si>
  <si>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</si>
  <si>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</si>
  <si>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</si>
  <si>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</si>
  <si>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</si>
  <si>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</si>
  <si>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</si>
  <si>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</si>
  <si>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</si>
  <si>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</si>
  <si>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</si>
  <si>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</si>
  <si>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</si>
  <si>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</si>
  <si>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</si>
  <si>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</si>
  <si>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</si>
  <si>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</si>
  <si>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</si>
  <si>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</si>
  <si>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</si>
  <si>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</si>
  <si>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</si>
  <si>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</si>
  <si>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</si>
  <si>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</si>
  <si>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</si>
  <si>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</si>
  <si>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</si>
  <si>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</si>
  <si>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</si>
  <si>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</si>
  <si>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</si>
  <si>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</si>
  <si>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</si>
  <si>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</si>
  <si>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</si>
  <si>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</si>
  <si>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</si>
  <si>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</si>
  <si>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</si>
  <si>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</si>
  <si>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</si>
  <si>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</si>
  <si>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</si>
  <si>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</si>
  <si>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</si>
  <si>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</si>
  <si>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</si>
  <si>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</si>
  <si>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</si>
  <si>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</si>
  <si>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</si>
  <si>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</si>
  <si>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</si>
  <si>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</si>
  <si>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</si>
  <si>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</si>
  <si>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</si>
  <si>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</si>
  <si>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</si>
  <si>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</si>
  <si>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</si>
  <si>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</si>
  <si>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</si>
  <si>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</si>
  <si>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</si>
  <si>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</si>
  <si>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</si>
  <si>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</si>
  <si>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</si>
  <si>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</si>
  <si>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</si>
  <si>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</si>
  <si>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</si>
  <si>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</si>
  <si>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</si>
  <si>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</si>
  <si>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</si>
  <si>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</si>
  <si>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</si>
  <si>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</si>
  <si>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</si>
  <si>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</si>
  <si>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</si>
  <si>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</si>
  <si>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</si>
  <si>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</si>
  <si>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</si>
  <si>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</si>
  <si>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</si>
  <si>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</si>
  <si>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</si>
  <si>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</si>
  <si>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</si>
  <si>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</si>
  <si>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</si>
  <si>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</si>
  <si>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</si>
  <si>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</si>
  <si>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</si>
  <si>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</si>
  <si>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</si>
  <si>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</si>
  <si>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</si>
  <si>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</si>
  <si>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</si>
  <si>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</si>
  <si>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</si>
  <si>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</si>
  <si>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</si>
  <si>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</si>
  <si>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</si>
  <si>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</si>
  <si>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</si>
  <si>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</si>
  <si>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</si>
  <si>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</si>
  <si>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</si>
  <si>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</si>
  <si>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</si>
  <si>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</si>
  <si>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</si>
  <si>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</si>
  <si>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</si>
  <si>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</si>
  <si>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</si>
  <si>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</si>
  <si>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</si>
  <si>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</si>
  <si>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</si>
  <si>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</si>
  <si>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</si>
  <si>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</si>
  <si>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</si>
  <si>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</si>
  <si>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</si>
  <si>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</si>
  <si>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</si>
  <si>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</si>
  <si>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</si>
  <si>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</si>
  <si>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</si>
  <si>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</si>
  <si>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</si>
  <si>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</si>
  <si>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</si>
  <si>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</si>
  <si>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</si>
  <si>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</si>
  <si>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</si>
  <si>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</si>
  <si>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</si>
  <si>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</si>
  <si>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</si>
  <si>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</si>
  <si>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</si>
  <si>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</si>
  <si>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</si>
  <si>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</si>
  <si>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</si>
  <si>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</si>
  <si>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</si>
  <si>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</si>
  <si>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</si>
  <si>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</si>
  <si>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</si>
  <si>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</si>
  <si>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</si>
  <si>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</si>
  <si>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</si>
  <si>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</si>
  <si>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</si>
  <si>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</si>
  <si>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</si>
  <si>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</si>
  <si>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</si>
  <si>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</si>
  <si>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</si>
  <si>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</si>
  <si>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</si>
  <si>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</si>
  <si>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</si>
  <si>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</si>
  <si>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</si>
  <si>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</si>
  <si>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</si>
  <si>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</si>
  <si>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</si>
  <si>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</si>
  <si>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</si>
  <si>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</si>
  <si>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</si>
  <si>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</si>
  <si>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</si>
  <si>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</si>
  <si>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</si>
  <si>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</si>
  <si>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</si>
  <si>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</si>
  <si>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</si>
  <si>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</si>
  <si>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</si>
  <si>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</si>
  <si>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</si>
  <si>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</si>
  <si>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</si>
  <si>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</si>
  <si>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</si>
  <si>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</si>
  <si>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</si>
  <si>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</si>
  <si>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</si>
  <si>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</si>
  <si>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</si>
  <si>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</si>
  <si>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</si>
  <si>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</si>
  <si>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</si>
  <si>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</si>
  <si>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</si>
  <si>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</si>
  <si>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</si>
  <si>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</si>
  <si>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</si>
  <si>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</si>
  <si>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</si>
  <si>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</si>
  <si>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</si>
  <si>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</si>
  <si>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</si>
  <si>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</si>
  <si>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</si>
  <si>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</si>
  <si>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</si>
  <si>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</si>
  <si>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</si>
  <si>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</si>
  <si>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</si>
  <si>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</si>
  <si>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</si>
  <si>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</si>
  <si>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</si>
  <si>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</si>
  <si>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</si>
  <si>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</si>
  <si>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</si>
  <si>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</si>
  <si>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</si>
  <si>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</si>
  <si>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</si>
  <si>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</si>
  <si>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</si>
  <si>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</si>
  <si>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</si>
  <si>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</si>
  <si>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</si>
  <si>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</si>
  <si>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</si>
  <si>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</si>
  <si>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</si>
  <si>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</si>
  <si>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</si>
  <si>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</si>
  <si>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</si>
  <si>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</si>
  <si>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</si>
  <si>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</si>
  <si>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</si>
  <si>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</si>
  <si>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</si>
  <si>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</si>
  <si>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</si>
  <si>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</si>
  <si>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</si>
  <si>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</si>
  <si>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</si>
  <si>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</si>
  <si>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</si>
  <si>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</si>
  <si>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</si>
  <si>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</si>
  <si>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</si>
  <si>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</si>
  <si>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</si>
  <si>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</si>
  <si>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</si>
  <si>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</si>
  <si>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</si>
  <si>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</si>
  <si>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</si>
  <si>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</si>
  <si>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</si>
  <si>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</si>
  <si>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</si>
  <si>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</si>
  <si>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</si>
  <si>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</si>
  <si>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</si>
  <si>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</si>
  <si>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</si>
  <si>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</si>
  <si>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</si>
  <si>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</si>
  <si>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</si>
  <si>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</si>
  <si>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</si>
  <si>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</si>
  <si>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</si>
  <si>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</si>
  <si>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</si>
  <si>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</si>
  <si>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</si>
  <si>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</si>
  <si>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</si>
  <si>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</si>
  <si>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</si>
  <si>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</si>
  <si>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</si>
  <si>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</si>
  <si>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</si>
  <si>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</si>
  <si>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</si>
  <si>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</si>
  <si>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</si>
  <si>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</si>
  <si>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</si>
  <si>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</si>
  <si>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</si>
  <si>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</si>
  <si>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</si>
  <si>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</si>
  <si>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</si>
  <si>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</si>
  <si>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</si>
  <si>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</si>
  <si>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</si>
  <si>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</si>
  <si>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</si>
  <si>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</si>
  <si>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</si>
  <si>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</si>
  <si>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</si>
  <si>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</si>
  <si>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</si>
  <si>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</si>
  <si>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</si>
  <si>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</si>
  <si>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</si>
  <si>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</si>
  <si>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</si>
  <si>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</si>
  <si>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</si>
  <si>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</si>
  <si>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</si>
  <si>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</si>
  <si>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</si>
  <si>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</si>
  <si>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</si>
  <si>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</si>
  <si>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</si>
  <si>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</si>
  <si>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</si>
  <si>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</si>
  <si>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</si>
  <si>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</si>
  <si>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</si>
  <si>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</si>
  <si>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</si>
  <si>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</si>
  <si>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</si>
  <si>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</si>
  <si>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</si>
  <si>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</si>
  <si>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</si>
  <si>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</si>
  <si>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</si>
  <si>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</si>
  <si>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</si>
  <si>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</si>
  <si>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</si>
  <si>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</si>
  <si>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</si>
  <si>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</si>
  <si>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</si>
  <si>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</si>
  <si>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</si>
  <si>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</si>
  <si>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</si>
  <si>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</si>
  <si>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</si>
  <si>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</si>
  <si>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</si>
  <si>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</si>
  <si>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</si>
  <si>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</si>
  <si>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</si>
  <si>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</si>
  <si>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</si>
  <si>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</si>
  <si>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</si>
  <si>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</si>
  <si>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</si>
  <si>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</si>
  <si>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</si>
  <si>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</si>
  <si>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</si>
  <si>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</si>
  <si>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</si>
  <si>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</si>
  <si>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</si>
  <si>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</si>
  <si>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</si>
  <si>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</si>
  <si>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</si>
  <si>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</si>
  <si>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</si>
  <si>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</si>
  <si>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</si>
  <si>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</si>
  <si>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</si>
  <si>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</si>
  <si>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</si>
  <si>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</si>
  <si>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</si>
  <si>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</si>
  <si>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</si>
  <si>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</si>
  <si>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</si>
  <si>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</si>
  <si>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</si>
  <si>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</si>
  <si>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</si>
  <si>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</si>
  <si>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</si>
  <si>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</si>
  <si>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</si>
  <si>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</si>
  <si>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</si>
  <si>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</si>
  <si>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</si>
  <si>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</si>
  <si>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</si>
  <si>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</si>
  <si>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</si>
  <si>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</si>
  <si>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</si>
  <si>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</si>
  <si>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</si>
  <si>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</si>
  <si>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</si>
  <si>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</si>
  <si>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</si>
  <si>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</si>
  <si>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</si>
  <si>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</si>
  <si>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</si>
  <si>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</si>
  <si>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</si>
  <si>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</si>
  <si>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</si>
  <si>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</si>
  <si>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</si>
  <si>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</si>
  <si>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</si>
  <si>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</si>
  <si>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</si>
  <si>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</si>
  <si>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</si>
  <si>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</si>
  <si>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</si>
  <si>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</si>
  <si>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</si>
  <si>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</si>
  <si>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</si>
  <si>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</si>
  <si>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</si>
  <si>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</si>
  <si>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</si>
  <si>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</si>
  <si>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</si>
  <si>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</si>
  <si>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</si>
  <si>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</si>
  <si>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</si>
  <si>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</si>
  <si>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</si>
  <si>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</si>
  <si>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</si>
  <si>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</si>
  <si>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</si>
  <si>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</si>
  <si>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</si>
  <si>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</si>
  <si>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</si>
  <si>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</si>
  <si>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</si>
  <si>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</si>
  <si>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</si>
  <si>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</si>
  <si>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</si>
  <si>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</si>
  <si>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</si>
  <si>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</si>
  <si>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</si>
  <si>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</si>
  <si>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</si>
  <si>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</si>
  <si>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</si>
  <si>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</si>
  <si>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</si>
  <si>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</si>
  <si>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</si>
  <si>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</si>
  <si>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</si>
  <si>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</si>
  <si>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</si>
  <si>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</si>
  <si>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</si>
  <si>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</si>
  <si>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</si>
  <si>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</si>
  <si>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</si>
  <si>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</si>
  <si>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</si>
  <si>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</si>
  <si>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</si>
  <si>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</si>
  <si>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</si>
  <si>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</si>
  <si>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</si>
  <si>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</si>
  <si>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</si>
  <si>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</si>
  <si>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</si>
  <si>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</si>
  <si>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</si>
  <si>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</si>
  <si>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</si>
  <si>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</si>
  <si>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</si>
  <si>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</si>
  <si>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</si>
  <si>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</si>
  <si>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</si>
  <si>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</si>
  <si>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</si>
  <si>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</si>
  <si>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</si>
  <si>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</si>
  <si>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</si>
  <si>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</si>
  <si>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</si>
  <si>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</si>
  <si>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</si>
  <si>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</si>
  <si>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</si>
  <si>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</si>
  <si>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</si>
  <si>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</si>
  <si>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</si>
  <si>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</si>
  <si>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</si>
  <si>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</si>
  <si>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</si>
  <si>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</si>
  <si>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</si>
  <si>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</si>
  <si>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</si>
  <si>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</si>
  <si>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</si>
  <si>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</si>
  <si>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</si>
  <si>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</si>
  <si>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</si>
  <si>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</si>
  <si>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</si>
  <si>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</si>
  <si>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</si>
  <si>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</si>
  <si>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</si>
  <si>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</si>
  <si>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</si>
  <si>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</si>
  <si>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</si>
  <si>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</si>
  <si>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</si>
  <si>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</si>
  <si>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</si>
  <si>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</si>
  <si>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</si>
  <si>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</si>
  <si>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</si>
  <si>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</si>
  <si>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</si>
  <si>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</si>
  <si>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</si>
  <si>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</si>
  <si>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</si>
  <si>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</si>
  <si>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</si>
  <si>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</si>
  <si>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</si>
  <si>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</si>
  <si>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</si>
  <si>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</si>
  <si>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</si>
  <si>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</si>
  <si>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</si>
  <si>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</si>
  <si>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</si>
  <si>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</si>
  <si>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</si>
  <si>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</si>
  <si>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</si>
  <si>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</si>
  <si>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</si>
  <si>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</si>
  <si>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</si>
  <si>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</si>
  <si>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</si>
  <si>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</si>
  <si>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</si>
  <si>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</si>
  <si>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</si>
  <si>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</si>
  <si>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</si>
  <si>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</si>
  <si>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</si>
  <si>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</si>
  <si>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</si>
  <si>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</si>
  <si>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</si>
  <si>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</si>
  <si>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</si>
  <si>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</si>
  <si>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</si>
  <si>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</si>
  <si>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</si>
  <si>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</si>
  <si>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</si>
  <si>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</si>
  <si>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</si>
  <si>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</si>
  <si>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</si>
  <si>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</si>
  <si>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</si>
  <si>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</si>
  <si>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</si>
  <si>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</si>
  <si>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</si>
  <si>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</si>
  <si>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</si>
  <si>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</si>
  <si>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</si>
  <si>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</si>
  <si>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</si>
  <si>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</si>
  <si>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</si>
  <si>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</si>
  <si>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</si>
  <si>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</si>
  <si>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</si>
  <si>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</si>
  <si>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</si>
  <si>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</si>
  <si>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</si>
  <si>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</si>
  <si>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</si>
  <si>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</si>
  <si>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</si>
  <si>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</si>
  <si>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</si>
  <si>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</si>
  <si>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</si>
  <si>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</si>
  <si>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</si>
  <si>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</si>
  <si>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</si>
  <si>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</si>
  <si>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</si>
  <si>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</si>
  <si>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</si>
  <si>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</si>
  <si>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</si>
  <si>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</si>
  <si>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</si>
  <si>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</si>
  <si>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</si>
  <si>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</si>
  <si>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</si>
  <si>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</si>
  <si>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</si>
  <si>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</si>
  <si>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</si>
  <si>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</si>
  <si>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</si>
  <si>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</si>
  <si>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</si>
  <si>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</si>
  <si>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</si>
  <si>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</si>
  <si>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</si>
  <si>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</si>
  <si>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</si>
  <si>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</si>
  <si>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</si>
  <si>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</si>
  <si>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</si>
  <si>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</si>
  <si>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</si>
  <si>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</si>
  <si>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</si>
  <si>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</si>
  <si>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</si>
  <si>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</si>
  <si>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</si>
  <si>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</si>
  <si>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</si>
  <si>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</si>
  <si>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</si>
  <si>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</si>
  <si>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</si>
  <si>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</si>
  <si>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</si>
  <si>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</si>
  <si>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</si>
  <si>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</si>
  <si>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</si>
  <si>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</si>
  <si>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</si>
  <si>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</si>
  <si>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</si>
  <si>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</si>
  <si>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</si>
  <si>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</si>
  <si>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</si>
  <si>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</si>
  <si>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</si>
  <si>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</si>
  <si>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</si>
  <si>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</si>
  <si>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</si>
  <si>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</si>
  <si>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</si>
  <si>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</si>
  <si>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</si>
  <si>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</si>
  <si>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</si>
  <si>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</si>
  <si>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</si>
  <si>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</si>
  <si>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</si>
  <si>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</si>
  <si>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</si>
  <si>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</si>
  <si>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</si>
  <si>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</si>
  <si>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</si>
  <si>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</si>
  <si>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</si>
  <si>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</si>
  <si>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</si>
  <si>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</si>
  <si>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</si>
  <si>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</si>
  <si>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</si>
  <si>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</si>
  <si>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</si>
  <si>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</si>
  <si>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</si>
  <si>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</si>
  <si>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</si>
  <si>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</si>
  <si>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</si>
  <si>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</si>
  <si>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</si>
  <si>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</si>
  <si>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</si>
  <si>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</si>
  <si>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</si>
  <si>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</si>
  <si>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</si>
  <si>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</si>
  <si>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</si>
  <si>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</si>
  <si>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</si>
  <si>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</si>
  <si>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</si>
  <si>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</si>
  <si>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</si>
  <si>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</si>
  <si>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</si>
  <si>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</si>
  <si>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</si>
  <si>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</si>
  <si>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</si>
  <si>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</si>
  <si>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</si>
  <si>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</si>
  <si>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</si>
  <si>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</si>
  <si>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</si>
  <si>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</si>
  <si>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</si>
  <si>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</si>
  <si>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</si>
  <si>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</si>
  <si>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</si>
  <si>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</si>
  <si>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</si>
  <si>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</si>
  <si>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</si>
  <si>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</si>
  <si>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</si>
  <si>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</si>
  <si>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</si>
  <si>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</si>
  <si>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</si>
  <si>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</si>
  <si>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</si>
  <si>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</si>
  <si>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</si>
  <si>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</si>
  <si>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</si>
  <si>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</si>
  <si>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</si>
  <si>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</si>
  <si>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</si>
  <si>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</si>
  <si>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</si>
  <si>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</si>
  <si>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</si>
  <si>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</si>
  <si>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</si>
  <si>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</si>
  <si>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</si>
  <si>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</si>
  <si>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</si>
  <si>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</si>
  <si>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</si>
  <si>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</si>
  <si>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</si>
  <si>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</si>
  <si>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</si>
  <si>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</si>
  <si>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</si>
  <si>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</si>
  <si>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</si>
  <si>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</si>
  <si>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</si>
  <si>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</si>
  <si>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</si>
  <si>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</si>
  <si>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</si>
  <si>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</si>
  <si>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</si>
  <si>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</si>
  <si>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</si>
  <si>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</si>
  <si>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</si>
  <si>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</si>
  <si>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</si>
  <si>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</si>
  <si>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</si>
  <si>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</si>
  <si>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</si>
  <si>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</si>
  <si>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</si>
  <si>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</si>
  <si>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</si>
  <si>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</si>
  <si>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</si>
  <si>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</si>
  <si>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</si>
  <si>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</si>
  <si>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</si>
  <si>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</si>
  <si>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</si>
  <si>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</si>
  <si>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</si>
  <si>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</si>
  <si>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</si>
  <si>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</si>
  <si>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</si>
  <si>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</si>
  <si>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</si>
  <si>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</si>
  <si>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</si>
  <si>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</si>
  <si>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</si>
  <si>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</si>
  <si>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</si>
  <si>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</si>
  <si>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</si>
  <si>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</si>
  <si>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</si>
  <si>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</si>
  <si>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</si>
  <si>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</si>
  <si>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</si>
  <si>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</si>
  <si>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</si>
  <si>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</si>
  <si>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</si>
  <si>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</si>
  <si>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</si>
  <si>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</si>
  <si>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</si>
  <si>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</si>
  <si>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</si>
  <si>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</si>
  <si>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</si>
  <si>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</si>
  <si>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</si>
  <si>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</si>
  <si>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</si>
  <si>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</si>
  <si>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</si>
  <si>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</si>
  <si>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</si>
  <si>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</si>
  <si>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</si>
  <si>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</si>
  <si>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</si>
  <si>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</si>
  <si>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</si>
  <si>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</si>
  <si>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</si>
  <si>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</si>
  <si>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</si>
  <si>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</si>
  <si>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</si>
  <si>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</si>
  <si>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</si>
  <si>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</si>
  <si>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</si>
  <si>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</si>
  <si>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</si>
  <si>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</si>
  <si>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</si>
  <si>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</si>
  <si>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</si>
  <si>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</si>
  <si>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</si>
  <si>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</si>
  <si>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</si>
  <si>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</si>
  <si>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</si>
  <si>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</si>
  <si>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</si>
  <si>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</si>
  <si>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</si>
  <si>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</si>
  <si>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</si>
  <si>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</si>
  <si>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</si>
  <si>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</si>
  <si>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</si>
  <si>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</si>
  <si>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</si>
  <si>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</si>
  <si>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</si>
  <si>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</si>
  <si>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</si>
  <si>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</si>
  <si>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</si>
  <si>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</si>
  <si>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</si>
  <si>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</si>
  <si>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</si>
  <si>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</si>
  <si>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</si>
  <si>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</si>
  <si>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</si>
  <si>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</si>
  <si>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</si>
  <si>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</si>
  <si>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</si>
  <si>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</si>
  <si>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</si>
  <si>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</si>
  <si>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</si>
  <si>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</si>
  <si>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</si>
  <si>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</si>
  <si>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</si>
  <si>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</si>
  <si>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</si>
  <si>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</si>
  <si>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</si>
  <si>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</si>
  <si>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</si>
  <si>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</si>
  <si>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</si>
  <si>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</si>
  <si>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</si>
  <si>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</si>
  <si>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</si>
  <si>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</si>
  <si>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</si>
  <si>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</si>
  <si>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</si>
  <si>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</si>
  <si>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</si>
  <si>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</si>
  <si>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</si>
  <si>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</si>
  <si>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</si>
  <si>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</si>
  <si>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</si>
  <si>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</si>
  <si>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</si>
  <si>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</si>
  <si>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</si>
  <si>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</si>
  <si>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</si>
  <si>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</si>
  <si>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</si>
  <si>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</si>
  <si>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</si>
  <si>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</si>
  <si>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</si>
  <si>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</si>
  <si>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</si>
  <si>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</si>
  <si>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</si>
  <si>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</si>
  <si>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</si>
  <si>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</si>
  <si>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</si>
  <si>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</si>
  <si>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</si>
  <si>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</si>
  <si>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</si>
  <si>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</si>
  <si>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</si>
  <si>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</si>
  <si>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</si>
  <si>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</si>
  <si>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</si>
  <si>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</si>
  <si>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</si>
  <si>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</si>
  <si>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</si>
  <si>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</si>
  <si>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</si>
  <si>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</si>
  <si>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</si>
  <si>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</si>
  <si>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</si>
  <si>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</si>
  <si>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</si>
  <si>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</si>
  <si>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</si>
  <si>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</si>
  <si>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</si>
  <si>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</si>
  <si>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</si>
  <si>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</si>
  <si>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</si>
  <si>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</si>
  <si>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</si>
  <si>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</si>
  <si>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</si>
  <si>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</si>
  <si>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</si>
  <si>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</si>
  <si>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</si>
  <si>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</si>
  <si>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</si>
  <si>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</si>
  <si>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</si>
  <si>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</si>
  <si>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</si>
  <si>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</si>
  <si>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</si>
  <si>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</si>
  <si>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</si>
  <si>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</si>
  <si>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</si>
  <si>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</si>
  <si>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</si>
  <si>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</si>
  <si>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</si>
  <si>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</si>
  <si>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</si>
  <si>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</si>
  <si>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</si>
  <si>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</si>
  <si>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</si>
  <si>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</si>
  <si>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</si>
  <si>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</si>
  <si>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</si>
  <si>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</si>
  <si>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</si>
  <si>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</si>
  <si>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</si>
  <si>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</si>
  <si>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</si>
  <si>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</si>
  <si>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</si>
  <si>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</si>
  <si>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</si>
  <si>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</si>
  <si>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</si>
  <si>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</si>
  <si>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</si>
  <si>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</si>
  <si>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</si>
  <si>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</si>
  <si>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</si>
  <si>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</si>
  <si>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</si>
  <si>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</si>
  <si>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</si>
  <si>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</si>
  <si>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</si>
  <si>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</si>
  <si>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</si>
  <si>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</si>
  <si>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</si>
  <si>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</si>
  <si>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</si>
  <si>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</si>
  <si>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</si>
  <si>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</si>
  <si>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</si>
  <si>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</si>
  <si>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</si>
  <si>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</si>
  <si>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</si>
  <si>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</si>
  <si>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</si>
  <si>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</si>
  <si>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</si>
  <si>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</si>
  <si>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</si>
  <si>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</si>
  <si>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</si>
  <si>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</si>
  <si>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</si>
  <si>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</si>
  <si>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</si>
  <si>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</si>
  <si>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</si>
  <si>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</si>
  <si>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</si>
  <si>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</si>
  <si>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</si>
  <si>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</si>
  <si>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</si>
  <si>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</si>
  <si>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</si>
  <si>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</si>
  <si>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</si>
  <si>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VIGIA NOTURNO, HORA EFETIVAMENTE TRABALHADA DE 22 H AS 5 H (COM ADICIONAL NOTURNO)                                                                                                                                                                                                                                                                                                                                                                                                                        </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</si>
  <si>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</si>
  <si>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</si>
  <si>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</si>
  <si>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</si>
  <si>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</si>
  <si>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</si>
  <si>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</si>
  <si>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</si>
  <si>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</si>
  <si>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</si>
  <si>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</si>
  <si>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</si>
  <si>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</si>
  <si>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</si>
  <si>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</si>
  <si>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</si>
  <si>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</si>
  <si>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</si>
  <si>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</si>
  <si>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</si>
  <si>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</si>
  <si>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</si>
  <si>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</si>
  <si>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</si>
  <si>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</si>
  <si>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</si>
  <si>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</si>
  <si>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</si>
  <si>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</si>
  <si>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</si>
  <si>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</si>
  <si>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</si>
  <si>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</si>
  <si>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</si>
  <si>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</si>
  <si>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</si>
  <si>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</si>
  <si>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</si>
  <si>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</si>
  <si>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</si>
  <si>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</si>
  <si>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</si>
  <si>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</si>
  <si>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</si>
  <si>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</si>
  <si>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</si>
  <si>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</si>
  <si>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</si>
  <si>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</si>
  <si>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</si>
  <si>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</si>
  <si>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</si>
  <si>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</si>
  <si>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</si>
  <si>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</si>
  <si>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</si>
  <si>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</si>
  <si>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</si>
  <si>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</si>
  <si>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</si>
  <si>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</si>
  <si>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</si>
  <si>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</si>
  <si>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</si>
  <si>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</si>
  <si>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</si>
  <si>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</si>
  <si>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</si>
  <si>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</si>
  <si>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</si>
  <si>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</si>
  <si>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</si>
  <si>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</si>
  <si>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</si>
  <si>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</si>
  <si>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</si>
  <si>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</si>
  <si>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</si>
  <si>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</si>
  <si>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</si>
  <si>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</si>
  <si>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</si>
  <si>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</si>
  <si>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</si>
  <si>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</si>
  <si>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</si>
  <si>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</si>
  <si>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</si>
  <si>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</si>
  <si>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</si>
  <si>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</si>
  <si>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</si>
  <si>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</si>
  <si>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</si>
  <si>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</si>
  <si>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</si>
  <si>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</si>
  <si>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</si>
  <si>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</si>
  <si>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</si>
  <si>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</si>
  <si>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</si>
  <si>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</si>
  <si>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</si>
  <si>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</si>
  <si>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</si>
  <si>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</si>
  <si>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</si>
  <si>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ED-48177</t>
  </si>
  <si>
    <t>FILTRO DE ÁGUA POTÁVEL (BITOLA: Ø1/2"| CLASSE DE FILTRAGEM INMETRO: D| REDUÇÃO DE CLORO LIVRE: 75%)</t>
  </si>
  <si>
    <t>ED-32667</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</si>
  <si>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</si>
  <si>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</si>
  <si>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</si>
  <si>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</si>
  <si>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</si>
  <si>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</si>
  <si>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</si>
  <si>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</si>
  <si>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</si>
  <si>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</si>
  <si>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</si>
  <si>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</si>
  <si>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</si>
  <si>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</si>
  <si>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</si>
  <si>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</si>
  <si>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</si>
  <si>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</si>
  <si>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</si>
  <si>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</si>
  <si>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</si>
  <si>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</si>
  <si>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</si>
  <si>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</si>
  <si>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</si>
  <si>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</si>
  <si>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</si>
  <si>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</si>
  <si>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</si>
  <si>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</si>
  <si>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</si>
  <si>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</si>
  <si>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</si>
  <si>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</si>
  <si>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</si>
  <si>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</si>
  <si>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</si>
  <si>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</si>
  <si>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</si>
  <si>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</si>
  <si>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</si>
  <si>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</si>
  <si>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</si>
  <si>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</si>
  <si>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</si>
  <si>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</si>
  <si>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RO-32649</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</si>
  <si>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</si>
  <si>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</si>
  <si>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</si>
  <si>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</si>
  <si>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</si>
  <si>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</si>
  <si>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RO-32630</t>
  </si>
  <si>
    <t>CONSTRUÇÃO DE CORPO DE ATERRO COM MATERIAL DE 3ª CATEGORIA ORIUNDO DE CORTE (ESPALHAMENTO E COMPACTAÇÃO)</t>
  </si>
  <si>
    <t>RO-48107</t>
  </si>
  <si>
    <t>CORTE DE ÁRVORES COM DIÂMETRO SUPERIOR A 0,15 M (EXCLUI CARGA E TRANSPORTE PARA BOTA-FORA)</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</si>
  <si>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</si>
  <si>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</si>
  <si>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</si>
  <si>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RO-32632</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</si>
  <si>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</si>
  <si>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</si>
  <si>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</si>
  <si>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</si>
  <si>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</si>
  <si>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</si>
  <si>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</si>
  <si>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</si>
  <si>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</si>
  <si>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</si>
  <si>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</si>
  <si>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</si>
  <si>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</si>
  <si>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</si>
  <si>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</si>
  <si>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</si>
  <si>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</si>
  <si>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</si>
  <si>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</si>
  <si>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</si>
  <si>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</si>
  <si>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</si>
  <si>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</si>
  <si>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</si>
  <si>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</si>
  <si>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</si>
  <si>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</si>
  <si>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</si>
  <si>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</si>
  <si>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</si>
  <si>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</si>
  <si>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</si>
  <si>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</si>
  <si>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</si>
  <si>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</si>
  <si>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</si>
  <si>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</si>
  <si>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</si>
  <si>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</si>
  <si>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</si>
  <si>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</si>
  <si>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</si>
  <si>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</si>
  <si>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</si>
  <si>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</si>
  <si>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</si>
  <si>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</si>
  <si>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</si>
  <si>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</si>
  <si>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</si>
  <si>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</si>
  <si>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</si>
  <si>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</si>
  <si>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</si>
  <si>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</si>
  <si>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</si>
  <si>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</si>
  <si>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</si>
  <si>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</si>
  <si>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</si>
  <si>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</si>
  <si>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</si>
  <si>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</si>
  <si>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</si>
  <si>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</si>
  <si>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</si>
  <si>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</si>
  <si>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</si>
  <si>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</si>
  <si>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</si>
  <si>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</si>
  <si>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</si>
  <si>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</si>
  <si>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</si>
  <si>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</si>
  <si>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</si>
  <si>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</si>
  <si>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</si>
  <si>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</si>
  <si>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</si>
  <si>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</si>
  <si>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</si>
  <si>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</si>
  <si>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</si>
  <si>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</si>
  <si>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</si>
  <si>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</si>
  <si>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</si>
  <si>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</si>
  <si>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</si>
  <si>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</si>
  <si>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</si>
  <si>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</si>
  <si>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</si>
  <si>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</si>
  <si>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</si>
  <si>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</si>
  <si>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</si>
  <si>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</si>
  <si>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</si>
  <si>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</si>
  <si>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</si>
  <si>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</si>
  <si>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</si>
  <si>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</si>
  <si>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</si>
  <si>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</si>
  <si>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</si>
  <si>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</si>
  <si>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</si>
  <si>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</si>
  <si>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</si>
  <si>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</si>
  <si>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</si>
  <si>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</si>
  <si>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</si>
  <si>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</si>
  <si>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</si>
  <si>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</si>
  <si>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</si>
  <si>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</si>
  <si>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</si>
  <si>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</si>
  <si>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</si>
  <si>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</si>
  <si>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</si>
  <si>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</si>
  <si>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</si>
  <si>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</si>
  <si>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</si>
  <si>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</si>
  <si>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</si>
  <si>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</si>
  <si>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</si>
  <si>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</si>
  <si>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</si>
  <si>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</si>
  <si>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</si>
  <si>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</si>
  <si>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</si>
  <si>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</si>
  <si>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</si>
  <si>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</si>
  <si>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</si>
  <si>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</si>
  <si>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</si>
  <si>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</si>
  <si>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</si>
  <si>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</si>
  <si>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</si>
  <si>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</si>
  <si>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</si>
  <si>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</si>
  <si>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</si>
  <si>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</si>
  <si>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</si>
  <si>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</si>
  <si>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</si>
  <si>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</si>
  <si>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</si>
  <si>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</si>
  <si>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</si>
  <si>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</si>
  <si>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</si>
  <si>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</si>
  <si>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</si>
  <si>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</si>
  <si>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</si>
  <si>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</si>
  <si>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</si>
  <si>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</si>
  <si>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</si>
  <si>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</si>
  <si>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</si>
  <si>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</si>
  <si>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</si>
  <si>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</si>
  <si>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</si>
  <si>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</si>
  <si>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</si>
  <si>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</si>
  <si>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</si>
  <si>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</si>
  <si>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</si>
  <si>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</si>
  <si>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</si>
  <si>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</si>
  <si>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</si>
  <si>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</si>
  <si>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</si>
  <si>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</si>
  <si>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</si>
  <si>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</si>
  <si>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</si>
  <si>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</si>
  <si>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</si>
  <si>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</si>
  <si>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</si>
  <si>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</si>
  <si>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</si>
  <si>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</si>
  <si>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</si>
  <si>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</si>
  <si>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</si>
  <si>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</si>
  <si>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</si>
  <si>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</si>
  <si>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</si>
  <si>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</si>
  <si>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</si>
  <si>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</si>
  <si>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</si>
  <si>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</si>
  <si>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</si>
  <si>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</si>
  <si>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</si>
  <si>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</si>
  <si>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</si>
  <si>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</si>
  <si>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</si>
  <si>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</si>
  <si>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</si>
  <si>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</si>
  <si>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</si>
  <si>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</si>
  <si>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</si>
  <si>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</si>
  <si>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</si>
  <si>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</si>
  <si>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</si>
  <si>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</si>
  <si>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</si>
  <si>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</si>
  <si>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</si>
  <si>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</si>
  <si>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</si>
  <si>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</si>
  <si>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</si>
  <si>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</si>
  <si>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</si>
  <si>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</si>
  <si>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</si>
  <si>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</si>
  <si>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</si>
  <si>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</si>
  <si>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</si>
  <si>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</si>
  <si>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</si>
  <si>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</si>
  <si>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</si>
  <si>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</si>
  <si>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</si>
  <si>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</si>
  <si>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</si>
  <si>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</si>
  <si>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</si>
  <si>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</si>
  <si>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</si>
  <si>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</si>
  <si>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</si>
  <si>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</si>
  <si>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</si>
  <si>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</si>
  <si>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</si>
  <si>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</si>
  <si>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</si>
  <si>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</si>
  <si>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</si>
  <si>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</si>
  <si>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</si>
  <si>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</si>
  <si>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</si>
  <si>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</si>
  <si>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</si>
  <si>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</si>
  <si>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</si>
  <si>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</si>
  <si>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</si>
  <si>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</si>
  <si>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</si>
  <si>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</si>
  <si>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</si>
  <si>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</si>
  <si>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</si>
  <si>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</si>
  <si>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</si>
  <si>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</si>
  <si>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</si>
  <si>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</si>
  <si>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</si>
  <si>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</si>
  <si>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</si>
  <si>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</si>
  <si>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</si>
  <si>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</si>
  <si>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</si>
  <si>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</si>
  <si>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</si>
  <si>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</si>
  <si>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</si>
  <si>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</si>
  <si>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</si>
  <si>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</si>
  <si>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</si>
  <si>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</si>
  <si>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</si>
  <si>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</si>
  <si>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</si>
  <si>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</si>
  <si>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</si>
  <si>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</si>
  <si>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</si>
  <si>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</si>
  <si>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</si>
  <si>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</si>
  <si>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</si>
  <si>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</si>
  <si>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</si>
  <si>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</si>
  <si>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</si>
  <si>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</si>
  <si>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</si>
  <si>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</si>
  <si>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</si>
  <si>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</si>
  <si>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</si>
  <si>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</si>
  <si>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</si>
  <si>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</si>
  <si>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</si>
  <si>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</si>
  <si>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</si>
  <si>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</si>
  <si>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</si>
  <si>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</si>
  <si>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</si>
  <si>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</si>
  <si>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</si>
  <si>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</si>
  <si>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RO-40195</t>
  </si>
  <si>
    <t>ESCAVAÇÃO E CARGA COM TRATOR E CARREGADEIRA (MATERIAL DE 2ª CATEGORIA)</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</si>
  <si>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</si>
  <si>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</si>
  <si>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</si>
  <si>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</si>
  <si>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</si>
  <si>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</si>
  <si>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</si>
  <si>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</si>
  <si>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</si>
  <si>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</si>
  <si>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</si>
  <si>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</si>
  <si>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</si>
  <si>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</si>
  <si>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</si>
  <si>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</si>
  <si>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</si>
  <si>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</si>
  <si>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</si>
  <si>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</si>
  <si>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</si>
  <si>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</si>
  <si>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</si>
  <si>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</si>
  <si>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</si>
  <si>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</si>
  <si>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</si>
  <si>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</si>
  <si>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</si>
  <si>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</si>
  <si>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</si>
  <si>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</si>
  <si>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</si>
  <si>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</si>
  <si>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</si>
  <si>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</si>
  <si>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</si>
  <si>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</si>
  <si>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</si>
  <si>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</si>
  <si>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</si>
  <si>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</si>
  <si>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</si>
  <si>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</si>
  <si>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</si>
  <si>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RO-32893</t>
  </si>
  <si>
    <t>RO-43429</t>
  </si>
  <si>
    <t>RO-42756</t>
  </si>
  <si>
    <t>REDE GUARDA PEDRAS EM MALHA HEXAGONAL DUPLA TORÇÃO TIPO 8X10, ARAME GALVANIVADO  Ø=2,7 MM</t>
  </si>
  <si>
    <t>RO-32650</t>
  </si>
  <si>
    <t>RO-32652</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</si>
  <si>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</si>
  <si>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</si>
  <si>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</si>
  <si>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</si>
  <si>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</si>
  <si>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</si>
  <si>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</si>
  <si>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</si>
  <si>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</si>
  <si>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</si>
  <si>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</si>
  <si>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</si>
  <si>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</si>
  <si>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</si>
  <si>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</si>
  <si>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</si>
  <si>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</si>
  <si>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</si>
  <si>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</si>
  <si>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</si>
  <si>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</si>
  <si>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</si>
  <si>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</si>
  <si>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</si>
  <si>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</si>
  <si>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</si>
  <si>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</si>
  <si>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</si>
  <si>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</si>
  <si>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</si>
  <si>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</si>
  <si>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</si>
  <si>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</si>
  <si>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</si>
  <si>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</si>
  <si>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</si>
  <si>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</si>
  <si>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</si>
  <si>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</si>
  <si>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</si>
  <si>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</si>
  <si>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</si>
  <si>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</si>
  <si>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</si>
  <si>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</si>
  <si>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</si>
  <si>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</si>
  <si>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</si>
  <si>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</si>
  <si>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</si>
  <si>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</si>
  <si>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</si>
  <si>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</si>
  <si>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</si>
  <si>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</si>
  <si>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</si>
  <si>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</si>
  <si>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</si>
  <si>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</si>
  <si>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</si>
  <si>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</si>
  <si>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</si>
  <si>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</si>
  <si>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</si>
  <si>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10.2</t>
  </si>
  <si>
    <t>10.1</t>
  </si>
  <si>
    <t>11.1</t>
  </si>
  <si>
    <t>12.1</t>
  </si>
  <si>
    <t>11.2</t>
  </si>
  <si>
    <t>12.2</t>
  </si>
  <si>
    <t>10.3</t>
  </si>
  <si>
    <t>10.4</t>
  </si>
  <si>
    <t>10.5</t>
  </si>
  <si>
    <t>10.6</t>
  </si>
  <si>
    <t>10.7</t>
  </si>
  <si>
    <t>10.8</t>
  </si>
  <si>
    <t>10.9</t>
  </si>
  <si>
    <t>10.11</t>
  </si>
  <si>
    <t>10.13</t>
  </si>
  <si>
    <t>10.15</t>
  </si>
  <si>
    <t>10.16</t>
  </si>
  <si>
    <t>AGOSTO/2023 - SETOP (CENTRAL);
DEZEMBRO/2023 - SINAPI;
OUTUBRO/2023 - SICRO.</t>
  </si>
  <si>
    <t>Quantitativo disponível em lista de materiais presente na prancha 01/03 do projeto de drenagem.</t>
  </si>
  <si>
    <t>Quantitativo disponível em lista de materiais presente na prancha 01/03 do projeto de drenagem.
Total = 64,77 + 221,86 = 286,63 m3</t>
  </si>
  <si>
    <t>Quantitativo disponível em lista de materiais presente na prancha 01/03 do projeto de drenagem.
Total = 7,48 + 21,13 = 28,61 m3</t>
  </si>
  <si>
    <t>Quantitativo disponível em lista de materiais presente na prancha 01/03 do projeto de drenagem.
Total =53,94 + 151,96 = 205,90 m3</t>
  </si>
  <si>
    <t>Quantitativo disponível em lista de materiais presente na prancha 01/03 do projeto de drenagem.
Total = 23,31 + 80,53 + 10,78 = 114,62 m3</t>
  </si>
  <si>
    <t>Quantitativo disponível em lista de materiais presente na prancha 01/03 do projeto de drenagem.
Total = 23,21 + 60,78 = 83,99 m3</t>
  </si>
  <si>
    <t>11.3</t>
  </si>
  <si>
    <t>11.4</t>
  </si>
  <si>
    <t>11.5</t>
  </si>
  <si>
    <t>11.6</t>
  </si>
  <si>
    <t>11.7</t>
  </si>
  <si>
    <t>11.8</t>
  </si>
  <si>
    <t>11.9</t>
  </si>
  <si>
    <t>11.10</t>
  </si>
  <si>
    <t>11.13</t>
  </si>
  <si>
    <t>FONTE PROFISSIONAL FITA LED 12V 40W</t>
  </si>
  <si>
    <t>LUMINÁRIAS ONLINE</t>
  </si>
  <si>
    <t>MAGAZINE LUIZA</t>
  </si>
  <si>
    <t>BELLUCE</t>
  </si>
  <si>
    <t>https://luminariasonline.com.br/luminarias/fonte-driver-12v-40w-stella-sth6892/?utm_source=Google%20Shopping&amp;utm_campaign=Shopping&amp;utm_medium=ShopsFeedGeral&amp;utm_term=3352&amp;ads&amp;gad_source=1&amp;gclid=Cj0KCQjwwMqvBhCtARIsAIXsZpa5weOeCqh6-pK4Oq3fwq5V6y4gdCF0F2ot_541GfsF8-H0oiBgsWcaAvT4EALw_wcB</t>
  </si>
  <si>
    <t>https://www.magazineluiza.com.br/fonte-profissional-fita-led-12v-40w-stella-sth6892/p/agd3fj57a4/cj/fnta/?&amp;seller_id=dhlediluminacao&amp;utm_source=google&amp;utm_medium=pla&amp;utm_campaign=&amp;partner_id=73499&amp;gclsrc=aw.ds&amp;gad_source=1&amp;gclid=Cj0KCQjwwMqvBhCtARIsAIXsZpYo2zPxclQtOzdbyifCGkntR2_gjbzEV9Ag8LhU6M5ESykVhzJfz_IaAugWEALw_wcB</t>
  </si>
  <si>
    <t>https://www.belluce.com.br/produto/fonte-p-led-12v-40w-stella-sth6892-76849?utm_source=Google&amp;utm_medium=&amp;utm_campaign=&amp;gad_source=1&amp;gclid=Cj0KCQjwwMqvBhCtARIsAIXsZpZ5PfuNin51-NGT9eMeTNUXYS4SeNf0Yi2Jbd66JfdNZABhFsJ4INUaAq1NEALw_wcB</t>
  </si>
  <si>
    <t>CPU-3196</t>
  </si>
  <si>
    <t>FONTE PROFISSIONAL FITA LED 12V 40W - FORNECIMENTO E INSTALAÇÃO</t>
  </si>
  <si>
    <t>-</t>
  </si>
  <si>
    <t>COTAÇÃO</t>
  </si>
  <si>
    <t>FONTE PROFISSIONAL FITA LED 12V 40W (MÉDIA 3 COTAÇÕES)</t>
  </si>
  <si>
    <t>CPU-3197</t>
  </si>
  <si>
    <t>FITA LED SILICONADA 120 LED/M OU SIMILAR - FORNECIMENTO E INSTALAÇÃO</t>
  </si>
  <si>
    <t>SBC</t>
  </si>
  <si>
    <t>FITA LED SILICONADA ROLO 5M, 120 LED/M, POTENCIA 9,6 W/M LEDS 3528 OU SIMILAR</t>
  </si>
  <si>
    <t>LEROY MERLIN</t>
  </si>
  <si>
    <t>MANPLEX</t>
  </si>
  <si>
    <t>SUSTENTA LED</t>
  </si>
  <si>
    <t>https://www.leroymerlin.com.br/refletor-com-led-preto-150w-luz-branca-21,3x25,3cm-play-bivolt-ip65-blumenau-iluminacao_92192345?store_code=36&amp;gad_source=1&amp;gclid=Cj0KCQjwwMqvBhCtARIsAIXsZpa9fxsnEqCpEK7MKdZjTVNgCPs2W8yBUYfPuW2bntFutIcBWdXMYe8aAlcEEALw_wcB</t>
  </si>
  <si>
    <t>https://lojamanplex.com.br/produto/refletor-holofote-led-6500k-prova-dagua-150w-12000-lumens/?gad_source=4&amp;gclid=Cj0KCQjwwMqvBhCtARIsAIXsZpY2ejwL-qLOYTaVDf3OApykDNEvcfPgP3wYD98Thbpcykvoh-h67WoaAj9wEALw_wcB</t>
  </si>
  <si>
    <t>https://www.sustentaled.com.br/refletor-holofote-led-150w-smd-ip65-ip66-a-prova-dagua-branco-frio-6000k</t>
  </si>
  <si>
    <t>RELETOR LED 150W 220V</t>
  </si>
  <si>
    <t>CPU-3198</t>
  </si>
  <si>
    <t>REFLETOR LED 150W 220V COM GRADE DE PROTEÇÃO - FORNECIMENTO E INSTALAÇÃO</t>
  </si>
  <si>
    <t>RELETOR LED 150W 220V (MÉDIA 3 COTAÇÕES)</t>
  </si>
  <si>
    <t>MATED-12302</t>
  </si>
  <si>
    <t>SETOP</t>
  </si>
  <si>
    <t>GRADE CHAPA 3/4"X1/8" FERRO 1/4"P/ REFLETOR 90X90</t>
  </si>
  <si>
    <t>12.3</t>
  </si>
  <si>
    <t>12.4</t>
  </si>
  <si>
    <t>12.5</t>
  </si>
  <si>
    <t>12.6</t>
  </si>
  <si>
    <t>12.7</t>
  </si>
  <si>
    <t>12.8</t>
  </si>
  <si>
    <t>12.9</t>
  </si>
  <si>
    <t>INSTALAÇÕES ELÉTRICAS</t>
  </si>
  <si>
    <t>12.10</t>
  </si>
  <si>
    <t>Quantitativo extraído da lista de materiais fornecida pelo projetista responsável pelo projeto de instalações elétricas.</t>
  </si>
  <si>
    <t>7 MESES</t>
  </si>
  <si>
    <t>7 MÊS</t>
  </si>
  <si>
    <t>Administração local compreendendo os seguintes profissionais:
7 meses de encarregado;
3,5 meses de engenheiro (50% do tempo da obra);
7 meses de topógrado;
7 meses de auxiliar de topógrafo.</t>
  </si>
  <si>
    <t>Locação de 1 container de escritório por 7 meses</t>
  </si>
  <si>
    <t>Locação de 1 container de refeitório por 7 meses</t>
  </si>
  <si>
    <t>Locação de 1 container de vestiário por 7 meses</t>
  </si>
  <si>
    <t xml:space="preserve">
Bruna Andrade Coutinho Lima
Engenheira Civil
CREA/MG: 211373/D</t>
  </si>
  <si>
    <t>PISO DA PRAÇA, BANCOS E BASE PARA MONUMENTO</t>
  </si>
  <si>
    <t>Peso total de aço para execução do bloco de concreto.</t>
  </si>
  <si>
    <t>Área de compactação para execução do bloco de concreto.</t>
  </si>
  <si>
    <t>Lastro de concreto magro para execução do bloco de concreto mencionado anteriormente.</t>
  </si>
  <si>
    <t>Área de fôrmas para execução do bloco de concreto mencionado anteriormente.</t>
  </si>
  <si>
    <t>Quantitativo para execução de aterro sob o palco.
Total =((39,66x0,65)-9)+(3,16x0,45)+(3,2x0,25)+(3,22x0,05) = 19,16 m3</t>
  </si>
  <si>
    <t>Área de piso para o palco e para as escadas.
Total = 9,58 + 39,66 = 49,24 m2</t>
  </si>
  <si>
    <t>Área de alvenaria para o palco e para as escadas.
Valores medidos a partir do layout da praça.
Total = ((0,32+10,89+0,32)x0,2)+((0,64+10,79)x0,4)+((0,64+10,7)x0,6)+((13,88+10,6)x0,8) = 33,27 m2</t>
  </si>
  <si>
    <t>Quantitativo de bancos de concreto posicionados conforme layout da praça.</t>
  </si>
  <si>
    <t>Área de piso da praça medida em layout arquitetônico</t>
  </si>
  <si>
    <t>Dimensões do bloco a ser executado: 2,00 x 3,50 x 1,50 conforme solicitação da prefeitura.
Volume de concreto = 2,00 x 3,50 x 1,50 = 10,50 m3</t>
  </si>
  <si>
    <t>DATA: 15/03/2024</t>
  </si>
  <si>
    <t>12.11</t>
  </si>
  <si>
    <t>12.12</t>
  </si>
  <si>
    <t>12.13</t>
  </si>
  <si>
    <t>12.14</t>
  </si>
  <si>
    <t>Chapisco para a alvenaria do palco mencionada no item 12.4. Idem área de alvenaria do item 12,4.</t>
  </si>
  <si>
    <t>Reboco para a alvenaria do palco mencionada no item 12.4. Idem área de alvenaria do item 12,4.</t>
  </si>
  <si>
    <t>Fundo selador para aplicação de pintura para a alvenaria do palco mencionada no item 12.4. Idem área de alvenaria do item 12,4.</t>
  </si>
  <si>
    <t>Pintura para a alvenaria do palco mencionada no item 12.4. Idem área de alvenaria do item 12,4.</t>
  </si>
  <si>
    <t>0,20% do custo total sem BDI (excluindo o custo da administração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</si>
</sst>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quot;R$&quot;* #,##0.00_-;\-&quot;R$&quot;* #,##0.00_-;_-&quot;R$&quot;* &quot;-&quot;??_-;_-@_-"/>
    <numFmt numFmtId="165" formatCode="#,##0.000"/>
    <numFmt numFmtId="166" formatCode="#,##0.0000000"/>
    <numFmt numFmtId="167" formatCode="_(* #,##0.00_);_(* \(#,##0.00\);_(* &quot;-&quot;??_);_(@_)"/>
    <numFmt numFmtId="168" formatCode="##0.00"/>
    <numFmt numFmtId="169" formatCode="#0.00"/>
    <numFmt numFmtId="170" formatCode="##,##0.00"/>
  </numFmts>
  <fonts count="27" x14ac:knownFonts="1">
    <font>
      <sz val="11"/>
      <color theme="1"/>
      <name val="Calibri"/>
      <family val="2"/>
      <scheme val="minor"/>
    </font>
    <font>
      <sz val="8"/>
      <name val="Arial"/>
      <family val="2"/>
    </font>
    <font>
      <sz val="8"/>
      <color theme="1"/>
      <name val="Arial"/>
      <family val="2"/>
    </font>
    <font>
      <b/>
      <sz val="8"/>
      <name val="Arial"/>
      <family val="2"/>
    </font>
    <font>
      <b/>
      <u/>
      <sz val="10"/>
      <name val="Arial"/>
      <family val="2"/>
    </font>
    <font>
      <b/>
      <u/>
      <sz val="8"/>
      <name val="Arial"/>
      <family val="2"/>
    </font>
    <font>
      <sz val="10"/>
      <name val="Arial"/>
      <family val="2"/>
    </font>
    <font>
      <b/>
      <sz val="11"/>
      <color theme="1"/>
      <name val="Calibri"/>
      <family val="2"/>
      <scheme val="minor"/>
    </font>
    <font>
      <b/>
      <u/>
      <sz val="11"/>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u/>
      <sz val="11"/>
      <name val="Calibri"/>
      <family val="2"/>
      <scheme val="minor"/>
    </font>
    <font>
      <sz val="8"/>
      <name val="Calibri"/>
      <family val="2"/>
      <scheme val="minor"/>
    </font>
    <font>
      <b/>
      <sz val="11"/>
      <color theme="8" tint="0.39997558519241921"/>
      <name val="Calibri"/>
      <family val="2"/>
      <scheme val="minor"/>
    </font>
    <font>
      <sz val="6"/>
      <color rgb="FF000000"/>
      <name val="Arial"/>
      <family val="2"/>
    </font>
    <font>
      <sz val="11"/>
      <color theme="1"/>
      <name val="Calibri"/>
      <family val="2"/>
      <scheme val="minor"/>
    </font>
    <font>
      <sz val="10"/>
      <color theme="1"/>
      <name val="Calibri"/>
      <family val="2"/>
      <scheme val="minor"/>
    </font>
    <font>
      <sz val="11"/>
      <color theme="1"/>
      <name val="Calibri"/>
      <family val="2"/>
    </font>
    <font>
      <b/>
      <sz val="7"/>
      <color rgb="FF000000"/>
      <name val="Arial"/>
      <family val="2"/>
    </font>
    <font>
      <sz val="7"/>
      <color rgb="FF000000"/>
      <name val="Arial"/>
      <family val="2"/>
    </font>
    <font>
      <sz val="6"/>
      <color rgb="FF000000"/>
      <name val="Arial"/>
      <family val="2"/>
    </font>
    <font>
      <sz val="11"/>
      <name val="Arial"/>
      <family val="1"/>
    </font>
    <font>
      <sz val="10"/>
      <name val="Courier New"/>
    </font>
    <font>
      <sz val="9"/>
      <color rgb="FF010000"/>
      <name val="Arial"/>
      <family val="2"/>
    </font>
    <font>
      <u/>
      <sz val="11"/>
      <color theme="10"/>
      <name val="Calibri"/>
      <family val="2"/>
      <scheme val="minor"/>
    </font>
  </fonts>
  <fills count="11">
    <fill>
      <patternFill patternType="none"/>
    </fill>
    <fill>
      <patternFill patternType="gray125"/>
    </fill>
    <fill>
      <patternFill patternType="solid">
        <fgColor theme="0"/>
        <bgColor indexed="64"/>
      </patternFill>
    </fill>
    <fill>
      <patternFill patternType="solid">
        <fgColor indexed="22"/>
        <bgColor indexed="64"/>
      </patternFill>
    </fill>
    <fill>
      <patternFill patternType="gray0625">
        <fgColor indexed="9"/>
        <bgColor theme="0"/>
      </patternFill>
    </fill>
    <fill>
      <patternFill patternType="solid">
        <fgColor theme="0" tint="-0.249977111117893"/>
        <bgColor indexed="64"/>
      </patternFill>
    </fill>
    <fill>
      <patternFill patternType="solid">
        <fgColor rgb="FFFFFFFF"/>
      </patternFill>
    </fill>
    <fill>
      <patternFill patternType="solid">
        <fgColor theme="8" tint="0.39997558519241921"/>
        <bgColor indexed="64"/>
      </patternFill>
    </fill>
    <fill>
      <patternFill patternType="solid">
        <fgColor rgb="FFA9A9A9"/>
      </patternFill>
    </fill>
    <fill>
      <patternFill patternType="solid">
        <fgColor rgb="FFD3D3D3"/>
      </patternFill>
    </fill>
    <fill>
      <patternFill patternType="solid">
        <fgColor theme="9"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10000"/>
      </top>
      <bottom style="thin">
        <color rgb="FF010000"/>
      </bottom>
      <diagonal/>
    </border>
  </borders>
  <cellStyleXfs count="8">
    <xf numFmtId="0" fontId="0" fillId="0" borderId="0"/>
    <xf numFmtId="9" fontId="6" fillId="0" borderId="0" applyFont="0" applyFill="0" applyBorder="0" applyAlignment="0" applyProtection="0"/>
    <xf numFmtId="167" fontId="6" fillId="0" borderId="0" applyFont="0" applyFill="0" applyBorder="0" applyAlignment="0" applyProtection="0"/>
    <xf numFmtId="43" fontId="10" fillId="0" borderId="0" applyFont="0" applyFill="0" applyBorder="0" applyAlignment="0" applyProtection="0"/>
    <xf numFmtId="9" fontId="17" fillId="0" borderId="0" applyFont="0" applyFill="0" applyBorder="0" applyAlignment="0" applyProtection="0"/>
    <xf numFmtId="44" fontId="17" fillId="0" borderId="0" applyFont="0" applyFill="0" applyBorder="0" applyAlignment="0" applyProtection="0"/>
    <xf numFmtId="0" fontId="23" fillId="0" borderId="0"/>
    <xf numFmtId="0" fontId="26" fillId="0" borderId="0" applyNumberFormat="0" applyFill="0" applyBorder="0" applyAlignment="0" applyProtection="0"/>
  </cellStyleXfs>
  <cellXfs count="267">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10"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2" fontId="3" fillId="4" borderId="1" xfId="0" applyNumberFormat="1" applyFont="1" applyFill="1" applyBorder="1" applyAlignment="1">
      <alignment vertical="center"/>
    </xf>
    <xf numFmtId="2" fontId="1" fillId="4" borderId="1" xfId="0" applyNumberFormat="1" applyFont="1" applyFill="1" applyBorder="1" applyAlignment="1">
      <alignment vertical="center"/>
    </xf>
    <xf numFmtId="2" fontId="3" fillId="5"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lignment vertical="center"/>
    </xf>
    <xf numFmtId="4" fontId="3" fillId="5" borderId="1" xfId="0" applyNumberFormat="1" applyFont="1" applyFill="1" applyBorder="1" applyAlignment="1">
      <alignment horizontal="center" vertical="center"/>
    </xf>
    <xf numFmtId="4" fontId="3" fillId="5" borderId="1" xfId="0" applyNumberFormat="1" applyFont="1" applyFill="1" applyBorder="1" applyAlignment="1">
      <alignment horizontal="right" vertical="center"/>
    </xf>
    <xf numFmtId="9" fontId="1" fillId="0" borderId="1" xfId="0" applyNumberFormat="1" applyFont="1" applyBorder="1" applyAlignment="1">
      <alignment horizontal="center" vertical="center"/>
    </xf>
    <xf numFmtId="0" fontId="0" fillId="2" borderId="0" xfId="0" applyFill="1" applyAlignment="1">
      <alignment vertical="center"/>
    </xf>
    <xf numFmtId="4" fontId="9" fillId="2" borderId="1" xfId="0" applyNumberFormat="1" applyFont="1" applyFill="1" applyBorder="1" applyAlignment="1">
      <alignment horizontal="right" vertical="center" wrapText="1"/>
    </xf>
    <xf numFmtId="10" fontId="11" fillId="0" borderId="1" xfId="0" applyNumberFormat="1" applyFont="1" applyBorder="1" applyAlignment="1">
      <alignment horizontal="center" vertical="center" wrapText="1"/>
    </xf>
    <xf numFmtId="1" fontId="10" fillId="2" borderId="1" xfId="0" applyNumberFormat="1" applyFont="1" applyFill="1" applyBorder="1" applyAlignment="1">
      <alignment horizontal="center" vertical="center" wrapText="1"/>
    </xf>
    <xf numFmtId="1" fontId="7" fillId="5" borderId="1" xfId="0"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4" fontId="7" fillId="5" borderId="1" xfId="0" applyNumberFormat="1" applyFont="1" applyFill="1" applyBorder="1" applyAlignment="1">
      <alignment horizontal="center" vertical="center" wrapText="1"/>
    </xf>
    <xf numFmtId="0" fontId="7" fillId="2" borderId="0" xfId="0" applyFont="1" applyFill="1" applyAlignment="1">
      <alignment vertical="center" wrapText="1"/>
    </xf>
    <xf numFmtId="0" fontId="12" fillId="2" borderId="0" xfId="0" applyFont="1" applyFill="1" applyAlignment="1">
      <alignment vertical="center" wrapText="1"/>
    </xf>
    <xf numFmtId="1"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2"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4" fontId="0" fillId="2" borderId="0" xfId="0" applyNumberFormat="1" applyFill="1" applyAlignment="1">
      <alignment vertical="center"/>
    </xf>
    <xf numFmtId="1" fontId="11" fillId="0" borderId="1" xfId="0" applyNumberFormat="1" applyFont="1" applyBorder="1" applyAlignment="1">
      <alignment horizontal="center" vertical="center" wrapText="1"/>
    </xf>
    <xf numFmtId="164" fontId="0" fillId="2" borderId="0" xfId="0" applyNumberFormat="1" applyFill="1" applyAlignment="1">
      <alignment vertical="center"/>
    </xf>
    <xf numFmtId="2" fontId="12" fillId="4" borderId="1" xfId="0" applyNumberFormat="1" applyFont="1" applyFill="1" applyBorder="1" applyAlignment="1">
      <alignment vertical="center"/>
    </xf>
    <xf numFmtId="2" fontId="12" fillId="5" borderId="1" xfId="0" applyNumberFormat="1" applyFont="1" applyFill="1" applyBorder="1" applyAlignment="1">
      <alignment horizontal="center" vertical="center"/>
    </xf>
    <xf numFmtId="0" fontId="12" fillId="5" borderId="1" xfId="0" applyFont="1" applyFill="1" applyBorder="1" applyAlignment="1">
      <alignment horizontal="center" vertical="center"/>
    </xf>
    <xf numFmtId="0" fontId="11" fillId="0" borderId="1" xfId="0" applyFont="1" applyBorder="1" applyAlignment="1">
      <alignment horizontal="center" vertical="center"/>
    </xf>
    <xf numFmtId="9" fontId="11" fillId="0" borderId="1" xfId="0" applyNumberFormat="1" applyFont="1" applyBorder="1" applyAlignment="1">
      <alignment horizontal="center" vertical="center"/>
    </xf>
    <xf numFmtId="4" fontId="11" fillId="0" borderId="1" xfId="0" applyNumberFormat="1" applyFont="1" applyBorder="1" applyAlignment="1">
      <alignment horizontal="center" vertical="center"/>
    </xf>
    <xf numFmtId="0" fontId="12" fillId="5" borderId="1" xfId="0" applyFont="1" applyFill="1" applyBorder="1" applyAlignment="1">
      <alignment vertical="center"/>
    </xf>
    <xf numFmtId="4" fontId="12" fillId="5" borderId="1" xfId="0" applyNumberFormat="1" applyFont="1" applyFill="1" applyBorder="1" applyAlignment="1">
      <alignment horizontal="center" vertical="center"/>
    </xf>
    <xf numFmtId="10" fontId="11" fillId="0" borderId="1" xfId="0" applyNumberFormat="1" applyFont="1" applyBorder="1" applyAlignment="1">
      <alignment horizontal="center" vertical="center"/>
    </xf>
    <xf numFmtId="4" fontId="12" fillId="5" borderId="1" xfId="0" applyNumberFormat="1" applyFont="1" applyFill="1" applyBorder="1" applyAlignment="1">
      <alignment horizontal="right" vertical="center"/>
    </xf>
    <xf numFmtId="0" fontId="7" fillId="5" borderId="1" xfId="0" applyFont="1" applyFill="1" applyBorder="1" applyAlignment="1">
      <alignment vertical="center"/>
    </xf>
    <xf numFmtId="0" fontId="12" fillId="0" borderId="1" xfId="0" applyFont="1" applyBorder="1" applyAlignment="1" applyProtection="1">
      <alignment vertical="center"/>
      <protection locked="0"/>
    </xf>
    <xf numFmtId="0" fontId="12" fillId="3" borderId="1" xfId="0" applyFont="1" applyFill="1" applyBorder="1" applyAlignment="1">
      <alignment horizontal="center" vertical="center"/>
    </xf>
    <xf numFmtId="0" fontId="11" fillId="0" borderId="1" xfId="0" applyFont="1" applyBorder="1" applyAlignment="1">
      <alignment horizontal="left" vertical="center"/>
    </xf>
    <xf numFmtId="10" fontId="7" fillId="5" borderId="1" xfId="0" applyNumberFormat="1" applyFont="1" applyFill="1" applyBorder="1" applyAlignment="1">
      <alignment horizontal="center" vertical="center"/>
    </xf>
    <xf numFmtId="0" fontId="0" fillId="0" borderId="0" xfId="0" applyAlignment="1">
      <alignment vertical="center"/>
    </xf>
    <xf numFmtId="0" fontId="11" fillId="2" borderId="1" xfId="0" applyFont="1" applyFill="1" applyBorder="1" applyAlignment="1">
      <alignment horizontal="center" vertical="center" wrapText="1"/>
    </xf>
    <xf numFmtId="166" fontId="11"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0" fillId="0" borderId="0" xfId="0" applyAlignment="1">
      <alignment horizontal="center" vertical="center"/>
    </xf>
    <xf numFmtId="10" fontId="0" fillId="2" borderId="0" xfId="0" applyNumberFormat="1" applyFill="1" applyAlignment="1">
      <alignment vertical="center"/>
    </xf>
    <xf numFmtId="1" fontId="7"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right" vertical="center" wrapText="1"/>
    </xf>
    <xf numFmtId="4" fontId="7" fillId="7" borderId="1" xfId="0" applyNumberFormat="1" applyFont="1" applyFill="1" applyBorder="1" applyAlignment="1">
      <alignment horizontal="left" vertical="center" wrapText="1"/>
    </xf>
    <xf numFmtId="4" fontId="7" fillId="7" borderId="1" xfId="0" applyNumberFormat="1" applyFont="1" applyFill="1" applyBorder="1" applyAlignment="1">
      <alignment horizontal="center" vertical="center" wrapText="1"/>
    </xf>
    <xf numFmtId="44" fontId="7" fillId="7" borderId="1" xfId="0" applyNumberFormat="1" applyFont="1" applyFill="1" applyBorder="1" applyAlignment="1">
      <alignment horizontal="center" vertical="center" wrapText="1"/>
    </xf>
    <xf numFmtId="164" fontId="7" fillId="7" borderId="1" xfId="0" applyNumberFormat="1" applyFont="1" applyFill="1" applyBorder="1" applyAlignment="1">
      <alignment horizontal="center" vertical="center" wrapText="1"/>
    </xf>
    <xf numFmtId="165" fontId="12" fillId="4" borderId="1" xfId="0" applyNumberFormat="1" applyFont="1" applyFill="1" applyBorder="1" applyAlignment="1">
      <alignment vertical="center"/>
    </xf>
    <xf numFmtId="10" fontId="11" fillId="7" borderId="1" xfId="0" applyNumberFormat="1" applyFont="1" applyFill="1" applyBorder="1" applyAlignment="1" applyProtection="1">
      <alignment vertical="center"/>
      <protection locked="0"/>
    </xf>
    <xf numFmtId="0" fontId="12" fillId="7" borderId="1" xfId="0" applyFont="1" applyFill="1" applyBorder="1" applyAlignment="1">
      <alignment horizontal="left" vertical="top" wrapText="1"/>
    </xf>
    <xf numFmtId="0" fontId="12" fillId="7" borderId="1" xfId="0" applyFont="1" applyFill="1" applyBorder="1" applyAlignment="1">
      <alignment horizontal="center" vertical="center" wrapText="1"/>
    </xf>
    <xf numFmtId="0" fontId="12" fillId="7" borderId="1" xfId="0" applyFont="1" applyFill="1" applyBorder="1" applyAlignment="1">
      <alignment horizontal="left" vertical="center" wrapText="1"/>
    </xf>
    <xf numFmtId="164" fontId="12" fillId="7" borderId="1" xfId="0" applyNumberFormat="1" applyFont="1" applyFill="1" applyBorder="1" applyAlignment="1">
      <alignment horizontal="center" vertical="center" wrapText="1"/>
    </xf>
    <xf numFmtId="0" fontId="9" fillId="7" borderId="1" xfId="0" applyFont="1" applyFill="1" applyBorder="1" applyAlignment="1">
      <alignment horizontal="left" vertical="center" wrapText="1"/>
    </xf>
    <xf numFmtId="0" fontId="9" fillId="7" borderId="1" xfId="0" applyFont="1" applyFill="1" applyBorder="1" applyAlignment="1">
      <alignment horizontal="center" vertical="center" wrapText="1"/>
    </xf>
    <xf numFmtId="166" fontId="9" fillId="7" borderId="1" xfId="0" applyNumberFormat="1" applyFont="1" applyFill="1" applyBorder="1" applyAlignment="1">
      <alignment horizontal="center" vertical="center" wrapText="1"/>
    </xf>
    <xf numFmtId="164" fontId="9" fillId="7" borderId="1" xfId="0" applyNumberFormat="1" applyFont="1" applyFill="1" applyBorder="1" applyAlignment="1">
      <alignment horizontal="center" vertical="center" wrapText="1"/>
    </xf>
    <xf numFmtId="164" fontId="15" fillId="7" borderId="1" xfId="0" applyNumberFormat="1" applyFont="1" applyFill="1" applyBorder="1" applyAlignment="1">
      <alignment horizontal="center" vertical="center" wrapText="1"/>
    </xf>
    <xf numFmtId="3" fontId="12" fillId="4" borderId="1" xfId="0" applyNumberFormat="1" applyFont="1" applyFill="1" applyBorder="1" applyAlignment="1">
      <alignment horizontal="right" vertical="center"/>
    </xf>
    <xf numFmtId="3" fontId="11" fillId="4" borderId="1" xfId="0" applyNumberFormat="1" applyFont="1" applyFill="1" applyBorder="1" applyAlignment="1">
      <alignment horizontal="center" vertical="center"/>
    </xf>
    <xf numFmtId="10" fontId="11" fillId="4" borderId="1" xfId="4" applyNumberFormat="1" applyFont="1" applyFill="1" applyBorder="1" applyAlignment="1">
      <alignment horizontal="center" vertical="center"/>
    </xf>
    <xf numFmtId="0" fontId="0" fillId="0" borderId="0" xfId="0" applyAlignment="1">
      <alignment horizontal="center"/>
    </xf>
    <xf numFmtId="0" fontId="11" fillId="2" borderId="0" xfId="0" applyFont="1" applyFill="1" applyAlignment="1">
      <alignment vertical="center"/>
    </xf>
    <xf numFmtId="0" fontId="11" fillId="0" borderId="0" xfId="0" applyFont="1"/>
    <xf numFmtId="0" fontId="19" fillId="0" borderId="0" xfId="0" applyFont="1"/>
    <xf numFmtId="0" fontId="19" fillId="0" borderId="0" xfId="0" applyFont="1" applyAlignment="1">
      <alignment horizontal="left"/>
    </xf>
    <xf numFmtId="0" fontId="19" fillId="0" borderId="0" xfId="0" applyFont="1" applyAlignment="1">
      <alignment horizontal="center"/>
    </xf>
    <xf numFmtId="4" fontId="19" fillId="0" borderId="0" xfId="0" applyNumberFormat="1" applyFont="1" applyAlignment="1">
      <alignment horizontal="center"/>
    </xf>
    <xf numFmtId="0" fontId="7" fillId="7" borderId="1" xfId="0" applyFont="1" applyFill="1" applyBorder="1" applyAlignment="1">
      <alignment horizontal="center" vertical="center"/>
    </xf>
    <xf numFmtId="0" fontId="0" fillId="0" borderId="1" xfId="0" applyBorder="1" applyAlignment="1">
      <alignment vertical="center"/>
    </xf>
    <xf numFmtId="0" fontId="7" fillId="0" borderId="1" xfId="0" applyFont="1" applyBorder="1" applyAlignment="1">
      <alignment vertical="center"/>
    </xf>
    <xf numFmtId="0" fontId="7" fillId="0" borderId="1" xfId="0" applyFont="1" applyBorder="1" applyAlignment="1">
      <alignment horizontal="right" vertical="center"/>
    </xf>
    <xf numFmtId="10" fontId="0" fillId="0" borderId="1" xfId="0" applyNumberFormat="1" applyBorder="1" applyAlignment="1">
      <alignment horizontal="center" vertical="center"/>
    </xf>
    <xf numFmtId="1" fontId="0" fillId="0" borderId="1" xfId="0" applyNumberFormat="1" applyBorder="1" applyAlignment="1">
      <alignment horizontal="center" vertical="center"/>
    </xf>
    <xf numFmtId="0" fontId="7" fillId="7" borderId="1" xfId="0" applyFont="1" applyFill="1" applyBorder="1" applyAlignment="1">
      <alignment horizontal="center"/>
    </xf>
    <xf numFmtId="0" fontId="2" fillId="0" borderId="0" xfId="0" applyFont="1"/>
    <xf numFmtId="49" fontId="16" fillId="0" borderId="0" xfId="0" applyNumberFormat="1" applyFont="1" applyAlignment="1">
      <alignment horizontal="left" vertical="center" wrapText="1" readingOrder="1"/>
    </xf>
    <xf numFmtId="4" fontId="16" fillId="0" borderId="0" xfId="0" applyNumberFormat="1" applyFont="1" applyAlignment="1">
      <alignment horizontal="right" vertical="center" wrapText="1" readingOrder="1"/>
    </xf>
    <xf numFmtId="49" fontId="20" fillId="8" borderId="14" xfId="0" applyNumberFormat="1" applyFont="1" applyFill="1" applyBorder="1" applyAlignment="1">
      <alignment horizontal="left" vertical="center" wrapText="1" readingOrder="1"/>
    </xf>
    <xf numFmtId="49" fontId="20" fillId="8" borderId="15" xfId="0" applyNumberFormat="1" applyFont="1" applyFill="1" applyBorder="1" applyAlignment="1">
      <alignment horizontal="left" vertical="center" wrapText="1" readingOrder="1"/>
    </xf>
    <xf numFmtId="0" fontId="20" fillId="8" borderId="15" xfId="0" applyFont="1" applyFill="1" applyBorder="1" applyAlignment="1">
      <alignment horizontal="left" vertical="top" wrapText="1" readingOrder="1"/>
    </xf>
    <xf numFmtId="49" fontId="21" fillId="9" borderId="14" xfId="0" applyNumberFormat="1" applyFont="1" applyFill="1" applyBorder="1" applyAlignment="1">
      <alignment horizontal="left" vertical="center" wrapText="1" readingOrder="1"/>
    </xf>
    <xf numFmtId="49" fontId="21" fillId="9" borderId="15" xfId="0" applyNumberFormat="1" applyFont="1" applyFill="1" applyBorder="1" applyAlignment="1">
      <alignment horizontal="left" vertical="center" wrapText="1" readingOrder="1"/>
    </xf>
    <xf numFmtId="0" fontId="21" fillId="9" borderId="15" xfId="0" applyFont="1" applyFill="1" applyBorder="1" applyAlignment="1">
      <alignment horizontal="left" vertical="center" wrapText="1" readingOrder="1"/>
    </xf>
    <xf numFmtId="49" fontId="22" fillId="0" borderId="14" xfId="0" applyNumberFormat="1" applyFont="1" applyBorder="1" applyAlignment="1">
      <alignment horizontal="left" vertical="center" wrapText="1" readingOrder="1"/>
    </xf>
    <xf numFmtId="49" fontId="22" fillId="0" borderId="15" xfId="0" applyNumberFormat="1" applyFont="1" applyBorder="1" applyAlignment="1">
      <alignment horizontal="left" vertical="center" wrapText="1" readingOrder="1"/>
    </xf>
    <xf numFmtId="4" fontId="22" fillId="0" borderId="15" xfId="0" applyNumberFormat="1" applyFont="1" applyBorder="1" applyAlignment="1">
      <alignment horizontal="right" vertical="center" wrapText="1" readingOrder="1"/>
    </xf>
    <xf numFmtId="49" fontId="22" fillId="0" borderId="16" xfId="0" applyNumberFormat="1" applyFont="1" applyBorder="1" applyAlignment="1">
      <alignment horizontal="left" vertical="center" wrapText="1" readingOrder="1"/>
    </xf>
    <xf numFmtId="49" fontId="22" fillId="0" borderId="17" xfId="0" applyNumberFormat="1" applyFont="1" applyBorder="1" applyAlignment="1">
      <alignment horizontal="left" vertical="center" wrapText="1" readingOrder="1"/>
    </xf>
    <xf numFmtId="4" fontId="22" fillId="0" borderId="17" xfId="0" applyNumberFormat="1" applyFont="1" applyBorder="1" applyAlignment="1">
      <alignment horizontal="right" vertical="center" wrapText="1" readingOrder="1"/>
    </xf>
    <xf numFmtId="4" fontId="7" fillId="5" borderId="1" xfId="0" applyNumberFormat="1" applyFont="1" applyFill="1" applyBorder="1" applyAlignment="1">
      <alignment horizontal="right" vertical="center" wrapText="1"/>
    </xf>
    <xf numFmtId="4" fontId="7" fillId="5" borderId="1" xfId="0" applyNumberFormat="1" applyFont="1" applyFill="1" applyBorder="1" applyAlignment="1">
      <alignment horizontal="left" vertical="center" wrapText="1"/>
    </xf>
    <xf numFmtId="44" fontId="7" fillId="5" borderId="1" xfId="0" applyNumberFormat="1"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0" fontId="0" fillId="5" borderId="1" xfId="0" applyFill="1" applyBorder="1" applyAlignment="1">
      <alignment horizontal="center"/>
    </xf>
    <xf numFmtId="0" fontId="0" fillId="0" borderId="1" xfId="0" applyBorder="1" applyAlignment="1">
      <alignment vertical="center" wrapText="1"/>
    </xf>
    <xf numFmtId="0" fontId="0" fillId="5" borderId="13" xfId="0" applyFill="1" applyBorder="1" applyAlignment="1">
      <alignment horizontal="center"/>
    </xf>
    <xf numFmtId="0" fontId="0" fillId="10" borderId="1" xfId="0" applyFill="1" applyBorder="1" applyAlignment="1">
      <alignment horizontal="center"/>
    </xf>
    <xf numFmtId="2" fontId="0" fillId="0" borderId="1" xfId="0" applyNumberFormat="1" applyBorder="1" applyAlignment="1">
      <alignment horizontal="center"/>
    </xf>
    <xf numFmtId="2" fontId="0" fillId="0" borderId="0" xfId="0" applyNumberFormat="1" applyAlignment="1">
      <alignment horizontal="center"/>
    </xf>
    <xf numFmtId="10" fontId="0" fillId="2" borderId="0" xfId="4" applyNumberFormat="1" applyFont="1" applyFill="1" applyAlignment="1">
      <alignment vertical="center"/>
    </xf>
    <xf numFmtId="10" fontId="11" fillId="0" borderId="1" xfId="4" applyNumberFormat="1" applyFont="1" applyBorder="1" applyAlignment="1">
      <alignment horizontal="center" vertical="center" wrapText="1"/>
    </xf>
    <xf numFmtId="0" fontId="12" fillId="7" borderId="1" xfId="6" applyFont="1" applyFill="1" applyBorder="1" applyAlignment="1">
      <alignment horizontal="left" vertical="center" wrapText="1"/>
    </xf>
    <xf numFmtId="0" fontId="12" fillId="7" borderId="1" xfId="6" applyFont="1" applyFill="1" applyBorder="1" applyAlignment="1">
      <alignment horizontal="center" vertical="center" wrapText="1"/>
    </xf>
    <xf numFmtId="44" fontId="12" fillId="7" borderId="1" xfId="5" applyFont="1" applyFill="1" applyBorder="1" applyAlignment="1">
      <alignment horizontal="center" vertical="center" wrapText="1"/>
    </xf>
    <xf numFmtId="0" fontId="9" fillId="7" borderId="1" xfId="6" applyFont="1" applyFill="1" applyBorder="1" applyAlignment="1">
      <alignment horizontal="left" vertical="center" wrapText="1"/>
    </xf>
    <xf numFmtId="0" fontId="9" fillId="7" borderId="1" xfId="6" applyFont="1" applyFill="1" applyBorder="1" applyAlignment="1">
      <alignment horizontal="center" vertical="center" wrapText="1"/>
    </xf>
    <xf numFmtId="166" fontId="9" fillId="7" borderId="1" xfId="6" applyNumberFormat="1" applyFont="1" applyFill="1" applyBorder="1" applyAlignment="1">
      <alignment horizontal="center" vertical="center" wrapText="1"/>
    </xf>
    <xf numFmtId="44" fontId="9" fillId="7" borderId="1" xfId="5" applyFont="1" applyFill="1" applyBorder="1" applyAlignment="1">
      <alignment horizontal="center" vertical="center" wrapText="1"/>
    </xf>
    <xf numFmtId="44" fontId="15" fillId="7" borderId="1" xfId="5" applyFont="1" applyFill="1" applyBorder="1" applyAlignment="1">
      <alignment horizontal="center" vertical="center" wrapText="1"/>
    </xf>
    <xf numFmtId="0" fontId="11" fillId="0" borderId="1" xfId="6" applyFont="1" applyBorder="1" applyAlignment="1">
      <alignment horizontal="left" vertical="center" wrapText="1"/>
    </xf>
    <xf numFmtId="166" fontId="11" fillId="2" borderId="1" xfId="6" applyNumberFormat="1" applyFont="1" applyFill="1" applyBorder="1" applyAlignment="1">
      <alignment horizontal="center" vertical="center" wrapText="1"/>
    </xf>
    <xf numFmtId="44" fontId="11" fillId="0" borderId="1" xfId="5" applyFont="1" applyBorder="1" applyAlignment="1">
      <alignment horizontal="center" vertical="center" wrapText="1"/>
    </xf>
    <xf numFmtId="44" fontId="11" fillId="0" borderId="1" xfId="5" applyFont="1" applyFill="1" applyBorder="1" applyAlignment="1">
      <alignment horizontal="center" vertical="center" wrapText="1"/>
    </xf>
    <xf numFmtId="0" fontId="11" fillId="6" borderId="0" xfId="6" applyFont="1" applyFill="1" applyAlignment="1">
      <alignment horizontal="right" vertical="center" wrapText="1"/>
    </xf>
    <xf numFmtId="44" fontId="11" fillId="0" borderId="0" xfId="5" applyFont="1" applyFill="1" applyBorder="1" applyAlignment="1">
      <alignment horizontal="center" vertical="center" wrapText="1"/>
    </xf>
    <xf numFmtId="4" fontId="11" fillId="0" borderId="0" xfId="0" applyNumberFormat="1" applyFont="1" applyAlignment="1">
      <alignment horizontal="center" vertical="center"/>
    </xf>
    <xf numFmtId="0" fontId="24" fillId="0" borderId="0" xfId="0" applyFont="1" applyAlignment="1">
      <alignment horizontal="left"/>
    </xf>
    <xf numFmtId="0" fontId="24" fillId="0" borderId="0" xfId="0" applyFont="1" applyAlignment="1">
      <alignment horizontal="right"/>
    </xf>
    <xf numFmtId="4" fontId="24" fillId="0" borderId="0" xfId="0" applyNumberFormat="1" applyFont="1" applyAlignment="1">
      <alignment horizontal="right"/>
    </xf>
    <xf numFmtId="0" fontId="0" fillId="0" borderId="0" xfId="0" applyAlignment="1">
      <alignment horizontal="right"/>
    </xf>
    <xf numFmtId="4" fontId="0" fillId="0" borderId="0" xfId="0" applyNumberFormat="1" applyAlignment="1">
      <alignment horizontal="right"/>
    </xf>
    <xf numFmtId="0" fontId="25" fillId="0" borderId="18" xfId="0" applyFont="1" applyBorder="1" applyAlignment="1">
      <alignment vertical="top" wrapText="1"/>
    </xf>
    <xf numFmtId="0" fontId="25" fillId="0" borderId="18" xfId="0" applyFont="1" applyBorder="1" applyAlignment="1">
      <alignment horizontal="center" vertical="top" wrapText="1"/>
    </xf>
    <xf numFmtId="2" fontId="25" fillId="0" borderId="18" xfId="0" applyNumberFormat="1" applyFont="1" applyBorder="1" applyAlignment="1">
      <alignment vertical="top" wrapText="1"/>
    </xf>
    <xf numFmtId="168" fontId="25" fillId="0" borderId="18" xfId="0" applyNumberFormat="1" applyFont="1" applyBorder="1" applyAlignment="1">
      <alignment vertical="top" wrapText="1"/>
    </xf>
    <xf numFmtId="169" fontId="25" fillId="0" borderId="18" xfId="0" applyNumberFormat="1" applyFont="1" applyBorder="1" applyAlignment="1">
      <alignment vertical="top" wrapText="1"/>
    </xf>
    <xf numFmtId="4" fontId="25" fillId="0" borderId="18" xfId="0" applyNumberFormat="1" applyFont="1" applyBorder="1" applyAlignment="1">
      <alignment vertical="top" wrapText="1"/>
    </xf>
    <xf numFmtId="170" fontId="25" fillId="0" borderId="18" xfId="0" applyNumberFormat="1" applyFont="1" applyBorder="1" applyAlignment="1">
      <alignment vertical="top" wrapText="1"/>
    </xf>
    <xf numFmtId="10" fontId="12" fillId="2" borderId="0" xfId="0" applyNumberFormat="1" applyFont="1" applyFill="1" applyAlignment="1">
      <alignment vertical="center" wrapText="1"/>
    </xf>
    <xf numFmtId="1" fontId="12" fillId="7" borderId="1" xfId="0" applyNumberFormat="1" applyFont="1" applyFill="1" applyBorder="1" applyAlignment="1">
      <alignment horizontal="center" vertical="center"/>
    </xf>
    <xf numFmtId="1" fontId="12" fillId="7" borderId="1" xfId="0" applyNumberFormat="1" applyFont="1" applyFill="1" applyBorder="1" applyAlignment="1">
      <alignment horizontal="center" vertical="center" wrapText="1"/>
    </xf>
    <xf numFmtId="4" fontId="12" fillId="7" borderId="1" xfId="0" applyNumberFormat="1" applyFont="1" applyFill="1" applyBorder="1" applyAlignment="1">
      <alignment horizontal="left" vertical="center" wrapText="1"/>
    </xf>
    <xf numFmtId="2" fontId="12" fillId="7" borderId="1" xfId="0" applyNumberFormat="1" applyFont="1" applyFill="1" applyBorder="1" applyAlignment="1">
      <alignment horizontal="center" vertical="center" wrapText="1"/>
    </xf>
    <xf numFmtId="4" fontId="12" fillId="7" borderId="1" xfId="0" applyNumberFormat="1" applyFont="1" applyFill="1" applyBorder="1" applyAlignment="1">
      <alignment horizontal="center" vertical="center" wrapText="1"/>
    </xf>
    <xf numFmtId="49" fontId="12" fillId="7" borderId="5" xfId="0" applyNumberFormat="1" applyFont="1" applyFill="1" applyBorder="1" applyAlignment="1">
      <alignment horizontal="left" vertical="center" wrapText="1"/>
    </xf>
    <xf numFmtId="49" fontId="12" fillId="7" borderId="2" xfId="0" applyNumberFormat="1" applyFont="1" applyFill="1" applyBorder="1" applyAlignment="1">
      <alignment horizontal="left" vertical="center" wrapText="1"/>
    </xf>
    <xf numFmtId="49" fontId="12" fillId="7" borderId="3" xfId="0" applyNumberFormat="1" applyFont="1" applyFill="1" applyBorder="1" applyAlignment="1">
      <alignment horizontal="left" vertical="center" wrapText="1"/>
    </xf>
    <xf numFmtId="14" fontId="0" fillId="0" borderId="1" xfId="0" applyNumberFormat="1" applyBorder="1" applyAlignment="1">
      <alignment vertical="center"/>
    </xf>
    <xf numFmtId="44" fontId="0" fillId="0" borderId="1" xfId="0" applyNumberFormat="1" applyBorder="1" applyAlignment="1">
      <alignment vertical="center"/>
    </xf>
    <xf numFmtId="44" fontId="0" fillId="0" borderId="11" xfId="0" applyNumberFormat="1" applyBorder="1" applyAlignment="1">
      <alignment vertical="center"/>
    </xf>
    <xf numFmtId="0" fontId="26" fillId="0" borderId="0" xfId="7" applyAlignment="1">
      <alignment vertical="center"/>
    </xf>
    <xf numFmtId="0" fontId="11" fillId="6" borderId="0" xfId="0" applyFont="1" applyFill="1" applyAlignment="1">
      <alignment horizontal="right" vertical="center" wrapText="1"/>
    </xf>
    <xf numFmtId="164" fontId="11" fillId="6" borderId="0" xfId="0" applyNumberFormat="1" applyFont="1" applyFill="1" applyAlignment="1">
      <alignment horizontal="center" vertical="center" wrapText="1"/>
    </xf>
    <xf numFmtId="4" fontId="9" fillId="0" borderId="1" xfId="0" applyNumberFormat="1" applyFont="1" applyBorder="1" applyAlignment="1">
      <alignment horizontal="center" vertical="center"/>
    </xf>
    <xf numFmtId="0" fontId="7" fillId="0" borderId="1" xfId="0" applyFont="1" applyBorder="1" applyAlignment="1">
      <alignment horizontal="center" vertical="center"/>
    </xf>
    <xf numFmtId="0" fontId="9" fillId="2" borderId="1" xfId="0" applyFont="1" applyFill="1" applyBorder="1" applyAlignment="1">
      <alignment horizontal="left" vertical="center"/>
    </xf>
    <xf numFmtId="0" fontId="10" fillId="2" borderId="1" xfId="0" applyFont="1" applyFill="1" applyBorder="1" applyAlignment="1">
      <alignment horizontal="left" vertical="center"/>
    </xf>
    <xf numFmtId="4" fontId="9" fillId="2" borderId="5" xfId="0" applyNumberFormat="1" applyFont="1" applyFill="1" applyBorder="1" applyAlignment="1">
      <alignment horizontal="center" vertical="center" wrapText="1"/>
    </xf>
    <xf numFmtId="4" fontId="9" fillId="2" borderId="3" xfId="0" applyNumberFormat="1" applyFont="1" applyFill="1" applyBorder="1" applyAlignment="1">
      <alignment horizontal="center" vertical="center" wrapText="1"/>
    </xf>
    <xf numFmtId="4" fontId="8" fillId="0" borderId="1" xfId="0" applyNumberFormat="1" applyFont="1" applyBorder="1" applyAlignment="1">
      <alignment horizontal="center" vertical="center"/>
    </xf>
    <xf numFmtId="0" fontId="11" fillId="0" borderId="1" xfId="0" applyFont="1" applyBorder="1" applyAlignment="1">
      <alignment horizontal="center"/>
    </xf>
    <xf numFmtId="1" fontId="7" fillId="2"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xf>
    <xf numFmtId="0" fontId="0" fillId="0" borderId="1" xfId="0" applyBorder="1" applyAlignment="1">
      <alignment horizontal="center" vertical="center" wrapText="1"/>
    </xf>
    <xf numFmtId="0" fontId="12" fillId="2" borderId="5" xfId="0" applyFont="1" applyFill="1" applyBorder="1" applyAlignment="1">
      <alignment horizontal="center" wrapText="1"/>
    </xf>
    <xf numFmtId="0" fontId="12" fillId="2" borderId="2" xfId="0" applyFont="1" applyFill="1" applyBorder="1" applyAlignment="1">
      <alignment horizontal="center" wrapText="1"/>
    </xf>
    <xf numFmtId="0" fontId="12" fillId="2" borderId="3" xfId="0" applyFont="1" applyFill="1" applyBorder="1" applyAlignment="1">
      <alignment horizontal="center" wrapText="1"/>
    </xf>
    <xf numFmtId="0" fontId="11" fillId="0" borderId="5" xfId="0" applyFont="1" applyBorder="1" applyAlignment="1">
      <alignment horizontal="center"/>
    </xf>
    <xf numFmtId="0" fontId="11" fillId="0" borderId="2" xfId="0" applyFont="1" applyBorder="1" applyAlignment="1">
      <alignment horizontal="center"/>
    </xf>
    <xf numFmtId="0" fontId="11" fillId="0" borderId="3" xfId="0" applyFont="1" applyBorder="1" applyAlignment="1">
      <alignment horizontal="center"/>
    </xf>
    <xf numFmtId="49" fontId="11" fillId="0" borderId="5" xfId="0" applyNumberFormat="1" applyFont="1" applyBorder="1" applyAlignment="1">
      <alignment horizontal="left" vertical="center" wrapText="1"/>
    </xf>
    <xf numFmtId="49" fontId="11" fillId="0" borderId="2" xfId="0" applyNumberFormat="1" applyFont="1" applyBorder="1" applyAlignment="1">
      <alignment horizontal="left" vertical="center" wrapText="1"/>
    </xf>
    <xf numFmtId="49" fontId="11" fillId="0" borderId="3" xfId="0" applyNumberFormat="1" applyFont="1" applyBorder="1" applyAlignment="1">
      <alignment horizontal="left" vertical="center" wrapText="1"/>
    </xf>
    <xf numFmtId="49" fontId="12" fillId="7" borderId="5" xfId="0" applyNumberFormat="1" applyFont="1" applyFill="1" applyBorder="1" applyAlignment="1">
      <alignment horizontal="left" vertical="center" wrapText="1"/>
    </xf>
    <xf numFmtId="49" fontId="12" fillId="7" borderId="2" xfId="0" applyNumberFormat="1" applyFont="1" applyFill="1" applyBorder="1" applyAlignment="1">
      <alignment horizontal="left" vertical="center" wrapText="1"/>
    </xf>
    <xf numFmtId="49" fontId="12" fillId="7" borderId="3" xfId="0" applyNumberFormat="1" applyFont="1" applyFill="1" applyBorder="1" applyAlignment="1">
      <alignment horizontal="left" vertical="center" wrapText="1"/>
    </xf>
    <xf numFmtId="49" fontId="7" fillId="7" borderId="5"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7" borderId="3" xfId="0" applyNumberFormat="1"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49" fontId="7" fillId="5" borderId="2" xfId="0" applyNumberFormat="1"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4" fontId="11" fillId="2" borderId="11" xfId="0" applyNumberFormat="1" applyFont="1" applyFill="1" applyBorder="1" applyAlignment="1">
      <alignment horizontal="left" vertical="center" wrapText="1"/>
    </xf>
    <xf numFmtId="4" fontId="11" fillId="2" borderId="12" xfId="0" applyNumberFormat="1" applyFont="1" applyFill="1" applyBorder="1" applyAlignment="1">
      <alignment horizontal="left" vertical="center" wrapText="1"/>
    </xf>
    <xf numFmtId="4" fontId="11" fillId="2" borderId="13" xfId="0" applyNumberFormat="1" applyFont="1" applyFill="1" applyBorder="1" applyAlignment="1">
      <alignment horizontal="left" vertical="center" wrapText="1"/>
    </xf>
    <xf numFmtId="165" fontId="12" fillId="4" borderId="1" xfId="0" applyNumberFormat="1" applyFont="1" applyFill="1" applyBorder="1" applyAlignment="1">
      <alignment horizontal="center" vertical="center"/>
    </xf>
    <xf numFmtId="165" fontId="13" fillId="4" borderId="1" xfId="0" applyNumberFormat="1" applyFont="1" applyFill="1" applyBorder="1" applyAlignment="1">
      <alignment horizontal="center" vertical="center"/>
    </xf>
    <xf numFmtId="165" fontId="12" fillId="4" borderId="5" xfId="0" applyNumberFormat="1" applyFont="1" applyFill="1" applyBorder="1" applyAlignment="1">
      <alignment horizontal="center" vertical="center"/>
    </xf>
    <xf numFmtId="165" fontId="12" fillId="4" borderId="2" xfId="0" applyNumberFormat="1" applyFont="1" applyFill="1" applyBorder="1" applyAlignment="1">
      <alignment horizontal="center" vertical="center"/>
    </xf>
    <xf numFmtId="165" fontId="12" fillId="4" borderId="3" xfId="0" applyNumberFormat="1" applyFont="1" applyFill="1" applyBorder="1" applyAlignment="1">
      <alignment horizontal="center" vertical="center"/>
    </xf>
    <xf numFmtId="3" fontId="11" fillId="4" borderId="5" xfId="0" applyNumberFormat="1" applyFont="1" applyFill="1" applyBorder="1" applyAlignment="1">
      <alignment horizontal="left" vertical="center"/>
    </xf>
    <xf numFmtId="3" fontId="11" fillId="4" borderId="2" xfId="0" applyNumberFormat="1" applyFont="1" applyFill="1" applyBorder="1" applyAlignment="1">
      <alignment horizontal="left" vertical="center"/>
    </xf>
    <xf numFmtId="3" fontId="11" fillId="4" borderId="3" xfId="0" applyNumberFormat="1" applyFont="1" applyFill="1" applyBorder="1" applyAlignment="1">
      <alignment horizontal="left" vertical="center"/>
    </xf>
    <xf numFmtId="165" fontId="12" fillId="4" borderId="1" xfId="0" applyNumberFormat="1" applyFont="1" applyFill="1" applyBorder="1" applyAlignment="1">
      <alignment horizontal="center" vertical="center" wrapText="1"/>
    </xf>
    <xf numFmtId="165" fontId="11" fillId="4" borderId="6" xfId="0" applyNumberFormat="1" applyFont="1" applyFill="1" applyBorder="1" applyAlignment="1">
      <alignment horizontal="center" vertical="center" wrapText="1"/>
    </xf>
    <xf numFmtId="165" fontId="11" fillId="4" borderId="7" xfId="0" applyNumberFormat="1" applyFont="1" applyFill="1" applyBorder="1" applyAlignment="1">
      <alignment horizontal="center" vertical="center" wrapText="1"/>
    </xf>
    <xf numFmtId="165" fontId="11" fillId="4" borderId="4" xfId="0" applyNumberFormat="1" applyFont="1" applyFill="1" applyBorder="1" applyAlignment="1">
      <alignment horizontal="center" vertical="center" wrapText="1"/>
    </xf>
    <xf numFmtId="165" fontId="11" fillId="4" borderId="10" xfId="0" applyNumberFormat="1" applyFont="1" applyFill="1" applyBorder="1" applyAlignment="1">
      <alignment horizontal="center" vertical="center" wrapText="1"/>
    </xf>
    <xf numFmtId="3" fontId="12" fillId="4" borderId="5" xfId="0" applyNumberFormat="1" applyFont="1" applyFill="1" applyBorder="1" applyAlignment="1">
      <alignment horizontal="center" vertical="center"/>
    </xf>
    <xf numFmtId="3" fontId="12" fillId="4" borderId="3" xfId="0" applyNumberFormat="1" applyFont="1" applyFill="1" applyBorder="1" applyAlignment="1">
      <alignment horizontal="center" vertical="center"/>
    </xf>
    <xf numFmtId="44" fontId="11" fillId="2" borderId="11" xfId="0" applyNumberFormat="1" applyFont="1" applyFill="1" applyBorder="1" applyAlignment="1">
      <alignment horizontal="center" vertical="center"/>
    </xf>
    <xf numFmtId="44" fontId="11" fillId="2" borderId="12" xfId="0" applyNumberFormat="1" applyFont="1" applyFill="1" applyBorder="1" applyAlignment="1">
      <alignment horizontal="center" vertical="center"/>
    </xf>
    <xf numFmtId="44" fontId="11" fillId="2" borderId="13" xfId="0" applyNumberFormat="1" applyFont="1" applyFill="1" applyBorder="1" applyAlignment="1">
      <alignment horizontal="center" vertical="center"/>
    </xf>
    <xf numFmtId="0" fontId="11" fillId="2" borderId="5" xfId="0" applyFont="1" applyFill="1" applyBorder="1" applyAlignment="1">
      <alignment horizontal="center" wrapText="1"/>
    </xf>
    <xf numFmtId="0" fontId="11" fillId="2" borderId="2" xfId="0" applyFont="1" applyFill="1" applyBorder="1" applyAlignment="1">
      <alignment horizontal="center" wrapText="1"/>
    </xf>
    <xf numFmtId="0" fontId="11" fillId="2" borderId="3" xfId="0" applyFont="1" applyFill="1" applyBorder="1" applyAlignment="1">
      <alignment horizontal="center" wrapText="1"/>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0" fillId="0" borderId="1" xfId="0" applyBorder="1" applyAlignment="1">
      <alignment horizontal="center" vertical="center"/>
    </xf>
    <xf numFmtId="0" fontId="0" fillId="7" borderId="1" xfId="0" applyFill="1" applyBorder="1" applyAlignment="1">
      <alignment horizontal="center" vertical="center"/>
    </xf>
    <xf numFmtId="0" fontId="12" fillId="5" borderId="1" xfId="0" applyFont="1" applyFill="1" applyBorder="1" applyAlignment="1">
      <alignment horizontal="center" vertical="center"/>
    </xf>
    <xf numFmtId="0" fontId="12" fillId="5" borderId="1" xfId="0" applyFont="1" applyFill="1" applyBorder="1" applyAlignment="1">
      <alignment horizontal="left" vertical="center"/>
    </xf>
    <xf numFmtId="0" fontId="0" fillId="5" borderId="1" xfId="0" applyFill="1" applyBorder="1" applyAlignment="1">
      <alignment horizontal="center" vertical="center"/>
    </xf>
    <xf numFmtId="0" fontId="12" fillId="0" borderId="1" xfId="0" applyFont="1" applyBorder="1" applyAlignment="1" applyProtection="1">
      <alignment horizontal="left" vertical="center"/>
      <protection locked="0"/>
    </xf>
    <xf numFmtId="0" fontId="12" fillId="3" borderId="1" xfId="0" applyFont="1" applyFill="1" applyBorder="1" applyAlignment="1">
      <alignment horizontal="center" vertical="center"/>
    </xf>
    <xf numFmtId="10" fontId="11" fillId="0" borderId="1" xfId="0" applyNumberFormat="1" applyFont="1" applyBorder="1" applyAlignment="1">
      <alignment horizontal="center" vertical="center"/>
    </xf>
    <xf numFmtId="0" fontId="12" fillId="3" borderId="1" xfId="0" applyFont="1" applyFill="1" applyBorder="1" applyAlignment="1">
      <alignment horizontal="center" vertical="center" wrapText="1"/>
    </xf>
    <xf numFmtId="10" fontId="12" fillId="3"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2" fontId="1" fillId="2" borderId="1" xfId="0" applyNumberFormat="1" applyFont="1" applyFill="1" applyBorder="1" applyAlignment="1">
      <alignment horizontal="center" vertical="center"/>
    </xf>
    <xf numFmtId="4" fontId="1" fillId="2"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44" fontId="1" fillId="2"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3" fillId="5" borderId="1" xfId="0" applyFont="1" applyFill="1" applyBorder="1" applyAlignment="1">
      <alignment horizontal="center" vertical="center"/>
    </xf>
    <xf numFmtId="165" fontId="5" fillId="4" borderId="1" xfId="0" applyNumberFormat="1" applyFont="1" applyFill="1" applyBorder="1" applyAlignment="1">
      <alignment horizontal="center" vertical="center"/>
    </xf>
    <xf numFmtId="165" fontId="4" fillId="4" borderId="6" xfId="0" applyNumberFormat="1" applyFont="1" applyFill="1" applyBorder="1" applyAlignment="1">
      <alignment horizontal="center" vertical="center"/>
    </xf>
    <xf numFmtId="165" fontId="4" fillId="4" borderId="7" xfId="0" applyNumberFormat="1" applyFont="1" applyFill="1" applyBorder="1" applyAlignment="1">
      <alignment horizontal="center" vertical="center"/>
    </xf>
    <xf numFmtId="165" fontId="4" fillId="4" borderId="8" xfId="0" applyNumberFormat="1" applyFont="1" applyFill="1" applyBorder="1" applyAlignment="1">
      <alignment horizontal="center" vertical="center"/>
    </xf>
    <xf numFmtId="165" fontId="4" fillId="4" borderId="9" xfId="0" applyNumberFormat="1" applyFont="1" applyFill="1" applyBorder="1" applyAlignment="1">
      <alignment horizontal="center" vertical="center"/>
    </xf>
    <xf numFmtId="165" fontId="4" fillId="4" borderId="4" xfId="0" applyNumberFormat="1" applyFont="1" applyFill="1" applyBorder="1" applyAlignment="1">
      <alignment horizontal="center" vertical="center"/>
    </xf>
    <xf numFmtId="165" fontId="4" fillId="4" borderId="10" xfId="0" applyNumberFormat="1" applyFont="1" applyFill="1" applyBorder="1" applyAlignment="1">
      <alignment horizontal="center" vertical="center"/>
    </xf>
    <xf numFmtId="165" fontId="3" fillId="4" borderId="1" xfId="0" applyNumberFormat="1" applyFont="1" applyFill="1" applyBorder="1" applyAlignment="1">
      <alignment horizontal="right" vertical="center"/>
    </xf>
    <xf numFmtId="3" fontId="3" fillId="4" borderId="1" xfId="0" applyNumberFormat="1" applyFont="1" applyFill="1" applyBorder="1" applyAlignment="1">
      <alignment horizontal="left" vertical="center"/>
    </xf>
    <xf numFmtId="0" fontId="1" fillId="4" borderId="1" xfId="0" applyFont="1" applyFill="1" applyBorder="1" applyAlignment="1">
      <alignment horizontal="left" vertical="center"/>
    </xf>
    <xf numFmtId="0" fontId="11" fillId="2" borderId="1" xfId="0" applyFont="1" applyFill="1" applyBorder="1" applyAlignment="1">
      <alignment horizontal="center" wrapText="1"/>
    </xf>
    <xf numFmtId="0" fontId="11" fillId="6" borderId="1" xfId="0" applyFont="1" applyFill="1" applyBorder="1" applyAlignment="1">
      <alignment horizontal="right"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2" fillId="2" borderId="1" xfId="0" applyFont="1" applyFill="1" applyBorder="1" applyAlignment="1">
      <alignment horizontal="center" wrapText="1"/>
    </xf>
    <xf numFmtId="0" fontId="11" fillId="6" borderId="1" xfId="6" applyFont="1" applyFill="1" applyBorder="1" applyAlignment="1">
      <alignment horizontal="right" vertical="center" wrapText="1"/>
    </xf>
    <xf numFmtId="0" fontId="7" fillId="0" borderId="5" xfId="0" applyFont="1" applyBorder="1" applyAlignment="1">
      <alignment horizontal="center" wrapText="1"/>
    </xf>
    <xf numFmtId="0" fontId="7" fillId="0" borderId="2" xfId="0" applyFont="1" applyBorder="1" applyAlignment="1">
      <alignment horizontal="center" wrapText="1"/>
    </xf>
    <xf numFmtId="0" fontId="0" fillId="0" borderId="5" xfId="0" applyBorder="1" applyAlignment="1">
      <alignment horizontal="center" wrapText="1"/>
    </xf>
    <xf numFmtId="0" fontId="0" fillId="0" borderId="2" xfId="0" applyBorder="1" applyAlignment="1">
      <alignment horizontal="center" wrapText="1"/>
    </xf>
    <xf numFmtId="0" fontId="7" fillId="0" borderId="1" xfId="0" applyFont="1" applyBorder="1" applyAlignment="1">
      <alignment horizontal="center" wrapText="1"/>
    </xf>
    <xf numFmtId="0" fontId="0" fillId="0" borderId="1" xfId="0" applyBorder="1" applyAlignment="1">
      <alignment horizontal="center" wrapText="1"/>
    </xf>
    <xf numFmtId="0" fontId="7" fillId="7" borderId="1" xfId="0" applyFont="1" applyFill="1" applyBorder="1" applyAlignment="1">
      <alignment horizontal="center"/>
    </xf>
    <xf numFmtId="0" fontId="0" fillId="0" borderId="11" xfId="0" applyBorder="1" applyAlignment="1">
      <alignment horizontal="right"/>
    </xf>
    <xf numFmtId="4" fontId="7" fillId="0" borderId="1" xfId="0" applyNumberFormat="1" applyFont="1" applyBorder="1" applyAlignment="1">
      <alignment horizontal="center" vertical="center"/>
    </xf>
    <xf numFmtId="0" fontId="0" fillId="0" borderId="1" xfId="0" applyBorder="1" applyAlignment="1">
      <alignment horizontal="left" vertical="center"/>
    </xf>
    <xf numFmtId="0" fontId="0" fillId="5" borderId="1" xfId="0" applyFill="1" applyBorder="1" applyAlignment="1">
      <alignment horizontal="center"/>
    </xf>
    <xf numFmtId="0" fontId="0" fillId="5" borderId="13" xfId="0" applyFill="1" applyBorder="1" applyAlignment="1">
      <alignment horizontal="center"/>
    </xf>
    <xf numFmtId="0" fontId="0" fillId="5" borderId="5" xfId="0" applyFill="1" applyBorder="1" applyAlignment="1">
      <alignment horizontal="center"/>
    </xf>
    <xf numFmtId="0" fontId="0" fillId="5" borderId="3" xfId="0" applyFill="1" applyBorder="1" applyAlignment="1">
      <alignment horizontal="center"/>
    </xf>
  </cellXfs>
  <cellStyles count="8">
    <cellStyle name="Hiperlink" xfId="7" builtinId="8"/>
    <cellStyle name="Moeda" xfId="5" builtinId="4"/>
    <cellStyle name="Normal" xfId="0" builtinId="0"/>
    <cellStyle name="Normal 12" xfId="6" xr:uid="{EAD6C346-03DF-45F0-B247-9B3733801297}"/>
    <cellStyle name="Porcentagem" xfId="4" builtinId="5"/>
    <cellStyle name="Porcentagem 2 2 3" xfId="1" xr:uid="{00000000-0005-0000-0000-000001000000}"/>
    <cellStyle name="Vírgula 2 2" xfId="3" xr:uid="{AA0DF602-EE57-4DAD-9919-C9710B71C019}"/>
    <cellStyle name="Vírgula 5" xfId="2" xr:uid="{00000000-0005-0000-0000-000002000000}"/>
  </cellStyles>
  <dxfs count="23">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condense val="0"/>
        <extend val="0"/>
        <color indexed="10"/>
      </font>
    </dxf>
    <dxf>
      <font>
        <b/>
        <i/>
        <condense val="0"/>
        <extend val="0"/>
        <color indexed="10"/>
      </font>
    </dxf>
    <dxf>
      <fill>
        <patternFill patternType="gray0625">
          <bgColor indexed="5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123826</xdr:colOff>
      <xdr:row>0</xdr:row>
      <xdr:rowOff>133351</xdr:rowOff>
    </xdr:from>
    <xdr:ext cx="1847850" cy="439246"/>
    <xdr:pic>
      <xdr:nvPicPr>
        <xdr:cNvPr id="2" name="Imagem 1">
          <a:extLst>
            <a:ext uri="{FF2B5EF4-FFF2-40B4-BE49-F238E27FC236}">
              <a16:creationId xmlns:a16="http://schemas.microsoft.com/office/drawing/2014/main" id="{750BDA8E-E588-48A8-9637-247CDF6F4F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44251" y="133351"/>
          <a:ext cx="1847850" cy="43924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133350</xdr:colOff>
      <xdr:row>0</xdr:row>
      <xdr:rowOff>161925</xdr:rowOff>
    </xdr:from>
    <xdr:ext cx="1819275" cy="432453"/>
    <xdr:pic>
      <xdr:nvPicPr>
        <xdr:cNvPr id="3" name="Imagem 2">
          <a:extLst>
            <a:ext uri="{FF2B5EF4-FFF2-40B4-BE49-F238E27FC236}">
              <a16:creationId xmlns:a16="http://schemas.microsoft.com/office/drawing/2014/main" id="{D27A7DA8-3DB6-483E-B9E1-2611388990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53775" y="161925"/>
          <a:ext cx="1819275" cy="43245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8</xdr:col>
      <xdr:colOff>104775</xdr:colOff>
      <xdr:row>0</xdr:row>
      <xdr:rowOff>161925</xdr:rowOff>
    </xdr:from>
    <xdr:ext cx="1963451" cy="466725"/>
    <xdr:pic>
      <xdr:nvPicPr>
        <xdr:cNvPr id="2" name="Imagem 1">
          <a:extLst>
            <a:ext uri="{FF2B5EF4-FFF2-40B4-BE49-F238E27FC236}">
              <a16:creationId xmlns:a16="http://schemas.microsoft.com/office/drawing/2014/main" id="{47325A54-1120-493C-892C-5A7B813604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67750" y="161925"/>
          <a:ext cx="1963451" cy="4667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381000</xdr:colOff>
      <xdr:row>0</xdr:row>
      <xdr:rowOff>114300</xdr:rowOff>
    </xdr:from>
    <xdr:ext cx="1963451" cy="466725"/>
    <xdr:pic>
      <xdr:nvPicPr>
        <xdr:cNvPr id="2" name="Imagem 1">
          <a:extLst>
            <a:ext uri="{FF2B5EF4-FFF2-40B4-BE49-F238E27FC236}">
              <a16:creationId xmlns:a16="http://schemas.microsoft.com/office/drawing/2014/main" id="{F772544C-CE3C-4CF1-82C7-D76B5D5FA8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14875" y="114300"/>
          <a:ext cx="1963451" cy="46672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7</xdr:col>
      <xdr:colOff>428625</xdr:colOff>
      <xdr:row>0</xdr:row>
      <xdr:rowOff>142875</xdr:rowOff>
    </xdr:from>
    <xdr:ext cx="1358265" cy="678368"/>
    <xdr:pic>
      <xdr:nvPicPr>
        <xdr:cNvPr id="2" name="Imagem 1">
          <a:extLst>
            <a:ext uri="{FF2B5EF4-FFF2-40B4-BE49-F238E27FC236}">
              <a16:creationId xmlns:a16="http://schemas.microsoft.com/office/drawing/2014/main" id="{0998F396-DEB6-4795-81F1-90C485A34C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62875" y="142875"/>
          <a:ext cx="1358265" cy="678368"/>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4</xdr:col>
      <xdr:colOff>114300</xdr:colOff>
      <xdr:row>0</xdr:row>
      <xdr:rowOff>180975</xdr:rowOff>
    </xdr:from>
    <xdr:ext cx="1419225" cy="337359"/>
    <xdr:pic>
      <xdr:nvPicPr>
        <xdr:cNvPr id="3" name="Imagem 2">
          <a:extLst>
            <a:ext uri="{FF2B5EF4-FFF2-40B4-BE49-F238E27FC236}">
              <a16:creationId xmlns:a16="http://schemas.microsoft.com/office/drawing/2014/main" id="{411B94A1-94D4-4B3D-B48A-DFC22465B5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05925" y="180975"/>
          <a:ext cx="1419225" cy="33735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8</xdr:col>
      <xdr:colOff>600075</xdr:colOff>
      <xdr:row>0</xdr:row>
      <xdr:rowOff>85725</xdr:rowOff>
    </xdr:from>
    <xdr:to>
      <xdr:col>9</xdr:col>
      <xdr:colOff>874921</xdr:colOff>
      <xdr:row>0</xdr:row>
      <xdr:rowOff>630010</xdr:rowOff>
    </xdr:to>
    <xdr:pic>
      <xdr:nvPicPr>
        <xdr:cNvPr id="2" name="Imagem 1">
          <a:extLst>
            <a:ext uri="{FF2B5EF4-FFF2-40B4-BE49-F238E27FC236}">
              <a16:creationId xmlns:a16="http://schemas.microsoft.com/office/drawing/2014/main" id="{59D089E1-0C56-4A9C-9B0D-6EBAAAAF8364}"/>
            </a:ext>
          </a:extLst>
        </xdr:cNvPr>
        <xdr:cNvPicPr>
          <a:picLocks noChangeAspect="1"/>
        </xdr:cNvPicPr>
      </xdr:nvPicPr>
      <xdr:blipFill>
        <a:blip xmlns:r="http://schemas.openxmlformats.org/officeDocument/2006/relationships" r:embed="rId1"/>
        <a:stretch>
          <a:fillRect/>
        </a:stretch>
      </xdr:blipFill>
      <xdr:spPr>
        <a:xfrm>
          <a:off x="11649075" y="85725"/>
          <a:ext cx="1655971" cy="544285"/>
        </a:xfrm>
        <a:prstGeom prst="rect">
          <a:avLst/>
        </a:prstGeom>
      </xdr:spPr>
    </xdr:pic>
    <xdr:clientData/>
  </xdr:twoCellAnchor>
  <xdr:twoCellAnchor editAs="oneCell">
    <xdr:from>
      <xdr:col>0</xdr:col>
      <xdr:colOff>342900</xdr:colOff>
      <xdr:row>11</xdr:row>
      <xdr:rowOff>95250</xdr:rowOff>
    </xdr:from>
    <xdr:to>
      <xdr:col>3</xdr:col>
      <xdr:colOff>1097723</xdr:colOff>
      <xdr:row>11</xdr:row>
      <xdr:rowOff>3733800</xdr:rowOff>
    </xdr:to>
    <xdr:pic>
      <xdr:nvPicPr>
        <xdr:cNvPr id="3" name="Imagem 2">
          <a:extLst>
            <a:ext uri="{FF2B5EF4-FFF2-40B4-BE49-F238E27FC236}">
              <a16:creationId xmlns:a16="http://schemas.microsoft.com/office/drawing/2014/main" id="{39415F02-4EA2-48E0-97D0-E004FF1176C8}"/>
            </a:ext>
          </a:extLst>
        </xdr:cNvPr>
        <xdr:cNvPicPr>
          <a:picLocks noChangeAspect="1"/>
        </xdr:cNvPicPr>
      </xdr:nvPicPr>
      <xdr:blipFill>
        <a:blip xmlns:r="http://schemas.openxmlformats.org/officeDocument/2006/relationships" r:embed="rId2"/>
        <a:stretch>
          <a:fillRect/>
        </a:stretch>
      </xdr:blipFill>
      <xdr:spPr>
        <a:xfrm>
          <a:off x="342900" y="3333750"/>
          <a:ext cx="4898198" cy="3638550"/>
        </a:xfrm>
        <a:prstGeom prst="rect">
          <a:avLst/>
        </a:prstGeom>
      </xdr:spPr>
    </xdr:pic>
    <xdr:clientData/>
  </xdr:twoCellAnchor>
  <xdr:twoCellAnchor editAs="oneCell">
    <xdr:from>
      <xdr:col>4</xdr:col>
      <xdr:colOff>152400</xdr:colOff>
      <xdr:row>11</xdr:row>
      <xdr:rowOff>314324</xdr:rowOff>
    </xdr:from>
    <xdr:to>
      <xdr:col>7</xdr:col>
      <xdr:colOff>1290093</xdr:colOff>
      <xdr:row>11</xdr:row>
      <xdr:rowOff>3543299</xdr:rowOff>
    </xdr:to>
    <xdr:pic>
      <xdr:nvPicPr>
        <xdr:cNvPr id="4" name="Imagem 3">
          <a:extLst>
            <a:ext uri="{FF2B5EF4-FFF2-40B4-BE49-F238E27FC236}">
              <a16:creationId xmlns:a16="http://schemas.microsoft.com/office/drawing/2014/main" id="{EACF7E21-48CD-4847-B564-381E0E23D059}"/>
            </a:ext>
          </a:extLst>
        </xdr:cNvPr>
        <xdr:cNvPicPr>
          <a:picLocks noChangeAspect="1"/>
        </xdr:cNvPicPr>
      </xdr:nvPicPr>
      <xdr:blipFill>
        <a:blip xmlns:r="http://schemas.openxmlformats.org/officeDocument/2006/relationships" r:embed="rId3"/>
        <a:stretch>
          <a:fillRect/>
        </a:stretch>
      </xdr:blipFill>
      <xdr:spPr>
        <a:xfrm>
          <a:off x="5676900" y="3552824"/>
          <a:ext cx="5281068" cy="3228975"/>
        </a:xfrm>
        <a:prstGeom prst="rect">
          <a:avLst/>
        </a:prstGeom>
      </xdr:spPr>
    </xdr:pic>
    <xdr:clientData/>
  </xdr:twoCellAnchor>
  <xdr:twoCellAnchor editAs="oneCell">
    <xdr:from>
      <xdr:col>8</xdr:col>
      <xdr:colOff>200026</xdr:colOff>
      <xdr:row>11</xdr:row>
      <xdr:rowOff>266700</xdr:rowOff>
    </xdr:from>
    <xdr:to>
      <xdr:col>11</xdr:col>
      <xdr:colOff>1230752</xdr:colOff>
      <xdr:row>11</xdr:row>
      <xdr:rowOff>3506700</xdr:rowOff>
    </xdr:to>
    <xdr:pic>
      <xdr:nvPicPr>
        <xdr:cNvPr id="5" name="Imagem 4">
          <a:extLst>
            <a:ext uri="{FF2B5EF4-FFF2-40B4-BE49-F238E27FC236}">
              <a16:creationId xmlns:a16="http://schemas.microsoft.com/office/drawing/2014/main" id="{D2D04373-D63E-499B-8374-703E8BD22E45}"/>
            </a:ext>
          </a:extLst>
        </xdr:cNvPr>
        <xdr:cNvPicPr>
          <a:picLocks noChangeAspect="1"/>
        </xdr:cNvPicPr>
      </xdr:nvPicPr>
      <xdr:blipFill>
        <a:blip xmlns:r="http://schemas.openxmlformats.org/officeDocument/2006/relationships" r:embed="rId4"/>
        <a:stretch>
          <a:fillRect/>
        </a:stretch>
      </xdr:blipFill>
      <xdr:spPr>
        <a:xfrm>
          <a:off x="11249026" y="3505200"/>
          <a:ext cx="5174101" cy="3240000"/>
        </a:xfrm>
        <a:prstGeom prst="rect">
          <a:avLst/>
        </a:prstGeom>
      </xdr:spPr>
    </xdr:pic>
    <xdr:clientData/>
  </xdr:twoCellAnchor>
  <xdr:twoCellAnchor editAs="oneCell">
    <xdr:from>
      <xdr:col>0</xdr:col>
      <xdr:colOff>123825</xdr:colOff>
      <xdr:row>19</xdr:row>
      <xdr:rowOff>114300</xdr:rowOff>
    </xdr:from>
    <xdr:to>
      <xdr:col>3</xdr:col>
      <xdr:colOff>1238250</xdr:colOff>
      <xdr:row>19</xdr:row>
      <xdr:rowOff>3686198</xdr:rowOff>
    </xdr:to>
    <xdr:pic>
      <xdr:nvPicPr>
        <xdr:cNvPr id="9" name="Imagem 8">
          <a:extLst>
            <a:ext uri="{FF2B5EF4-FFF2-40B4-BE49-F238E27FC236}">
              <a16:creationId xmlns:a16="http://schemas.microsoft.com/office/drawing/2014/main" id="{C1708D42-C44E-43E3-9104-CD04CC59CBA1}"/>
            </a:ext>
          </a:extLst>
        </xdr:cNvPr>
        <xdr:cNvPicPr>
          <a:picLocks noChangeAspect="1"/>
        </xdr:cNvPicPr>
      </xdr:nvPicPr>
      <xdr:blipFill>
        <a:blip xmlns:r="http://schemas.openxmlformats.org/officeDocument/2006/relationships" r:embed="rId5"/>
        <a:stretch>
          <a:fillRect/>
        </a:stretch>
      </xdr:blipFill>
      <xdr:spPr>
        <a:xfrm>
          <a:off x="123825" y="8496300"/>
          <a:ext cx="5257800" cy="3571898"/>
        </a:xfrm>
        <a:prstGeom prst="rect">
          <a:avLst/>
        </a:prstGeom>
      </xdr:spPr>
    </xdr:pic>
    <xdr:clientData/>
  </xdr:twoCellAnchor>
  <xdr:twoCellAnchor editAs="oneCell">
    <xdr:from>
      <xdr:col>4</xdr:col>
      <xdr:colOff>276225</xdr:colOff>
      <xdr:row>19</xdr:row>
      <xdr:rowOff>104775</xdr:rowOff>
    </xdr:from>
    <xdr:to>
      <xdr:col>7</xdr:col>
      <xdr:colOff>1142959</xdr:colOff>
      <xdr:row>19</xdr:row>
      <xdr:rowOff>3724275</xdr:rowOff>
    </xdr:to>
    <xdr:pic>
      <xdr:nvPicPr>
        <xdr:cNvPr id="10" name="Imagem 9">
          <a:extLst>
            <a:ext uri="{FF2B5EF4-FFF2-40B4-BE49-F238E27FC236}">
              <a16:creationId xmlns:a16="http://schemas.microsoft.com/office/drawing/2014/main" id="{8E9980F6-9BB8-4E8D-8EA6-0AF8B9D63B1E}"/>
            </a:ext>
          </a:extLst>
        </xdr:cNvPr>
        <xdr:cNvPicPr>
          <a:picLocks noChangeAspect="1"/>
        </xdr:cNvPicPr>
      </xdr:nvPicPr>
      <xdr:blipFill>
        <a:blip xmlns:r="http://schemas.openxmlformats.org/officeDocument/2006/relationships" r:embed="rId6"/>
        <a:stretch>
          <a:fillRect/>
        </a:stretch>
      </xdr:blipFill>
      <xdr:spPr>
        <a:xfrm>
          <a:off x="5800725" y="8486775"/>
          <a:ext cx="5010109" cy="3619500"/>
        </a:xfrm>
        <a:prstGeom prst="rect">
          <a:avLst/>
        </a:prstGeom>
      </xdr:spPr>
    </xdr:pic>
    <xdr:clientData/>
  </xdr:twoCellAnchor>
  <xdr:twoCellAnchor editAs="oneCell">
    <xdr:from>
      <xdr:col>8</xdr:col>
      <xdr:colOff>142876</xdr:colOff>
      <xdr:row>19</xdr:row>
      <xdr:rowOff>466725</xdr:rowOff>
    </xdr:from>
    <xdr:to>
      <xdr:col>11</xdr:col>
      <xdr:colOff>1270965</xdr:colOff>
      <xdr:row>19</xdr:row>
      <xdr:rowOff>3267075</xdr:rowOff>
    </xdr:to>
    <xdr:pic>
      <xdr:nvPicPr>
        <xdr:cNvPr id="11" name="Imagem 10">
          <a:extLst>
            <a:ext uri="{FF2B5EF4-FFF2-40B4-BE49-F238E27FC236}">
              <a16:creationId xmlns:a16="http://schemas.microsoft.com/office/drawing/2014/main" id="{C69FB044-686E-476F-91A0-2E2F9D2D2161}"/>
            </a:ext>
          </a:extLst>
        </xdr:cNvPr>
        <xdr:cNvPicPr>
          <a:picLocks noChangeAspect="1"/>
        </xdr:cNvPicPr>
      </xdr:nvPicPr>
      <xdr:blipFill>
        <a:blip xmlns:r="http://schemas.openxmlformats.org/officeDocument/2006/relationships" r:embed="rId7"/>
        <a:stretch>
          <a:fillRect/>
        </a:stretch>
      </xdr:blipFill>
      <xdr:spPr>
        <a:xfrm>
          <a:off x="11191876" y="8848725"/>
          <a:ext cx="5271464" cy="280035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www.belluce.com.br/produto/fonte-p-led-12v-40w-stella-sth6892-76849?utm_source=Google&amp;utm_medium=&amp;utm_campaign=&amp;gad_source=1&amp;gclid=Cj0KCQjwwMqvBhCtARIsAIXsZpZ5PfuNin51-NGT9eMeTNUXYS4SeNf0Yi2Jbd66JfdNZABhFsJ4INUaAq1NEALw_wcB" TargetMode="External"/><Relationship Id="rId7" Type="http://schemas.openxmlformats.org/officeDocument/2006/relationships/printerSettings" Target="../printerSettings/printerSettings8.bin"/><Relationship Id="rId2" Type="http://schemas.openxmlformats.org/officeDocument/2006/relationships/hyperlink" Target="https://www.magazineluiza.com.br/fonte-profissional-fita-led-12v-40w-stella-sth6892/p/agd3fj57a4/cj/fnta/?&amp;seller_id=dhlediluminacao&amp;utm_source=google&amp;utm_medium=pla&amp;utm_campaign=&amp;partner_id=73499&amp;gclsrc=aw.ds&amp;gad_source=1&amp;gclid=Cj0KCQjwwMqvBhCtARIsAIXsZpYo2zPxclQtOzdbyifCGkntR2_gjbzEV9Ag8LhU6M5ESykVhzJfz_IaAugWEALw_wcB" TargetMode="External"/><Relationship Id="rId1" Type="http://schemas.openxmlformats.org/officeDocument/2006/relationships/hyperlink" Target="https://luminariasonline.com.br/luminarias/fonte-driver-12v-40w-stella-sth6892/?utm_source=Google%20Shopping&amp;utm_campaign=Shopping&amp;utm_medium=ShopsFeedGeral&amp;utm_term=3352&amp;ads&amp;gad_source=1&amp;gclid=Cj0KCQjwwMqvBhCtARIsAIXsZpa5weOeCqh6-pK4Oq3fwq5V6y4gdCF0F2ot_541GfsF8-H0oiBgsWcaAvT4EALw_wcB" TargetMode="External"/><Relationship Id="rId6" Type="http://schemas.openxmlformats.org/officeDocument/2006/relationships/hyperlink" Target="https://www.sustentaled.com.br/refletor-holofote-led-150w-smd-ip65-ip66-a-prova-dagua-branco-frio-6000k" TargetMode="External"/><Relationship Id="rId5" Type="http://schemas.openxmlformats.org/officeDocument/2006/relationships/hyperlink" Target="https://lojamanplex.com.br/produto/refletor-holofote-led-6500k-prova-dagua-150w-12000-lumens/?gad_source=4&amp;gclid=Cj0KCQjwwMqvBhCtARIsAIXsZpY2ejwL-qLOYTaVDf3OApykDNEvcfPgP3wYD98Thbpcykvoh-h67WoaAj9wEALw_wcB" TargetMode="External"/><Relationship Id="rId4" Type="http://schemas.openxmlformats.org/officeDocument/2006/relationships/hyperlink" Target="https://www.leroymerlin.com.br/refletor-com-led-preto-150w-luz-branca-21,3x25,3cm-play-bivolt-ip65-blumenau-iluminacao_92192345?store_code=36&amp;gad_source=1&amp;gclid=Cj0KCQjwwMqvBhCtARIsAIXsZpa9fxsnEqCpEK7MKdZjTVNgCPs2W8yBUYfPuW2bntFutIcBWdXMYe8aAlcEEALw_wcB"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105D4-5818-4EF0-9FD0-2A4B22ADD9C9}">
  <dimension ref="A1:A7"/>
  <sheetViews>
    <sheetView view="pageBreakPreview" zoomScale="60" zoomScaleNormal="100" workbookViewId="0"/>
  </sheetViews>
  <sheetFormatPr defaultRowHeight="15" x14ac:dyDescent="0.25"/>
  <cols>
    <col min="1" max="1" width="100.7109375" customWidth="1"/>
  </cols>
  <sheetData>
    <row r="1" spans="1:1" x14ac:dyDescent="0.25">
      <c r="A1" s="108" t="s">
        <v>29037</v>
      </c>
    </row>
    <row r="2" spans="1:1" ht="170.1" customHeight="1" x14ac:dyDescent="0.25">
      <c r="A2" s="109" t="s">
        <v>29077</v>
      </c>
    </row>
    <row r="3" spans="1:1" ht="80.099999999999994" customHeight="1" x14ac:dyDescent="0.25">
      <c r="A3" s="109" t="s">
        <v>29076</v>
      </c>
    </row>
    <row r="4" spans="1:1" ht="170.1" customHeight="1" x14ac:dyDescent="0.25">
      <c r="A4" s="109" t="s">
        <v>29078</v>
      </c>
    </row>
    <row r="5" spans="1:1" ht="60" customHeight="1" x14ac:dyDescent="0.25">
      <c r="A5" s="109" t="s">
        <v>29218</v>
      </c>
    </row>
    <row r="6" spans="1:1" ht="105" customHeight="1" x14ac:dyDescent="0.25">
      <c r="A6" s="109" t="s">
        <v>29221</v>
      </c>
    </row>
    <row r="7" spans="1:1" ht="45" customHeight="1" x14ac:dyDescent="0.25">
      <c r="A7" s="109" t="s">
        <v>29105</v>
      </c>
    </row>
  </sheetData>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31"/>
  <sheetViews>
    <sheetView showGridLines="0" tabSelected="1" view="pageBreakPreview" topLeftCell="A70" zoomScaleNormal="100" zoomScaleSheetLayoutView="100" workbookViewId="0">
      <selection sqref="A1:F1"/>
    </sheetView>
  </sheetViews>
  <sheetFormatPr defaultColWidth="15.7109375" defaultRowHeight="15" x14ac:dyDescent="0.25"/>
  <cols>
    <col min="1" max="1" width="8.7109375" customWidth="1"/>
    <col min="4" max="4" width="100.7109375" customWidth="1"/>
    <col min="5" max="5" width="8.7109375" customWidth="1"/>
  </cols>
  <sheetData>
    <row r="1" spans="1:12" ht="60" customHeight="1" x14ac:dyDescent="0.25">
      <c r="A1" s="158" t="s">
        <v>1446</v>
      </c>
      <c r="B1" s="158"/>
      <c r="C1" s="158"/>
      <c r="D1" s="158"/>
      <c r="E1" s="158"/>
      <c r="F1" s="158"/>
      <c r="G1" s="164"/>
      <c r="H1" s="164"/>
      <c r="I1" s="158" t="s">
        <v>35167</v>
      </c>
      <c r="J1" s="158"/>
      <c r="K1" s="14"/>
    </row>
    <row r="2" spans="1:12" ht="30" customHeight="1" x14ac:dyDescent="0.25">
      <c r="A2" s="160" t="s">
        <v>1409</v>
      </c>
      <c r="B2" s="160"/>
      <c r="C2" s="161" t="s">
        <v>29093</v>
      </c>
      <c r="D2" s="161"/>
      <c r="E2" s="161"/>
      <c r="F2" s="161"/>
      <c r="G2" s="162" t="s">
        <v>15643</v>
      </c>
      <c r="H2" s="163"/>
      <c r="I2" s="159" t="s">
        <v>15642</v>
      </c>
      <c r="J2" s="159"/>
      <c r="K2" s="14"/>
    </row>
    <row r="3" spans="1:12" ht="30" customHeight="1" x14ac:dyDescent="0.25">
      <c r="A3" s="160" t="s">
        <v>1410</v>
      </c>
      <c r="B3" s="160"/>
      <c r="C3" s="161" t="s">
        <v>29094</v>
      </c>
      <c r="D3" s="161"/>
      <c r="E3" s="161"/>
      <c r="F3" s="161"/>
      <c r="G3" s="15" t="s">
        <v>7</v>
      </c>
      <c r="H3" s="16">
        <f>BDI!I32</f>
        <v>0.23380000000000001</v>
      </c>
      <c r="I3" s="168" t="s">
        <v>35094</v>
      </c>
      <c r="J3" s="168"/>
      <c r="K3" s="14"/>
    </row>
    <row r="4" spans="1:12" ht="30" customHeight="1" x14ac:dyDescent="0.25">
      <c r="A4" s="160" t="s">
        <v>1471</v>
      </c>
      <c r="B4" s="160"/>
      <c r="C4" s="161" t="s">
        <v>29232</v>
      </c>
      <c r="D4" s="161"/>
      <c r="E4" s="161"/>
      <c r="F4" s="161"/>
      <c r="G4" s="15" t="s">
        <v>1429</v>
      </c>
      <c r="H4" s="17" t="s">
        <v>35149</v>
      </c>
      <c r="I4" s="168"/>
      <c r="J4" s="168"/>
      <c r="K4" s="14"/>
    </row>
    <row r="5" spans="1:12" ht="30" x14ac:dyDescent="0.25">
      <c r="A5" s="18" t="s">
        <v>6</v>
      </c>
      <c r="B5" s="19" t="s">
        <v>3426</v>
      </c>
      <c r="C5" s="18" t="s">
        <v>0</v>
      </c>
      <c r="D5" s="19" t="s">
        <v>1</v>
      </c>
      <c r="E5" s="19" t="s">
        <v>1408</v>
      </c>
      <c r="F5" s="20" t="s">
        <v>3158</v>
      </c>
      <c r="G5" s="20" t="s">
        <v>61</v>
      </c>
      <c r="H5" s="20" t="s">
        <v>28</v>
      </c>
      <c r="I5" s="20" t="s">
        <v>29</v>
      </c>
      <c r="J5" s="20" t="s">
        <v>30</v>
      </c>
      <c r="K5" s="21"/>
    </row>
    <row r="6" spans="1:12" x14ac:dyDescent="0.25">
      <c r="A6" s="54">
        <v>1</v>
      </c>
      <c r="B6" s="55"/>
      <c r="C6" s="54"/>
      <c r="D6" s="56" t="s">
        <v>3427</v>
      </c>
      <c r="E6" s="55"/>
      <c r="F6" s="55"/>
      <c r="G6" s="55"/>
      <c r="H6" s="57"/>
      <c r="I6" s="55"/>
      <c r="J6" s="58">
        <f>J7</f>
        <v>257099.61</v>
      </c>
      <c r="K6" s="143">
        <f>J6/J129</f>
        <v>6.1682537940438445E-2</v>
      </c>
    </row>
    <row r="7" spans="1:12" x14ac:dyDescent="0.25">
      <c r="A7" s="23" t="s">
        <v>1458</v>
      </c>
      <c r="B7" s="24" t="str">
        <f>IF(IFERROR(VLOOKUP(C7,SINAPI!$A:$D,1,FALSE),"")=C7,"SINAPI",IF(IFERROR(VLOOKUP(C7,SETOP!$A:$E,1,FALSE),"")=C7,"SETOP",IF(IFERROR(VLOOKUP(C7,SUDECAP!$A:$D,1,FALSE),"")=C7,"SUDECAP",IF(IFERROR(VLOOKUP(C7,SICRO!$A:$D,1,FALSE),"")=C7,"SICRO","COMPOSIÇÃO"))))</f>
        <v>COMPOSIÇÃO</v>
      </c>
      <c r="C7" s="24" t="s">
        <v>9935</v>
      </c>
      <c r="D7" s="25" t="str">
        <f>IFERROR(IFERROR(VLOOKUP(C7,SINAPI!$A:$D,2,FALSE),IFERROR(VLOOKUP(C7,SETOP!$A:$E,3,FALSE),IFERROR(VLOOKUP(C7,SETOP!$B:$E,2,FALSE),IFERROR(VLOOKUP(C7,SUDECAP!$A:$D,2,FALSE),IFERROR(VLOOKUP(C7,SICRO!$A:$D,2,FALSE),VLOOKUP(C7,CPUS!$B:$H,3,FALSE)))))),"")</f>
        <v>ADMINISTRAÇÃO LOCAL</v>
      </c>
      <c r="E7" s="26" t="str">
        <f>IFERROR(IFERROR(VLOOKUP(C7,SINAPI!$A:$D,3,FALSE),IFERROR(VLOOKUP(C7,SETOP!$A:$E,4,FALSE),IFERROR(VLOOKUP(C7,SETOP!$B:$E,3,FALSE),IFERROR(VLOOKUP(C7,SUDECAP!$A:$D,3,FALSE),IFERROR(VLOOKUP(C7,SICRO!$A:$D,3,FALSE),VLOOKUP(C7,CPUS!$B:$H,4,FALSE)))))),"")</f>
        <v>UND</v>
      </c>
      <c r="F7" s="27">
        <v>1</v>
      </c>
      <c r="G7" s="28">
        <f>IFERROR(IFERROR(VLOOKUP(C7,SINAPI!$A:$D,4,FALSE),IFERROR(VLOOKUP(C7,SETOP!$A:$E,5,FALSE),IFERROR(VLOOKUP(C7,SETOP!$B:$E,4,FALSE),IFERROR(VLOOKUP(C7,SUDECAP!$A:$D,4,FALSE),IFERROR(VLOOKUP(C7,SICRO!$A:$D,4,FALSE),VLOOKUP(C7,CPUS!$B:$H,7,FALSE)))))),0)</f>
        <v>208380.3</v>
      </c>
      <c r="H7" s="28">
        <f>TRUNC(F7*G7,2)</f>
        <v>208380.3</v>
      </c>
      <c r="I7" s="28">
        <f>TRUNC(G7*(1+$H$3),2)</f>
        <v>257099.61</v>
      </c>
      <c r="J7" s="28">
        <f>TRUNC(I7*F7,2)</f>
        <v>257099.61</v>
      </c>
      <c r="K7" s="114"/>
    </row>
    <row r="8" spans="1:12" x14ac:dyDescent="0.25">
      <c r="A8" s="54">
        <v>2</v>
      </c>
      <c r="B8" s="55"/>
      <c r="C8" s="54" t="s">
        <v>62</v>
      </c>
      <c r="D8" s="56" t="s">
        <v>3428</v>
      </c>
      <c r="E8" s="55"/>
      <c r="F8" s="55"/>
      <c r="G8" s="55"/>
      <c r="H8" s="57"/>
      <c r="I8" s="55"/>
      <c r="J8" s="58">
        <f>SUM(J9:J17)</f>
        <v>36272.199999999997</v>
      </c>
      <c r="K8" s="29"/>
    </row>
    <row r="9" spans="1:12" ht="30" x14ac:dyDescent="0.25">
      <c r="A9" s="23" t="s">
        <v>1459</v>
      </c>
      <c r="B9" s="24" t="str">
        <f>IF(IFERROR(VLOOKUP(C9,SINAPI!$A:$D,1,FALSE),"")=C9,"SINAPI",IF(IFERROR(VLOOKUP(C9,SETOP!$A:$E,1,FALSE),"")=C9,"SETOP",IF(IFERROR(VLOOKUP(C9,SUDECAP!$A:$D,1,FALSE),"")=C9,"SUDECAP",IF(IFERROR(VLOOKUP(C9,SICRO!$A:$D,1,FALSE),"")=C9,"SICRO","COMPOSIÇÃO"))))</f>
        <v>SETOP</v>
      </c>
      <c r="C9" s="30" t="s">
        <v>3154</v>
      </c>
      <c r="D9" s="25" t="str">
        <f>IFERROR(IFERROR(VLOOKUP(C9,SINAPI!$A:$D,2,FALSE),IFERROR(VLOOKUP(C9,SETOP!$A:$E,3,FALSE),IFERROR(VLOOKUP(C9,SETOP!$B:$E,2,FALSE),IFERROR(VLOOKUP(C9,SUDECAP!$A:$D,2,FALSE),IFERROR(VLOOKUP(C9,SICRO!$A:$D,2,FALSE),VLOOKUP(C9,CPUS!$B:$H,3,FALSE)))))),"")</f>
        <v>MOBILIZAÇÃO E DESMOBILIZAÇÃO DE CONTAINER, INCLUSIVE CARGA, DESCARGA E TRANSPORTE EM CAMINHÃO CARROCERIA COM GUINDAUTO (MUNCK), EXCLUSIVE LOCAÇÃO DO CONTAINER</v>
      </c>
      <c r="E9" s="26" t="str">
        <f>IFERROR(IFERROR(VLOOKUP(C9,SINAPI!$A:$D,3,FALSE),IFERROR(VLOOKUP(C9,SETOP!$A:$E,4,FALSE),IFERROR(VLOOKUP(C9,SETOP!$B:$E,3,FALSE),IFERROR(VLOOKUP(C9,SUDECAP!$A:$D,3,FALSE),IFERROR(VLOOKUP(C9,SICRO!$A:$D,3,FALSE),VLOOKUP(C9,CPUS!$B:$H,4,FALSE)))))),"")</f>
        <v>UN</v>
      </c>
      <c r="F9" s="27">
        <v>3</v>
      </c>
      <c r="G9" s="28">
        <f>IFERROR(IFERROR(VLOOKUP(C9,SINAPI!$A:$D,4,FALSE),IFERROR(VLOOKUP(C9,SETOP!$A:$E,5,FALSE),IFERROR(VLOOKUP(C9,SETOP!$B:$E,4,FALSE),IFERROR(VLOOKUP(C9,SUDECAP!$A:$D,4,FALSE),IFERROR(VLOOKUP(C9,SICRO!$A:$D,4,FALSE),VLOOKUP(C9,CPUS!$B:$H,7,FALSE)))))),0)</f>
        <v>1568.04</v>
      </c>
      <c r="H9" s="28">
        <f t="shared" ref="H9:H17" si="0">TRUNC(F9*G9,2)</f>
        <v>4704.12</v>
      </c>
      <c r="I9" s="28">
        <f t="shared" ref="I9:I17" si="1">TRUNC(G9*(1+$H$3),2)</f>
        <v>1934.64</v>
      </c>
      <c r="J9" s="28">
        <f t="shared" ref="J9:J17" si="2">TRUNC(I9*F9,2)</f>
        <v>5803.92</v>
      </c>
      <c r="K9" s="14"/>
    </row>
    <row r="10" spans="1:12" ht="75" customHeight="1" x14ac:dyDescent="0.25">
      <c r="A10" s="23" t="s">
        <v>1460</v>
      </c>
      <c r="B10" s="24" t="str">
        <f>IF(IFERROR(VLOOKUP(C10,SINAPI!$A:$D,1,FALSE),"")=C10,"SINAPI",IF(IFERROR(VLOOKUP(C10,SETOP!$A:$E,1,FALSE),"")=C10,"SETOP",IF(IFERROR(VLOOKUP(C10,SUDECAP!$A:$D,1,FALSE),"")=C10,"SUDECAP",IF(IFERROR(VLOOKUP(C10,SICRO!$A:$D,1,FALSE),"")=C10,"SICRO","COMPOSIÇÃO"))))</f>
        <v>SETOP</v>
      </c>
      <c r="C10" s="30" t="s">
        <v>3483</v>
      </c>
      <c r="D10" s="25" t="str">
        <f>IFERROR(IFERROR(VLOOKUP(C10,SINAPI!$A:$D,2,FALSE),IFERROR(VLOOKUP(C10,SETOP!$A:$E,3,FALSE),IFERROR(VLOOKUP(C10,SETOP!$B:$E,2,FALSE),IFERROR(VLOOKUP(C10,SUDECAP!$A:$D,2,FALSE),IFERROR(VLOOKUP(C10,SICRO!$A:$D,2,FALSE),VLOOKUP(C10,CPUS!$B:$H,3,FALSE)))))),"")</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E10" s="26" t="str">
        <f>IFERROR(IFERROR(VLOOKUP(C10,SINAPI!$A:$D,3,FALSE),IFERROR(VLOOKUP(C10,SETOP!$A:$E,4,FALSE),IFERROR(VLOOKUP(C10,SETOP!$B:$E,3,FALSE),IFERROR(VLOOKUP(C10,SUDECAP!$A:$D,3,FALSE),IFERROR(VLOOKUP(C10,SICRO!$A:$D,3,FALSE),VLOOKUP(C10,CPUS!$B:$H,4,FALSE)))))),"")</f>
        <v>MÊS</v>
      </c>
      <c r="F10" s="27">
        <v>7</v>
      </c>
      <c r="G10" s="28">
        <f>IFERROR(IFERROR(VLOOKUP(C10,SINAPI!$A:$D,4,FALSE),IFERROR(VLOOKUP(C10,SETOP!$A:$E,5,FALSE),IFERROR(VLOOKUP(C10,SETOP!$B:$E,4,FALSE),IFERROR(VLOOKUP(C10,SUDECAP!$A:$D,4,FALSE),IFERROR(VLOOKUP(C10,SICRO!$A:$D,4,FALSE),VLOOKUP(C10,CPUS!$B:$H,7,FALSE)))))),0)</f>
        <v>1121.54</v>
      </c>
      <c r="H10" s="28">
        <f t="shared" si="0"/>
        <v>7850.78</v>
      </c>
      <c r="I10" s="28">
        <f t="shared" si="1"/>
        <v>1383.75</v>
      </c>
      <c r="J10" s="28">
        <f t="shared" si="2"/>
        <v>9686.25</v>
      </c>
      <c r="K10" s="14"/>
      <c r="L10" s="47"/>
    </row>
    <row r="11" spans="1:12" ht="60" customHeight="1" x14ac:dyDescent="0.25">
      <c r="A11" s="23" t="s">
        <v>1461</v>
      </c>
      <c r="B11" s="24" t="str">
        <f>IF(IFERROR(VLOOKUP(C11,SINAPI!$A:$D,1,FALSE),"")=C11,"SINAPI",IF(IFERROR(VLOOKUP(C11,SETOP!$A:$E,1,FALSE),"")=C11,"SETOP",IF(IFERROR(VLOOKUP(C11,SUDECAP!$A:$D,1,FALSE),"")=C11,"SUDECAP",IF(IFERROR(VLOOKUP(C11,SICRO!$A:$D,1,FALSE),"")=C11,"SICRO","COMPOSIÇÃO"))))</f>
        <v>SETOP</v>
      </c>
      <c r="C11" s="30" t="s">
        <v>3484</v>
      </c>
      <c r="D11" s="25" t="str">
        <f>IFERROR(IFERROR(VLOOKUP(C11,SINAPI!$A:$D,2,FALSE),IFERROR(VLOOKUP(C11,SETOP!$A:$E,3,FALSE),IFERROR(VLOOKUP(C11,SETOP!$B:$E,2,FALSE),IFERROR(VLOOKUP(C11,SUDECAP!$A:$D,2,FALSE),IFERROR(VLOOKUP(C11,SICRO!$A:$D,2,FALSE),VLOOKUP(C11,CPUS!$B:$H,3,FALSE)))))),"")</f>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
      <c r="E11" s="26" t="str">
        <f>IFERROR(IFERROR(VLOOKUP(C11,SINAPI!$A:$D,3,FALSE),IFERROR(VLOOKUP(C11,SETOP!$A:$E,4,FALSE),IFERROR(VLOOKUP(C11,SETOP!$B:$E,3,FALSE),IFERROR(VLOOKUP(C11,SUDECAP!$A:$D,3,FALSE),IFERROR(VLOOKUP(C11,SICRO!$A:$D,3,FALSE),VLOOKUP(C11,CPUS!$B:$H,4,FALSE)))))),"")</f>
        <v>MÊS</v>
      </c>
      <c r="F11" s="27">
        <v>7</v>
      </c>
      <c r="G11" s="28">
        <f>IFERROR(IFERROR(VLOOKUP(C11,SINAPI!$A:$D,4,FALSE),IFERROR(VLOOKUP(C11,SETOP!$A:$E,5,FALSE),IFERROR(VLOOKUP(C11,SETOP!$B:$E,4,FALSE),IFERROR(VLOOKUP(C11,SUDECAP!$A:$D,4,FALSE),IFERROR(VLOOKUP(C11,SICRO!$A:$D,4,FALSE),VLOOKUP(C11,CPUS!$B:$H,7,FALSE)))))),0)</f>
        <v>721.41</v>
      </c>
      <c r="H11" s="28">
        <f t="shared" si="0"/>
        <v>5049.87</v>
      </c>
      <c r="I11" s="28">
        <f t="shared" si="1"/>
        <v>890.07</v>
      </c>
      <c r="J11" s="28">
        <f t="shared" si="2"/>
        <v>6230.49</v>
      </c>
      <c r="K11" s="14"/>
      <c r="L11" s="47"/>
    </row>
    <row r="12" spans="1:12" ht="75" customHeight="1" x14ac:dyDescent="0.25">
      <c r="A12" s="23" t="s">
        <v>1462</v>
      </c>
      <c r="B12" s="24" t="str">
        <f>IF(IFERROR(VLOOKUP(C12,SINAPI!$A:$D,1,FALSE),"")=C12,"SINAPI",IF(IFERROR(VLOOKUP(C12,SETOP!$A:$E,1,FALSE),"")=C12,"SETOP",IF(IFERROR(VLOOKUP(C12,SUDECAP!$A:$D,1,FALSE),"")=C12,"SUDECAP",IF(IFERROR(VLOOKUP(C12,SICRO!$A:$D,1,FALSE),"")=C12,"SICRO","COMPOSIÇÃO"))))</f>
        <v>SETOP</v>
      </c>
      <c r="C12" s="30" t="s">
        <v>3485</v>
      </c>
      <c r="D12" s="25" t="str">
        <f>IFERROR(IFERROR(VLOOKUP(C12,SINAPI!$A:$D,2,FALSE),IFERROR(VLOOKUP(C12,SETOP!$A:$E,3,FALSE),IFERROR(VLOOKUP(C12,SETOP!$B:$E,2,FALSE),IFERROR(VLOOKUP(C12,SUDECAP!$A:$D,2,FALSE),IFERROR(VLOOKUP(C12,SICRO!$A:$D,2,FALSE),VLOOKUP(C12,CPUS!$B:$H,3,FALSE)))))),"")</f>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
      <c r="E12" s="26" t="str">
        <f>IFERROR(IFERROR(VLOOKUP(C12,SINAPI!$A:$D,3,FALSE),IFERROR(VLOOKUP(C12,SETOP!$A:$E,4,FALSE),IFERROR(VLOOKUP(C12,SETOP!$B:$E,3,FALSE),IFERROR(VLOOKUP(C12,SUDECAP!$A:$D,3,FALSE),IFERROR(VLOOKUP(C12,SICRO!$A:$D,3,FALSE),VLOOKUP(C12,CPUS!$B:$H,4,FALSE)))))),"")</f>
        <v>MÊS</v>
      </c>
      <c r="F12" s="27">
        <v>7</v>
      </c>
      <c r="G12" s="28">
        <f>IFERROR(IFERROR(VLOOKUP(C12,SINAPI!$A:$D,4,FALSE),IFERROR(VLOOKUP(C12,SETOP!$A:$E,5,FALSE),IFERROR(VLOOKUP(C12,SETOP!$B:$E,4,FALSE),IFERROR(VLOOKUP(C12,SUDECAP!$A:$D,4,FALSE),IFERROR(VLOOKUP(C12,SICRO!$A:$D,4,FALSE),VLOOKUP(C12,CPUS!$B:$H,7,FALSE)))))),0)</f>
        <v>951.21</v>
      </c>
      <c r="H12" s="28">
        <f t="shared" si="0"/>
        <v>6658.47</v>
      </c>
      <c r="I12" s="28">
        <f t="shared" si="1"/>
        <v>1173.5999999999999</v>
      </c>
      <c r="J12" s="28">
        <f t="shared" si="2"/>
        <v>8215.2000000000007</v>
      </c>
      <c r="K12" s="14"/>
    </row>
    <row r="13" spans="1:12" x14ac:dyDescent="0.25">
      <c r="A13" s="23" t="s">
        <v>1463</v>
      </c>
      <c r="B13" s="24" t="str">
        <f>IF(IFERROR(VLOOKUP(C13,SINAPI!$A:$D,1,FALSE),"")=C13,"SINAPI",IF(IFERROR(VLOOKUP(C13,SETOP!$A:$E,1,FALSE),"")=C13,"SETOP",IF(IFERROR(VLOOKUP(C13,SUDECAP!$A:$D,1,FALSE),"")=C13,"SUDECAP",IF(IFERROR(VLOOKUP(C13,SICRO!$A:$D,1,FALSE),"")=C13,"SICRO","COMPOSIÇÃO"))))</f>
        <v>SETOP</v>
      </c>
      <c r="C13" s="30" t="s">
        <v>3480</v>
      </c>
      <c r="D13" s="25" t="str">
        <f>IFERROR(IFERROR(VLOOKUP(C13,SINAPI!$A:$D,2,FALSE),IFERROR(VLOOKUP(C13,SETOP!$A:$E,3,FALSE),IFERROR(VLOOKUP(C13,SETOP!$B:$E,2,FALSE),IFERROR(VLOOKUP(C13,SUDECAP!$A:$D,2,FALSE),IFERROR(VLOOKUP(C13,SICRO!$A:$D,2,FALSE),VLOOKUP(C13,CPUS!$B:$H,3,FALSE)))))),"")</f>
        <v>LIGAÇÕES PROVISÓRIAS PARA CONTAINER TIPO 2 (CORRESPONDENTE AO CÓDIGO ED-16349)</v>
      </c>
      <c r="E13" s="26" t="str">
        <f>IFERROR(IFERROR(VLOOKUP(C13,SINAPI!$A:$D,3,FALSE),IFERROR(VLOOKUP(C13,SETOP!$A:$E,4,FALSE),IFERROR(VLOOKUP(C13,SETOP!$B:$E,3,FALSE),IFERROR(VLOOKUP(C13,SUDECAP!$A:$D,3,FALSE),IFERROR(VLOOKUP(C13,SICRO!$A:$D,3,FALSE),VLOOKUP(C13,CPUS!$B:$H,4,FALSE)))))),"")</f>
        <v>UN</v>
      </c>
      <c r="F13" s="27">
        <v>1</v>
      </c>
      <c r="G13" s="28">
        <f>IFERROR(IFERROR(VLOOKUP(C13,SINAPI!$A:$D,4,FALSE),IFERROR(VLOOKUP(C13,SETOP!$A:$E,5,FALSE),IFERROR(VLOOKUP(C13,SETOP!$B:$E,4,FALSE),IFERROR(VLOOKUP(C13,SUDECAP!$A:$D,4,FALSE),IFERROR(VLOOKUP(C13,SICRO!$A:$D,4,FALSE),VLOOKUP(C13,CPUS!$B:$H,7,FALSE)))))),0)</f>
        <v>607.94000000000005</v>
      </c>
      <c r="H13" s="28">
        <f t="shared" si="0"/>
        <v>607.94000000000005</v>
      </c>
      <c r="I13" s="28">
        <f t="shared" si="1"/>
        <v>750.07</v>
      </c>
      <c r="J13" s="28">
        <f t="shared" si="2"/>
        <v>750.07</v>
      </c>
      <c r="K13" s="14"/>
    </row>
    <row r="14" spans="1:12" x14ac:dyDescent="0.25">
      <c r="A14" s="23" t="s">
        <v>5161</v>
      </c>
      <c r="B14" s="24" t="str">
        <f>IF(IFERROR(VLOOKUP(C14,SINAPI!$A:$D,1,FALSE),"")=C14,"SINAPI",IF(IFERROR(VLOOKUP(C14,SETOP!$A:$E,1,FALSE),"")=C14,"SETOP",IF(IFERROR(VLOOKUP(C14,SUDECAP!$A:$D,1,FALSE),"")=C14,"SUDECAP",IF(IFERROR(VLOOKUP(C14,SICRO!$A:$D,1,FALSE),"")=C14,"SICRO","COMPOSIÇÃO"))))</f>
        <v>SETOP</v>
      </c>
      <c r="C14" s="30" t="s">
        <v>3481</v>
      </c>
      <c r="D14" s="25" t="str">
        <f>IFERROR(IFERROR(VLOOKUP(C14,SINAPI!$A:$D,2,FALSE),IFERROR(VLOOKUP(C14,SETOP!$A:$E,3,FALSE),IFERROR(VLOOKUP(C14,SETOP!$B:$E,2,FALSE),IFERROR(VLOOKUP(C14,SUDECAP!$A:$D,2,FALSE),IFERROR(VLOOKUP(C14,SICRO!$A:$D,2,FALSE),VLOOKUP(C14,CPUS!$B:$H,3,FALSE)))))),"")</f>
        <v>LIGAÇÕES PROVISÓRIAS PARA CONTAINER TIPO 4 (CORRESPONDENTE AO CÓDIGO ED-16351)</v>
      </c>
      <c r="E14" s="26" t="str">
        <f>IFERROR(IFERROR(VLOOKUP(C14,SINAPI!$A:$D,3,FALSE),IFERROR(VLOOKUP(C14,SETOP!$A:$E,4,FALSE),IFERROR(VLOOKUP(C14,SETOP!$B:$E,3,FALSE),IFERROR(VLOOKUP(C14,SUDECAP!$A:$D,3,FALSE),IFERROR(VLOOKUP(C14,SICRO!$A:$D,3,FALSE),VLOOKUP(C14,CPUS!$B:$H,4,FALSE)))))),"")</f>
        <v>UN</v>
      </c>
      <c r="F14" s="27">
        <v>1</v>
      </c>
      <c r="G14" s="28">
        <f>IFERROR(IFERROR(VLOOKUP(C14,SINAPI!$A:$D,4,FALSE),IFERROR(VLOOKUP(C14,SETOP!$A:$E,5,FALSE),IFERROR(VLOOKUP(C14,SETOP!$B:$E,4,FALSE),IFERROR(VLOOKUP(C14,SUDECAP!$A:$D,4,FALSE),IFERROR(VLOOKUP(C14,SICRO!$A:$D,4,FALSE),VLOOKUP(C14,CPUS!$B:$H,7,FALSE)))))),0)</f>
        <v>305.89</v>
      </c>
      <c r="H14" s="28">
        <f t="shared" si="0"/>
        <v>305.89</v>
      </c>
      <c r="I14" s="28">
        <f t="shared" si="1"/>
        <v>377.4</v>
      </c>
      <c r="J14" s="28">
        <f t="shared" si="2"/>
        <v>377.4</v>
      </c>
      <c r="K14" s="14"/>
    </row>
    <row r="15" spans="1:12" x14ac:dyDescent="0.25">
      <c r="A15" s="23" t="s">
        <v>1464</v>
      </c>
      <c r="B15" s="24" t="str">
        <f>IF(IFERROR(VLOOKUP(C15,SINAPI!$A:$D,1,FALSE),"")=C15,"SINAPI",IF(IFERROR(VLOOKUP(C15,SETOP!$A:$E,1,FALSE),"")=C15,"SETOP",IF(IFERROR(VLOOKUP(C15,SUDECAP!$A:$D,1,FALSE),"")=C15,"SUDECAP",IF(IFERROR(VLOOKUP(C15,SICRO!$A:$D,1,FALSE),"")=C15,"SICRO","COMPOSIÇÃO"))))</f>
        <v>SETOP</v>
      </c>
      <c r="C15" s="30" t="s">
        <v>3482</v>
      </c>
      <c r="D15" s="25" t="str">
        <f>IFERROR(IFERROR(VLOOKUP(C15,SINAPI!$A:$D,2,FALSE),IFERROR(VLOOKUP(C15,SETOP!$A:$E,3,FALSE),IFERROR(VLOOKUP(C15,SETOP!$B:$E,2,FALSE),IFERROR(VLOOKUP(C15,SUDECAP!$A:$D,2,FALSE),IFERROR(VLOOKUP(C15,SICRO!$A:$D,2,FALSE),VLOOKUP(C15,CPUS!$B:$H,3,FALSE)))))),"")</f>
        <v>LIGAÇÕES PROVISÓRIAS PARA CONTAINER TIPO 7 (CORRESPONDENTE AO CÓDIGO ED-16354)</v>
      </c>
      <c r="E15" s="26" t="str">
        <f>IFERROR(IFERROR(VLOOKUP(C15,SINAPI!$A:$D,3,FALSE),IFERROR(VLOOKUP(C15,SETOP!$A:$E,4,FALSE),IFERROR(VLOOKUP(C15,SETOP!$B:$E,3,FALSE),IFERROR(VLOOKUP(C15,SUDECAP!$A:$D,3,FALSE),IFERROR(VLOOKUP(C15,SICRO!$A:$D,3,FALSE),VLOOKUP(C15,CPUS!$B:$H,4,FALSE)))))),"")</f>
        <v>UN</v>
      </c>
      <c r="F15" s="27">
        <v>1</v>
      </c>
      <c r="G15" s="28">
        <f>IFERROR(IFERROR(VLOOKUP(C15,SINAPI!$A:$D,4,FALSE),IFERROR(VLOOKUP(C15,SETOP!$A:$E,5,FALSE),IFERROR(VLOOKUP(C15,SETOP!$B:$E,4,FALSE),IFERROR(VLOOKUP(C15,SUDECAP!$A:$D,4,FALSE),IFERROR(VLOOKUP(C15,SICRO!$A:$D,4,FALSE),VLOOKUP(C15,CPUS!$B:$H,7,FALSE)))))),0)</f>
        <v>882.38</v>
      </c>
      <c r="H15" s="28">
        <f t="shared" si="0"/>
        <v>882.38</v>
      </c>
      <c r="I15" s="28">
        <f t="shared" si="1"/>
        <v>1088.68</v>
      </c>
      <c r="J15" s="28">
        <f t="shared" si="2"/>
        <v>1088.68</v>
      </c>
      <c r="K15" s="14"/>
    </row>
    <row r="16" spans="1:12" ht="60" x14ac:dyDescent="0.25">
      <c r="A16" s="23" t="s">
        <v>1465</v>
      </c>
      <c r="B16" s="24" t="str">
        <f>IF(IFERROR(VLOOKUP(C16,SINAPI!$A:$D,1,FALSE),"")=C16,"SINAPI",IF(IFERROR(VLOOKUP(C16,SETOP!$A:$E,1,FALSE),"")=C16,"SETOP",IF(IFERROR(VLOOKUP(C16,SUDECAP!$A:$D,1,FALSE),"")=C16,"SUDECAP",IF(IFERROR(VLOOKUP(C16,SICRO!$A:$D,1,FALSE),"")=C16,"SICRO","COMPOSIÇÃO"))))</f>
        <v>SETOP</v>
      </c>
      <c r="C16" s="30" t="s">
        <v>16541</v>
      </c>
      <c r="D16" s="25" t="str">
        <f>IFERROR(IFERROR(VLOOKUP(C16,SINAPI!$A:$D,2,FALSE),IFERROR(VLOOKUP(C16,SETOP!$A:$E,3,FALSE),IFERROR(VLOOKUP(C16,SETOP!$B:$E,2,FALSE),IFERROR(VLOOKUP(C16,SUDECAP!$A:$D,2,FALSE),IFERROR(VLOOKUP(C16,SICRO!$A:$D,2,FALSE),VLOOKUP(C16,CPUS!$B:$H,3,FALSE)))))),"")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6" s="26" t="str">
        <f>IFERROR(IFERROR(VLOOKUP(C16,SINAPI!$A:$D,3,FALSE),IFERROR(VLOOKUP(C16,SETOP!$A:$E,4,FALSE),IFERROR(VLOOKUP(C16,SETOP!$B:$E,3,FALSE),IFERROR(VLOOKUP(C16,SUDECAP!$A:$D,3,FALSE),IFERROR(VLOOKUP(C16,SICRO!$A:$D,3,FALSE),VLOOKUP(C16,CPUS!$B:$H,4,FALSE)))))),"")</f>
        <v>UN</v>
      </c>
      <c r="F16" s="27">
        <v>1</v>
      </c>
      <c r="G16" s="28">
        <f>IFERROR(IFERROR(VLOOKUP(C16,SINAPI!$A:$D,4,FALSE),IFERROR(VLOOKUP(C16,SETOP!$A:$E,5,FALSE),IFERROR(VLOOKUP(C16,SETOP!$B:$E,4,FALSE),IFERROR(VLOOKUP(C16,SUDECAP!$A:$D,4,FALSE),IFERROR(VLOOKUP(C16,SICRO!$A:$D,4,FALSE),VLOOKUP(C16,CPUS!$B:$H,7,FALSE)))))),0)</f>
        <v>1396.17</v>
      </c>
      <c r="H16" s="28">
        <f t="shared" si="0"/>
        <v>1396.17</v>
      </c>
      <c r="I16" s="28">
        <f t="shared" si="1"/>
        <v>1722.59</v>
      </c>
      <c r="J16" s="28">
        <f t="shared" si="2"/>
        <v>1722.59</v>
      </c>
      <c r="K16" s="14"/>
    </row>
    <row r="17" spans="1:11" ht="30" x14ac:dyDescent="0.25">
      <c r="A17" s="23" t="s">
        <v>1468</v>
      </c>
      <c r="B17" s="24" t="str">
        <f>IF(IFERROR(VLOOKUP(C17,SINAPI!$A:$D,1,FALSE),"")=C17,"SINAPI",IF(IFERROR(VLOOKUP(C17,SETOP!$A:$E,1,FALSE),"")=C17,"SETOP",IF(IFERROR(VLOOKUP(C17,SUDECAP!$A:$D,1,FALSE),"")=C17,"SUDECAP",IF(IFERROR(VLOOKUP(C17,SICRO!$A:$D,1,FALSE),"")=C17,"SICRO","COMPOSIÇÃO"))))</f>
        <v>SETOP</v>
      </c>
      <c r="C17" s="30" t="s">
        <v>5825</v>
      </c>
      <c r="D17" s="25" t="str">
        <f>IFERROR(IFERROR(VLOOKUP(C17,SINAPI!$A:$D,2,FALSE),IFERROR(VLOOKUP(C17,SETOP!$A:$E,3,FALSE),IFERROR(VLOOKUP(C17,SETOP!$B:$E,2,FALSE),IFERROR(VLOOKUP(C17,SUDECAP!$A:$D,2,FALSE),IFERROR(VLOOKUP(C17,SICRO!$A:$D,2,FALSE),VLOOKUP(C17,CPUS!$B:$H,3,FALSE)))))),"")</f>
        <v>LOCAÇÃO TOPOGRÁFICA DE VINTE UM (21) ATÉ CINQUENTA (50) PONTOS REFERENCIAIS, INCLUSIVE ESTACA (PIQUETE) DE MARCAÇÃO</v>
      </c>
      <c r="E17" s="26" t="str">
        <f>IFERROR(IFERROR(VLOOKUP(C17,SINAPI!$A:$D,3,FALSE),IFERROR(VLOOKUP(C17,SETOP!$A:$E,4,FALSE),IFERROR(VLOOKUP(C17,SETOP!$B:$E,3,FALSE),IFERROR(VLOOKUP(C17,SUDECAP!$A:$D,3,FALSE),IFERROR(VLOOKUP(C17,SICRO!$A:$D,3,FALSE),VLOOKUP(C17,CPUS!$B:$H,4,FALSE)))))),"")</f>
        <v>UN</v>
      </c>
      <c r="F17" s="27">
        <v>30</v>
      </c>
      <c r="G17" s="28">
        <f>IFERROR(IFERROR(VLOOKUP(C17,SINAPI!$A:$D,4,FALSE),IFERROR(VLOOKUP(C17,SETOP!$A:$E,5,FALSE),IFERROR(VLOOKUP(C17,SETOP!$B:$E,4,FALSE),IFERROR(VLOOKUP(C17,SUDECAP!$A:$D,4,FALSE),IFERROR(VLOOKUP(C17,SICRO!$A:$D,4,FALSE),VLOOKUP(C17,CPUS!$B:$H,7,FALSE)))))),0)</f>
        <v>64.78</v>
      </c>
      <c r="H17" s="28">
        <f t="shared" si="0"/>
        <v>1943.4</v>
      </c>
      <c r="I17" s="28">
        <f t="shared" si="1"/>
        <v>79.92</v>
      </c>
      <c r="J17" s="28">
        <f t="shared" si="2"/>
        <v>2397.6</v>
      </c>
      <c r="K17" s="14"/>
    </row>
    <row r="18" spans="1:11" x14ac:dyDescent="0.25">
      <c r="A18" s="54">
        <v>3</v>
      </c>
      <c r="B18" s="55"/>
      <c r="C18" s="54" t="s">
        <v>62</v>
      </c>
      <c r="D18" s="56" t="s">
        <v>3429</v>
      </c>
      <c r="E18" s="55" t="s">
        <v>62</v>
      </c>
      <c r="F18" s="55"/>
      <c r="G18" s="55"/>
      <c r="H18" s="57"/>
      <c r="I18" s="55"/>
      <c r="J18" s="58">
        <f>J19</f>
        <v>7810.34</v>
      </c>
      <c r="K18" s="14"/>
    </row>
    <row r="19" spans="1:11" ht="30" x14ac:dyDescent="0.25">
      <c r="A19" s="23" t="s">
        <v>1441</v>
      </c>
      <c r="B19" s="24" t="str">
        <f>IF(IFERROR(VLOOKUP(C19,SINAPI!$A:$D,1,FALSE),"")=C19,"SINAPI",IF(IFERROR(VLOOKUP(C19,SETOP!$A:$E,1,FALSE),"")=C19,"SETOP",IF(IFERROR(VLOOKUP(C19,SUDECAP!$A:$D,1,FALSE),"")=C19,"SUDECAP",IF(IFERROR(VLOOKUP(C19,SICRO!$A:$D,1,FALSE),"")=C19,"SICRO","COMPOSIÇÃO"))))</f>
        <v>SETOP</v>
      </c>
      <c r="C19" s="30" t="s">
        <v>5669</v>
      </c>
      <c r="D19" s="25" t="str">
        <f>IFERROR(IFERROR(VLOOKUP(C19,SINAPI!$A:$D,2,FALSE),IFERROR(VLOOKUP(C19,SETOP!$A:$E,3,FALSE),IFERROR(VLOOKUP(C19,SETOP!$B:$E,2,FALSE),IFERROR(VLOOKUP(C19,SUDECAP!$A:$D,2,FALSE),IFERROR(VLOOKUP(C19,SICRO!$A:$D,2,FALSE),VLOOKUP(C19,CPUS!$B:$H,3,FALSE)))))),"")</f>
        <v>MOBILIZAÇÃO E DESMOBILIZAÇÃO DE OBRA EM CENTRO URBANO OU REGIÃO LIMÍTROFE COM VALOR ACIMA DE 3.000.000,01</v>
      </c>
      <c r="E19" s="26" t="str">
        <f>IFERROR(IFERROR(VLOOKUP(C19,SINAPI!$A:$D,3,FALSE),IFERROR(VLOOKUP(C19,SETOP!$A:$E,4,FALSE),IFERROR(VLOOKUP(C19,SETOP!$B:$E,3,FALSE),IFERROR(VLOOKUP(C19,SUDECAP!$A:$D,3,FALSE),IFERROR(VLOOKUP(C19,SICRO!$A:$D,3,FALSE),VLOOKUP(C19,CPUS!$B:$H,4,FALSE)))))),"")</f>
        <v>%</v>
      </c>
      <c r="F19" s="115">
        <v>2E-3</v>
      </c>
      <c r="G19" s="28">
        <f>SUM(H9:H17)+SUM(H21:H79)+SUM(H81:H96)+SUM(H98:H112)+SUM(H114:H127)</f>
        <v>3165157.8</v>
      </c>
      <c r="H19" s="28">
        <f>TRUNC(F19*G19,2)</f>
        <v>6330.31</v>
      </c>
      <c r="I19" s="28">
        <f>TRUNC(G19*(1+$H$3),2)</f>
        <v>3905171.69</v>
      </c>
      <c r="J19" s="28">
        <f>TRUNC(I19*F19,2)</f>
        <v>7810.34</v>
      </c>
      <c r="K19" s="14"/>
    </row>
    <row r="20" spans="1:11" x14ac:dyDescent="0.25">
      <c r="A20" s="54">
        <v>4</v>
      </c>
      <c r="B20" s="55"/>
      <c r="C20" s="54"/>
      <c r="D20" s="56" t="s">
        <v>29106</v>
      </c>
      <c r="E20" s="55"/>
      <c r="F20" s="55"/>
      <c r="G20" s="55"/>
      <c r="H20" s="57"/>
      <c r="I20" s="55"/>
      <c r="J20" s="58">
        <f>SUM(J21:J29)</f>
        <v>307209.71999999997</v>
      </c>
      <c r="K20" s="14"/>
    </row>
    <row r="21" spans="1:11" ht="15" customHeight="1" x14ac:dyDescent="0.25">
      <c r="A21" s="23" t="s">
        <v>29113</v>
      </c>
      <c r="B21" s="24" t="str">
        <f>IF(IFERROR(VLOOKUP(C21,SINAPI!$A:$D,1,FALSE),"")=C21,"SINAPI",IF(IFERROR(VLOOKUP(C21,SETOP!$A:$E,1,FALSE),"")=C21,"SETOP",IF(IFERROR(VLOOKUP(C21,SUDECAP!$A:$D,1,FALSE),"")=C21,"SUDECAP",IF(IFERROR(VLOOKUP(C21,SICRO!$A:$D,1,FALSE),"")=C21,"SICRO","COMPOSIÇÃO"))))</f>
        <v>SICRO</v>
      </c>
      <c r="C21" s="30">
        <v>4915669</v>
      </c>
      <c r="D21" s="25" t="str">
        <f>IFERROR(IFERROR(VLOOKUP(C21,SINAPI!$A:$D,2,FALSE),IFERROR(VLOOKUP(C21,SETOP!$A:$E,3,FALSE),IFERROR(VLOOKUP(C21,SETOP!$B:$E,2,FALSE),IFERROR(VLOOKUP(C21,SUDECAP!$A:$D,2,FALSE),IFERROR(VLOOKUP(C21,SICRO!$A:$D,2,FALSE),VLOOKUP(C21,CPUS!$B:$H,3,FALSE)))))),"")</f>
        <v>REMOÇÃO MECANIZADA DE CAMADA GRANULAR DO PAVIMENTO</v>
      </c>
      <c r="E21" s="26" t="str">
        <f>IFERROR(IFERROR(VLOOKUP(C21,SINAPI!$A:$D,3,FALSE),IFERROR(VLOOKUP(C21,SETOP!$A:$E,4,FALSE),IFERROR(VLOOKUP(C21,SETOP!$B:$E,3,FALSE),IFERROR(VLOOKUP(C21,SUDECAP!$A:$D,3,FALSE),IFERROR(VLOOKUP(C21,SICRO!$A:$D,3,FALSE),VLOOKUP(C21,CPUS!$B:$H,4,FALSE)))))),"")</f>
        <v>M³</v>
      </c>
      <c r="F21" s="27">
        <f>(8899.17*0.2)+(8899.17*0.2)</f>
        <v>3559.6680000000001</v>
      </c>
      <c r="G21" s="28">
        <f>IFERROR(IFERROR(VLOOKUP(C21,SINAPI!$A:$D,4,FALSE),IFERROR(VLOOKUP(C21,SETOP!$A:$E,5,FALSE),IFERROR(VLOOKUP(C21,SETOP!$B:$E,4,FALSE),IFERROR(VLOOKUP(C21,SUDECAP!$A:$D,4,FALSE),IFERROR(VLOOKUP(C21,SICRO!$A:$D,4,FALSE),VLOOKUP(C21,CPUS!$B:$H,7,FALSE)))))),0)</f>
        <v>7.52</v>
      </c>
      <c r="H21" s="28">
        <f t="shared" ref="H21:H22" si="3">TRUNC(F21*G21,2)</f>
        <v>26768.7</v>
      </c>
      <c r="I21" s="28">
        <f t="shared" ref="I21:I22" si="4">TRUNC(G21*(1+$H$3),2)</f>
        <v>9.27</v>
      </c>
      <c r="J21" s="28">
        <f t="shared" ref="J21:J22" si="5">TRUNC(I21*F21,2)</f>
        <v>32998.120000000003</v>
      </c>
      <c r="K21" s="14"/>
    </row>
    <row r="22" spans="1:11" x14ac:dyDescent="0.25">
      <c r="A22" s="23" t="s">
        <v>29115</v>
      </c>
      <c r="B22" s="24" t="str">
        <f>IF(IFERROR(VLOOKUP(C22,SINAPI!$A:$D,1,FALSE),"")=C22,"SINAPI",IF(IFERROR(VLOOKUP(C22,SETOP!$A:$E,1,FALSE),"")=C22,"SETOP",IF(IFERROR(VLOOKUP(C22,SUDECAP!$A:$D,1,FALSE),"")=C22,"SUDECAP",IF(IFERROR(VLOOKUP(C22,SICRO!$A:$D,1,FALSE),"")=C22,"SICRO","COMPOSIÇÃO"))))</f>
        <v>SICRO</v>
      </c>
      <c r="C22" s="30">
        <v>4915667</v>
      </c>
      <c r="D22" s="25" t="str">
        <f>IFERROR(IFERROR(VLOOKUP(C22,SINAPI!$A:$D,2,FALSE),IFERROR(VLOOKUP(C22,SETOP!$A:$E,3,FALSE),IFERROR(VLOOKUP(C22,SETOP!$B:$E,2,FALSE),IFERROR(VLOOKUP(C22,SUDECAP!$A:$D,2,FALSE),IFERROR(VLOOKUP(C22,SICRO!$A:$D,2,FALSE),VLOOKUP(C22,CPUS!$B:$H,3,FALSE)))))),"")</f>
        <v>REMOÇÃO MECANIZADA DE REVESTIMENTO ASFÁLTICO</v>
      </c>
      <c r="E22" s="26" t="str">
        <f>IFERROR(IFERROR(VLOOKUP(C22,SINAPI!$A:$D,3,FALSE),IFERROR(VLOOKUP(C22,SETOP!$A:$E,4,FALSE),IFERROR(VLOOKUP(C22,SETOP!$B:$E,3,FALSE),IFERROR(VLOOKUP(C22,SUDECAP!$A:$D,3,FALSE),IFERROR(VLOOKUP(C22,SICRO!$A:$D,3,FALSE),VLOOKUP(C22,CPUS!$B:$H,4,FALSE)))))),"")</f>
        <v>M³</v>
      </c>
      <c r="F22" s="27">
        <f>6955.43*0.1</f>
        <v>695.54300000000012</v>
      </c>
      <c r="G22" s="28">
        <f>IFERROR(IFERROR(VLOOKUP(C22,SINAPI!$A:$D,4,FALSE),IFERROR(VLOOKUP(C22,SETOP!$A:$E,5,FALSE),IFERROR(VLOOKUP(C22,SETOP!$B:$E,4,FALSE),IFERROR(VLOOKUP(C22,SUDECAP!$A:$D,4,FALSE),IFERROR(VLOOKUP(C22,SICRO!$A:$D,4,FALSE),VLOOKUP(C22,CPUS!$B:$H,7,FALSE)))))),0)</f>
        <v>12.03</v>
      </c>
      <c r="H22" s="28">
        <f t="shared" si="3"/>
        <v>8367.3799999999992</v>
      </c>
      <c r="I22" s="28">
        <f t="shared" si="4"/>
        <v>14.84</v>
      </c>
      <c r="J22" s="28">
        <f t="shared" si="5"/>
        <v>10321.85</v>
      </c>
      <c r="K22" s="14"/>
    </row>
    <row r="23" spans="1:11" x14ac:dyDescent="0.25">
      <c r="A23" s="23" t="s">
        <v>29116</v>
      </c>
      <c r="B23" s="24" t="str">
        <f>IF(IFERROR(VLOOKUP(C23,SINAPI!$A:$D,1,FALSE),"")=C23,"SINAPI",IF(IFERROR(VLOOKUP(C23,SETOP!$A:$E,1,FALSE),"")=C23,"SETOP",IF(IFERROR(VLOOKUP(C23,SUDECAP!$A:$D,1,FALSE),"")=C23,"SUDECAP",IF(IFERROR(VLOOKUP(C23,SICRO!$A:$D,1,FALSE),"")=C23,"SICRO","COMPOSIÇÃO"))))</f>
        <v>COMPOSIÇÃO</v>
      </c>
      <c r="C23" s="30" t="s">
        <v>29095</v>
      </c>
      <c r="D23" s="25" t="str">
        <f>IFERROR(IFERROR(VLOOKUP(C23,SINAPI!$A:$D,2,FALSE),IFERROR(VLOOKUP(C23,SETOP!$A:$E,3,FALSE),IFERROR(VLOOKUP(C23,SETOP!$B:$E,2,FALSE),IFERROR(VLOOKUP(C23,SUDECAP!$A:$D,2,FALSE),IFERROR(VLOOKUP(C23,SICRO!$A:$D,2,FALSE),VLOOKUP(C23,CPUS!$B:$H,3,FALSE)))))),"")</f>
        <v>REMOÇÃO DE MEIO-FIO DE CONCRETO SEM REAPROVEITAMENTO</v>
      </c>
      <c r="E23" s="26" t="str">
        <f>IFERROR(IFERROR(VLOOKUP(C23,SINAPI!$A:$D,3,FALSE),IFERROR(VLOOKUP(C23,SETOP!$A:$E,4,FALSE),IFERROR(VLOOKUP(C23,SETOP!$B:$E,3,FALSE),IFERROR(VLOOKUP(C23,SUDECAP!$A:$D,3,FALSE),IFERROR(VLOOKUP(C23,SICRO!$A:$D,3,FALSE),VLOOKUP(C23,CPUS!$B:$H,4,FALSE)))))),"")</f>
        <v>M</v>
      </c>
      <c r="F23" s="27">
        <v>163.66999999999999</v>
      </c>
      <c r="G23" s="28">
        <f>IFERROR(IFERROR(VLOOKUP(C23,SINAPI!$A:$D,4,FALSE),IFERROR(VLOOKUP(C23,SETOP!$A:$E,5,FALSE),IFERROR(VLOOKUP(C23,SETOP!$B:$E,4,FALSE),IFERROR(VLOOKUP(C23,SUDECAP!$A:$D,4,FALSE),IFERROR(VLOOKUP(C23,SICRO!$A:$D,4,FALSE),VLOOKUP(C23,CPUS!$B:$H,7,FALSE)))))),0)</f>
        <v>37.47</v>
      </c>
      <c r="H23" s="28">
        <f t="shared" ref="H23:H29" si="6">TRUNC(F23*G23,2)</f>
        <v>6132.71</v>
      </c>
      <c r="I23" s="28">
        <f t="shared" ref="I23:I29" si="7">TRUNC(G23*(1+$H$3),2)</f>
        <v>46.23</v>
      </c>
      <c r="J23" s="28">
        <f t="shared" ref="J23:J29" si="8">TRUNC(I23*F23,2)</f>
        <v>7566.46</v>
      </c>
      <c r="K23" s="14"/>
    </row>
    <row r="24" spans="1:11" x14ac:dyDescent="0.25">
      <c r="A24" s="23" t="s">
        <v>29117</v>
      </c>
      <c r="B24" s="24" t="str">
        <f>IF(IFERROR(VLOOKUP(C24,SINAPI!$A:$D,1,FALSE),"")=C24,"SINAPI",IF(IFERROR(VLOOKUP(C24,SETOP!$A:$E,1,FALSE),"")=C24,"SETOP",IF(IFERROR(VLOOKUP(C24,SUDECAP!$A:$D,1,FALSE),"")=C24,"SUDECAP",IF(IFERROR(VLOOKUP(C24,SICRO!$A:$D,1,FALSE),"")=C24,"SICRO","COMPOSIÇÃO"))))</f>
        <v>COMPOSIÇÃO</v>
      </c>
      <c r="C24" s="30" t="s">
        <v>29101</v>
      </c>
      <c r="D24" s="25" t="str">
        <f>IFERROR(IFERROR(VLOOKUP(C24,SINAPI!$A:$D,2,FALSE),IFERROR(VLOOKUP(C24,SETOP!$A:$E,3,FALSE),IFERROR(VLOOKUP(C24,SETOP!$B:$E,2,FALSE),IFERROR(VLOOKUP(C24,SUDECAP!$A:$D,2,FALSE),IFERROR(VLOOKUP(C24,SICRO!$A:$D,2,FALSE),VLOOKUP(C24,CPUS!$B:$H,3,FALSE)))))),"")</f>
        <v>REMOÇÃO DE LETREIRO COM NOME DA CIDADE - COM REAPROVEITAMENTO</v>
      </c>
      <c r="E24" s="26" t="str">
        <f>IFERROR(IFERROR(VLOOKUP(C24,SINAPI!$A:$D,3,FALSE),IFERROR(VLOOKUP(C24,SETOP!$A:$E,4,FALSE),IFERROR(VLOOKUP(C24,SETOP!$B:$E,3,FALSE),IFERROR(VLOOKUP(C24,SUDECAP!$A:$D,3,FALSE),IFERROR(VLOOKUP(C24,SICRO!$A:$D,3,FALSE),VLOOKUP(C24,CPUS!$B:$H,4,FALSE)))))),"")</f>
        <v>UND</v>
      </c>
      <c r="F24" s="27">
        <v>1</v>
      </c>
      <c r="G24" s="28">
        <f>IFERROR(IFERROR(VLOOKUP(C24,SINAPI!$A:$D,4,FALSE),IFERROR(VLOOKUP(C24,SETOP!$A:$E,5,FALSE),IFERROR(VLOOKUP(C24,SETOP!$B:$E,4,FALSE),IFERROR(VLOOKUP(C24,SUDECAP!$A:$D,4,FALSE),IFERROR(VLOOKUP(C24,SICRO!$A:$D,4,FALSE),VLOOKUP(C24,CPUS!$B:$H,7,FALSE)))))),0)</f>
        <v>235.2</v>
      </c>
      <c r="H24" s="28">
        <f t="shared" si="6"/>
        <v>235.2</v>
      </c>
      <c r="I24" s="28">
        <f t="shared" si="7"/>
        <v>290.18</v>
      </c>
      <c r="J24" s="28">
        <f t="shared" si="8"/>
        <v>290.18</v>
      </c>
      <c r="K24" s="14"/>
    </row>
    <row r="25" spans="1:11" ht="30" x14ac:dyDescent="0.25">
      <c r="A25" s="23" t="s">
        <v>29118</v>
      </c>
      <c r="B25" s="24" t="str">
        <f>IF(IFERROR(VLOOKUP(C25,SINAPI!$A:$D,1,FALSE),"")=C25,"SINAPI",IF(IFERROR(VLOOKUP(C25,SETOP!$A:$E,1,FALSE),"")=C25,"SETOP",IF(IFERROR(VLOOKUP(C25,SUDECAP!$A:$D,1,FALSE),"")=C25,"SUDECAP",IF(IFERROR(VLOOKUP(C25,SICRO!$A:$D,1,FALSE),"")=C25,"SICRO","COMPOSIÇÃO"))))</f>
        <v>SETOP</v>
      </c>
      <c r="C25" s="30" t="s">
        <v>5678</v>
      </c>
      <c r="D25" s="25" t="str">
        <f>IFERROR(IFERROR(VLOOKUP(C25,SINAPI!$A:$D,2,FALSE),IFERROR(VLOOKUP(C25,SETOP!$A:$E,3,FALSE),IFERROR(VLOOKUP(C25,SETOP!$B:$E,2,FALSE),IFERROR(VLOOKUP(C25,SUDECAP!$A:$D,2,FALSE),IFERROR(VLOOKUP(C25,SICRO!$A:$D,2,FALSE),VLOOKUP(C25,CPUS!$B:$H,3,FALSE)))))),"")</f>
        <v>CORTE DE ÁRVORE COM MOTOSSERRA, DIÂMETRO DO TRONCO ACIMA DE TRINTA (30) CENTÍMETROS ATÉ CINQUENTA (50) CENTÍMETROS, EXCLUSIVE DESTOCAMENTO E AFASTAMENTO</v>
      </c>
      <c r="E25" s="26" t="str">
        <f>IFERROR(IFERROR(VLOOKUP(C25,SINAPI!$A:$D,3,FALSE),IFERROR(VLOOKUP(C25,SETOP!$A:$E,4,FALSE),IFERROR(VLOOKUP(C25,SETOP!$B:$E,3,FALSE),IFERROR(VLOOKUP(C25,SUDECAP!$A:$D,3,FALSE),IFERROR(VLOOKUP(C25,SICRO!$A:$D,3,FALSE),VLOOKUP(C25,CPUS!$B:$H,4,FALSE)))))),"")</f>
        <v>UN</v>
      </c>
      <c r="F25" s="27">
        <v>1</v>
      </c>
      <c r="G25" s="28">
        <f>IFERROR(IFERROR(VLOOKUP(C25,SINAPI!$A:$D,4,FALSE),IFERROR(VLOOKUP(C25,SETOP!$A:$E,5,FALSE),IFERROR(VLOOKUP(C25,SETOP!$B:$E,4,FALSE),IFERROR(VLOOKUP(C25,SUDECAP!$A:$D,4,FALSE),IFERROR(VLOOKUP(C25,SICRO!$A:$D,4,FALSE),VLOOKUP(C25,CPUS!$B:$H,7,FALSE)))))),0)</f>
        <v>90.47</v>
      </c>
      <c r="H25" s="28">
        <f t="shared" ref="H25" si="9">TRUNC(F25*G25,2)</f>
        <v>90.47</v>
      </c>
      <c r="I25" s="28">
        <f t="shared" ref="I25" si="10">TRUNC(G25*(1+$H$3),2)</f>
        <v>111.62</v>
      </c>
      <c r="J25" s="28">
        <f t="shared" ref="J25" si="11">TRUNC(I25*F25,2)</f>
        <v>111.62</v>
      </c>
      <c r="K25" s="14"/>
    </row>
    <row r="26" spans="1:11" ht="30" x14ac:dyDescent="0.25">
      <c r="A26" s="23" t="s">
        <v>29119</v>
      </c>
      <c r="B26" s="24" t="str">
        <f>IF(IFERROR(VLOOKUP(C26,SINAPI!$A:$D,1,FALSE),"")=C26,"SINAPI",IF(IFERROR(VLOOKUP(C26,SETOP!$A:$E,1,FALSE),"")=C26,"SETOP",IF(IFERROR(VLOOKUP(C26,SUDECAP!$A:$D,1,FALSE),"")=C26,"SUDECAP",IF(IFERROR(VLOOKUP(C26,SICRO!$A:$D,1,FALSE),"")=C26,"SICRO","COMPOSIÇÃO"))))</f>
        <v>SETOP</v>
      </c>
      <c r="C26" s="30" t="s">
        <v>16454</v>
      </c>
      <c r="D26" s="25" t="str">
        <f>IFERROR(IFERROR(VLOOKUP(C26,SINAPI!$A:$D,2,FALSE),IFERROR(VLOOKUP(C26,SETOP!$A:$E,3,FALSE),IFERROR(VLOOKUP(C26,SETOP!$B:$E,2,FALSE),IFERROR(VLOOKUP(C26,SUDECAP!$A:$D,2,FALSE),IFERROR(VLOOKUP(C26,SICRO!$A:$D,2,FALSE),VLOOKUP(C26,CPUS!$B:$H,3,FALSE)))))),"")</f>
        <v>DESTOCAMENTO E AFASTAMENTO DE REMANESCENTE ARBÓREO, INCLUSIVE TRANSPORTE E RETIRADA DO MATERIAL ESCAVADO (EM CAÇAMBA)</v>
      </c>
      <c r="E26" s="26" t="str">
        <f>IFERROR(IFERROR(VLOOKUP(C26,SINAPI!$A:$D,3,FALSE),IFERROR(VLOOKUP(C26,SETOP!$A:$E,4,FALSE),IFERROR(VLOOKUP(C26,SETOP!$B:$E,3,FALSE),IFERROR(VLOOKUP(C26,SUDECAP!$A:$D,3,FALSE),IFERROR(VLOOKUP(C26,SICRO!$A:$D,3,FALSE),VLOOKUP(C26,CPUS!$B:$H,4,FALSE)))))),"")</f>
        <v>UN</v>
      </c>
      <c r="F26" s="27">
        <v>1</v>
      </c>
      <c r="G26" s="28">
        <f>IFERROR(IFERROR(VLOOKUP(C26,SINAPI!$A:$D,4,FALSE),IFERROR(VLOOKUP(C26,SETOP!$A:$E,5,FALSE),IFERROR(VLOOKUP(C26,SETOP!$B:$E,4,FALSE),IFERROR(VLOOKUP(C26,SUDECAP!$A:$D,4,FALSE),IFERROR(VLOOKUP(C26,SICRO!$A:$D,4,FALSE),VLOOKUP(C26,CPUS!$B:$H,7,FALSE)))))),0)</f>
        <v>459.35</v>
      </c>
      <c r="H26" s="28">
        <f t="shared" ref="H26" si="12">TRUNC(F26*G26,2)</f>
        <v>459.35</v>
      </c>
      <c r="I26" s="28">
        <f t="shared" ref="I26" si="13">TRUNC(G26*(1+$H$3),2)</f>
        <v>566.74</v>
      </c>
      <c r="J26" s="28">
        <f t="shared" ref="J26" si="14">TRUNC(I26*F26,2)</f>
        <v>566.74</v>
      </c>
      <c r="K26" s="14"/>
    </row>
    <row r="27" spans="1:11" ht="30" x14ac:dyDescent="0.25">
      <c r="A27" s="23" t="s">
        <v>29120</v>
      </c>
      <c r="B27" s="24" t="str">
        <f>IF(IFERROR(VLOOKUP(C27,SINAPI!$A:$D,1,FALSE),"")=C27,"SINAPI",IF(IFERROR(VLOOKUP(C27,SETOP!$A:$E,1,FALSE),"")=C27,"SETOP",IF(IFERROR(VLOOKUP(C27,SUDECAP!$A:$D,1,FALSE),"")=C27,"SUDECAP",IF(IFERROR(VLOOKUP(C27,SICRO!$A:$D,1,FALSE),"")=C27,"SICRO","COMPOSIÇÃO"))))</f>
        <v>SETOP</v>
      </c>
      <c r="C27" s="30" t="s">
        <v>5718</v>
      </c>
      <c r="D27" s="25" t="str">
        <f>IFERROR(IFERROR(VLOOKUP(C27,SINAPI!$A:$D,2,FALSE),IFERROR(VLOOKUP(C27,SETOP!$A:$E,3,FALSE),IFERROR(VLOOKUP(C27,SETOP!$B:$E,2,FALSE),IFERROR(VLOOKUP(C27,SUDECAP!$A:$D,2,FALSE),IFERROR(VLOOKUP(C27,SICRO!$A:$D,2,FALSE),VLOOKUP(C27,CPUS!$B:$H,3,FALSE)))))),"")</f>
        <v>DEMOLIÇÃO MECANIZADA DE CONCRETO ARMADO, COM EQUIPAMENTO PNEUMÁTICO, INCLUSIVE AFASTAMENTO E EMPILHAMENTO, EXCLUSIVE TRANSPORTE E RETIRADA DO MATERIAL DEMOLIDO</v>
      </c>
      <c r="E27" s="26" t="str">
        <f>IFERROR(IFERROR(VLOOKUP(C27,SINAPI!$A:$D,3,FALSE),IFERROR(VLOOKUP(C27,SETOP!$A:$E,4,FALSE),IFERROR(VLOOKUP(C27,SETOP!$B:$E,3,FALSE),IFERROR(VLOOKUP(C27,SUDECAP!$A:$D,3,FALSE),IFERROR(VLOOKUP(C27,SICRO!$A:$D,3,FALSE),VLOOKUP(C27,CPUS!$B:$H,4,FALSE)))))),"")</f>
        <v>M3</v>
      </c>
      <c r="F27" s="27">
        <v>2.11</v>
      </c>
      <c r="G27" s="28">
        <f>IFERROR(IFERROR(VLOOKUP(C27,SINAPI!$A:$D,4,FALSE),IFERROR(VLOOKUP(C27,SETOP!$A:$E,5,FALSE),IFERROR(VLOOKUP(C27,SETOP!$B:$E,4,FALSE),IFERROR(VLOOKUP(C27,SUDECAP!$A:$D,4,FALSE),IFERROR(VLOOKUP(C27,SICRO!$A:$D,4,FALSE),VLOOKUP(C27,CPUS!$B:$H,7,FALSE)))))),0)</f>
        <v>309.79000000000002</v>
      </c>
      <c r="H27" s="28">
        <f t="shared" si="6"/>
        <v>653.65</v>
      </c>
      <c r="I27" s="28">
        <f t="shared" si="7"/>
        <v>382.21</v>
      </c>
      <c r="J27" s="28">
        <f t="shared" si="8"/>
        <v>806.46</v>
      </c>
      <c r="K27" s="14"/>
    </row>
    <row r="28" spans="1:11" x14ac:dyDescent="0.25">
      <c r="A28" s="23" t="s">
        <v>29225</v>
      </c>
      <c r="B28" s="24" t="str">
        <f>IF(IFERROR(VLOOKUP(C28,SINAPI!$A:$D,1,FALSE),"")=C28,"SINAPI",IF(IFERROR(VLOOKUP(C28,SETOP!$A:$E,1,FALSE),"")=C28,"SETOP",IF(IFERROR(VLOOKUP(C28,SUDECAP!$A:$D,1,FALSE),"")=C28,"SUDECAP",IF(IFERROR(VLOOKUP(C28,SICRO!$A:$D,1,FALSE),"")=C28,"SICRO","COMPOSIÇÃO"))))</f>
        <v>SETOP</v>
      </c>
      <c r="C28" s="30" t="s">
        <v>2944</v>
      </c>
      <c r="D28" s="25" t="str">
        <f>IFERROR(IFERROR(VLOOKUP(C28,SINAPI!$A:$D,2,FALSE),IFERROR(VLOOKUP(C28,SETOP!$A:$E,3,FALSE),IFERROR(VLOOKUP(C28,SETOP!$B:$E,2,FALSE),IFERROR(VLOOKUP(C28,SUDECAP!$A:$D,2,FALSE),IFERROR(VLOOKUP(C28,SICRO!$A:$D,2,FALSE),VLOOKUP(C28,CPUS!$B:$H,3,FALSE)))))),"")</f>
        <v>REMOÇÃO DE PLACAS</v>
      </c>
      <c r="E28" s="26" t="str">
        <f>IFERROR(IFERROR(VLOOKUP(C28,SINAPI!$A:$D,3,FALSE),IFERROR(VLOOKUP(C28,SETOP!$A:$E,4,FALSE),IFERROR(VLOOKUP(C28,SETOP!$B:$E,3,FALSE),IFERROR(VLOOKUP(C28,SUDECAP!$A:$D,3,FALSE),IFERROR(VLOOKUP(C28,SICRO!$A:$D,3,FALSE),VLOOKUP(C28,CPUS!$B:$H,4,FALSE)))))),"")</f>
        <v>U</v>
      </c>
      <c r="F28" s="27">
        <v>10</v>
      </c>
      <c r="G28" s="28">
        <f>IFERROR(IFERROR(VLOOKUP(C28,SINAPI!$A:$D,4,FALSE),IFERROR(VLOOKUP(C28,SETOP!$A:$E,5,FALSE),IFERROR(VLOOKUP(C28,SETOP!$B:$E,4,FALSE),IFERROR(VLOOKUP(C28,SUDECAP!$A:$D,4,FALSE),IFERROR(VLOOKUP(C28,SICRO!$A:$D,4,FALSE),VLOOKUP(C28,CPUS!$B:$H,7,FALSE)))))),0)</f>
        <v>16.8</v>
      </c>
      <c r="H28" s="28">
        <f t="shared" ref="H28" si="15">TRUNC(F28*G28,2)</f>
        <v>168</v>
      </c>
      <c r="I28" s="28">
        <f t="shared" ref="I28" si="16">TRUNC(G28*(1+$H$3),2)</f>
        <v>20.72</v>
      </c>
      <c r="J28" s="28">
        <f t="shared" ref="J28" si="17">TRUNC(I28*F28,2)</f>
        <v>207.2</v>
      </c>
      <c r="K28" s="14"/>
    </row>
    <row r="29" spans="1:11" ht="30" x14ac:dyDescent="0.25">
      <c r="A29" s="23" t="s">
        <v>29226</v>
      </c>
      <c r="B29" s="24" t="str">
        <f>IF(IFERROR(VLOOKUP(C29,SINAPI!$A:$D,1,FALSE),"")=C29,"SINAPI",IF(IFERROR(VLOOKUP(C29,SETOP!$A:$E,1,FALSE),"")=C29,"SETOP",IF(IFERROR(VLOOKUP(C29,SUDECAP!$A:$D,1,FALSE),"")=C29,"SUDECAP",IF(IFERROR(VLOOKUP(C29,SICRO!$A:$D,1,FALSE),"")=C29,"SICRO","COMPOSIÇÃO"))))</f>
        <v>SINAPI</v>
      </c>
      <c r="C29" s="30">
        <v>95875</v>
      </c>
      <c r="D29" s="25" t="str">
        <f>IFERROR(IFERROR(VLOOKUP(C29,SINAPI!$A:$D,2,FALSE),IFERROR(VLOOKUP(C29,SETOP!$A:$E,3,FALSE),IFERROR(VLOOKUP(C29,SETOP!$B:$E,2,FALSE),IFERROR(VLOOKUP(C29,SUDECAP!$A:$D,2,FALSE),IFERROR(VLOOKUP(C29,SICRO!$A:$D,2,FALSE),VLOOKUP(C29,CPUS!$B:$H,3,FALSE)))))),"")</f>
        <v>TRANSPORTE COM CAMINHÃO BASCULANTE DE 10 M³, EM VIA URBANA PAVIMENTADA, DMT ATÉ 30 KM (UNIDADE: M3XKM). AF_07/2020</v>
      </c>
      <c r="E29" s="26" t="str">
        <f>IFERROR(IFERROR(VLOOKUP(C29,SINAPI!$A:$D,3,FALSE),IFERROR(VLOOKUP(C29,SETOP!$A:$E,4,FALSE),IFERROR(VLOOKUP(C29,SETOP!$B:$E,3,FALSE),IFERROR(VLOOKUP(C29,SUDECAP!$A:$D,3,FALSE),IFERROR(VLOOKUP(C29,SICRO!$A:$D,3,FALSE),VLOOKUP(C29,CPUS!$B:$H,4,FALSE)))))),"")</f>
        <v>M3XKM</v>
      </c>
      <c r="F29" s="27">
        <f>(((F22+F27)*1.4)+(F21*1.3)+(F23*0.3*0.15*1.4))*15</f>
        <v>84218.907149999999</v>
      </c>
      <c r="G29" s="28">
        <f>IFERROR(IFERROR(VLOOKUP(C29,SINAPI!$A:$D,4,FALSE),IFERROR(VLOOKUP(C29,SETOP!$A:$E,5,FALSE),IFERROR(VLOOKUP(C29,SETOP!$B:$E,4,FALSE),IFERROR(VLOOKUP(C29,SUDECAP!$A:$D,4,FALSE),IFERROR(VLOOKUP(C29,SICRO!$A:$D,4,FALSE),VLOOKUP(C29,CPUS!$B:$H,7,FALSE)))))),0)</f>
        <v>2.4500000000000002</v>
      </c>
      <c r="H29" s="28">
        <f t="shared" si="6"/>
        <v>206336.32</v>
      </c>
      <c r="I29" s="28">
        <f t="shared" si="7"/>
        <v>3.02</v>
      </c>
      <c r="J29" s="28">
        <f t="shared" si="8"/>
        <v>254341.09</v>
      </c>
      <c r="K29" s="14"/>
    </row>
    <row r="30" spans="1:11" x14ac:dyDescent="0.25">
      <c r="A30" s="54">
        <v>5</v>
      </c>
      <c r="B30" s="55"/>
      <c r="C30" s="54"/>
      <c r="D30" s="56" t="s">
        <v>3430</v>
      </c>
      <c r="E30" s="55"/>
      <c r="F30" s="55"/>
      <c r="G30" s="55"/>
      <c r="H30" s="57"/>
      <c r="I30" s="55"/>
      <c r="J30" s="58">
        <f>J31+J35</f>
        <v>401684.78</v>
      </c>
      <c r="K30" s="14"/>
    </row>
    <row r="31" spans="1:11" x14ac:dyDescent="0.25">
      <c r="A31" s="18" t="s">
        <v>29121</v>
      </c>
      <c r="B31" s="103"/>
      <c r="C31" s="18"/>
      <c r="D31" s="104" t="s">
        <v>29010</v>
      </c>
      <c r="E31" s="103"/>
      <c r="F31" s="103"/>
      <c r="G31" s="103"/>
      <c r="H31" s="20"/>
      <c r="I31" s="103"/>
      <c r="J31" s="105">
        <f>SUM(J32:J34)</f>
        <v>400356.53</v>
      </c>
      <c r="K31" s="14"/>
    </row>
    <row r="32" spans="1:11" ht="45" x14ac:dyDescent="0.25">
      <c r="A32" s="23" t="s">
        <v>29122</v>
      </c>
      <c r="B32" s="24" t="str">
        <f>IF(IFERROR(VLOOKUP(C32,SINAPI!$A:$D,1,FALSE),"")=C32,"SINAPI",IF(IFERROR(VLOOKUP(C32,SETOP!$A:$E,1,FALSE),"")=C32,"SETOP",IF(IFERROR(VLOOKUP(C32,SUDECAP!$A:$D,1,FALSE),"")=C32,"SUDECAP",IF(IFERROR(VLOOKUP(C32,SICRO!$A:$D,1,FALSE),"")=C32,"SICRO","COMPOSIÇÃO"))))</f>
        <v>SETOP</v>
      </c>
      <c r="C32" s="30" t="s">
        <v>2367</v>
      </c>
      <c r="D32" s="25" t="str">
        <f>IFERROR(IFERROR(VLOOKUP(C32,SINAPI!$A:$D,2,FALSE),IFERROR(VLOOKUP(C32,SETOP!$A:$E,3,FALSE),IFERROR(VLOOKUP(C32,SETOP!$B:$E,2,FALSE),IFERROR(VLOOKUP(C32,SUDECAP!$A:$D,2,FALSE),IFERROR(VLOOKUP(C32,SICRO!$A:$D,2,FALSE),VLOOKUP(C32,CPUS!$B:$H,3,FALSE)))))),"")</f>
        <v>ESCAVAÇÃO, CARGA E TRANSPORTE DE MATERIAL DE 1ª CATEGORIA - EXECUTADO COM ESCAVADEIRA DE 1,40 M³ E CAMINHÃO BASCULANTE DE 12 M³ E COM CAMINHO DE SERVIÇO EM LEITO NATURAL - DMT DE      50 A    200 M</v>
      </c>
      <c r="E32" s="26" t="str">
        <f>IFERROR(IFERROR(VLOOKUP(C32,SINAPI!$A:$D,3,FALSE),IFERROR(VLOOKUP(C32,SETOP!$A:$E,4,FALSE),IFERROR(VLOOKUP(C32,SETOP!$B:$E,3,FALSE),IFERROR(VLOOKUP(C32,SUDECAP!$A:$D,3,FALSE),IFERROR(VLOOKUP(C32,SICRO!$A:$D,3,FALSE),VLOOKUP(C32,CPUS!$B:$H,4,FALSE)))))),"")</f>
        <v>M3</v>
      </c>
      <c r="F32" s="27">
        <v>5696.03</v>
      </c>
      <c r="G32" s="28">
        <f>IFERROR(IFERROR(VLOOKUP(C32,SINAPI!$A:$D,4,FALSE),IFERROR(VLOOKUP(C32,SETOP!$A:$E,5,FALSE),IFERROR(VLOOKUP(C32,SETOP!$B:$E,4,FALSE),IFERROR(VLOOKUP(C32,SUDECAP!$A:$D,4,FALSE),IFERROR(VLOOKUP(C32,SICRO!$A:$D,4,FALSE),VLOOKUP(C32,CPUS!$B:$H,7,FALSE)))))),0)</f>
        <v>6.41</v>
      </c>
      <c r="H32" s="28">
        <f t="shared" ref="H32:H33" si="18">TRUNC(F32*G32,2)</f>
        <v>36511.550000000003</v>
      </c>
      <c r="I32" s="28">
        <f t="shared" ref="I32:I33" si="19">TRUNC(G32*(1+$H$3),2)</f>
        <v>7.9</v>
      </c>
      <c r="J32" s="28">
        <f t="shared" ref="J32:J33" si="20">TRUNC(I32*F32,2)</f>
        <v>44998.63</v>
      </c>
      <c r="K32" s="14"/>
    </row>
    <row r="33" spans="1:11" ht="30" x14ac:dyDescent="0.25">
      <c r="A33" s="23" t="s">
        <v>29123</v>
      </c>
      <c r="B33" s="24" t="str">
        <f>IF(IFERROR(VLOOKUP(C33,SINAPI!$A:$D,1,FALSE),"")=C33,"SINAPI",IF(IFERROR(VLOOKUP(C33,SETOP!$A:$E,1,FALSE),"")=C33,"SETOP",IF(IFERROR(VLOOKUP(C33,SUDECAP!$A:$D,1,FALSE),"")=C33,"SUDECAP",IF(IFERROR(VLOOKUP(C33,SICRO!$A:$D,1,FALSE),"")=C33,"SICRO","COMPOSIÇÃO"))))</f>
        <v>SINAPI</v>
      </c>
      <c r="C33" s="30">
        <v>95875</v>
      </c>
      <c r="D33" s="25" t="str">
        <f>IFERROR(IFERROR(VLOOKUP(C33,SINAPI!$A:$D,2,FALSE),IFERROR(VLOOKUP(C33,SETOP!$A:$E,3,FALSE),IFERROR(VLOOKUP(C33,SETOP!$B:$E,2,FALSE),IFERROR(VLOOKUP(C33,SUDECAP!$A:$D,2,FALSE),IFERROR(VLOOKUP(C33,SICRO!$A:$D,2,FALSE),VLOOKUP(C33,CPUS!$B:$H,3,FALSE)))))),"")</f>
        <v>TRANSPORTE COM CAMINHÃO BASCULANTE DE 10 M³, EM VIA URBANA PAVIMENTADA, DMT ATÉ 30 KM (UNIDADE: M3XKM). AF_07/2020</v>
      </c>
      <c r="E33" s="26" t="str">
        <f>IFERROR(IFERROR(VLOOKUP(C33,SINAPI!$A:$D,3,FALSE),IFERROR(VLOOKUP(C33,SETOP!$A:$E,4,FALSE),IFERROR(VLOOKUP(C33,SETOP!$B:$E,3,FALSE),IFERROR(VLOOKUP(C33,SUDECAP!$A:$D,3,FALSE),IFERROR(VLOOKUP(C33,SICRO!$A:$D,3,FALSE),VLOOKUP(C33,CPUS!$B:$H,4,FALSE)))))),"")</f>
        <v>M3XKM</v>
      </c>
      <c r="F33" s="27">
        <f>5517.98*1.3*15</f>
        <v>107600.61</v>
      </c>
      <c r="G33" s="28">
        <f>IFERROR(IFERROR(VLOOKUP(C33,SINAPI!$A:$D,4,FALSE),IFERROR(VLOOKUP(C33,SETOP!$A:$E,5,FALSE),IFERROR(VLOOKUP(C33,SETOP!$B:$E,4,FALSE),IFERROR(VLOOKUP(C33,SUDECAP!$A:$D,4,FALSE),IFERROR(VLOOKUP(C33,SICRO!$A:$D,4,FALSE),VLOOKUP(C33,CPUS!$B:$H,7,FALSE)))))),0)</f>
        <v>2.4500000000000002</v>
      </c>
      <c r="H33" s="28">
        <f t="shared" si="18"/>
        <v>263621.49</v>
      </c>
      <c r="I33" s="28">
        <f t="shared" si="19"/>
        <v>3.02</v>
      </c>
      <c r="J33" s="28">
        <f t="shared" si="20"/>
        <v>324953.84000000003</v>
      </c>
      <c r="K33" s="14"/>
    </row>
    <row r="34" spans="1:11" x14ac:dyDescent="0.25">
      <c r="A34" s="23" t="s">
        <v>29124</v>
      </c>
      <c r="B34" s="24" t="str">
        <f>IF(IFERROR(VLOOKUP(C34,SINAPI!$A:$D,1,FALSE),"")=C34,"SINAPI",IF(IFERROR(VLOOKUP(C34,SETOP!$A:$E,1,FALSE),"")=C34,"SETOP",IF(IFERROR(VLOOKUP(C34,SUDECAP!$A:$D,1,FALSE),"")=C34,"SUDECAP",IF(IFERROR(VLOOKUP(C34,SICRO!$A:$D,1,FALSE),"")=C34,"SICRO","COMPOSIÇÃO"))))</f>
        <v>SETOP</v>
      </c>
      <c r="C34" s="30" t="s">
        <v>2421</v>
      </c>
      <c r="D34" s="25" t="str">
        <f>IFERROR(IFERROR(VLOOKUP(C34,SINAPI!$A:$D,2,FALSE),IFERROR(VLOOKUP(C34,SETOP!$A:$E,3,FALSE),IFERROR(VLOOKUP(C34,SETOP!$B:$E,2,FALSE),IFERROR(VLOOKUP(C34,SUDECAP!$A:$D,2,FALSE),IFERROR(VLOOKUP(C34,SICRO!$A:$D,2,FALSE),VLOOKUP(C34,CPUS!$B:$H,3,FALSE)))))),"")</f>
        <v>COMPACTAÇÃO DE ATERROS A 95% DO PROCTOR NORMAL (INCLUI ESPALHAMENTO)</v>
      </c>
      <c r="E34" s="26" t="str">
        <f>IFERROR(IFERROR(VLOOKUP(C34,SINAPI!$A:$D,3,FALSE),IFERROR(VLOOKUP(C34,SETOP!$A:$E,4,FALSE),IFERROR(VLOOKUP(C34,SETOP!$B:$E,3,FALSE),IFERROR(VLOOKUP(C34,SUDECAP!$A:$D,3,FALSE),IFERROR(VLOOKUP(C34,SICRO!$A:$D,3,FALSE),VLOOKUP(C34,CPUS!$B:$H,4,FALSE)))))),"")</f>
        <v>M3</v>
      </c>
      <c r="F34" s="27">
        <v>5517.98</v>
      </c>
      <c r="G34" s="28">
        <f>IFERROR(IFERROR(VLOOKUP(C34,SINAPI!$A:$D,4,FALSE),IFERROR(VLOOKUP(C34,SETOP!$A:$E,5,FALSE),IFERROR(VLOOKUP(C34,SETOP!$B:$E,4,FALSE),IFERROR(VLOOKUP(C34,SUDECAP!$A:$D,4,FALSE),IFERROR(VLOOKUP(C34,SICRO!$A:$D,4,FALSE),VLOOKUP(C34,CPUS!$B:$H,7,FALSE)))))),0)</f>
        <v>4.47</v>
      </c>
      <c r="H34" s="28">
        <f t="shared" ref="H34:H36" si="21">TRUNC(F34*G34,2)</f>
        <v>24665.37</v>
      </c>
      <c r="I34" s="28">
        <f t="shared" ref="I34:I36" si="22">TRUNC(G34*(1+$H$3),2)</f>
        <v>5.51</v>
      </c>
      <c r="J34" s="28">
        <f t="shared" ref="J34:J36" si="23">TRUNC(I34*F34,2)</f>
        <v>30404.06</v>
      </c>
      <c r="K34" s="14"/>
    </row>
    <row r="35" spans="1:11" x14ac:dyDescent="0.25">
      <c r="A35" s="18" t="s">
        <v>29114</v>
      </c>
      <c r="B35" s="103"/>
      <c r="C35" s="18"/>
      <c r="D35" s="104" t="s">
        <v>29011</v>
      </c>
      <c r="E35" s="103"/>
      <c r="F35" s="103"/>
      <c r="G35" s="103"/>
      <c r="H35" s="20"/>
      <c r="I35" s="103"/>
      <c r="J35" s="105">
        <f>J36</f>
        <v>1328.25</v>
      </c>
      <c r="K35" s="14"/>
    </row>
    <row r="36" spans="1:11" x14ac:dyDescent="0.25">
      <c r="A36" s="23" t="s">
        <v>29125</v>
      </c>
      <c r="B36" s="24" t="str">
        <f>IF(IFERROR(VLOOKUP(C36,SINAPI!$A:$D,1,FALSE),"")=C36,"SINAPI",IF(IFERROR(VLOOKUP(C36,SETOP!$A:$E,1,FALSE),"")=C36,"SETOP",IF(IFERROR(VLOOKUP(C36,SUDECAP!$A:$D,1,FALSE),"")=C36,"SUDECAP",IF(IFERROR(VLOOKUP(C36,SICRO!$A:$D,1,FALSE),"")=C36,"SICRO","COMPOSIÇÃO"))))</f>
        <v>SETOP</v>
      </c>
      <c r="C36" s="30" t="s">
        <v>2424</v>
      </c>
      <c r="D36" s="25" t="str">
        <f>IFERROR(IFERROR(VLOOKUP(C36,SINAPI!$A:$D,2,FALSE),IFERROR(VLOOKUP(C36,SETOP!$A:$E,3,FALSE),IFERROR(VLOOKUP(C36,SETOP!$B:$E,2,FALSE),IFERROR(VLOOKUP(C36,SUDECAP!$A:$D,2,FALSE),IFERROR(VLOOKUP(C36,SICRO!$A:$D,2,FALSE),VLOOKUP(C36,CPUS!$B:$H,3,FALSE)))))),"")</f>
        <v>COMPACTAÇÃO DE ATERROS A 100% DO PROCTOR INTERMEDIÁRIO (INCLUI ESPALHAMENTO)</v>
      </c>
      <c r="E36" s="26" t="str">
        <f>IFERROR(IFERROR(VLOOKUP(C36,SINAPI!$A:$D,3,FALSE),IFERROR(VLOOKUP(C36,SETOP!$A:$E,4,FALSE),IFERROR(VLOOKUP(C36,SETOP!$B:$E,3,FALSE),IFERROR(VLOOKUP(C36,SUDECAP!$A:$D,3,FALSE),IFERROR(VLOOKUP(C36,SICRO!$A:$D,3,FALSE),VLOOKUP(C36,CPUS!$B:$H,4,FALSE)))))),"")</f>
        <v>M3</v>
      </c>
      <c r="F36" s="27">
        <v>178.05</v>
      </c>
      <c r="G36" s="28">
        <f>IFERROR(IFERROR(VLOOKUP(C36,SINAPI!$A:$D,4,FALSE),IFERROR(VLOOKUP(C36,SETOP!$A:$E,5,FALSE),IFERROR(VLOOKUP(C36,SETOP!$B:$E,4,FALSE),IFERROR(VLOOKUP(C36,SUDECAP!$A:$D,4,FALSE),IFERROR(VLOOKUP(C36,SICRO!$A:$D,4,FALSE),VLOOKUP(C36,CPUS!$B:$H,7,FALSE)))))),0)</f>
        <v>6.05</v>
      </c>
      <c r="H36" s="28">
        <f t="shared" si="21"/>
        <v>1077.2</v>
      </c>
      <c r="I36" s="28">
        <f t="shared" si="22"/>
        <v>7.46</v>
      </c>
      <c r="J36" s="28">
        <f t="shared" si="23"/>
        <v>1328.25</v>
      </c>
      <c r="K36" s="14"/>
    </row>
    <row r="37" spans="1:11" x14ac:dyDescent="0.25">
      <c r="A37" s="54">
        <v>6</v>
      </c>
      <c r="B37" s="55"/>
      <c r="C37" s="54"/>
      <c r="D37" s="56" t="s">
        <v>29074</v>
      </c>
      <c r="E37" s="55"/>
      <c r="F37" s="55"/>
      <c r="G37" s="55"/>
      <c r="H37" s="57"/>
      <c r="I37" s="55"/>
      <c r="J37" s="58">
        <f>SUM(J38:J50)</f>
        <v>2399605.5599999996</v>
      </c>
      <c r="K37" s="14"/>
    </row>
    <row r="38" spans="1:11" x14ac:dyDescent="0.25">
      <c r="A38" s="23" t="s">
        <v>29126</v>
      </c>
      <c r="B38" s="24" t="str">
        <f>IF(IFERROR(VLOOKUP(C38,SINAPI!$A:$D,1,FALSE),"")=C38,"SINAPI",IF(IFERROR(VLOOKUP(C38,SETOP!$A:$E,1,FALSE),"")=C38,"SETOP",IF(IFERROR(VLOOKUP(C38,SUDECAP!$A:$D,1,FALSE),"")=C38,"SUDECAP",IF(IFERROR(VLOOKUP(C38,SICRO!$A:$D,1,FALSE),"")=C38,"SICRO","COMPOSIÇÃO"))))</f>
        <v>SETOP</v>
      </c>
      <c r="C38" s="30" t="s">
        <v>2837</v>
      </c>
      <c r="D38" s="25" t="str">
        <f>IFERROR(IFERROR(VLOOKUP(C38,SINAPI!$A:$D,2,FALSE),IFERROR(VLOOKUP(C38,SETOP!$A:$E,3,FALSE),IFERROR(VLOOKUP(C38,SETOP!$B:$E,2,FALSE),IFERROR(VLOOKUP(C38,SUDECAP!$A:$D,2,FALSE),IFERROR(VLOOKUP(C38,SICRO!$A:$D,2,FALSE),VLOOKUP(C38,CPUS!$B:$H,3,FALSE)))))),"")</f>
        <v>REGULARIZAÇÃO DO SUB-LEITO (PROCTOR INTERNORMAL)</v>
      </c>
      <c r="E38" s="26" t="str">
        <f>IFERROR(IFERROR(VLOOKUP(C38,SINAPI!$A:$D,3,FALSE),IFERROR(VLOOKUP(C38,SETOP!$A:$E,4,FALSE),IFERROR(VLOOKUP(C38,SETOP!$B:$E,3,FALSE),IFERROR(VLOOKUP(C38,SUDECAP!$A:$D,3,FALSE),IFERROR(VLOOKUP(C38,SICRO!$A:$D,3,FALSE),VLOOKUP(C38,CPUS!$B:$H,4,FALSE)))))),"")</f>
        <v>M2</v>
      </c>
      <c r="F38" s="27">
        <v>8899.17</v>
      </c>
      <c r="G38" s="28">
        <f>IFERROR(IFERROR(VLOOKUP(C38,SINAPI!$A:$D,4,FALSE),IFERROR(VLOOKUP(C38,SETOP!$A:$E,5,FALSE),IFERROR(VLOOKUP(C38,SETOP!$B:$E,4,FALSE),IFERROR(VLOOKUP(C38,SUDECAP!$A:$D,4,FALSE),IFERROR(VLOOKUP(C38,SICRO!$A:$D,4,FALSE),VLOOKUP(C38,CPUS!$B:$H,7,FALSE)))))),0)</f>
        <v>1.28</v>
      </c>
      <c r="H38" s="28">
        <f t="shared" ref="H38:H39" si="24">TRUNC(F38*G38,2)</f>
        <v>11390.93</v>
      </c>
      <c r="I38" s="28">
        <f t="shared" ref="I38:I39" si="25">TRUNC(G38*(1+$H$3),2)</f>
        <v>1.57</v>
      </c>
      <c r="J38" s="28">
        <f t="shared" ref="J38:J39" si="26">TRUNC(I38*F38,2)</f>
        <v>13971.69</v>
      </c>
      <c r="K38" s="14"/>
    </row>
    <row r="39" spans="1:11" ht="30" x14ac:dyDescent="0.25">
      <c r="A39" s="23" t="s">
        <v>29127</v>
      </c>
      <c r="B39" s="24" t="str">
        <f>IF(IFERROR(VLOOKUP(C39,SINAPI!$A:$D,1,FALSE),"")=C39,"SINAPI",IF(IFERROR(VLOOKUP(C39,SETOP!$A:$E,1,FALSE),"")=C39,"SETOP",IF(IFERROR(VLOOKUP(C39,SUDECAP!$A:$D,1,FALSE),"")=C39,"SUDECAP",IF(IFERROR(VLOOKUP(C39,SICRO!$A:$D,1,FALSE),"")=C39,"SICRO","COMPOSIÇÃO"))))</f>
        <v>SETOP</v>
      </c>
      <c r="C39" s="30" t="s">
        <v>2840</v>
      </c>
      <c r="D39" s="25" t="str">
        <f>IFERROR(IFERROR(VLOOKUP(C39,SINAPI!$A:$D,2,FALSE),IFERROR(VLOOKUP(C39,SETOP!$A:$E,3,FALSE),IFERROR(VLOOKUP(C39,SETOP!$B:$E,2,FALSE),IFERROR(VLOOKUP(C39,SUDECAP!$A:$D,2,FALSE),IFERROR(VLOOKUP(C39,SICRO!$A:$D,2,FALSE),VLOOKUP(C39,CPUS!$B:$H,3,FALSE)))))),"")</f>
        <v>REFORÇO DO SUB-LEITO (EXECUÇÃO, INCLUINDO ESCAVAÇÃO, CARGA, DESCARGA, HOMOGENIZAÇÃO, UMIDECIMENTO, ESPALHAMENTO E COMPACTAÇÃO DO MATERIAL)</v>
      </c>
      <c r="E39" s="26" t="str">
        <f>IFERROR(IFERROR(VLOOKUP(C39,SINAPI!$A:$D,3,FALSE),IFERROR(VLOOKUP(C39,SETOP!$A:$E,4,FALSE),IFERROR(VLOOKUP(C39,SETOP!$B:$E,3,FALSE),IFERROR(VLOOKUP(C39,SUDECAP!$A:$D,3,FALSE),IFERROR(VLOOKUP(C39,SICRO!$A:$D,3,FALSE),VLOOKUP(C39,CPUS!$B:$H,4,FALSE)))))),"")</f>
        <v>M3</v>
      </c>
      <c r="F39" s="27">
        <v>1779.84</v>
      </c>
      <c r="G39" s="28">
        <f>IFERROR(IFERROR(VLOOKUP(C39,SINAPI!$A:$D,4,FALSE),IFERROR(VLOOKUP(C39,SETOP!$A:$E,5,FALSE),IFERROR(VLOOKUP(C39,SETOP!$B:$E,4,FALSE),IFERROR(VLOOKUP(C39,SUDECAP!$A:$D,4,FALSE),IFERROR(VLOOKUP(C39,SICRO!$A:$D,4,FALSE),VLOOKUP(C39,CPUS!$B:$H,7,FALSE)))))),0)</f>
        <v>17.05</v>
      </c>
      <c r="H39" s="28">
        <f t="shared" si="24"/>
        <v>30346.27</v>
      </c>
      <c r="I39" s="28">
        <f t="shared" si="25"/>
        <v>21.03</v>
      </c>
      <c r="J39" s="28">
        <f t="shared" si="26"/>
        <v>37430.03</v>
      </c>
      <c r="K39" s="14"/>
    </row>
    <row r="40" spans="1:11" ht="45" x14ac:dyDescent="0.25">
      <c r="A40" s="23" t="s">
        <v>29128</v>
      </c>
      <c r="B40" s="24" t="str">
        <f>IF(IFERROR(VLOOKUP(C40,SINAPI!$A:$D,1,FALSE),"")=C40,"SINAPI",IF(IFERROR(VLOOKUP(C40,SETOP!$A:$E,1,FALSE),"")=C40,"SETOP",IF(IFERROR(VLOOKUP(C40,SUDECAP!$A:$D,1,FALSE),"")=C40,"SUDECAP",IF(IFERROR(VLOOKUP(C40,SICRO!$A:$D,1,FALSE),"")=C40,"SICRO","COMPOSIÇÃO"))))</f>
        <v>SINAPI</v>
      </c>
      <c r="C40" s="30">
        <v>101767</v>
      </c>
      <c r="D40" s="25" t="str">
        <f>IFERROR(IFERROR(VLOOKUP(C40,SINAPI!$A:$D,2,FALSE),IFERROR(VLOOKUP(C40,SETOP!$A:$E,3,FALSE),IFERROR(VLOOKUP(C40,SETOP!$B:$E,2,FALSE),IFERROR(VLOOKUP(C40,SUDECAP!$A:$D,2,FALSE),IFERROR(VLOOKUP(C40,SICRO!$A:$D,2,FALSE),VLOOKUP(C40,CPUS!$B:$H,3,FALSE)))))),"")</f>
        <v>EXECUÇÃO E COMPACTAÇÃO DE BASE E OU SUB BASE PARA PAVIMENTAÇÃO DE SOLOS ESTABILIZADOS GRANULOMETRICAMENTE COM MISTURA DE SOLOS EM PISTA - EXCLUSIVE SOLO, ESCAVAÇÃO, CARGA E TRANSPORTE. AF_11/2019</v>
      </c>
      <c r="E40" s="26" t="str">
        <f>IFERROR(IFERROR(VLOOKUP(C40,SINAPI!$A:$D,3,FALSE),IFERROR(VLOOKUP(C40,SETOP!$A:$E,4,FALSE),IFERROR(VLOOKUP(C40,SETOP!$B:$E,3,FALSE),IFERROR(VLOOKUP(C40,SUDECAP!$A:$D,3,FALSE),IFERROR(VLOOKUP(C40,SICRO!$A:$D,3,FALSE),VLOOKUP(C40,CPUS!$B:$H,4,FALSE)))))),"")</f>
        <v>M3</v>
      </c>
      <c r="F40" s="27">
        <v>1654.31</v>
      </c>
      <c r="G40" s="28">
        <f>IFERROR(IFERROR(VLOOKUP(C40,SINAPI!$A:$D,4,FALSE),IFERROR(VLOOKUP(C40,SETOP!$A:$E,5,FALSE),IFERROR(VLOOKUP(C40,SETOP!$B:$E,4,FALSE),IFERROR(VLOOKUP(C40,SUDECAP!$A:$D,4,FALSE),IFERROR(VLOOKUP(C40,SICRO!$A:$D,4,FALSE),VLOOKUP(C40,CPUS!$B:$H,7,FALSE)))))),0)</f>
        <v>28.33</v>
      </c>
      <c r="H40" s="28">
        <f t="shared" ref="H40:H50" si="27">TRUNC(F40*G40,2)</f>
        <v>46866.6</v>
      </c>
      <c r="I40" s="28">
        <f t="shared" ref="I40:I50" si="28">TRUNC(G40*(1+$H$3),2)</f>
        <v>34.950000000000003</v>
      </c>
      <c r="J40" s="28">
        <f t="shared" ref="J40:J50" si="29">TRUNC(I40*F40,2)</f>
        <v>57818.13</v>
      </c>
      <c r="K40" s="14"/>
    </row>
    <row r="41" spans="1:11" ht="30" x14ac:dyDescent="0.25">
      <c r="A41" s="23" t="s">
        <v>29129</v>
      </c>
      <c r="B41" s="24" t="str">
        <f>IF(IFERROR(VLOOKUP(C41,SINAPI!$A:$D,1,FALSE),"")=C41,"SINAPI",IF(IFERROR(VLOOKUP(C41,SETOP!$A:$E,1,FALSE),"")=C41,"SETOP",IF(IFERROR(VLOOKUP(C41,SUDECAP!$A:$D,1,FALSE),"")=C41,"SUDECAP",IF(IFERROR(VLOOKUP(C41,SICRO!$A:$D,1,FALSE),"")=C41,"SICRO","COMPOSIÇÃO"))))</f>
        <v>SINAPI</v>
      </c>
      <c r="C41" s="30">
        <v>96397</v>
      </c>
      <c r="D41" s="25" t="str">
        <f>IFERROR(IFERROR(VLOOKUP(C41,SINAPI!$A:$D,2,FALSE),IFERROR(VLOOKUP(C41,SETOP!$A:$E,3,FALSE),IFERROR(VLOOKUP(C41,SETOP!$B:$E,2,FALSE),IFERROR(VLOOKUP(C41,SUDECAP!$A:$D,2,FALSE),IFERROR(VLOOKUP(C41,SICRO!$A:$D,2,FALSE),VLOOKUP(C41,CPUS!$B:$H,3,FALSE)))))),"")</f>
        <v>EXECUÇÃO E COMPACTAÇÃO DE BASE E OU SUB BASE PARA PAVIMENTAÇÃO DE BRITA GRADUADA SIMPLES TRATADA COM CIMENTO - EXCLUSIVE CARGA E TRANSPORTE. AF_11/2019</v>
      </c>
      <c r="E41" s="26" t="str">
        <f>IFERROR(IFERROR(VLOOKUP(C41,SINAPI!$A:$D,3,FALSE),IFERROR(VLOOKUP(C41,SETOP!$A:$E,4,FALSE),IFERROR(VLOOKUP(C41,SETOP!$B:$E,3,FALSE),IFERROR(VLOOKUP(C41,SUDECAP!$A:$D,3,FALSE),IFERROR(VLOOKUP(C41,SICRO!$A:$D,3,FALSE),VLOOKUP(C41,CPUS!$B:$H,4,FALSE)))))),"")</f>
        <v>M3</v>
      </c>
      <c r="F41" s="27">
        <v>1528.06</v>
      </c>
      <c r="G41" s="28">
        <f>IFERROR(IFERROR(VLOOKUP(C41,SINAPI!$A:$D,4,FALSE),IFERROR(VLOOKUP(C41,SETOP!$A:$E,5,FALSE),IFERROR(VLOOKUP(C41,SETOP!$B:$E,4,FALSE),IFERROR(VLOOKUP(C41,SUDECAP!$A:$D,4,FALSE),IFERROR(VLOOKUP(C41,SICRO!$A:$D,4,FALSE),VLOOKUP(C41,CPUS!$B:$H,7,FALSE)))))),0)</f>
        <v>266.76</v>
      </c>
      <c r="H41" s="28">
        <f t="shared" si="27"/>
        <v>407625.28</v>
      </c>
      <c r="I41" s="28">
        <f t="shared" si="28"/>
        <v>329.12</v>
      </c>
      <c r="J41" s="28">
        <f t="shared" si="29"/>
        <v>502915.1</v>
      </c>
      <c r="K41" s="14"/>
    </row>
    <row r="42" spans="1:11" ht="30" x14ac:dyDescent="0.25">
      <c r="A42" s="23" t="s">
        <v>29130</v>
      </c>
      <c r="B42" s="24" t="str">
        <f>IF(IFERROR(VLOOKUP(C42,SINAPI!$A:$D,1,FALSE),"")=C42,"SINAPI",IF(IFERROR(VLOOKUP(C42,SETOP!$A:$E,1,FALSE),"")=C42,"SETOP",IF(IFERROR(VLOOKUP(C42,SUDECAP!$A:$D,1,FALSE),"")=C42,"SUDECAP",IF(IFERROR(VLOOKUP(C42,SICRO!$A:$D,1,FALSE),"")=C42,"SICRO","COMPOSIÇÃO"))))</f>
        <v>SETOP</v>
      </c>
      <c r="C42" s="30" t="s">
        <v>2865</v>
      </c>
      <c r="D42" s="25" t="str">
        <f>IFERROR(IFERROR(VLOOKUP(C42,SINAPI!$A:$D,2,FALSE),IFERROR(VLOOKUP(C42,SETOP!$A:$E,3,FALSE),IFERROR(VLOOKUP(C42,SETOP!$B:$E,2,FALSE),IFERROR(VLOOKUP(C42,SUDECAP!$A:$D,2,FALSE),IFERROR(VLOOKUP(C42,SICRO!$A:$D,2,FALSE),VLOOKUP(C42,CPUS!$B:$H,3,FALSE)))))),"")</f>
        <v>IMPRIMAÇÃO (EXECUÇÃO E FORNECIMENTO DO MATERIAL BETUMINOSO, EXCLUSIVE TRANSPORTE DO MATERIAL BETUMINOSO)</v>
      </c>
      <c r="E42" s="26" t="str">
        <f>IFERROR(IFERROR(VLOOKUP(C42,SINAPI!$A:$D,3,FALSE),IFERROR(VLOOKUP(C42,SETOP!$A:$E,4,FALSE),IFERROR(VLOOKUP(C42,SETOP!$B:$E,3,FALSE),IFERROR(VLOOKUP(C42,SUDECAP!$A:$D,3,FALSE),IFERROR(VLOOKUP(C42,SICRO!$A:$D,3,FALSE),VLOOKUP(C42,CPUS!$B:$H,4,FALSE)))))),"")</f>
        <v>M2</v>
      </c>
      <c r="F42" s="27">
        <v>6955.43</v>
      </c>
      <c r="G42" s="28">
        <f>IFERROR(IFERROR(VLOOKUP(C42,SINAPI!$A:$D,4,FALSE),IFERROR(VLOOKUP(C42,SETOP!$A:$E,5,FALSE),IFERROR(VLOOKUP(C42,SETOP!$B:$E,4,FALSE),IFERROR(VLOOKUP(C42,SUDECAP!$A:$D,4,FALSE),IFERROR(VLOOKUP(C42,SICRO!$A:$D,4,FALSE),VLOOKUP(C42,CPUS!$B:$H,7,FALSE)))))),0)</f>
        <v>3.55</v>
      </c>
      <c r="H42" s="28">
        <f t="shared" si="27"/>
        <v>24691.77</v>
      </c>
      <c r="I42" s="28">
        <f t="shared" si="28"/>
        <v>4.37</v>
      </c>
      <c r="J42" s="28">
        <f t="shared" si="29"/>
        <v>30395.22</v>
      </c>
      <c r="K42" s="14"/>
    </row>
    <row r="43" spans="1:11" ht="30" x14ac:dyDescent="0.25">
      <c r="A43" s="23" t="s">
        <v>29131</v>
      </c>
      <c r="B43" s="24" t="str">
        <f>IF(IFERROR(VLOOKUP(C43,SINAPI!$A:$D,1,FALSE),"")=C43,"SINAPI",IF(IFERROR(VLOOKUP(C43,SETOP!$A:$E,1,FALSE),"")=C43,"SETOP",IF(IFERROR(VLOOKUP(C43,SUDECAP!$A:$D,1,FALSE),"")=C43,"SUDECAP",IF(IFERROR(VLOOKUP(C43,SICRO!$A:$D,1,FALSE),"")=C43,"SICRO","COMPOSIÇÃO"))))</f>
        <v>SETOP</v>
      </c>
      <c r="C43" s="30" t="s">
        <v>2867</v>
      </c>
      <c r="D43" s="25" t="str">
        <f>IFERROR(IFERROR(VLOOKUP(C43,SINAPI!$A:$D,2,FALSE),IFERROR(VLOOKUP(C43,SETOP!$A:$E,3,FALSE),IFERROR(VLOOKUP(C43,SETOP!$B:$E,2,FALSE),IFERROR(VLOOKUP(C43,SUDECAP!$A:$D,2,FALSE),IFERROR(VLOOKUP(C43,SICRO!$A:$D,2,FALSE),VLOOKUP(C43,CPUS!$B:$H,3,FALSE)))))),"")</f>
        <v>PINTURA DE LIGAÇÃO (EXECUÇÃO E FORNECIMENTO DO MATERIAL BETUMINOSO, EXCLUSIVE TRANSPORTE DO MATERIAL BETUMINOSO)</v>
      </c>
      <c r="E43" s="26" t="str">
        <f>IFERROR(IFERROR(VLOOKUP(C43,SINAPI!$A:$D,3,FALSE),IFERROR(VLOOKUP(C43,SETOP!$A:$E,4,FALSE),IFERROR(VLOOKUP(C43,SETOP!$B:$E,3,FALSE),IFERROR(VLOOKUP(C43,SUDECAP!$A:$D,3,FALSE),IFERROR(VLOOKUP(C43,SICRO!$A:$D,3,FALSE),VLOOKUP(C43,CPUS!$B:$H,4,FALSE)))))),"")</f>
        <v>M2</v>
      </c>
      <c r="F43" s="27">
        <v>6955.43</v>
      </c>
      <c r="G43" s="28">
        <f>IFERROR(IFERROR(VLOOKUP(C43,SINAPI!$A:$D,4,FALSE),IFERROR(VLOOKUP(C43,SETOP!$A:$E,5,FALSE),IFERROR(VLOOKUP(C43,SETOP!$B:$E,4,FALSE),IFERROR(VLOOKUP(C43,SUDECAP!$A:$D,4,FALSE),IFERROR(VLOOKUP(C43,SICRO!$A:$D,4,FALSE),VLOOKUP(C43,CPUS!$B:$H,7,FALSE)))))),0)</f>
        <v>1.88</v>
      </c>
      <c r="H43" s="28">
        <f t="shared" si="27"/>
        <v>13076.2</v>
      </c>
      <c r="I43" s="28">
        <f t="shared" si="28"/>
        <v>2.31</v>
      </c>
      <c r="J43" s="28">
        <f t="shared" si="29"/>
        <v>16067.04</v>
      </c>
      <c r="K43" s="14"/>
    </row>
    <row r="44" spans="1:11" ht="30" x14ac:dyDescent="0.25">
      <c r="A44" s="23" t="s">
        <v>29132</v>
      </c>
      <c r="B44" s="24" t="str">
        <f>IF(IFERROR(VLOOKUP(C44,SINAPI!$A:$D,1,FALSE),"")=C44,"SINAPI",IF(IFERROR(VLOOKUP(C44,SETOP!$A:$E,1,FALSE),"")=C44,"SETOP",IF(IFERROR(VLOOKUP(C44,SUDECAP!$A:$D,1,FALSE),"")=C44,"SUDECAP",IF(IFERROR(VLOOKUP(C44,SICRO!$A:$D,1,FALSE),"")=C44,"SICRO","COMPOSIÇÃO"))))</f>
        <v>SINAPI</v>
      </c>
      <c r="C44" s="30">
        <v>95995</v>
      </c>
      <c r="D44" s="25" t="str">
        <f>IFERROR(IFERROR(VLOOKUP(C44,SINAPI!$A:$D,2,FALSE),IFERROR(VLOOKUP(C44,SETOP!$A:$E,3,FALSE),IFERROR(VLOOKUP(C44,SETOP!$B:$E,2,FALSE),IFERROR(VLOOKUP(C44,SUDECAP!$A:$D,2,FALSE),IFERROR(VLOOKUP(C44,SICRO!$A:$D,2,FALSE),VLOOKUP(C44,CPUS!$B:$H,3,FALSE)))))),"")</f>
        <v>EXECUÇÃO DE PAVIMENTO COM APLICAÇÃO DE CONCRETO ASFÁLTICO, CAMADA DE ROLAMENTO - EXCLUSIVE CARGA E TRANSPORTE. AF_11/2019</v>
      </c>
      <c r="E44" s="26" t="str">
        <f>IFERROR(IFERROR(VLOOKUP(C44,SINAPI!$A:$D,3,FALSE),IFERROR(VLOOKUP(C44,SETOP!$A:$E,4,FALSE),IFERROR(VLOOKUP(C44,SETOP!$B:$E,3,FALSE),IFERROR(VLOOKUP(C44,SUDECAP!$A:$D,3,FALSE),IFERROR(VLOOKUP(C44,SICRO!$A:$D,3,FALSE),VLOOKUP(C44,CPUS!$B:$H,4,FALSE)))))),"")</f>
        <v>M3</v>
      </c>
      <c r="F44" s="27">
        <f>486.88+27.46</f>
        <v>514.34</v>
      </c>
      <c r="G44" s="28">
        <f>IFERROR(IFERROR(VLOOKUP(C44,SINAPI!$A:$D,4,FALSE),IFERROR(VLOOKUP(C44,SETOP!$A:$E,5,FALSE),IFERROR(VLOOKUP(C44,SETOP!$B:$E,4,FALSE),IFERROR(VLOOKUP(C44,SUDECAP!$A:$D,4,FALSE),IFERROR(VLOOKUP(C44,SICRO!$A:$D,4,FALSE),VLOOKUP(C44,CPUS!$B:$H,7,FALSE)))))),0)</f>
        <v>1901.79</v>
      </c>
      <c r="H44" s="28">
        <f t="shared" si="27"/>
        <v>978166.66</v>
      </c>
      <c r="I44" s="28">
        <f t="shared" si="28"/>
        <v>2346.42</v>
      </c>
      <c r="J44" s="28">
        <f t="shared" si="29"/>
        <v>1206857.6599999999</v>
      </c>
      <c r="K44" s="14"/>
    </row>
    <row r="45" spans="1:11" ht="30" x14ac:dyDescent="0.25">
      <c r="A45" s="23" t="s">
        <v>29133</v>
      </c>
      <c r="B45" s="24" t="str">
        <f>IF(IFERROR(VLOOKUP(C45,SINAPI!$A:$D,1,FALSE),"")=C45,"SINAPI",IF(IFERROR(VLOOKUP(C45,SETOP!$A:$E,1,FALSE),"")=C45,"SETOP",IF(IFERROR(VLOOKUP(C45,SUDECAP!$A:$D,1,FALSE),"")=C45,"SUDECAP",IF(IFERROR(VLOOKUP(C45,SICRO!$A:$D,1,FALSE),"")=C45,"SICRO","COMPOSIÇÃO"))))</f>
        <v>SINAPI</v>
      </c>
      <c r="C45" s="30">
        <v>102330</v>
      </c>
      <c r="D45" s="25" t="str">
        <f>IFERROR(IFERROR(VLOOKUP(C45,SINAPI!$A:$D,2,FALSE),IFERROR(VLOOKUP(C45,SETOP!$A:$E,3,FALSE),IFERROR(VLOOKUP(C45,SETOP!$B:$E,2,FALSE),IFERROR(VLOOKUP(C45,SUDECAP!$A:$D,2,FALSE),IFERROR(VLOOKUP(C45,SICRO!$A:$D,2,FALSE),VLOOKUP(C45,CPUS!$B:$H,3,FALSE)))))),"")</f>
        <v>TRANSPORTE COM CAMINHÃO TANQUE DE TRANSPORTE DE MATERIAL ASFÁLTICO DE 30000 L, EM VIA URBANA PAVIMENTADA, DMT ATÉ 30KM (UNIDADE: TXKM). AF_07/2020</v>
      </c>
      <c r="E45" s="26" t="str">
        <f>IFERROR(IFERROR(VLOOKUP(C45,SINAPI!$A:$D,3,FALSE),IFERROR(VLOOKUP(C45,SETOP!$A:$E,4,FALSE),IFERROR(VLOOKUP(C45,SETOP!$B:$E,3,FALSE),IFERROR(VLOOKUP(C45,SUDECAP!$A:$D,3,FALSE),IFERROR(VLOOKUP(C45,SICRO!$A:$D,3,FALSE),VLOOKUP(C45,CPUS!$B:$H,4,FALSE)))))),"")</f>
        <v>TXKM</v>
      </c>
      <c r="F45" s="27">
        <f>(F43*0.0005*21.5)+(F42*0.0012*21.5)</f>
        <v>254.22096649999997</v>
      </c>
      <c r="G45" s="28">
        <f>IFERROR(IFERROR(VLOOKUP(C45,SINAPI!$A:$D,4,FALSE),IFERROR(VLOOKUP(C45,SETOP!$A:$E,5,FALSE),IFERROR(VLOOKUP(C45,SETOP!$B:$E,4,FALSE),IFERROR(VLOOKUP(C45,SUDECAP!$A:$D,4,FALSE),IFERROR(VLOOKUP(C45,SICRO!$A:$D,4,FALSE),VLOOKUP(C45,CPUS!$B:$H,7,FALSE)))))),0)</f>
        <v>1.42</v>
      </c>
      <c r="H45" s="28">
        <f t="shared" si="27"/>
        <v>360.99</v>
      </c>
      <c r="I45" s="28">
        <f t="shared" si="28"/>
        <v>1.75</v>
      </c>
      <c r="J45" s="28">
        <f t="shared" si="29"/>
        <v>444.88</v>
      </c>
      <c r="K45" s="14"/>
    </row>
    <row r="46" spans="1:11" ht="30" customHeight="1" x14ac:dyDescent="0.25">
      <c r="A46" s="23" t="s">
        <v>29134</v>
      </c>
      <c r="B46" s="24" t="str">
        <f>IF(IFERROR(VLOOKUP(C46,SINAPI!$A:$D,1,FALSE),"")=C46,"SINAPI",IF(IFERROR(VLOOKUP(C46,SETOP!$A:$E,1,FALSE),"")=C46,"SETOP",IF(IFERROR(VLOOKUP(C46,SUDECAP!$A:$D,1,FALSE),"")=C46,"SUDECAP",IF(IFERROR(VLOOKUP(C46,SICRO!$A:$D,1,FALSE),"")=C46,"SICRO","COMPOSIÇÃO"))))</f>
        <v>SINAPI</v>
      </c>
      <c r="C46" s="30">
        <v>100978</v>
      </c>
      <c r="D46" s="25" t="str">
        <f>IFERROR(IFERROR(VLOOKUP(C46,SINAPI!$A:$D,2,FALSE),IFERROR(VLOOKUP(C46,SETOP!$A:$E,3,FALSE),IFERROR(VLOOKUP(C46,SETOP!$B:$E,2,FALSE),IFERROR(VLOOKUP(C46,SUDECAP!$A:$D,2,FALSE),IFERROR(VLOOKUP(C46,SICRO!$A:$D,2,FALSE),VLOOKUP(C46,CPUS!$B:$H,3,FALSE)))))),"")</f>
        <v>CARGA, MANOBRA E DESCARGA DE SOLOS E MATERIAIS GRANULARES EM CAMINHÃO BASCULANTE 10 M³ - CARGA COM ESCAVADEIRA HIDRÁULICA (CAÇAMBA DE 1,20 M³ / 155 HP) E DESCARGA LIVRE (UNIDADE: M3). AF_07/2020</v>
      </c>
      <c r="E46" s="26" t="str">
        <f>IFERROR(IFERROR(VLOOKUP(C46,SINAPI!$A:$D,3,FALSE),IFERROR(VLOOKUP(C46,SETOP!$A:$E,4,FALSE),IFERROR(VLOOKUP(C46,SETOP!$B:$E,3,FALSE),IFERROR(VLOOKUP(C46,SUDECAP!$A:$D,3,FALSE),IFERROR(VLOOKUP(C46,SICRO!$A:$D,3,FALSE),VLOOKUP(C46,CPUS!$B:$H,4,FALSE)))))),"")</f>
        <v>M3</v>
      </c>
      <c r="F46" s="27">
        <f>(3434.15)+(2151.52)</f>
        <v>5585.67</v>
      </c>
      <c r="G46" s="28">
        <f>IFERROR(IFERROR(VLOOKUP(C46,SINAPI!$A:$D,4,FALSE),IFERROR(VLOOKUP(C46,SETOP!$A:$E,5,FALSE),IFERROR(VLOOKUP(C46,SETOP!$B:$E,4,FALSE),IFERROR(VLOOKUP(C46,SUDECAP!$A:$D,4,FALSE),IFERROR(VLOOKUP(C46,SICRO!$A:$D,4,FALSE),VLOOKUP(C46,CPUS!$B:$H,7,FALSE)))))),0)</f>
        <v>7.08</v>
      </c>
      <c r="H46" s="28">
        <f t="shared" si="27"/>
        <v>39546.54</v>
      </c>
      <c r="I46" s="28">
        <f t="shared" si="28"/>
        <v>8.73</v>
      </c>
      <c r="J46" s="28">
        <f t="shared" si="29"/>
        <v>48762.89</v>
      </c>
      <c r="K46" s="14"/>
    </row>
    <row r="47" spans="1:11" x14ac:dyDescent="0.25">
      <c r="A47" s="23" t="s">
        <v>29135</v>
      </c>
      <c r="B47" s="24" t="str">
        <f>IF(IFERROR(VLOOKUP(C47,SINAPI!$A:$D,1,FALSE),"")=C47,"SINAPI",IF(IFERROR(VLOOKUP(C47,SETOP!$A:$E,1,FALSE),"")=C47,"SETOP",IF(IFERROR(VLOOKUP(C47,SUDECAP!$A:$D,1,FALSE),"")=C47,"SUDECAP",IF(IFERROR(VLOOKUP(C47,SICRO!$A:$D,1,FALSE),"")=C47,"SICRO","COMPOSIÇÃO"))))</f>
        <v>SINAPI</v>
      </c>
      <c r="C47" s="30">
        <v>101002</v>
      </c>
      <c r="D47" s="25" t="str">
        <f>IFERROR(IFERROR(VLOOKUP(C47,SINAPI!$A:$D,2,FALSE),IFERROR(VLOOKUP(C47,SETOP!$A:$E,3,FALSE),IFERROR(VLOOKUP(C47,SETOP!$B:$E,2,FALSE),IFERROR(VLOOKUP(C47,SUDECAP!$A:$D,2,FALSE),IFERROR(VLOOKUP(C47,SICRO!$A:$D,2,FALSE),VLOOKUP(C47,CPUS!$B:$H,3,FALSE)))))),"")</f>
        <v>CARGA DE MISTURA ASFÁLTICA EM CAMINHÃO BASCULANTE 10 M³ (UNIDADE: T). AF_07/2020</v>
      </c>
      <c r="E47" s="26" t="str">
        <f>IFERROR(IFERROR(VLOOKUP(C47,SINAPI!$A:$D,3,FALSE),IFERROR(VLOOKUP(C47,SETOP!$A:$E,4,FALSE),IFERROR(VLOOKUP(C47,SETOP!$B:$E,3,FALSE),IFERROR(VLOOKUP(C47,SUDECAP!$A:$D,3,FALSE),IFERROR(VLOOKUP(C47,SICRO!$A:$D,3,FALSE),VLOOKUP(C47,CPUS!$B:$H,4,FALSE)))))),"")</f>
        <v>T</v>
      </c>
      <c r="F47" s="27">
        <f>F44*2.4</f>
        <v>1234.4159999999999</v>
      </c>
      <c r="G47" s="28">
        <f>IFERROR(IFERROR(VLOOKUP(C47,SINAPI!$A:$D,4,FALSE),IFERROR(VLOOKUP(C47,SETOP!$A:$E,5,FALSE),IFERROR(VLOOKUP(C47,SETOP!$B:$E,4,FALSE),IFERROR(VLOOKUP(C47,SUDECAP!$A:$D,4,FALSE),IFERROR(VLOOKUP(C47,SICRO!$A:$D,4,FALSE),VLOOKUP(C47,CPUS!$B:$H,7,FALSE)))))),0)</f>
        <v>5.98</v>
      </c>
      <c r="H47" s="28">
        <f t="shared" si="27"/>
        <v>7381.8</v>
      </c>
      <c r="I47" s="28">
        <f t="shared" si="28"/>
        <v>7.37</v>
      </c>
      <c r="J47" s="28">
        <f t="shared" si="29"/>
        <v>9097.64</v>
      </c>
      <c r="K47" s="14"/>
    </row>
    <row r="48" spans="1:11" ht="30" x14ac:dyDescent="0.25">
      <c r="A48" s="23" t="s">
        <v>29136</v>
      </c>
      <c r="B48" s="24" t="str">
        <f>IF(IFERROR(VLOOKUP(C48,SINAPI!$A:$D,1,FALSE),"")=C48,"SINAPI",IF(IFERROR(VLOOKUP(C48,SETOP!$A:$E,1,FALSE),"")=C48,"SETOP",IF(IFERROR(VLOOKUP(C48,SUDECAP!$A:$D,1,FALSE),"")=C48,"SUDECAP",IF(IFERROR(VLOOKUP(C48,SICRO!$A:$D,1,FALSE),"")=C48,"SICRO","COMPOSIÇÃO"))))</f>
        <v>SINAPI</v>
      </c>
      <c r="C48" s="30">
        <v>95878</v>
      </c>
      <c r="D48" s="25" t="str">
        <f>IFERROR(IFERROR(VLOOKUP(C48,SINAPI!$A:$D,2,FALSE),IFERROR(VLOOKUP(C48,SETOP!$A:$E,3,FALSE),IFERROR(VLOOKUP(C48,SETOP!$B:$E,2,FALSE),IFERROR(VLOOKUP(C48,SUDECAP!$A:$D,2,FALSE),IFERROR(VLOOKUP(C48,SICRO!$A:$D,2,FALSE),VLOOKUP(C48,CPUS!$B:$H,3,FALSE)))))),"")</f>
        <v>TRANSPORTE COM CAMINHÃO BASCULANTE DE 10 M³, EM VIA URBANA PAVIMENTADA, DMT ATÉ 30 KM (UNIDADE: TXKM). AF_07/2020</v>
      </c>
      <c r="E48" s="26" t="str">
        <f>IFERROR(IFERROR(VLOOKUP(C48,SINAPI!$A:$D,3,FALSE),IFERROR(VLOOKUP(C48,SETOP!$A:$E,4,FALSE),IFERROR(VLOOKUP(C48,SETOP!$B:$E,3,FALSE),IFERROR(VLOOKUP(C48,SUDECAP!$A:$D,3,FALSE),IFERROR(VLOOKUP(C48,SICRO!$A:$D,3,FALSE),VLOOKUP(C48,CPUS!$B:$H,4,FALSE)))))),"")</f>
        <v>TXKM</v>
      </c>
      <c r="F48" s="27">
        <f>(514.34*2.4*30)+(2151.52*1.5*27.5)</f>
        <v>125782.68</v>
      </c>
      <c r="G48" s="28">
        <f>IFERROR(IFERROR(VLOOKUP(C48,SINAPI!$A:$D,4,FALSE),IFERROR(VLOOKUP(C48,SETOP!$A:$E,5,FALSE),IFERROR(VLOOKUP(C48,SETOP!$B:$E,4,FALSE),IFERROR(VLOOKUP(C48,SUDECAP!$A:$D,4,FALSE),IFERROR(VLOOKUP(C48,SICRO!$A:$D,4,FALSE),VLOOKUP(C48,CPUS!$B:$H,7,FALSE)))))),0)</f>
        <v>1.65</v>
      </c>
      <c r="H48" s="28">
        <f t="shared" ref="H48:H49" si="30">TRUNC(F48*G48,2)</f>
        <v>207541.42</v>
      </c>
      <c r="I48" s="28">
        <f t="shared" ref="I48:I49" si="31">TRUNC(G48*(1+$H$3),2)</f>
        <v>2.0299999999999998</v>
      </c>
      <c r="J48" s="28">
        <f t="shared" ref="J48:J49" si="32">TRUNC(I48*F48,2)</f>
        <v>255338.84</v>
      </c>
      <c r="K48" s="14"/>
    </row>
    <row r="49" spans="1:11" ht="30" x14ac:dyDescent="0.25">
      <c r="A49" s="23" t="s">
        <v>29137</v>
      </c>
      <c r="B49" s="24" t="str">
        <f>IF(IFERROR(VLOOKUP(C49,SINAPI!$A:$D,1,FALSE),"")=C49,"SINAPI",IF(IFERROR(VLOOKUP(C49,SETOP!$A:$E,1,FALSE),"")=C49,"SETOP",IF(IFERROR(VLOOKUP(C49,SUDECAP!$A:$D,1,FALSE),"")=C49,"SUDECAP",IF(IFERROR(VLOOKUP(C49,SICRO!$A:$D,1,FALSE),"")=C49,"SICRO","COMPOSIÇÃO"))))</f>
        <v>SINAPI</v>
      </c>
      <c r="C49" s="30">
        <v>93596</v>
      </c>
      <c r="D49" s="25" t="str">
        <f>IFERROR(IFERROR(VLOOKUP(C49,SINAPI!$A:$D,2,FALSE),IFERROR(VLOOKUP(C49,SETOP!$A:$E,3,FALSE),IFERROR(VLOOKUP(C49,SETOP!$B:$E,2,FALSE),IFERROR(VLOOKUP(C49,SUDECAP!$A:$D,2,FALSE),IFERROR(VLOOKUP(C49,SICRO!$A:$D,2,FALSE),VLOOKUP(C49,CPUS!$B:$H,3,FALSE)))))),"")</f>
        <v>TRANSPORTE COM CAMINHÃO BASCULANTE DE 10 M³, EM VIA URBANA PAVIMENTADA, ADICIONAL PARA DMT EXCEDENTE A 30 KM (UNIDADE: TXKM). AF_07/2020</v>
      </c>
      <c r="E49" s="26" t="str">
        <f>IFERROR(IFERROR(VLOOKUP(C49,SINAPI!$A:$D,3,FALSE),IFERROR(VLOOKUP(C49,SETOP!$A:$E,4,FALSE),IFERROR(VLOOKUP(C49,SETOP!$B:$E,3,FALSE),IFERROR(VLOOKUP(C49,SUDECAP!$A:$D,3,FALSE),IFERROR(VLOOKUP(C49,SICRO!$A:$D,3,FALSE),VLOOKUP(C49,CPUS!$B:$H,4,FALSE)))))),"")</f>
        <v>TXKM</v>
      </c>
      <c r="F49" s="27">
        <f>514.34*2.4*18.5</f>
        <v>22836.696</v>
      </c>
      <c r="G49" s="28">
        <f>IFERROR(IFERROR(VLOOKUP(C49,SINAPI!$A:$D,4,FALSE),IFERROR(VLOOKUP(C49,SETOP!$A:$E,5,FALSE),IFERROR(VLOOKUP(C49,SETOP!$B:$E,4,FALSE),IFERROR(VLOOKUP(C49,SUDECAP!$A:$D,4,FALSE),IFERROR(VLOOKUP(C49,SICRO!$A:$D,4,FALSE),VLOOKUP(C49,CPUS!$B:$H,7,FALSE)))))),0)</f>
        <v>0.65</v>
      </c>
      <c r="H49" s="28">
        <f t="shared" si="30"/>
        <v>14843.85</v>
      </c>
      <c r="I49" s="28">
        <f t="shared" si="31"/>
        <v>0.8</v>
      </c>
      <c r="J49" s="28">
        <f t="shared" si="32"/>
        <v>18269.349999999999</v>
      </c>
      <c r="K49" s="14"/>
    </row>
    <row r="50" spans="1:11" ht="30" x14ac:dyDescent="0.25">
      <c r="A50" s="23" t="s">
        <v>29185</v>
      </c>
      <c r="B50" s="24" t="str">
        <f>IF(IFERROR(VLOOKUP(C50,SINAPI!$A:$D,1,FALSE),"")=C50,"SINAPI",IF(IFERROR(VLOOKUP(C50,SETOP!$A:$E,1,FALSE),"")=C50,"SETOP",IF(IFERROR(VLOOKUP(C50,SUDECAP!$A:$D,1,FALSE),"")=C50,"SUDECAP",IF(IFERROR(VLOOKUP(C50,SICRO!$A:$D,1,FALSE),"")=C50,"SICRO","COMPOSIÇÃO"))))</f>
        <v>SINAPI</v>
      </c>
      <c r="C50" s="30">
        <v>95875</v>
      </c>
      <c r="D50" s="25" t="str">
        <f>IFERROR(IFERROR(VLOOKUP(C50,SINAPI!$A:$D,2,FALSE),IFERROR(VLOOKUP(C50,SETOP!$A:$E,3,FALSE),IFERROR(VLOOKUP(C50,SETOP!$B:$E,2,FALSE),IFERROR(VLOOKUP(C50,SUDECAP!$A:$D,2,FALSE),IFERROR(VLOOKUP(C50,SICRO!$A:$D,2,FALSE),VLOOKUP(C50,CPUS!$B:$H,3,FALSE)))))),"")</f>
        <v>TRANSPORTE COM CAMINHÃO BASCULANTE DE 10 M³, EM VIA URBANA PAVIMENTADA, DMT ATÉ 30 KM (UNIDADE: M3XKM). AF_07/2020</v>
      </c>
      <c r="E50" s="26" t="str">
        <f>IFERROR(IFERROR(VLOOKUP(C50,SINAPI!$A:$D,3,FALSE),IFERROR(VLOOKUP(C50,SETOP!$A:$E,4,FALSE),IFERROR(VLOOKUP(C50,SETOP!$B:$E,3,FALSE),IFERROR(VLOOKUP(C50,SUDECAP!$A:$D,3,FALSE),IFERROR(VLOOKUP(C50,SICRO!$A:$D,3,FALSE),VLOOKUP(C50,CPUS!$B:$H,4,FALSE)))))),"")</f>
        <v>M3XKM</v>
      </c>
      <c r="F50" s="27">
        <f>(3434.15*1.3*15)</f>
        <v>66965.925000000003</v>
      </c>
      <c r="G50" s="28">
        <f>IFERROR(IFERROR(VLOOKUP(C50,SINAPI!$A:$D,4,FALSE),IFERROR(VLOOKUP(C50,SETOP!$A:$E,5,FALSE),IFERROR(VLOOKUP(C50,SETOP!$B:$E,4,FALSE),IFERROR(VLOOKUP(C50,SUDECAP!$A:$D,4,FALSE),IFERROR(VLOOKUP(C50,SICRO!$A:$D,4,FALSE),VLOOKUP(C50,CPUS!$B:$H,7,FALSE)))))),0)</f>
        <v>2.4500000000000002</v>
      </c>
      <c r="H50" s="28">
        <f t="shared" si="27"/>
        <v>164066.51</v>
      </c>
      <c r="I50" s="28">
        <f t="shared" si="28"/>
        <v>3.02</v>
      </c>
      <c r="J50" s="28">
        <f t="shared" si="29"/>
        <v>202237.09</v>
      </c>
      <c r="K50" s="14"/>
    </row>
    <row r="51" spans="1:11" x14ac:dyDescent="0.25">
      <c r="A51" s="54">
        <v>7</v>
      </c>
      <c r="B51" s="55"/>
      <c r="C51" s="54"/>
      <c r="D51" s="56" t="s">
        <v>29092</v>
      </c>
      <c r="E51" s="55"/>
      <c r="F51" s="55"/>
      <c r="G51" s="55"/>
      <c r="H51" s="57"/>
      <c r="I51" s="55"/>
      <c r="J51" s="58">
        <f>SUM(J52:J54)</f>
        <v>400179.26</v>
      </c>
      <c r="K51" s="14"/>
    </row>
    <row r="52" spans="1:11" ht="45" x14ac:dyDescent="0.25">
      <c r="A52" s="23" t="s">
        <v>29138</v>
      </c>
      <c r="B52" s="24" t="str">
        <f>IF(IFERROR(VLOOKUP(C52,SINAPI!$A:$D,1,FALSE),"")=C52,"SINAPI",IF(IFERROR(VLOOKUP(C52,SETOP!$A:$E,1,FALSE),"")=C52,"SETOP",IF(IFERROR(VLOOKUP(C52,SUDECAP!$A:$D,1,FALSE),"")=C52,"SUDECAP",IF(IFERROR(VLOOKUP(C52,SICRO!$A:$D,1,FALSE),"")=C52,"SICRO","COMPOSIÇÃO"))))</f>
        <v>SETOP</v>
      </c>
      <c r="C52" s="30" t="s">
        <v>9510</v>
      </c>
      <c r="D52" s="25" t="str">
        <f>IFERROR(IFERROR(VLOOKUP(C52,SINAPI!$A:$D,2,FALSE),IFERROR(VLOOKUP(C52,SETOP!$A:$E,3,FALSE),IFERROR(VLOOKUP(C52,SETOP!$B:$E,2,FALSE),IFERROR(VLOOKUP(C52,SUDECAP!$A:$D,2,FALSE),IFERROR(VLOOKUP(C52,SICRO!$A:$D,2,FALSE),VLOOKUP(C52,CPUS!$B:$H,3,FALSE)))))),"")</f>
        <v>GUIA DE MEIO-FIO, EM CONCRETO COM FCK 15MPA, MOLDADA IN-LOCO, SEÇÃO 15X45CM, FORMA EM MADEIRA, EXCLUSIVE SARJETA, INCLUSIVE ESCAVAÇÃO, APILOAMENTO E TRANSPORTE COM RETIRADA DO MATERIAL ESCAVADO (EM CAÇAMBA)</v>
      </c>
      <c r="E52" s="26" t="str">
        <f>IFERROR(IFERROR(VLOOKUP(C52,SINAPI!$A:$D,3,FALSE),IFERROR(VLOOKUP(C52,SETOP!$A:$E,4,FALSE),IFERROR(VLOOKUP(C52,SETOP!$B:$E,3,FALSE),IFERROR(VLOOKUP(C52,SUDECAP!$A:$D,3,FALSE),IFERROR(VLOOKUP(C52,SICRO!$A:$D,3,FALSE),VLOOKUP(C52,CPUS!$B:$H,4,FALSE)))))),"")</f>
        <v>M</v>
      </c>
      <c r="F52" s="27">
        <v>1294.1300000000001</v>
      </c>
      <c r="G52" s="28">
        <f>IFERROR(IFERROR(VLOOKUP(C52,SINAPI!$A:$D,4,FALSE),IFERROR(VLOOKUP(C52,SETOP!$A:$E,5,FALSE),IFERROR(VLOOKUP(C52,SETOP!$B:$E,4,FALSE),IFERROR(VLOOKUP(C52,SUDECAP!$A:$D,4,FALSE),IFERROR(VLOOKUP(C52,SICRO!$A:$D,4,FALSE),VLOOKUP(C52,CPUS!$B:$H,7,FALSE)))))),0)</f>
        <v>114.41</v>
      </c>
      <c r="H52" s="28">
        <f t="shared" ref="H52:H54" si="33">TRUNC(F52*G52,2)</f>
        <v>148061.41</v>
      </c>
      <c r="I52" s="28">
        <f t="shared" ref="I52:I54" si="34">TRUNC(G52*(1+$H$3),2)</f>
        <v>141.15</v>
      </c>
      <c r="J52" s="28">
        <f t="shared" ref="J52:J54" si="35">TRUNC(I52*F52,2)</f>
        <v>182666.44</v>
      </c>
      <c r="K52" s="14"/>
    </row>
    <row r="53" spans="1:11" ht="45" x14ac:dyDescent="0.25">
      <c r="A53" s="23" t="s">
        <v>29139</v>
      </c>
      <c r="B53" s="24" t="str">
        <f>IF(IFERROR(VLOOKUP(C53,SINAPI!$A:$D,1,FALSE),"")=C53,"SINAPI",IF(IFERROR(VLOOKUP(C53,SETOP!$A:$E,1,FALSE),"")=C53,"SETOP",IF(IFERROR(VLOOKUP(C53,SUDECAP!$A:$D,1,FALSE),"")=C53,"SUDECAP",IF(IFERROR(VLOOKUP(C53,SICRO!$A:$D,1,FALSE),"")=C53,"SICRO","COMPOSIÇÃO"))))</f>
        <v>SETOP</v>
      </c>
      <c r="C53" s="30" t="s">
        <v>9161</v>
      </c>
      <c r="D53" s="25" t="str">
        <f>IFERROR(IFERROR(VLOOKUP(C53,SINAPI!$A:$D,2,FALSE),IFERROR(VLOOKUP(C53,SETOP!$A:$E,3,FALSE),IFERROR(VLOOKUP(C53,SETOP!$B:$E,2,FALSE),IFERROR(VLOOKUP(C53,SUDECAP!$A:$D,2,FALSE),IFERROR(VLOOKUP(C53,SICRO!$A:$D,2,FALSE),VLOOKUP(C53,CPUS!$B:$H,3,FALSE)))))),"")</f>
        <v>SARJETA DE CONCRETO URBANO (SCU), TIPO 2, COM FCK 15 MPA, LARGURA DE 50CM COM INCLINAÇÃO DE 15%, ESP. 7CM, PADRÃO DER-MG, EXCLUSIVE MEIO-FIO, INCLUSIVE ESCAVAÇÃO, APILAOMENTO E TRANSPORTE COM RETIRADA DO MATERIAL ESCAVADO (EM CAÇAMBA)</v>
      </c>
      <c r="E53" s="26" t="str">
        <f>IFERROR(IFERROR(VLOOKUP(C53,SINAPI!$A:$D,3,FALSE),IFERROR(VLOOKUP(C53,SETOP!$A:$E,4,FALSE),IFERROR(VLOOKUP(C53,SETOP!$B:$E,3,FALSE),IFERROR(VLOOKUP(C53,SUDECAP!$A:$D,3,FALSE),IFERROR(VLOOKUP(C53,SICRO!$A:$D,3,FALSE),VLOOKUP(C53,CPUS!$B:$H,4,FALSE)))))),"")</f>
        <v>M</v>
      </c>
      <c r="F53" s="27">
        <v>1294.1300000000001</v>
      </c>
      <c r="G53" s="28">
        <f>IFERROR(IFERROR(VLOOKUP(C53,SINAPI!$A:$D,4,FALSE),IFERROR(VLOOKUP(C53,SETOP!$A:$E,5,FALSE),IFERROR(VLOOKUP(C53,SETOP!$B:$E,4,FALSE),IFERROR(VLOOKUP(C53,SUDECAP!$A:$D,4,FALSE),IFERROR(VLOOKUP(C53,SICRO!$A:$D,4,FALSE),VLOOKUP(C53,CPUS!$B:$H,7,FALSE)))))),0)</f>
        <v>44.21</v>
      </c>
      <c r="H53" s="28">
        <f t="shared" si="33"/>
        <v>57213.48</v>
      </c>
      <c r="I53" s="28">
        <f t="shared" si="34"/>
        <v>54.54</v>
      </c>
      <c r="J53" s="28">
        <f t="shared" si="35"/>
        <v>70581.850000000006</v>
      </c>
      <c r="K53" s="14"/>
    </row>
    <row r="54" spans="1:11" x14ac:dyDescent="0.25">
      <c r="A54" s="23" t="s">
        <v>29140</v>
      </c>
      <c r="B54" s="24" t="str">
        <f>IF(IFERROR(VLOOKUP(C54,SINAPI!$A:$D,1,FALSE),"")=C54,"SINAPI",IF(IFERROR(VLOOKUP(C54,SETOP!$A:$E,1,FALSE),"")=C54,"SETOP",IF(IFERROR(VLOOKUP(C54,SUDECAP!$A:$D,1,FALSE),"")=C54,"SUDECAP",IF(IFERROR(VLOOKUP(C54,SICRO!$A:$D,1,FALSE),"")=C54,"SICRO","COMPOSIÇÃO"))))</f>
        <v>SETOP</v>
      </c>
      <c r="C54" s="30" t="s">
        <v>9478</v>
      </c>
      <c r="D54" s="25" t="str">
        <f>IFERROR(IFERROR(VLOOKUP(C54,SINAPI!$A:$D,2,FALSE),IFERROR(VLOOKUP(C54,SETOP!$A:$E,3,FALSE),IFERROR(VLOOKUP(C54,SETOP!$B:$E,2,FALSE),IFERROR(VLOOKUP(C54,SUDECAP!$A:$D,2,FALSE),IFERROR(VLOOKUP(C54,SICRO!$A:$D,2,FALSE),VLOOKUP(C54,CPUS!$B:$H,3,FALSE)))))),"")</f>
        <v>PASSEIOS DE CONCRETO E = 8 CM, FCK = 15 MPA PADRÃO PREFEITURA</v>
      </c>
      <c r="E54" s="26" t="str">
        <f>IFERROR(IFERROR(VLOOKUP(C54,SINAPI!$A:$D,3,FALSE),IFERROR(VLOOKUP(C54,SETOP!$A:$E,4,FALSE),IFERROR(VLOOKUP(C54,SETOP!$B:$E,3,FALSE),IFERROR(VLOOKUP(C54,SUDECAP!$A:$D,3,FALSE),IFERROR(VLOOKUP(C54,SICRO!$A:$D,3,FALSE),VLOOKUP(C54,CPUS!$B:$H,4,FALSE)))))),"")</f>
        <v>M2</v>
      </c>
      <c r="F54" s="27">
        <v>1676.72</v>
      </c>
      <c r="G54" s="28">
        <f>IFERROR(IFERROR(VLOOKUP(C54,SINAPI!$A:$D,4,FALSE),IFERROR(VLOOKUP(C54,SETOP!$A:$E,5,FALSE),IFERROR(VLOOKUP(C54,SETOP!$B:$E,4,FALSE),IFERROR(VLOOKUP(C54,SUDECAP!$A:$D,4,FALSE),IFERROR(VLOOKUP(C54,SICRO!$A:$D,4,FALSE),VLOOKUP(C54,CPUS!$B:$H,7,FALSE)))))),0)</f>
        <v>71.03</v>
      </c>
      <c r="H54" s="28">
        <f t="shared" si="33"/>
        <v>119097.42</v>
      </c>
      <c r="I54" s="28">
        <f t="shared" si="34"/>
        <v>87.63</v>
      </c>
      <c r="J54" s="28">
        <f t="shared" si="35"/>
        <v>146930.97</v>
      </c>
      <c r="K54" s="14"/>
    </row>
    <row r="55" spans="1:11" x14ac:dyDescent="0.25">
      <c r="A55" s="54">
        <v>8</v>
      </c>
      <c r="B55" s="55"/>
      <c r="C55" s="54"/>
      <c r="D55" s="56" t="s">
        <v>29090</v>
      </c>
      <c r="E55" s="55"/>
      <c r="F55" s="55"/>
      <c r="G55" s="55"/>
      <c r="H55" s="57"/>
      <c r="I55" s="55"/>
      <c r="J55" s="58">
        <f>J56+J61</f>
        <v>31963.47</v>
      </c>
      <c r="K55" s="14"/>
    </row>
    <row r="56" spans="1:11" x14ac:dyDescent="0.25">
      <c r="A56" s="18" t="s">
        <v>29141</v>
      </c>
      <c r="B56" s="103"/>
      <c r="C56" s="18"/>
      <c r="D56" s="104" t="s">
        <v>28908</v>
      </c>
      <c r="E56" s="103"/>
      <c r="F56" s="103"/>
      <c r="G56" s="103"/>
      <c r="H56" s="20"/>
      <c r="I56" s="103"/>
      <c r="J56" s="105">
        <f>SUM(J57:J60)</f>
        <v>3681.15</v>
      </c>
      <c r="K56" s="14"/>
    </row>
    <row r="57" spans="1:11" ht="30" customHeight="1" x14ac:dyDescent="0.25">
      <c r="A57" s="23" t="s">
        <v>29142</v>
      </c>
      <c r="B57" s="24" t="str">
        <f>IF(IFERROR(VLOOKUP(C57,SINAPI!$A:$D,1,FALSE),"")=C57,"SINAPI",IF(IFERROR(VLOOKUP(C57,SETOP!$A:$E,1,FALSE),"")=C57,"SETOP",IF(IFERROR(VLOOKUP(C57,SUDECAP!$A:$D,1,FALSE),"")=C57,"SUDECAP",IF(IFERROR(VLOOKUP(C57,SICRO!$A:$D,1,FALSE),"")=C57,"SICRO","COMPOSIÇÃO"))))</f>
        <v>SICRO</v>
      </c>
      <c r="C57" s="30">
        <v>5213440</v>
      </c>
      <c r="D57" s="25" t="str">
        <f>IFERROR(IFERROR(VLOOKUP(C57,SINAPI!$A:$D,2,FALSE),IFERROR(VLOOKUP(C57,SETOP!$A:$E,3,FALSE),IFERROR(VLOOKUP(C57,SETOP!$B:$E,2,FALSE),IFERROR(VLOOKUP(C57,SUDECAP!$A:$D,2,FALSE),IFERROR(VLOOKUP(C57,SICRO!$A:$D,2,FALSE),VLOOKUP(C57,CPUS!$B:$H,3,FALSE)))))),"")</f>
        <v>PLACA DE REGULAMENTAÇÃO EM AÇO D = 0,60 M - PELÍCULA RETRORREFLETIVA TIPO I + SI - FORNECIMENTO E IMPLANTAÇÃO</v>
      </c>
      <c r="E57" s="26" t="str">
        <f>IFERROR(IFERROR(VLOOKUP(C57,SINAPI!$A:$D,3,FALSE),IFERROR(VLOOKUP(C57,SETOP!$A:$E,4,FALSE),IFERROR(VLOOKUP(C57,SETOP!$B:$E,3,FALSE),IFERROR(VLOOKUP(C57,SUDECAP!$A:$D,3,FALSE),IFERROR(VLOOKUP(C57,SICRO!$A:$D,3,FALSE),VLOOKUP(C57,CPUS!$B:$H,4,FALSE)))))),"")</f>
        <v>UN</v>
      </c>
      <c r="F57" s="27">
        <v>3</v>
      </c>
      <c r="G57" s="28">
        <f>IFERROR(IFERROR(VLOOKUP(C57,SINAPI!$A:$D,4,FALSE),IFERROR(VLOOKUP(C57,SETOP!$A:$E,5,FALSE),IFERROR(VLOOKUP(C57,SETOP!$B:$E,4,FALSE),IFERROR(VLOOKUP(C57,SUDECAP!$A:$D,4,FALSE),IFERROR(VLOOKUP(C57,SICRO!$A:$D,4,FALSE),VLOOKUP(C57,CPUS!$B:$H,7,FALSE)))))),0)</f>
        <v>246.85</v>
      </c>
      <c r="H57" s="28">
        <f t="shared" ref="H57:H58" si="36">TRUNC(F57*G57,2)</f>
        <v>740.55</v>
      </c>
      <c r="I57" s="28">
        <f t="shared" ref="I57:I58" si="37">TRUNC(G57*(1+$H$3),2)</f>
        <v>304.56</v>
      </c>
      <c r="J57" s="28">
        <f t="shared" ref="J57:J58" si="38">TRUNC(I57*F57,2)</f>
        <v>913.68</v>
      </c>
      <c r="K57" s="14"/>
    </row>
    <row r="58" spans="1:11" ht="30" x14ac:dyDescent="0.25">
      <c r="A58" s="23" t="s">
        <v>29143</v>
      </c>
      <c r="B58" s="24" t="str">
        <f>IF(IFERROR(VLOOKUP(C58,SINAPI!$A:$D,1,FALSE),"")=C58,"SINAPI",IF(IFERROR(VLOOKUP(C58,SETOP!$A:$E,1,FALSE),"")=C58,"SETOP",IF(IFERROR(VLOOKUP(C58,SUDECAP!$A:$D,1,FALSE),"")=C58,"SUDECAP",IF(IFERROR(VLOOKUP(C58,SICRO!$A:$D,1,FALSE),"")=C58,"SICRO","COMPOSIÇÃO"))))</f>
        <v>SICRO</v>
      </c>
      <c r="C58" s="30">
        <v>5213477</v>
      </c>
      <c r="D58" s="25" t="str">
        <f>IFERROR(IFERROR(VLOOKUP(C58,SINAPI!$A:$D,2,FALSE),IFERROR(VLOOKUP(C58,SETOP!$A:$E,3,FALSE),IFERROR(VLOOKUP(C58,SETOP!$B:$E,2,FALSE),IFERROR(VLOOKUP(C58,SUDECAP!$A:$D,2,FALSE),IFERROR(VLOOKUP(C58,SICRO!$A:$D,2,FALSE),VLOOKUP(C58,CPUS!$B:$H,3,FALSE)))))),"")</f>
        <v>PLACA DELINEADOR EM AÇO - 0,30 X 0,90 M - PELÍCULA RETRORREFLETIVA TIPO I + IV - FORNECIMENTO E IMPLANTAÇÃO</v>
      </c>
      <c r="E58" s="26" t="str">
        <f>IFERROR(IFERROR(VLOOKUP(C58,SINAPI!$A:$D,3,FALSE),IFERROR(VLOOKUP(C58,SETOP!$A:$E,4,FALSE),IFERROR(VLOOKUP(C58,SETOP!$B:$E,3,FALSE),IFERROR(VLOOKUP(C58,SUDECAP!$A:$D,3,FALSE),IFERROR(VLOOKUP(C58,SICRO!$A:$D,3,FALSE),VLOOKUP(C58,CPUS!$B:$H,4,FALSE)))))),"")</f>
        <v>UN</v>
      </c>
      <c r="F58" s="27">
        <v>3</v>
      </c>
      <c r="G58" s="28">
        <f>IFERROR(IFERROR(VLOOKUP(C58,SINAPI!$A:$D,4,FALSE),IFERROR(VLOOKUP(C58,SETOP!$A:$E,5,FALSE),IFERROR(VLOOKUP(C58,SETOP!$B:$E,4,FALSE),IFERROR(VLOOKUP(C58,SUDECAP!$A:$D,4,FALSE),IFERROR(VLOOKUP(C58,SICRO!$A:$D,4,FALSE),VLOOKUP(C58,CPUS!$B:$H,7,FALSE)))))),0)</f>
        <v>164.76</v>
      </c>
      <c r="H58" s="28">
        <f t="shared" si="36"/>
        <v>494.28</v>
      </c>
      <c r="I58" s="28">
        <f t="shared" si="37"/>
        <v>203.28</v>
      </c>
      <c r="J58" s="28">
        <f t="shared" si="38"/>
        <v>609.84</v>
      </c>
      <c r="K58" s="14"/>
    </row>
    <row r="59" spans="1:11" ht="30" x14ac:dyDescent="0.25">
      <c r="A59" s="23" t="s">
        <v>29144</v>
      </c>
      <c r="B59" s="24" t="str">
        <f>IF(IFERROR(VLOOKUP(C59,SINAPI!$A:$D,1,FALSE),"")=C59,"SINAPI",IF(IFERROR(VLOOKUP(C59,SETOP!$A:$E,1,FALSE),"")=C59,"SETOP",IF(IFERROR(VLOOKUP(C59,SUDECAP!$A:$D,1,FALSE),"")=C59,"SUDECAP",IF(IFERROR(VLOOKUP(C59,SICRO!$A:$D,1,FALSE),"")=C59,"SICRO","COMPOSIÇÃO"))))</f>
        <v>SICRO</v>
      </c>
      <c r="C59" s="30">
        <v>5213462</v>
      </c>
      <c r="D59" s="25" t="str">
        <f>IFERROR(IFERROR(VLOOKUP(C59,SINAPI!$A:$D,2,FALSE),IFERROR(VLOOKUP(C59,SETOP!$A:$E,3,FALSE),IFERROR(VLOOKUP(C59,SETOP!$B:$E,2,FALSE),IFERROR(VLOOKUP(C59,SUDECAP!$A:$D,2,FALSE),IFERROR(VLOOKUP(C59,SICRO!$A:$D,2,FALSE),VLOOKUP(C59,CPUS!$B:$H,3,FALSE)))))),"")</f>
        <v>PLACA DE REGULAMENTAÇÃO EM FIBRA, R2 LADO 1,00 M - PELÍCULA RETRORREFLETIVA TIPO I + SI - FORNECIMENTO E IMPLANTAÇÃO</v>
      </c>
      <c r="E59" s="26" t="str">
        <f>IFERROR(IFERROR(VLOOKUP(C59,SINAPI!$A:$D,3,FALSE),IFERROR(VLOOKUP(C59,SETOP!$A:$E,4,FALSE),IFERROR(VLOOKUP(C59,SETOP!$B:$E,3,FALSE),IFERROR(VLOOKUP(C59,SUDECAP!$A:$D,3,FALSE),IFERROR(VLOOKUP(C59,SICRO!$A:$D,3,FALSE),VLOOKUP(C59,CPUS!$B:$H,4,FALSE)))))),"")</f>
        <v>UN</v>
      </c>
      <c r="F59" s="27">
        <v>3</v>
      </c>
      <c r="G59" s="28">
        <f>IFERROR(IFERROR(VLOOKUP(C59,SINAPI!$A:$D,4,FALSE),IFERROR(VLOOKUP(C59,SETOP!$A:$E,5,FALSE),IFERROR(VLOOKUP(C59,SETOP!$B:$E,4,FALSE),IFERROR(VLOOKUP(C59,SUDECAP!$A:$D,4,FALSE),IFERROR(VLOOKUP(C59,SICRO!$A:$D,4,FALSE),VLOOKUP(C59,CPUS!$B:$H,7,FALSE)))))),0)</f>
        <v>358.42</v>
      </c>
      <c r="H59" s="28">
        <f t="shared" ref="H59:H66" si="39">TRUNC(F59*G59,2)</f>
        <v>1075.26</v>
      </c>
      <c r="I59" s="28">
        <f t="shared" ref="I59:I66" si="40">TRUNC(G59*(1+$H$3),2)</f>
        <v>442.21</v>
      </c>
      <c r="J59" s="28">
        <f t="shared" ref="J59:J66" si="41">TRUNC(I59*F59,2)</f>
        <v>1326.63</v>
      </c>
      <c r="K59" s="14"/>
    </row>
    <row r="60" spans="1:11" ht="15" customHeight="1" x14ac:dyDescent="0.25">
      <c r="A60" s="23" t="s">
        <v>29145</v>
      </c>
      <c r="B60" s="24" t="str">
        <f>IF(IFERROR(VLOOKUP(C60,SINAPI!$A:$D,1,FALSE),"")=C60,"SINAPI",IF(IFERROR(VLOOKUP(C60,SETOP!$A:$E,1,FALSE),"")=C60,"SETOP",IF(IFERROR(VLOOKUP(C60,SUDECAP!$A:$D,1,FALSE),"")=C60,"SUDECAP",IF(IFERROR(VLOOKUP(C60,SICRO!$A:$D,1,FALSE),"")=C60,"SICRO","COMPOSIÇÃO"))))</f>
        <v>SICRO</v>
      </c>
      <c r="C60" s="30">
        <v>5216111</v>
      </c>
      <c r="D60" s="25" t="str">
        <f>IFERROR(IFERROR(VLOOKUP(C60,SINAPI!$A:$D,2,FALSE),IFERROR(VLOOKUP(C60,SETOP!$A:$E,3,FALSE),IFERROR(VLOOKUP(C60,SETOP!$B:$E,2,FALSE),IFERROR(VLOOKUP(C60,SUDECAP!$A:$D,2,FALSE),IFERROR(VLOOKUP(C60,SICRO!$A:$D,2,FALSE),VLOOKUP(C60,CPUS!$B:$H,3,FALSE)))))),"")</f>
        <v>SUPORTE PARA PLACA DE SINALIZAÇÃO EM MADEIRA DE LEI TRATADA 8 X 8 CM - FORNECIMENTO E IMPLANTAÇÃO</v>
      </c>
      <c r="E60" s="26" t="str">
        <f>IFERROR(IFERROR(VLOOKUP(C60,SINAPI!$A:$D,3,FALSE),IFERROR(VLOOKUP(C60,SETOP!$A:$E,4,FALSE),IFERROR(VLOOKUP(C60,SETOP!$B:$E,3,FALSE),IFERROR(VLOOKUP(C60,SUDECAP!$A:$D,3,FALSE),IFERROR(VLOOKUP(C60,SICRO!$A:$D,3,FALSE),VLOOKUP(C60,CPUS!$B:$H,4,FALSE)))))),"")</f>
        <v>UN</v>
      </c>
      <c r="F60" s="27">
        <v>6</v>
      </c>
      <c r="G60" s="28">
        <f>IFERROR(IFERROR(VLOOKUP(C60,SINAPI!$A:$D,4,FALSE),IFERROR(VLOOKUP(C60,SETOP!$A:$E,5,FALSE),IFERROR(VLOOKUP(C60,SETOP!$B:$E,4,FALSE),IFERROR(VLOOKUP(C60,SUDECAP!$A:$D,4,FALSE),IFERROR(VLOOKUP(C60,SICRO!$A:$D,4,FALSE),VLOOKUP(C60,CPUS!$B:$H,7,FALSE)))))),0)</f>
        <v>112.26</v>
      </c>
      <c r="H60" s="28">
        <f t="shared" ref="H60" si="42">TRUNC(F60*G60,2)</f>
        <v>673.56</v>
      </c>
      <c r="I60" s="28">
        <f t="shared" ref="I60" si="43">TRUNC(G60*(1+$H$3),2)</f>
        <v>138.5</v>
      </c>
      <c r="J60" s="28">
        <f t="shared" ref="J60" si="44">TRUNC(I60*F60,2)</f>
        <v>831</v>
      </c>
      <c r="K60" s="14"/>
    </row>
    <row r="61" spans="1:11" x14ac:dyDescent="0.25">
      <c r="A61" s="18" t="s">
        <v>29146</v>
      </c>
      <c r="B61" s="103"/>
      <c r="C61" s="18"/>
      <c r="D61" s="104" t="s">
        <v>29107</v>
      </c>
      <c r="E61" s="103"/>
      <c r="F61" s="103"/>
      <c r="G61" s="103"/>
      <c r="H61" s="20"/>
      <c r="I61" s="103"/>
      <c r="J61" s="105">
        <f>SUM(J62:J66)</f>
        <v>28282.32</v>
      </c>
      <c r="K61" s="14"/>
    </row>
    <row r="62" spans="1:11" ht="30" x14ac:dyDescent="0.25">
      <c r="A62" s="23" t="s">
        <v>29147</v>
      </c>
      <c r="B62" s="24" t="str">
        <f>IF(IFERROR(VLOOKUP(C62,SINAPI!$A:$D,1,FALSE),"")=C62,"SINAPI",IF(IFERROR(VLOOKUP(C62,SETOP!$A:$E,1,FALSE),"")=C62,"SETOP",IF(IFERROR(VLOOKUP(C62,SUDECAP!$A:$D,1,FALSE),"")=C62,"SUDECAP",IF(IFERROR(VLOOKUP(C62,SICRO!$A:$D,1,FALSE),"")=C62,"SICRO","COMPOSIÇÃO"))))</f>
        <v>SETOP</v>
      </c>
      <c r="C62" s="30" t="s">
        <v>2909</v>
      </c>
      <c r="D62" s="25" t="str">
        <f>IFERROR(IFERROR(VLOOKUP(C62,SINAPI!$A:$D,2,FALSE),IFERROR(VLOOKUP(C62,SETOP!$A:$E,3,FALSE),IFERROR(VLOOKUP(C62,SETOP!$B:$E,2,FALSE),IFERROR(VLOOKUP(C62,SUDECAP!$A:$D,2,FALSE),IFERROR(VLOOKUP(C62,SICRO!$A:$D,2,FALSE),VLOOKUP(C62,CPUS!$B:$H,3,FALSE)))))),"")</f>
        <v>LINHAS DE RESINA ACRILICA DE  0,6MM  DE ESPESSURA E LARGURA  = 0,10M (EXECUÇÃO, INCLUINDO PRÉ-MARCAÇÃO, FORNECIMENTO E TRANSPORTE DE TODOS OS MATERIAIS)</v>
      </c>
      <c r="E62" s="26" t="str">
        <f>IFERROR(IFERROR(VLOOKUP(C62,SINAPI!$A:$D,3,FALSE),IFERROR(VLOOKUP(C62,SETOP!$A:$E,4,FALSE),IFERROR(VLOOKUP(C62,SETOP!$B:$E,3,FALSE),IFERROR(VLOOKUP(C62,SUDECAP!$A:$D,3,FALSE),IFERROR(VLOOKUP(C62,SICRO!$A:$D,3,FALSE),VLOOKUP(C62,CPUS!$B:$H,4,FALSE)))))),"")</f>
        <v>M</v>
      </c>
      <c r="F62" s="27">
        <v>2448.4299999999998</v>
      </c>
      <c r="G62" s="28">
        <f>IFERROR(IFERROR(VLOOKUP(C62,SINAPI!$A:$D,4,FALSE),IFERROR(VLOOKUP(C62,SETOP!$A:$E,5,FALSE),IFERROR(VLOOKUP(C62,SETOP!$B:$E,4,FALSE),IFERROR(VLOOKUP(C62,SUDECAP!$A:$D,4,FALSE),IFERROR(VLOOKUP(C62,SICRO!$A:$D,4,FALSE),VLOOKUP(C62,CPUS!$B:$H,7,FALSE)))))),0)</f>
        <v>2.97</v>
      </c>
      <c r="H62" s="28">
        <f t="shared" si="39"/>
        <v>7271.83</v>
      </c>
      <c r="I62" s="28">
        <f t="shared" si="40"/>
        <v>3.66</v>
      </c>
      <c r="J62" s="28">
        <f t="shared" si="41"/>
        <v>8961.25</v>
      </c>
      <c r="K62" s="14"/>
    </row>
    <row r="63" spans="1:11" ht="30" x14ac:dyDescent="0.25">
      <c r="A63" s="23" t="s">
        <v>29148</v>
      </c>
      <c r="B63" s="24" t="str">
        <f>IF(IFERROR(VLOOKUP(C63,SINAPI!$A:$D,1,FALSE),"")=C63,"SINAPI",IF(IFERROR(VLOOKUP(C63,SETOP!$A:$E,1,FALSE),"")=C63,"SETOP",IF(IFERROR(VLOOKUP(C63,SUDECAP!$A:$D,1,FALSE),"")=C63,"SUDECAP",IF(IFERROR(VLOOKUP(C63,SICRO!$A:$D,1,FALSE),"")=C63,"SICRO","COMPOSIÇÃO"))))</f>
        <v>SETOP</v>
      </c>
      <c r="C63" s="30" t="s">
        <v>2911</v>
      </c>
      <c r="D63" s="25" t="str">
        <f>IFERROR(IFERROR(VLOOKUP(C63,SINAPI!$A:$D,2,FALSE),IFERROR(VLOOKUP(C63,SETOP!$A:$E,3,FALSE),IFERROR(VLOOKUP(C63,SETOP!$B:$E,2,FALSE),IFERROR(VLOOKUP(C63,SUDECAP!$A:$D,2,FALSE),IFERROR(VLOOKUP(C63,SICRO!$A:$D,2,FALSE),VLOOKUP(C63,CPUS!$B:$H,3,FALSE)))))),"")</f>
        <v>LINHAS DE RESINA ACRILICA 0,6MM DE ESPESSURA E  LARGURA = 0,30M (EXECUÇÃO, INCLUSIVE PRÉ-MARCAÇÃO, FORNECIMENTO E TRANSPORTE DE TODOS OS MATERIAIS)</v>
      </c>
      <c r="E63" s="26" t="str">
        <f>IFERROR(IFERROR(VLOOKUP(C63,SINAPI!$A:$D,3,FALSE),IFERROR(VLOOKUP(C63,SETOP!$A:$E,4,FALSE),IFERROR(VLOOKUP(C63,SETOP!$B:$E,3,FALSE),IFERROR(VLOOKUP(C63,SUDECAP!$A:$D,3,FALSE),IFERROR(VLOOKUP(C63,SICRO!$A:$D,3,FALSE),VLOOKUP(C63,CPUS!$B:$H,4,FALSE)))))),"")</f>
        <v>M</v>
      </c>
      <c r="F63" s="27">
        <v>170.25</v>
      </c>
      <c r="G63" s="28">
        <f>IFERROR(IFERROR(VLOOKUP(C63,SINAPI!$A:$D,4,FALSE),IFERROR(VLOOKUP(C63,SETOP!$A:$E,5,FALSE),IFERROR(VLOOKUP(C63,SETOP!$B:$E,4,FALSE),IFERROR(VLOOKUP(C63,SUDECAP!$A:$D,4,FALSE),IFERROR(VLOOKUP(C63,SICRO!$A:$D,4,FALSE),VLOOKUP(C63,CPUS!$B:$H,7,FALSE)))))),0)</f>
        <v>8.18</v>
      </c>
      <c r="H63" s="28">
        <f t="shared" si="39"/>
        <v>1392.64</v>
      </c>
      <c r="I63" s="28">
        <f t="shared" si="40"/>
        <v>10.09</v>
      </c>
      <c r="J63" s="28">
        <f t="shared" si="41"/>
        <v>1717.82</v>
      </c>
      <c r="K63" s="14"/>
    </row>
    <row r="64" spans="1:11" ht="30" x14ac:dyDescent="0.25">
      <c r="A64" s="23" t="s">
        <v>29149</v>
      </c>
      <c r="B64" s="24" t="str">
        <f>IF(IFERROR(VLOOKUP(C64,SINAPI!$A:$D,1,FALSE),"")=C64,"SINAPI",IF(IFERROR(VLOOKUP(C64,SETOP!$A:$E,1,FALSE),"")=C64,"SETOP",IF(IFERROR(VLOOKUP(C64,SUDECAP!$A:$D,1,FALSE),"")=C64,"SUDECAP",IF(IFERROR(VLOOKUP(C64,SICRO!$A:$D,1,FALSE),"")=C64,"SICRO","COMPOSIÇÃO"))))</f>
        <v>SETOP</v>
      </c>
      <c r="C64" s="30" t="s">
        <v>2910</v>
      </c>
      <c r="D64" s="25" t="str">
        <f>IFERROR(IFERROR(VLOOKUP(C64,SINAPI!$A:$D,2,FALSE),IFERROR(VLOOKUP(C64,SETOP!$A:$E,3,FALSE),IFERROR(VLOOKUP(C64,SETOP!$B:$E,2,FALSE),IFERROR(VLOOKUP(C64,SUDECAP!$A:$D,2,FALSE),IFERROR(VLOOKUP(C64,SICRO!$A:$D,2,FALSE),VLOOKUP(C64,CPUS!$B:$H,3,FALSE)))))),"")</f>
        <v>LINHAS DE RESINA ACRILICA 0,6MM DE ESPESSURA E LARGURA  = 0,20M (EXECUÇÃO, INCLUSIVE PRÉ-MARCAÇÃO, FORNECIMENTO E TRANSPORTE DE TODOS OS MATERIAIS)</v>
      </c>
      <c r="E64" s="26" t="str">
        <f>IFERROR(IFERROR(VLOOKUP(C64,SINAPI!$A:$D,3,FALSE),IFERROR(VLOOKUP(C64,SETOP!$A:$E,4,FALSE),IFERROR(VLOOKUP(C64,SETOP!$B:$E,3,FALSE),IFERROR(VLOOKUP(C64,SUDECAP!$A:$D,3,FALSE),IFERROR(VLOOKUP(C64,SICRO!$A:$D,3,FALSE),VLOOKUP(C64,CPUS!$B:$H,4,FALSE)))))),"")</f>
        <v>M</v>
      </c>
      <c r="F64" s="27">
        <v>295.10000000000002</v>
      </c>
      <c r="G64" s="28">
        <f>IFERROR(IFERROR(VLOOKUP(C64,SINAPI!$A:$D,4,FALSE),IFERROR(VLOOKUP(C64,SETOP!$A:$E,5,FALSE),IFERROR(VLOOKUP(C64,SETOP!$B:$E,4,FALSE),IFERROR(VLOOKUP(C64,SUDECAP!$A:$D,4,FALSE),IFERROR(VLOOKUP(C64,SICRO!$A:$D,4,FALSE),VLOOKUP(C64,CPUS!$B:$H,7,FALSE)))))),0)</f>
        <v>5.57</v>
      </c>
      <c r="H64" s="28">
        <f t="shared" si="39"/>
        <v>1643.7</v>
      </c>
      <c r="I64" s="28">
        <f t="shared" si="40"/>
        <v>6.87</v>
      </c>
      <c r="J64" s="28">
        <f t="shared" si="41"/>
        <v>2027.33</v>
      </c>
      <c r="K64" s="14"/>
    </row>
    <row r="65" spans="1:11" ht="30" x14ac:dyDescent="0.25">
      <c r="A65" s="23" t="s">
        <v>29150</v>
      </c>
      <c r="B65" s="24" t="str">
        <f>IF(IFERROR(VLOOKUP(C65,SINAPI!$A:$D,1,FALSE),"")=C65,"SINAPI",IF(IFERROR(VLOOKUP(C65,SETOP!$A:$E,1,FALSE),"")=C65,"SETOP",IF(IFERROR(VLOOKUP(C65,SUDECAP!$A:$D,1,FALSE),"")=C65,"SUDECAP",IF(IFERROR(VLOOKUP(C65,SICRO!$A:$D,1,FALSE),"")=C65,"SICRO","COMPOSIÇÃO"))))</f>
        <v>SETOP</v>
      </c>
      <c r="C65" s="30" t="s">
        <v>2913</v>
      </c>
      <c r="D65" s="25" t="str">
        <f>IFERROR(IFERROR(VLOOKUP(C65,SINAPI!$A:$D,2,FALSE),IFERROR(VLOOKUP(C65,SETOP!$A:$E,3,FALSE),IFERROR(VLOOKUP(C65,SETOP!$B:$E,2,FALSE),IFERROR(VLOOKUP(C65,SUDECAP!$A:$D,2,FALSE),IFERROR(VLOOKUP(C65,SICRO!$A:$D,2,FALSE),VLOOKUP(C65,CPUS!$B:$H,3,FALSE)))))),"")</f>
        <v>SETAS, SIMBOLOS E DIZERES DE RESINA ACRÍLICA 0,6MM DE ESPESSURA (EXECUÇÃO, INCLUINDO PRÉ-MARCAÇÃO, FORNECIMENTO E TRANSPORTE DE TODOS OS MATERIAIS)</v>
      </c>
      <c r="E65" s="26" t="str">
        <f>IFERROR(IFERROR(VLOOKUP(C65,SINAPI!$A:$D,3,FALSE),IFERROR(VLOOKUP(C65,SETOP!$A:$E,4,FALSE),IFERROR(VLOOKUP(C65,SETOP!$B:$E,3,FALSE),IFERROR(VLOOKUP(C65,SUDECAP!$A:$D,3,FALSE),IFERROR(VLOOKUP(C65,SICRO!$A:$D,3,FALSE),VLOOKUP(C65,CPUS!$B:$H,4,FALSE)))))),"")</f>
        <v>M2</v>
      </c>
      <c r="F65" s="27">
        <f>11.88+116.82</f>
        <v>128.69999999999999</v>
      </c>
      <c r="G65" s="28">
        <f>IFERROR(IFERROR(VLOOKUP(C65,SINAPI!$A:$D,4,FALSE),IFERROR(VLOOKUP(C65,SETOP!$A:$E,5,FALSE),IFERROR(VLOOKUP(C65,SETOP!$B:$E,4,FALSE),IFERROR(VLOOKUP(C65,SUDECAP!$A:$D,4,FALSE),IFERROR(VLOOKUP(C65,SICRO!$A:$D,4,FALSE),VLOOKUP(C65,CPUS!$B:$H,7,FALSE)))))),0)</f>
        <v>39.06</v>
      </c>
      <c r="H65" s="28">
        <f t="shared" si="39"/>
        <v>5027.0200000000004</v>
      </c>
      <c r="I65" s="28">
        <f t="shared" si="40"/>
        <v>48.19</v>
      </c>
      <c r="J65" s="28">
        <f t="shared" si="41"/>
        <v>6202.05</v>
      </c>
      <c r="K65" s="14"/>
    </row>
    <row r="66" spans="1:11" ht="30" x14ac:dyDescent="0.25">
      <c r="A66" s="23" t="s">
        <v>29151</v>
      </c>
      <c r="B66" s="24" t="str">
        <f>IF(IFERROR(VLOOKUP(C66,SINAPI!$A:$D,1,FALSE),"")=C66,"SINAPI",IF(IFERROR(VLOOKUP(C66,SETOP!$A:$E,1,FALSE),"")=C66,"SETOP",IF(IFERROR(VLOOKUP(C66,SUDECAP!$A:$D,1,FALSE),"")=C66,"SUDECAP",IF(IFERROR(VLOOKUP(C66,SICRO!$A:$D,1,FALSE),"")=C66,"SICRO","COMPOSIÇÃO"))))</f>
        <v>SETOP</v>
      </c>
      <c r="C66" s="30" t="s">
        <v>2901</v>
      </c>
      <c r="D66" s="25" t="str">
        <f>IFERROR(IFERROR(VLOOKUP(C66,SINAPI!$A:$D,2,FALSE),IFERROR(VLOOKUP(C66,SETOP!$A:$E,3,FALSE),IFERROR(VLOOKUP(C66,SETOP!$B:$E,2,FALSE),IFERROR(VLOOKUP(C66,SUDECAP!$A:$D,2,FALSE),IFERROR(VLOOKUP(C66,SICRO!$A:$D,2,FALSE),VLOOKUP(C66,CPUS!$B:$H,3,FALSE)))))),"")</f>
        <v>TACHÃO REFLETIVO  TIPO SHTRG, COM CATADIÓPTRICO NAS DUAS FACES (EXECUÇÃO, INCLUINDO FORNECIMENTO, COLOCAÇÃO E TRANSPORTE DE TODOS OS MATERIAIS)</v>
      </c>
      <c r="E66" s="26" t="str">
        <f>IFERROR(IFERROR(VLOOKUP(C66,SINAPI!$A:$D,3,FALSE),IFERROR(VLOOKUP(C66,SETOP!$A:$E,4,FALSE),IFERROR(VLOOKUP(C66,SETOP!$B:$E,3,FALSE),IFERROR(VLOOKUP(C66,SUDECAP!$A:$D,3,FALSE),IFERROR(VLOOKUP(C66,SICRO!$A:$D,3,FALSE),VLOOKUP(C66,CPUS!$B:$H,4,FALSE)))))),"")</f>
        <v>U</v>
      </c>
      <c r="F66" s="27">
        <v>127</v>
      </c>
      <c r="G66" s="28">
        <f>IFERROR(IFERROR(VLOOKUP(C66,SINAPI!$A:$D,4,FALSE),IFERROR(VLOOKUP(C66,SETOP!$A:$E,5,FALSE),IFERROR(VLOOKUP(C66,SETOP!$B:$E,4,FALSE),IFERROR(VLOOKUP(C66,SUDECAP!$A:$D,4,FALSE),IFERROR(VLOOKUP(C66,SICRO!$A:$D,4,FALSE),VLOOKUP(C66,CPUS!$B:$H,7,FALSE)))))),0)</f>
        <v>59.83</v>
      </c>
      <c r="H66" s="28">
        <f t="shared" si="39"/>
        <v>7598.41</v>
      </c>
      <c r="I66" s="28">
        <f t="shared" si="40"/>
        <v>73.81</v>
      </c>
      <c r="J66" s="28">
        <f t="shared" si="41"/>
        <v>9373.8700000000008</v>
      </c>
      <c r="K66" s="14"/>
    </row>
    <row r="67" spans="1:11" x14ac:dyDescent="0.25">
      <c r="A67" s="54">
        <v>9</v>
      </c>
      <c r="B67" s="55"/>
      <c r="C67" s="54"/>
      <c r="D67" s="56" t="s">
        <v>38</v>
      </c>
      <c r="E67" s="55"/>
      <c r="F67" s="55"/>
      <c r="G67" s="55"/>
      <c r="H67" s="57"/>
      <c r="I67" s="55"/>
      <c r="J67" s="58">
        <f>SUM(J68:J79)</f>
        <v>74166.259999999995</v>
      </c>
      <c r="K67" s="14"/>
    </row>
    <row r="68" spans="1:11" x14ac:dyDescent="0.25">
      <c r="A68" s="23" t="s">
        <v>29200</v>
      </c>
      <c r="B68" s="24" t="str">
        <f>IF(IFERROR(VLOOKUP(C68,SINAPI!$A:$D,1,FALSE),"")=C68,"SINAPI",IF(IFERROR(VLOOKUP(C68,SETOP!$A:$E,1,FALSE),"")=C68,"SETOP",IF(IFERROR(VLOOKUP(C68,SUDECAP!$A:$D,1,FALSE),"")=C68,"SUDECAP",IF(IFERROR(VLOOKUP(C68,SICRO!$A:$D,1,FALSE),"")=C68,"SICRO","COMPOSIÇÃO"))))</f>
        <v>SINAPI</v>
      </c>
      <c r="C68" s="30">
        <v>98505</v>
      </c>
      <c r="D68" s="25" t="str">
        <f>IFERROR(IFERROR(VLOOKUP(C68,SINAPI!$A:$D,2,FALSE),IFERROR(VLOOKUP(C68,SETOP!$A:$E,3,FALSE),IFERROR(VLOOKUP(C68,SETOP!$B:$E,2,FALSE),IFERROR(VLOOKUP(C68,SUDECAP!$A:$D,2,FALSE),IFERROR(VLOOKUP(C68,SICRO!$A:$D,2,FALSE),VLOOKUP(C68,CPUS!$B:$H,3,FALSE)))))),"")</f>
        <v>PLANTIO DE FORRAÇÃO. AF_05/2018</v>
      </c>
      <c r="E68" s="26" t="str">
        <f>IFERROR(IFERROR(VLOOKUP(C68,SINAPI!$A:$D,3,FALSE),IFERROR(VLOOKUP(C68,SETOP!$A:$E,4,FALSE),IFERROR(VLOOKUP(C68,SETOP!$B:$E,3,FALSE),IFERROR(VLOOKUP(C68,SUDECAP!$A:$D,3,FALSE),IFERROR(VLOOKUP(C68,SICRO!$A:$D,3,FALSE),VLOOKUP(C68,CPUS!$B:$H,4,FALSE)))))),"")</f>
        <v>M2</v>
      </c>
      <c r="F68" s="27">
        <f>270.62+208.97</f>
        <v>479.59000000000003</v>
      </c>
      <c r="G68" s="28">
        <f>IFERROR(IFERROR(VLOOKUP(C68,SINAPI!$A:$D,4,FALSE),IFERROR(VLOOKUP(C68,SETOP!$A:$E,5,FALSE),IFERROR(VLOOKUP(C68,SETOP!$B:$E,4,FALSE),IFERROR(VLOOKUP(C68,SUDECAP!$A:$D,4,FALSE),IFERROR(VLOOKUP(C68,SICRO!$A:$D,4,FALSE),VLOOKUP(C68,CPUS!$B:$H,7,FALSE)))))),0)</f>
        <v>86.67</v>
      </c>
      <c r="H68" s="28">
        <f t="shared" ref="H68" si="45">TRUNC(F68*G68,2)</f>
        <v>41566.06</v>
      </c>
      <c r="I68" s="28">
        <f t="shared" ref="I68" si="46">TRUNC(G68*(1+$H$3),2)</f>
        <v>106.93</v>
      </c>
      <c r="J68" s="28">
        <f t="shared" ref="J68" si="47">TRUNC(I68*F68,2)</f>
        <v>51282.55</v>
      </c>
      <c r="K68" s="14"/>
    </row>
    <row r="69" spans="1:11" x14ac:dyDescent="0.25">
      <c r="A69" s="23" t="s">
        <v>29201</v>
      </c>
      <c r="B69" s="24" t="str">
        <f>IF(IFERROR(VLOOKUP(C69,SINAPI!$A:$D,1,FALSE),"")=C69,"SINAPI",IF(IFERROR(VLOOKUP(C69,SETOP!$A:$E,1,FALSE),"")=C69,"SETOP",IF(IFERROR(VLOOKUP(C69,SUDECAP!$A:$D,1,FALSE),"")=C69,"SUDECAP",IF(IFERROR(VLOOKUP(C69,SICRO!$A:$D,1,FALSE),"")=C69,"SICRO","COMPOSIÇÃO"))))</f>
        <v>SINAPI</v>
      </c>
      <c r="C69" s="30">
        <v>98509</v>
      </c>
      <c r="D69" s="25" t="str">
        <f>IFERROR(IFERROR(VLOOKUP(C69,SINAPI!$A:$D,2,FALSE),IFERROR(VLOOKUP(C69,SETOP!$A:$E,3,FALSE),IFERROR(VLOOKUP(C69,SETOP!$B:$E,2,FALSE),IFERROR(VLOOKUP(C69,SUDECAP!$A:$D,2,FALSE),IFERROR(VLOOKUP(C69,SICRO!$A:$D,2,FALSE),VLOOKUP(C69,CPUS!$B:$H,3,FALSE)))))),"")</f>
        <v>PLANTIO DE ARBUSTO OU  CERCA VIVA. AF_05/2018</v>
      </c>
      <c r="E69" s="26" t="str">
        <f>IFERROR(IFERROR(VLOOKUP(C69,SINAPI!$A:$D,3,FALSE),IFERROR(VLOOKUP(C69,SETOP!$A:$E,4,FALSE),IFERROR(VLOOKUP(C69,SETOP!$B:$E,3,FALSE),IFERROR(VLOOKUP(C69,SUDECAP!$A:$D,3,FALSE),IFERROR(VLOOKUP(C69,SICRO!$A:$D,3,FALSE),VLOOKUP(C69,CPUS!$B:$H,4,FALSE)))))),"")</f>
        <v>UN</v>
      </c>
      <c r="F69" s="27">
        <v>3</v>
      </c>
      <c r="G69" s="28">
        <f>IFERROR(IFERROR(VLOOKUP(C69,SINAPI!$A:$D,4,FALSE),IFERROR(VLOOKUP(C69,SETOP!$A:$E,5,FALSE),IFERROR(VLOOKUP(C69,SETOP!$B:$E,4,FALSE),IFERROR(VLOOKUP(C69,SUDECAP!$A:$D,4,FALSE),IFERROR(VLOOKUP(C69,SICRO!$A:$D,4,FALSE),VLOOKUP(C69,CPUS!$B:$H,7,FALSE)))))),0)</f>
        <v>60.51</v>
      </c>
      <c r="H69" s="28">
        <f t="shared" ref="H69:H74" si="48">TRUNC(F69*G69,2)</f>
        <v>181.53</v>
      </c>
      <c r="I69" s="28">
        <f t="shared" ref="I69:I74" si="49">TRUNC(G69*(1+$H$3),2)</f>
        <v>74.650000000000006</v>
      </c>
      <c r="J69" s="28">
        <f t="shared" ref="J69:J74" si="50">TRUNC(I69*F69,2)</f>
        <v>223.95</v>
      </c>
      <c r="K69" s="14"/>
    </row>
    <row r="70" spans="1:11" x14ac:dyDescent="0.25">
      <c r="A70" s="23" t="s">
        <v>29202</v>
      </c>
      <c r="B70" s="24" t="str">
        <f>IF(IFERROR(VLOOKUP(C70,SINAPI!$A:$D,1,FALSE),"")=C70,"SINAPI",IF(IFERROR(VLOOKUP(C70,SETOP!$A:$E,1,FALSE),"")=C70,"SETOP",IF(IFERROR(VLOOKUP(C70,SUDECAP!$A:$D,1,FALSE),"")=C70,"SUDECAP",IF(IFERROR(VLOOKUP(C70,SICRO!$A:$D,1,FALSE),"")=C70,"SICRO","COMPOSIÇÃO"))))</f>
        <v>SINAPI</v>
      </c>
      <c r="C70" s="30">
        <v>103946</v>
      </c>
      <c r="D70" s="25" t="str">
        <f>IFERROR(IFERROR(VLOOKUP(C70,SINAPI!$A:$D,2,FALSE),IFERROR(VLOOKUP(C70,SETOP!$A:$E,3,FALSE),IFERROR(VLOOKUP(C70,SETOP!$B:$E,2,FALSE),IFERROR(VLOOKUP(C70,SUDECAP!$A:$D,2,FALSE),IFERROR(VLOOKUP(C70,SICRO!$A:$D,2,FALSE),VLOOKUP(C70,CPUS!$B:$H,3,FALSE)))))),"")</f>
        <v>PLANTIO DE GRAMA ESMERALDA OU SÃO CARLOS OU CURITIBANA, EM PLACAS. AF_05/2022</v>
      </c>
      <c r="E70" s="26" t="str">
        <f>IFERROR(IFERROR(VLOOKUP(C70,SINAPI!$A:$D,3,FALSE),IFERROR(VLOOKUP(C70,SETOP!$A:$E,4,FALSE),IFERROR(VLOOKUP(C70,SETOP!$B:$E,3,FALSE),IFERROR(VLOOKUP(C70,SUDECAP!$A:$D,3,FALSE),IFERROR(VLOOKUP(C70,SICRO!$A:$D,3,FALSE),VLOOKUP(C70,CPUS!$B:$H,4,FALSE)))))),"")</f>
        <v>M2</v>
      </c>
      <c r="F70" s="27">
        <v>76.41</v>
      </c>
      <c r="G70" s="28">
        <f>IFERROR(IFERROR(VLOOKUP(C70,SINAPI!$A:$D,4,FALSE),IFERROR(VLOOKUP(C70,SETOP!$A:$E,5,FALSE),IFERROR(VLOOKUP(C70,SETOP!$B:$E,4,FALSE),IFERROR(VLOOKUP(C70,SUDECAP!$A:$D,4,FALSE),IFERROR(VLOOKUP(C70,SICRO!$A:$D,4,FALSE),VLOOKUP(C70,CPUS!$B:$H,7,FALSE)))))),0)</f>
        <v>19.010000000000002</v>
      </c>
      <c r="H70" s="28">
        <f t="shared" ref="H70" si="51">TRUNC(F70*G70,2)</f>
        <v>1452.55</v>
      </c>
      <c r="I70" s="28">
        <f t="shared" ref="I70" si="52">TRUNC(G70*(1+$H$3),2)</f>
        <v>23.45</v>
      </c>
      <c r="J70" s="28">
        <f t="shared" ref="J70" si="53">TRUNC(I70*F70,2)</f>
        <v>1791.81</v>
      </c>
      <c r="K70" s="14"/>
    </row>
    <row r="71" spans="1:11" x14ac:dyDescent="0.25">
      <c r="A71" s="23" t="s">
        <v>29203</v>
      </c>
      <c r="B71" s="24" t="str">
        <f>IF(IFERROR(VLOOKUP(C71,SINAPI!$A:$D,1,FALSE),"")=C71,"SINAPI",IF(IFERROR(VLOOKUP(C71,SETOP!$A:$E,1,FALSE),"")=C71,"SETOP",IF(IFERROR(VLOOKUP(C71,SUDECAP!$A:$D,1,FALSE),"")=C71,"SUDECAP",IF(IFERROR(VLOOKUP(C71,SICRO!$A:$D,1,FALSE),"")=C71,"SICRO","COMPOSIÇÃO"))))</f>
        <v>SINAPI</v>
      </c>
      <c r="C71" s="30">
        <v>98516</v>
      </c>
      <c r="D71" s="25" t="str">
        <f>IFERROR(IFERROR(VLOOKUP(C71,SINAPI!$A:$D,2,FALSE),IFERROR(VLOOKUP(C71,SETOP!$A:$E,3,FALSE),IFERROR(VLOOKUP(C71,SETOP!$B:$E,2,FALSE),IFERROR(VLOOKUP(C71,SUDECAP!$A:$D,2,FALSE),IFERROR(VLOOKUP(C71,SICRO!$A:$D,2,FALSE),VLOOKUP(C71,CPUS!$B:$H,3,FALSE)))))),"")</f>
        <v>PLANTIO DE PALMEIRA COM ALTURA DE MUDA MENOR OU IGUAL A 2,00 M. AF_05/2018</v>
      </c>
      <c r="E71" s="26" t="str">
        <f>IFERROR(IFERROR(VLOOKUP(C71,SINAPI!$A:$D,3,FALSE),IFERROR(VLOOKUP(C71,SETOP!$A:$E,4,FALSE),IFERROR(VLOOKUP(C71,SETOP!$B:$E,3,FALSE),IFERROR(VLOOKUP(C71,SUDECAP!$A:$D,3,FALSE),IFERROR(VLOOKUP(C71,SICRO!$A:$D,3,FALSE),VLOOKUP(C71,CPUS!$B:$H,4,FALSE)))))),"")</f>
        <v>UN</v>
      </c>
      <c r="F71" s="27">
        <v>4</v>
      </c>
      <c r="G71" s="28">
        <f>IFERROR(IFERROR(VLOOKUP(C71,SINAPI!$A:$D,4,FALSE),IFERROR(VLOOKUP(C71,SETOP!$A:$E,5,FALSE),IFERROR(VLOOKUP(C71,SETOP!$B:$E,4,FALSE),IFERROR(VLOOKUP(C71,SUDECAP!$A:$D,4,FALSE),IFERROR(VLOOKUP(C71,SICRO!$A:$D,4,FALSE),VLOOKUP(C71,CPUS!$B:$H,7,FALSE)))))),0)</f>
        <v>400.98</v>
      </c>
      <c r="H71" s="28">
        <f t="shared" si="48"/>
        <v>1603.92</v>
      </c>
      <c r="I71" s="28">
        <f t="shared" si="49"/>
        <v>494.72</v>
      </c>
      <c r="J71" s="28">
        <f t="shared" si="50"/>
        <v>1978.88</v>
      </c>
      <c r="K71" s="14"/>
    </row>
    <row r="72" spans="1:11" ht="30" x14ac:dyDescent="0.25">
      <c r="A72" s="23" t="s">
        <v>29204</v>
      </c>
      <c r="B72" s="24" t="str">
        <f>IF(IFERROR(VLOOKUP(C72,SINAPI!$A:$D,1,FALSE),"")=C72,"SINAPI",IF(IFERROR(VLOOKUP(C72,SETOP!$A:$E,1,FALSE),"")=C72,"SETOP",IF(IFERROR(VLOOKUP(C72,SUDECAP!$A:$D,1,FALSE),"")=C72,"SUDECAP",IF(IFERROR(VLOOKUP(C72,SICRO!$A:$D,1,FALSE),"")=C72,"SICRO","COMPOSIÇÃO"))))</f>
        <v>SETOP</v>
      </c>
      <c r="C72" s="30" t="s">
        <v>9374</v>
      </c>
      <c r="D72" s="25" t="str">
        <f>IFERROR(IFERROR(VLOOKUP(C72,SINAPI!$A:$D,2,FALSE),IFERROR(VLOOKUP(C72,SETOP!$A:$E,3,FALSE),IFERROR(VLOOKUP(C72,SETOP!$B:$E,2,FALSE),IFERROR(VLOOKUP(C72,SUDECAP!$A:$D,2,FALSE),IFERROR(VLOOKUP(C72,SICRO!$A:$D,2,FALSE),VLOOKUP(C72,CPUS!$B:$H,3,FALSE)))))),"")</f>
        <v>PLANTIO E PREPARO DE COVAS PARA ÁRVORES COM ALTURA MÉDIA DE 2,00M, DIMENSÕES (60X60X60)CM , EXCLUSIVE FORNECIMENTO DAS MUDAS</v>
      </c>
      <c r="E72" s="26" t="str">
        <f>IFERROR(IFERROR(VLOOKUP(C72,SINAPI!$A:$D,3,FALSE),IFERROR(VLOOKUP(C72,SETOP!$A:$E,4,FALSE),IFERROR(VLOOKUP(C72,SETOP!$B:$E,3,FALSE),IFERROR(VLOOKUP(C72,SUDECAP!$A:$D,3,FALSE),IFERROR(VLOOKUP(C72,SICRO!$A:$D,3,FALSE),VLOOKUP(C72,CPUS!$B:$H,4,FALSE)))))),"")</f>
        <v>UN</v>
      </c>
      <c r="F72" s="27">
        <v>4</v>
      </c>
      <c r="G72" s="28">
        <f>IFERROR(IFERROR(VLOOKUP(C72,SINAPI!$A:$D,4,FALSE),IFERROR(VLOOKUP(C72,SETOP!$A:$E,5,FALSE),IFERROR(VLOOKUP(C72,SETOP!$B:$E,4,FALSE),IFERROR(VLOOKUP(C72,SUDECAP!$A:$D,4,FALSE),IFERROR(VLOOKUP(C72,SICRO!$A:$D,4,FALSE),VLOOKUP(C72,CPUS!$B:$H,7,FALSE)))))),0)</f>
        <v>14.65</v>
      </c>
      <c r="H72" s="28">
        <f t="shared" si="48"/>
        <v>58.6</v>
      </c>
      <c r="I72" s="28">
        <f t="shared" si="49"/>
        <v>18.07</v>
      </c>
      <c r="J72" s="28">
        <f t="shared" si="50"/>
        <v>72.28</v>
      </c>
      <c r="K72" s="14"/>
    </row>
    <row r="73" spans="1:11" x14ac:dyDescent="0.25">
      <c r="A73" s="23" t="s">
        <v>29205</v>
      </c>
      <c r="B73" s="24" t="str">
        <f>IF(IFERROR(VLOOKUP(C73,SINAPI!$A:$D,1,FALSE),"")=C73,"SINAPI",IF(IFERROR(VLOOKUP(C73,SETOP!$A:$E,1,FALSE),"")=C73,"SETOP",IF(IFERROR(VLOOKUP(C73,SUDECAP!$A:$D,1,FALSE),"")=C73,"SUDECAP",IF(IFERROR(VLOOKUP(C73,SICRO!$A:$D,1,FALSE),"")=C73,"SICRO","COMPOSIÇÃO"))))</f>
        <v>SETOP</v>
      </c>
      <c r="C73" s="30" t="s">
        <v>28847</v>
      </c>
      <c r="D73" s="25" t="str">
        <f>IFERROR(IFERROR(VLOOKUP(C73,SINAPI!$A:$D,2,FALSE),IFERROR(VLOOKUP(C73,SETOP!$A:$E,3,FALSE),IFERROR(VLOOKUP(C73,SETOP!$B:$E,2,FALSE),IFERROR(VLOOKUP(C73,SUDECAP!$A:$D,2,FALSE),IFERROR(VLOOKUP(C73,SICRO!$A:$D,2,FALSE),VLOOKUP(C73,CPUS!$B:$H,3,FALSE)))))),"")</f>
        <v>TUTOR DE MADEIRA DE EUCALIPTO TRATADO PARA PLANTIO DE MUDAS</v>
      </c>
      <c r="E73" s="26" t="str">
        <f>IFERROR(IFERROR(VLOOKUP(C73,SINAPI!$A:$D,3,FALSE),IFERROR(VLOOKUP(C73,SETOP!$A:$E,4,FALSE),IFERROR(VLOOKUP(C73,SETOP!$B:$E,3,FALSE),IFERROR(VLOOKUP(C73,SUDECAP!$A:$D,3,FALSE),IFERROR(VLOOKUP(C73,SICRO!$A:$D,3,FALSE),VLOOKUP(C73,CPUS!$B:$H,4,FALSE)))))),"")</f>
        <v>UN</v>
      </c>
      <c r="F73" s="27">
        <v>4</v>
      </c>
      <c r="G73" s="28">
        <f>IFERROR(IFERROR(VLOOKUP(C73,SINAPI!$A:$D,4,FALSE),IFERROR(VLOOKUP(C73,SETOP!$A:$E,5,FALSE),IFERROR(VLOOKUP(C73,SETOP!$B:$E,4,FALSE),IFERROR(VLOOKUP(C73,SUDECAP!$A:$D,4,FALSE),IFERROR(VLOOKUP(C73,SICRO!$A:$D,4,FALSE),VLOOKUP(C73,CPUS!$B:$H,7,FALSE)))))),0)</f>
        <v>65.400000000000006</v>
      </c>
      <c r="H73" s="28">
        <f t="shared" si="48"/>
        <v>261.60000000000002</v>
      </c>
      <c r="I73" s="28">
        <f t="shared" si="49"/>
        <v>80.69</v>
      </c>
      <c r="J73" s="28">
        <f t="shared" si="50"/>
        <v>322.76</v>
      </c>
      <c r="K73" s="14"/>
    </row>
    <row r="74" spans="1:11" x14ac:dyDescent="0.25">
      <c r="A74" s="23" t="s">
        <v>29206</v>
      </c>
      <c r="B74" s="24" t="str">
        <f>IF(IFERROR(VLOOKUP(C74,SINAPI!$A:$D,1,FALSE),"")=C74,"SINAPI",IF(IFERROR(VLOOKUP(C74,SETOP!$A:$E,1,FALSE),"")=C74,"SETOP",IF(IFERROR(VLOOKUP(C74,SUDECAP!$A:$D,1,FALSE),"")=C74,"SUDECAP",IF(IFERROR(VLOOKUP(C74,SICRO!$A:$D,1,FALSE),"")=C74,"SICRO","COMPOSIÇÃO"))))</f>
        <v>COMPOSIÇÃO</v>
      </c>
      <c r="C74" s="30" t="s">
        <v>29186</v>
      </c>
      <c r="D74" s="25" t="str">
        <f>IFERROR(IFERROR(VLOOKUP(C74,SINAPI!$A:$D,2,FALSE),IFERROR(VLOOKUP(C74,SETOP!$A:$E,3,FALSE),IFERROR(VLOOKUP(C74,SETOP!$B:$E,2,FALSE),IFERROR(VLOOKUP(C74,SUDECAP!$A:$D,2,FALSE),IFERROR(VLOOKUP(C74,SICRO!$A:$D,2,FALSE),VLOOKUP(C74,CPUS!$B:$H,3,FALSE)))))),"")</f>
        <v>FORNECIMENTO E IMPLANTAÇÃO DE TERRA VEGETAL PARA PAISAGISMO</v>
      </c>
      <c r="E74" s="26" t="str">
        <f>IFERROR(IFERROR(VLOOKUP(C74,SINAPI!$A:$D,3,FALSE),IFERROR(VLOOKUP(C74,SETOP!$A:$E,4,FALSE),IFERROR(VLOOKUP(C74,SETOP!$B:$E,3,FALSE),IFERROR(VLOOKUP(C74,SUDECAP!$A:$D,3,FALSE),IFERROR(VLOOKUP(C74,SICRO!$A:$D,3,FALSE),VLOOKUP(C74,CPUS!$B:$H,4,FALSE)))))),"")</f>
        <v>M3</v>
      </c>
      <c r="F74" s="27">
        <v>0.57999999999999996</v>
      </c>
      <c r="G74" s="28">
        <f>IFERROR(IFERROR(VLOOKUP(C74,SINAPI!$A:$D,4,FALSE),IFERROR(VLOOKUP(C74,SETOP!$A:$E,5,FALSE),IFERROR(VLOOKUP(C74,SETOP!$B:$E,4,FALSE),IFERROR(VLOOKUP(C74,SUDECAP!$A:$D,4,FALSE),IFERROR(VLOOKUP(C74,SICRO!$A:$D,4,FALSE),VLOOKUP(C74,CPUS!$B:$H,7,FALSE)))))),0)</f>
        <v>236.18</v>
      </c>
      <c r="H74" s="28">
        <f t="shared" si="48"/>
        <v>136.97999999999999</v>
      </c>
      <c r="I74" s="28">
        <f t="shared" si="49"/>
        <v>291.39</v>
      </c>
      <c r="J74" s="28">
        <f t="shared" si="50"/>
        <v>169</v>
      </c>
      <c r="K74" s="14"/>
    </row>
    <row r="75" spans="1:11" x14ac:dyDescent="0.25">
      <c r="A75" s="23" t="s">
        <v>29207</v>
      </c>
      <c r="B75" s="24" t="str">
        <f>IF(IFERROR(VLOOKUP(C75,SINAPI!$A:$D,1,FALSE),"")=C75,"SINAPI",IF(IFERROR(VLOOKUP(C75,SETOP!$A:$E,1,FALSE),"")=C75,"SETOP",IF(IFERROR(VLOOKUP(C75,SUDECAP!$A:$D,1,FALSE),"")=C75,"SUDECAP",IF(IFERROR(VLOOKUP(C75,SICRO!$A:$D,1,FALSE),"")=C75,"SICRO","COMPOSIÇÃO"))))</f>
        <v>SINAPI</v>
      </c>
      <c r="C75" s="30">
        <v>98520</v>
      </c>
      <c r="D75" s="25" t="str">
        <f>IFERROR(IFERROR(VLOOKUP(C75,SINAPI!$A:$D,2,FALSE),IFERROR(VLOOKUP(C75,SETOP!$A:$E,3,FALSE),IFERROR(VLOOKUP(C75,SETOP!$B:$E,2,FALSE),IFERROR(VLOOKUP(C75,SUDECAP!$A:$D,2,FALSE),IFERROR(VLOOKUP(C75,SICRO!$A:$D,2,FALSE),VLOOKUP(C75,CPUS!$B:$H,3,FALSE)))))),"")</f>
        <v>APLICAÇÃO DE ADUBO EM SOLO. AF_05/2018</v>
      </c>
      <c r="E75" s="26" t="str">
        <f>IFERROR(IFERROR(VLOOKUP(C75,SINAPI!$A:$D,3,FALSE),IFERROR(VLOOKUP(C75,SETOP!$A:$E,4,FALSE),IFERROR(VLOOKUP(C75,SETOP!$B:$E,3,FALSE),IFERROR(VLOOKUP(C75,SUDECAP!$A:$D,3,FALSE),IFERROR(VLOOKUP(C75,SICRO!$A:$D,3,FALSE),VLOOKUP(C75,CPUS!$B:$H,4,FALSE)))))),"")</f>
        <v>M2</v>
      </c>
      <c r="F75" s="27">
        <v>567.73</v>
      </c>
      <c r="G75" s="28">
        <f>IFERROR(IFERROR(VLOOKUP(C75,SINAPI!$A:$D,4,FALSE),IFERROR(VLOOKUP(C75,SETOP!$A:$E,5,FALSE),IFERROR(VLOOKUP(C75,SETOP!$B:$E,4,FALSE),IFERROR(VLOOKUP(C75,SUDECAP!$A:$D,4,FALSE),IFERROR(VLOOKUP(C75,SICRO!$A:$D,4,FALSE),VLOOKUP(C75,CPUS!$B:$H,7,FALSE)))))),0)</f>
        <v>6.52</v>
      </c>
      <c r="H75" s="28">
        <f t="shared" ref="H75:H78" si="54">TRUNC(F75*G75,2)</f>
        <v>3701.59</v>
      </c>
      <c r="I75" s="28">
        <f t="shared" ref="I75:I78" si="55">TRUNC(G75*(1+$H$3),2)</f>
        <v>8.0399999999999991</v>
      </c>
      <c r="J75" s="28">
        <f t="shared" ref="J75:J78" si="56">TRUNC(I75*F75,2)</f>
        <v>4564.54</v>
      </c>
      <c r="K75" s="14"/>
    </row>
    <row r="76" spans="1:11" x14ac:dyDescent="0.25">
      <c r="A76" s="23" t="s">
        <v>29208</v>
      </c>
      <c r="B76" s="24" t="str">
        <f>IF(IFERROR(VLOOKUP(C76,SINAPI!$A:$D,1,FALSE),"")=C76,"SINAPI",IF(IFERROR(VLOOKUP(C76,SETOP!$A:$E,1,FALSE),"")=C76,"SETOP",IF(IFERROR(VLOOKUP(C76,SUDECAP!$A:$D,1,FALSE),"")=C76,"SUDECAP",IF(IFERROR(VLOOKUP(C76,SICRO!$A:$D,1,FALSE),"")=C76,"SICRO","COMPOSIÇÃO"))))</f>
        <v>COMPOSIÇÃO</v>
      </c>
      <c r="C76" s="30" t="s">
        <v>29198</v>
      </c>
      <c r="D76" s="25" t="str">
        <f>IFERROR(IFERROR(VLOOKUP(C76,SINAPI!$A:$D,2,FALSE),IFERROR(VLOOKUP(C76,SETOP!$A:$E,3,FALSE),IFERROR(VLOOKUP(C76,SETOP!$B:$E,2,FALSE),IFERROR(VLOOKUP(C76,SUDECAP!$A:$D,2,FALSE),IFERROR(VLOOKUP(C76,SICRO!$A:$D,2,FALSE),VLOOKUP(C76,CPUS!$B:$H,3,FALSE)))))),"")</f>
        <v>LASTRO DE AREIA COM PÓ DE PEDRA PARA PAISAGISMO</v>
      </c>
      <c r="E76" s="26" t="str">
        <f>IFERROR(IFERROR(VLOOKUP(C76,SINAPI!$A:$D,3,FALSE),IFERROR(VLOOKUP(C76,SETOP!$A:$E,4,FALSE),IFERROR(VLOOKUP(C76,SETOP!$B:$E,3,FALSE),IFERROR(VLOOKUP(C76,SUDECAP!$A:$D,3,FALSE),IFERROR(VLOOKUP(C76,SICRO!$A:$D,3,FALSE),VLOOKUP(C76,CPUS!$B:$H,4,FALSE)))))),"")</f>
        <v>M3</v>
      </c>
      <c r="F76" s="27">
        <v>0.3</v>
      </c>
      <c r="G76" s="28">
        <f>IFERROR(IFERROR(VLOOKUP(C76,SINAPI!$A:$D,4,FALSE),IFERROR(VLOOKUP(C76,SETOP!$A:$E,5,FALSE),IFERROR(VLOOKUP(C76,SETOP!$B:$E,4,FALSE),IFERROR(VLOOKUP(C76,SUDECAP!$A:$D,4,FALSE),IFERROR(VLOOKUP(C76,SICRO!$A:$D,4,FALSE),VLOOKUP(C76,CPUS!$B:$H,7,FALSE)))))),0)</f>
        <v>103.12</v>
      </c>
      <c r="H76" s="28">
        <f t="shared" si="54"/>
        <v>30.93</v>
      </c>
      <c r="I76" s="28">
        <f t="shared" si="55"/>
        <v>127.22</v>
      </c>
      <c r="J76" s="28">
        <f t="shared" si="56"/>
        <v>38.159999999999997</v>
      </c>
      <c r="K76" s="14"/>
    </row>
    <row r="77" spans="1:11" x14ac:dyDescent="0.25">
      <c r="A77" s="23" t="s">
        <v>29209</v>
      </c>
      <c r="B77" s="24" t="str">
        <f>IF(IFERROR(VLOOKUP(C77,SINAPI!$A:$D,1,FALSE),"")=C77,"SINAPI",IF(IFERROR(VLOOKUP(C77,SETOP!$A:$E,1,FALSE),"")=C77,"SETOP",IF(IFERROR(VLOOKUP(C77,SUDECAP!$A:$D,1,FALSE),"")=C77,"SUDECAP",IF(IFERROR(VLOOKUP(C77,SICRO!$A:$D,1,FALSE),"")=C77,"SICRO","COMPOSIÇÃO"))))</f>
        <v>SETOP</v>
      </c>
      <c r="C77" s="30" t="s">
        <v>5932</v>
      </c>
      <c r="D77" s="25" t="str">
        <f>IFERROR(IFERROR(VLOOKUP(C77,SINAPI!$A:$D,2,FALSE),IFERROR(VLOOKUP(C77,SETOP!$A:$E,3,FALSE),IFERROR(VLOOKUP(C77,SETOP!$B:$E,2,FALSE),IFERROR(VLOOKUP(C77,SUDECAP!$A:$D,2,FALSE),IFERROR(VLOOKUP(C77,SICRO!$A:$D,2,FALSE),VLOOKUP(C77,CPUS!$B:$H,3,FALSE)))))),"")</f>
        <v>LASTRO DE BRITA COM PEDRA BRITADA NÚMERO 2 E 3, INCLUSIVE ADENSAMENTO E APILOAMENTO MANUAL</v>
      </c>
      <c r="E77" s="26" t="str">
        <f>IFERROR(IFERROR(VLOOKUP(C77,SINAPI!$A:$D,3,FALSE),IFERROR(VLOOKUP(C77,SETOP!$A:$E,4,FALSE),IFERROR(VLOOKUP(C77,SETOP!$B:$E,3,FALSE),IFERROR(VLOOKUP(C77,SUDECAP!$A:$D,3,FALSE),IFERROR(VLOOKUP(C77,SICRO!$A:$D,3,FALSE),VLOOKUP(C77,CPUS!$B:$H,4,FALSE)))))),"")</f>
        <v>M3</v>
      </c>
      <c r="F77" s="27">
        <v>0.5</v>
      </c>
      <c r="G77" s="28">
        <f>IFERROR(IFERROR(VLOOKUP(C77,SINAPI!$A:$D,4,FALSE),IFERROR(VLOOKUP(C77,SETOP!$A:$E,5,FALSE),IFERROR(VLOOKUP(C77,SETOP!$B:$E,4,FALSE),IFERROR(VLOOKUP(C77,SUDECAP!$A:$D,4,FALSE),IFERROR(VLOOKUP(C77,SICRO!$A:$D,4,FALSE),VLOOKUP(C77,CPUS!$B:$H,7,FALSE)))))),0)</f>
        <v>173.46</v>
      </c>
      <c r="H77" s="28">
        <f t="shared" si="54"/>
        <v>86.73</v>
      </c>
      <c r="I77" s="28">
        <f t="shared" si="55"/>
        <v>214.01</v>
      </c>
      <c r="J77" s="28">
        <f t="shared" si="56"/>
        <v>107</v>
      </c>
      <c r="K77" s="14"/>
    </row>
    <row r="78" spans="1:11" ht="45" x14ac:dyDescent="0.25">
      <c r="A78" s="23" t="s">
        <v>29229</v>
      </c>
      <c r="B78" s="24" t="str">
        <f>IF(IFERROR(VLOOKUP(C78,SINAPI!$A:$D,1,FALSE),"")=C78,"SINAPI",IF(IFERROR(VLOOKUP(C78,SETOP!$A:$E,1,FALSE),"")=C78,"SETOP",IF(IFERROR(VLOOKUP(C78,SUDECAP!$A:$D,1,FALSE),"")=C78,"SUDECAP",IF(IFERROR(VLOOKUP(C78,SICRO!$A:$D,1,FALSE),"")=C78,"SICRO","COMPOSIÇÃO"))))</f>
        <v>SETOP</v>
      </c>
      <c r="C78" s="30" t="s">
        <v>9523</v>
      </c>
      <c r="D78" s="25" t="str">
        <f>IFERROR(IFERROR(VLOOKUP(C78,SINAPI!$A:$D,2,FALSE),IFERROR(VLOOKUP(C78,SETOP!$A:$E,3,FALSE),IFERROR(VLOOKUP(C78,SETOP!$B:$E,2,FALSE),IFERROR(VLOOKUP(C78,SUDECAP!$A:$D,2,FALSE),IFERROR(VLOOKUP(C78,SICRO!$A:$D,2,FALSE),VLOOKUP(C78,CPUS!$B:$H,3,FALSE)))))),"")</f>
        <v>GUIA DE CORDÃO BOLEADO, EM CONCRETO COM FCK 20MPA, PRÉ-MOLDADA, 10X10CM (ALTURA X LARGURA), INCLUSIVE UMA (1) FIADA DE BLOCO DE CONCRETO, ESP. 9CM, ESCAVAÇÃO, APILOAMENTO E TRANSPORTE COM RETIRADA DO MATERIAL ESCAVADO (EM CAÇAMBA)</v>
      </c>
      <c r="E78" s="26" t="str">
        <f>IFERROR(IFERROR(VLOOKUP(C78,SINAPI!$A:$D,3,FALSE),IFERROR(VLOOKUP(C78,SETOP!$A:$E,4,FALSE),IFERROR(VLOOKUP(C78,SETOP!$B:$E,3,FALSE),IFERROR(VLOOKUP(C78,SUDECAP!$A:$D,3,FALSE),IFERROR(VLOOKUP(C78,SICRO!$A:$D,3,FALSE),VLOOKUP(C78,CPUS!$B:$H,4,FALSE)))))),"")</f>
        <v>M</v>
      </c>
      <c r="F78" s="27">
        <v>123.38</v>
      </c>
      <c r="G78" s="28">
        <f>IFERROR(IFERROR(VLOOKUP(C78,SINAPI!$A:$D,4,FALSE),IFERROR(VLOOKUP(C78,SETOP!$A:$E,5,FALSE),IFERROR(VLOOKUP(C78,SETOP!$B:$E,4,FALSE),IFERROR(VLOOKUP(C78,SUDECAP!$A:$D,4,FALSE),IFERROR(VLOOKUP(C78,SICRO!$A:$D,4,FALSE),VLOOKUP(C78,CPUS!$B:$H,7,FALSE)))))),0)</f>
        <v>41.96</v>
      </c>
      <c r="H78" s="28">
        <f t="shared" si="54"/>
        <v>5177.0200000000004</v>
      </c>
      <c r="I78" s="28">
        <f t="shared" si="55"/>
        <v>51.77</v>
      </c>
      <c r="J78" s="28">
        <f t="shared" si="56"/>
        <v>6387.38</v>
      </c>
      <c r="K78" s="14"/>
    </row>
    <row r="79" spans="1:11" x14ac:dyDescent="0.25">
      <c r="A79" s="23" t="s">
        <v>29230</v>
      </c>
      <c r="B79" s="24" t="str">
        <f>IF(IFERROR(VLOOKUP(C79,SINAPI!$A:$D,1,FALSE),"")=C79,"SINAPI",IF(IFERROR(VLOOKUP(C79,SETOP!$A:$E,1,FALSE),"")=C79,"SETOP",IF(IFERROR(VLOOKUP(C79,SUDECAP!$A:$D,1,FALSE),"")=C79,"SUDECAP",IF(IFERROR(VLOOKUP(C79,SICRO!$A:$D,1,FALSE),"")=C79,"SICRO","COMPOSIÇÃO"))))</f>
        <v>COMPOSIÇÃO</v>
      </c>
      <c r="C79" s="30" t="s">
        <v>29222</v>
      </c>
      <c r="D79" s="25" t="str">
        <f>IFERROR(IFERROR(VLOOKUP(C79,SINAPI!$A:$D,2,FALSE),IFERROR(VLOOKUP(C79,SETOP!$A:$E,3,FALSE),IFERROR(VLOOKUP(C79,SETOP!$B:$E,2,FALSE),IFERROR(VLOOKUP(C79,SUDECAP!$A:$D,2,FALSE),IFERROR(VLOOKUP(C79,SICRO!$A:$D,2,FALSE),VLOOKUP(C79,CPUS!$B:$H,3,FALSE)))))),"")</f>
        <v>INSTALAÇÃO DE LETREIRO (REAPROVEITAMENTO DAS LETRAS) EM BASE DE CONCRETO</v>
      </c>
      <c r="E79" s="26" t="str">
        <f>IFERROR(IFERROR(VLOOKUP(C79,SINAPI!$A:$D,3,FALSE),IFERROR(VLOOKUP(C79,SETOP!$A:$E,4,FALSE),IFERROR(VLOOKUP(C79,SETOP!$B:$E,3,FALSE),IFERROR(VLOOKUP(C79,SUDECAP!$A:$D,3,FALSE),IFERROR(VLOOKUP(C79,SICRO!$A:$D,3,FALSE),VLOOKUP(C79,CPUS!$B:$H,4,FALSE)))))),"")</f>
        <v>UND</v>
      </c>
      <c r="F79" s="27">
        <v>1</v>
      </c>
      <c r="G79" s="28">
        <f>IFERROR(IFERROR(VLOOKUP(C79,SINAPI!$A:$D,4,FALSE),IFERROR(VLOOKUP(C79,SETOP!$A:$E,5,FALSE),IFERROR(VLOOKUP(C79,SETOP!$B:$E,4,FALSE),IFERROR(VLOOKUP(C79,SUDECAP!$A:$D,4,FALSE),IFERROR(VLOOKUP(C79,SICRO!$A:$D,4,FALSE),VLOOKUP(C79,CPUS!$B:$H,7,FALSE)))))),0)</f>
        <v>5858.29</v>
      </c>
      <c r="H79" s="28">
        <f t="shared" ref="H79" si="57">TRUNC(F79*G79,2)</f>
        <v>5858.29</v>
      </c>
      <c r="I79" s="28">
        <f t="shared" ref="I79" si="58">TRUNC(G79*(1+$H$3),2)</f>
        <v>7227.95</v>
      </c>
      <c r="J79" s="28">
        <f t="shared" ref="J79" si="59">TRUNC(I79*F79,2)</f>
        <v>7227.95</v>
      </c>
      <c r="K79" s="14"/>
    </row>
    <row r="80" spans="1:11" x14ac:dyDescent="0.25">
      <c r="A80" s="54">
        <v>10</v>
      </c>
      <c r="B80" s="55"/>
      <c r="C80" s="54"/>
      <c r="D80" s="56" t="s">
        <v>12841</v>
      </c>
      <c r="E80" s="55"/>
      <c r="F80" s="55"/>
      <c r="G80" s="55"/>
      <c r="H80" s="57"/>
      <c r="I80" s="55"/>
      <c r="J80" s="58">
        <f>SUM(J81:J96)</f>
        <v>174453.63</v>
      </c>
      <c r="K80" s="14"/>
    </row>
    <row r="81" spans="1:11" ht="30" x14ac:dyDescent="0.25">
      <c r="A81" s="23" t="s">
        <v>35078</v>
      </c>
      <c r="B81" s="24" t="str">
        <f>IF(IFERROR(VLOOKUP(C81,SINAPI!$A:$D,1,FALSE),"")=C81,"SINAPI",IF(IFERROR(VLOOKUP(C81,SETOP!$A:$E,1,FALSE),"")=C81,"SETOP",IF(IFERROR(VLOOKUP(C81,SUDECAP!$A:$D,1,FALSE),"")=C81,"SUDECAP",IF(IFERROR(VLOOKUP(C81,SICRO!$A:$D,1,FALSE),"")=C81,"SICRO","COMPOSIÇÃO"))))</f>
        <v>SINAPI</v>
      </c>
      <c r="C81" s="30">
        <v>92219</v>
      </c>
      <c r="D81" s="25" t="str">
        <f>IFERROR(IFERROR(VLOOKUP(C81,SINAPI!$A:$D,2,FALSE),IFERROR(VLOOKUP(C81,SETOP!$A:$E,3,FALSE),IFERROR(VLOOKUP(C81,SETOP!$B:$E,2,FALSE),IFERROR(VLOOKUP(C81,SUDECAP!$A:$D,2,FALSE),IFERROR(VLOOKUP(C81,SICRO!$A:$D,2,FALSE),VLOOKUP(C81,CPUS!$B:$H,3,FALSE)))))),"")</f>
        <v>TUBO DE CONCRETO PARA REDES COLETORAS DE ÁGUAS PLUVIAIS, DIÂMETRO DE 400 MM, JUNTA RÍGIDA, INSTALADO EM LOCAL COM ALTO NÍVEL DE INTERFERÊNCIAS - FORNECIMENTO E ASSENTAMENTO. AF_12/2015</v>
      </c>
      <c r="E81" s="26" t="str">
        <f>IFERROR(IFERROR(VLOOKUP(C81,SINAPI!$A:$D,3,FALSE),IFERROR(VLOOKUP(C81,SETOP!$A:$E,4,FALSE),IFERROR(VLOOKUP(C81,SETOP!$B:$E,3,FALSE),IFERROR(VLOOKUP(C81,SUDECAP!$A:$D,3,FALSE),IFERROR(VLOOKUP(C81,SICRO!$A:$D,3,FALSE),VLOOKUP(C81,CPUS!$B:$H,4,FALSE)))))),"")</f>
        <v>M</v>
      </c>
      <c r="F81" s="27">
        <v>101</v>
      </c>
      <c r="G81" s="28">
        <f>IFERROR(IFERROR(VLOOKUP(C81,SINAPI!$A:$D,4,FALSE),IFERROR(VLOOKUP(C81,SETOP!$A:$E,5,FALSE),IFERROR(VLOOKUP(C81,SETOP!$B:$E,4,FALSE),IFERROR(VLOOKUP(C81,SUDECAP!$A:$D,4,FALSE),IFERROR(VLOOKUP(C81,SICRO!$A:$D,4,FALSE),VLOOKUP(C81,CPUS!$B:$H,7,FALSE)))))),0)</f>
        <v>200.62</v>
      </c>
      <c r="H81" s="28">
        <f t="shared" ref="H81:H96" si="60">TRUNC(F81*G81,2)</f>
        <v>20262.62</v>
      </c>
      <c r="I81" s="28">
        <f t="shared" ref="I81:I96" si="61">TRUNC(G81*(1+$H$3),2)</f>
        <v>247.52</v>
      </c>
      <c r="J81" s="28">
        <f t="shared" ref="J81:J96" si="62">TRUNC(I81*F81,2)</f>
        <v>24999.52</v>
      </c>
      <c r="K81" s="14"/>
    </row>
    <row r="82" spans="1:11" ht="30" x14ac:dyDescent="0.25">
      <c r="A82" s="23" t="s">
        <v>35077</v>
      </c>
      <c r="B82" s="24" t="str">
        <f>IF(IFERROR(VLOOKUP(C82,SINAPI!$A:$D,1,FALSE),"")=C82,"SINAPI",IF(IFERROR(VLOOKUP(C82,SETOP!$A:$E,1,FALSE),"")=C82,"SETOP",IF(IFERROR(VLOOKUP(C82,SUDECAP!$A:$D,1,FALSE),"")=C82,"SUDECAP",IF(IFERROR(VLOOKUP(C82,SICRO!$A:$D,1,FALSE),"")=C82,"SICRO","COMPOSIÇÃO"))))</f>
        <v>SICRO</v>
      </c>
      <c r="C82" s="30">
        <v>2003873</v>
      </c>
      <c r="D82" s="25" t="str">
        <f>IFERROR(IFERROR(VLOOKUP(C82,SINAPI!$A:$D,2,FALSE),IFERROR(VLOOKUP(C82,SETOP!$A:$E,3,FALSE),IFERROR(VLOOKUP(C82,SETOP!$B:$E,2,FALSE),IFERROR(VLOOKUP(C82,SUDECAP!$A:$D,2,FALSE),IFERROR(VLOOKUP(C82,SICRO!$A:$D,2,FALSE),VLOOKUP(C82,CPUS!$B:$H,3,FALSE)))))),"")</f>
        <v>TUBO DE CONCRETO PA1 PRODUZIDO NA OBRA PARA DRENAGEM - D = 0,60 M - AREIA EXTRAÍDA E BRITA PRODUZIDA - FORNECIMENTO E INSTALAÇÃO</v>
      </c>
      <c r="E82" s="26" t="str">
        <f>IFERROR(IFERROR(VLOOKUP(C82,SINAPI!$A:$D,3,FALSE),IFERROR(VLOOKUP(C82,SETOP!$A:$E,4,FALSE),IFERROR(VLOOKUP(C82,SETOP!$B:$E,3,FALSE),IFERROR(VLOOKUP(C82,SUDECAP!$A:$D,3,FALSE),IFERROR(VLOOKUP(C82,SICRO!$A:$D,3,FALSE),VLOOKUP(C82,CPUS!$B:$H,4,FALSE)))))),"")</f>
        <v>M</v>
      </c>
      <c r="F82" s="27">
        <v>131</v>
      </c>
      <c r="G82" s="28">
        <f>IFERROR(IFERROR(VLOOKUP(C82,SINAPI!$A:$D,4,FALSE),IFERROR(VLOOKUP(C82,SETOP!$A:$E,5,FALSE),IFERROR(VLOOKUP(C82,SETOP!$B:$E,4,FALSE),IFERROR(VLOOKUP(C82,SUDECAP!$A:$D,4,FALSE),IFERROR(VLOOKUP(C82,SICRO!$A:$D,4,FALSE),VLOOKUP(C82,CPUS!$B:$H,7,FALSE)))))),0)</f>
        <v>150.91999999999999</v>
      </c>
      <c r="H82" s="28">
        <f t="shared" si="60"/>
        <v>19770.52</v>
      </c>
      <c r="I82" s="28">
        <f t="shared" si="61"/>
        <v>186.2</v>
      </c>
      <c r="J82" s="28">
        <f t="shared" si="62"/>
        <v>24392.2</v>
      </c>
      <c r="K82" s="14"/>
    </row>
    <row r="83" spans="1:11" x14ac:dyDescent="0.25">
      <c r="A83" s="23" t="s">
        <v>35083</v>
      </c>
      <c r="B83" s="24" t="str">
        <f>IF(IFERROR(VLOOKUP(C83,SINAPI!$A:$D,1,FALSE),"")=C83,"SINAPI",IF(IFERROR(VLOOKUP(C83,SETOP!$A:$E,1,FALSE),"")=C83,"SETOP",IF(IFERROR(VLOOKUP(C83,SUDECAP!$A:$D,1,FALSE),"")=C83,"SUDECAP",IF(IFERROR(VLOOKUP(C83,SICRO!$A:$D,1,FALSE),"")=C83,"SICRO","COMPOSIÇÃO"))))</f>
        <v>SICRO</v>
      </c>
      <c r="C83" s="30">
        <v>2003680</v>
      </c>
      <c r="D83" s="25" t="str">
        <f>IFERROR(IFERROR(VLOOKUP(C83,SINAPI!$A:$D,2,FALSE),IFERROR(VLOOKUP(C83,SETOP!$A:$E,3,FALSE),IFERROR(VLOOKUP(C83,SETOP!$B:$E,2,FALSE),IFERROR(VLOOKUP(C83,SUDECAP!$A:$D,2,FALSE),IFERROR(VLOOKUP(C83,SICRO!$A:$D,2,FALSE),VLOOKUP(C83,CPUS!$B:$H,3,FALSE)))))),"")</f>
        <v>POÇO DE VISITA - PVI 02 - AREIA E BRITA COMERCIAIS</v>
      </c>
      <c r="E83" s="26" t="str">
        <f>IFERROR(IFERROR(VLOOKUP(C83,SINAPI!$A:$D,3,FALSE),IFERROR(VLOOKUP(C83,SETOP!$A:$E,4,FALSE),IFERROR(VLOOKUP(C83,SETOP!$B:$E,3,FALSE),IFERROR(VLOOKUP(C83,SUDECAP!$A:$D,3,FALSE),IFERROR(VLOOKUP(C83,SICRO!$A:$D,3,FALSE),VLOOKUP(C83,CPUS!$B:$H,4,FALSE)))))),"")</f>
        <v>UN</v>
      </c>
      <c r="F83" s="27">
        <v>5</v>
      </c>
      <c r="G83" s="28">
        <f>IFERROR(IFERROR(VLOOKUP(C83,SINAPI!$A:$D,4,FALSE),IFERROR(VLOOKUP(C83,SETOP!$A:$E,5,FALSE),IFERROR(VLOOKUP(C83,SETOP!$B:$E,4,FALSE),IFERROR(VLOOKUP(C83,SUDECAP!$A:$D,4,FALSE),IFERROR(VLOOKUP(C83,SICRO!$A:$D,4,FALSE),VLOOKUP(C83,CPUS!$B:$H,7,FALSE)))))),0)</f>
        <v>2021.96</v>
      </c>
      <c r="H83" s="28">
        <f t="shared" ref="H83" si="63">TRUNC(F83*G83,2)</f>
        <v>10109.799999999999</v>
      </c>
      <c r="I83" s="28">
        <f t="shared" ref="I83" si="64">TRUNC(G83*(1+$H$3),2)</f>
        <v>2494.69</v>
      </c>
      <c r="J83" s="28">
        <f t="shared" ref="J83" si="65">TRUNC(I83*F83,2)</f>
        <v>12473.45</v>
      </c>
      <c r="K83" s="14"/>
    </row>
    <row r="84" spans="1:11" ht="45" x14ac:dyDescent="0.25">
      <c r="A84" s="23" t="s">
        <v>35084</v>
      </c>
      <c r="B84" s="24" t="str">
        <f>IF(IFERROR(VLOOKUP(C84,SINAPI!$A:$D,1,FALSE),"")=C84,"SINAPI",IF(IFERROR(VLOOKUP(C84,SETOP!$A:$E,1,FALSE),"")=C84,"SETOP",IF(IFERROR(VLOOKUP(C84,SUDECAP!$A:$D,1,FALSE),"")=C84,"SUDECAP",IF(IFERROR(VLOOKUP(C84,SICRO!$A:$D,1,FALSE),"")=C84,"SICRO","COMPOSIÇÃO"))))</f>
        <v>SINAPI</v>
      </c>
      <c r="C84" s="30">
        <v>102276</v>
      </c>
      <c r="D84" s="25" t="str">
        <f>IFERROR(IFERROR(VLOOKUP(C84,SINAPI!$A:$D,2,FALSE),IFERROR(VLOOKUP(C84,SETOP!$A:$E,3,FALSE),IFERROR(VLOOKUP(C84,SETOP!$B:$E,2,FALSE),IFERROR(VLOOKUP(C84,SUDECAP!$A:$D,2,FALSE),IFERROR(VLOOKUP(C84,SICRO!$A:$D,2,FALSE),VLOOKUP(C84,CPUS!$B:$H,3,FALSE)))))),"")</f>
        <v>ESCAVAÇÃO MECANIZADA DE VALA COM PROF. ATÉ 1,5 M (MÉDIA MONTANTE E JUSANTE/UMA COMPOSIÇÃO POR TRECHO), ESCAVADEIRA (0,8 M3), LARG. MENOR QUE 1,5 M, EM SOLO DE 1A CATEGORIA, EM LOCAIS COM ALTO NÍVEL DE INTERFERÊNCIA. AF_02/2021</v>
      </c>
      <c r="E84" s="26" t="str">
        <f>IFERROR(IFERROR(VLOOKUP(C84,SINAPI!$A:$D,3,FALSE),IFERROR(VLOOKUP(C84,SETOP!$A:$E,4,FALSE),IFERROR(VLOOKUP(C84,SETOP!$B:$E,3,FALSE),IFERROR(VLOOKUP(C84,SUDECAP!$A:$D,3,FALSE),IFERROR(VLOOKUP(C84,SICRO!$A:$D,3,FALSE),VLOOKUP(C84,CPUS!$B:$H,4,FALSE)))))),"")</f>
        <v>M3</v>
      </c>
      <c r="F84" s="27">
        <f>64.77+221.86</f>
        <v>286.63</v>
      </c>
      <c r="G84" s="28">
        <f>IFERROR(IFERROR(VLOOKUP(C84,SINAPI!$A:$D,4,FALSE),IFERROR(VLOOKUP(C84,SETOP!$A:$E,5,FALSE),IFERROR(VLOOKUP(C84,SETOP!$B:$E,4,FALSE),IFERROR(VLOOKUP(C84,SUDECAP!$A:$D,4,FALSE),IFERROR(VLOOKUP(C84,SICRO!$A:$D,4,FALSE),VLOOKUP(C84,CPUS!$B:$H,7,FALSE)))))),0)</f>
        <v>13.61</v>
      </c>
      <c r="H84" s="28">
        <f t="shared" ref="H84:H95" si="66">TRUNC(F84*G84,2)</f>
        <v>3901.03</v>
      </c>
      <c r="I84" s="28">
        <f t="shared" ref="I84:I95" si="67">TRUNC(G84*(1+$H$3),2)</f>
        <v>16.79</v>
      </c>
      <c r="J84" s="28">
        <f t="shared" ref="J84:J95" si="68">TRUNC(I84*F84,2)</f>
        <v>4812.51</v>
      </c>
      <c r="K84" s="14"/>
    </row>
    <row r="85" spans="1:11" ht="45" x14ac:dyDescent="0.25">
      <c r="A85" s="23" t="s">
        <v>35085</v>
      </c>
      <c r="B85" s="24" t="str">
        <f>IF(IFERROR(VLOOKUP(C85,SINAPI!$A:$D,1,FALSE),"")=C85,"SINAPI",IF(IFERROR(VLOOKUP(C85,SETOP!$A:$E,1,FALSE),"")=C85,"SETOP",IF(IFERROR(VLOOKUP(C85,SUDECAP!$A:$D,1,FALSE),"")=C85,"SUDECAP",IF(IFERROR(VLOOKUP(C85,SICRO!$A:$D,1,FALSE),"")=C85,"SICRO","COMPOSIÇÃO"))))</f>
        <v>SINAPI</v>
      </c>
      <c r="C85" s="30">
        <v>90084</v>
      </c>
      <c r="D85" s="25" t="str">
        <f>IFERROR(IFERROR(VLOOKUP(C85,SINAPI!$A:$D,2,FALSE),IFERROR(VLOOKUP(C85,SETOP!$A:$E,3,FALSE),IFERROR(VLOOKUP(C85,SETOP!$B:$E,2,FALSE),IFERROR(VLOOKUP(C85,SUDECAP!$A:$D,2,FALSE),IFERROR(VLOOKUP(C85,SICRO!$A:$D,2,FALSE),VLOOKUP(C85,CPUS!$B:$H,3,FALSE)))))),"")</f>
        <v>ESCAVAÇÃO MECANIZADA DE VALA COM PROF. MAIOR QUE 1,5 M ATÉ 3,0 M (MÉDIA MONTANTE E JUSANTE/UMA COMPOSIÇÃO POR TRECHO), ESCAVADEIRA (0,8 M3), LARGURA ATÉ 1,5 M, EM SOLO DE 1A CATEGORIA, EM LOCAIS COM ALTO NÍVEL DE INTERFERÊNCIA. AF_02/2021</v>
      </c>
      <c r="E85" s="26" t="str">
        <f>IFERROR(IFERROR(VLOOKUP(C85,SINAPI!$A:$D,3,FALSE),IFERROR(VLOOKUP(C85,SETOP!$A:$E,4,FALSE),IFERROR(VLOOKUP(C85,SETOP!$B:$E,3,FALSE),IFERROR(VLOOKUP(C85,SUDECAP!$A:$D,3,FALSE),IFERROR(VLOOKUP(C85,SICRO!$A:$D,3,FALSE),VLOOKUP(C85,CPUS!$B:$H,4,FALSE)))))),"")</f>
        <v>M3</v>
      </c>
      <c r="F85" s="27">
        <v>26.04</v>
      </c>
      <c r="G85" s="28">
        <f>IFERROR(IFERROR(VLOOKUP(C85,SINAPI!$A:$D,4,FALSE),IFERROR(VLOOKUP(C85,SETOP!$A:$E,5,FALSE),IFERROR(VLOOKUP(C85,SETOP!$B:$E,4,FALSE),IFERROR(VLOOKUP(C85,SUDECAP!$A:$D,4,FALSE),IFERROR(VLOOKUP(C85,SICRO!$A:$D,4,FALSE),VLOOKUP(C85,CPUS!$B:$H,7,FALSE)))))),0)</f>
        <v>11.72</v>
      </c>
      <c r="H85" s="28">
        <f t="shared" si="66"/>
        <v>305.18</v>
      </c>
      <c r="I85" s="28">
        <f t="shared" si="67"/>
        <v>14.46</v>
      </c>
      <c r="J85" s="28">
        <f t="shared" si="68"/>
        <v>376.53</v>
      </c>
      <c r="K85" s="14"/>
    </row>
    <row r="86" spans="1:11" x14ac:dyDescent="0.25">
      <c r="A86" s="23" t="s">
        <v>35086</v>
      </c>
      <c r="B86" s="24" t="str">
        <f>IF(IFERROR(VLOOKUP(C86,SINAPI!$A:$D,1,FALSE),"")=C86,"SINAPI",IF(IFERROR(VLOOKUP(C86,SETOP!$A:$E,1,FALSE),"")=C86,"SETOP",IF(IFERROR(VLOOKUP(C86,SUDECAP!$A:$D,1,FALSE),"")=C86,"SUDECAP",IF(IFERROR(VLOOKUP(C86,SICRO!$A:$D,1,FALSE),"")=C86,"SICRO","COMPOSIÇÃO"))))</f>
        <v>SICRO</v>
      </c>
      <c r="C86" s="30">
        <v>2003850</v>
      </c>
      <c r="D86" s="25" t="str">
        <f>IFERROR(IFERROR(VLOOKUP(C86,SINAPI!$A:$D,2,FALSE),IFERROR(VLOOKUP(C86,SETOP!$A:$E,3,FALSE),IFERROR(VLOOKUP(C86,SETOP!$B:$E,2,FALSE),IFERROR(VLOOKUP(C86,SUDECAP!$A:$D,2,FALSE),IFERROR(VLOOKUP(C86,SICRO!$A:$D,2,FALSE),VLOOKUP(C86,CPUS!$B:$H,3,FALSE)))))),"")</f>
        <v>LASTRO DE BRITA COMERCIAL COMPACTADO COM SOQUETE VIBRATÓRIO - ESPALHAMENTO MANUAL</v>
      </c>
      <c r="E86" s="26" t="str">
        <f>IFERROR(IFERROR(VLOOKUP(C86,SINAPI!$A:$D,3,FALSE),IFERROR(VLOOKUP(C86,SETOP!$A:$E,4,FALSE),IFERROR(VLOOKUP(C86,SETOP!$B:$E,3,FALSE),IFERROR(VLOOKUP(C86,SUDECAP!$A:$D,3,FALSE),IFERROR(VLOOKUP(C86,SICRO!$A:$D,3,FALSE),VLOOKUP(C86,CPUS!$B:$H,4,FALSE)))))),"")</f>
        <v>M³</v>
      </c>
      <c r="F86" s="27">
        <f>7.48+21.13</f>
        <v>28.61</v>
      </c>
      <c r="G86" s="28">
        <f>IFERROR(IFERROR(VLOOKUP(C86,SINAPI!$A:$D,4,FALSE),IFERROR(VLOOKUP(C86,SETOP!$A:$E,5,FALSE),IFERROR(VLOOKUP(C86,SETOP!$B:$E,4,FALSE),IFERROR(VLOOKUP(C86,SUDECAP!$A:$D,4,FALSE),IFERROR(VLOOKUP(C86,SICRO!$A:$D,4,FALSE),VLOOKUP(C86,CPUS!$B:$H,7,FALSE)))))),0)</f>
        <v>171.96</v>
      </c>
      <c r="H86" s="28">
        <f t="shared" si="66"/>
        <v>4919.7700000000004</v>
      </c>
      <c r="I86" s="28">
        <f t="shared" si="67"/>
        <v>212.16</v>
      </c>
      <c r="J86" s="28">
        <f t="shared" si="68"/>
        <v>6069.89</v>
      </c>
      <c r="K86" s="14"/>
    </row>
    <row r="87" spans="1:11" x14ac:dyDescent="0.25">
      <c r="A87" s="23" t="s">
        <v>35087</v>
      </c>
      <c r="B87" s="24" t="str">
        <f>IF(IFERROR(VLOOKUP(C87,SINAPI!$A:$D,1,FALSE),"")=C87,"SINAPI",IF(IFERROR(VLOOKUP(C87,SETOP!$A:$E,1,FALSE),"")=C87,"SETOP",IF(IFERROR(VLOOKUP(C87,SUDECAP!$A:$D,1,FALSE),"")=C87,"SUDECAP",IF(IFERROR(VLOOKUP(C87,SICRO!$A:$D,1,FALSE),"")=C87,"SICRO","COMPOSIÇÃO"))))</f>
        <v>SICRO</v>
      </c>
      <c r="C87" s="30">
        <v>4805755</v>
      </c>
      <c r="D87" s="25" t="str">
        <f>IFERROR(IFERROR(VLOOKUP(C87,SINAPI!$A:$D,2,FALSE),IFERROR(VLOOKUP(C87,SETOP!$A:$E,3,FALSE),IFERROR(VLOOKUP(C87,SETOP!$B:$E,2,FALSE),IFERROR(VLOOKUP(C87,SUDECAP!$A:$D,2,FALSE),IFERROR(VLOOKUP(C87,SICRO!$A:$D,2,FALSE),VLOOKUP(C87,CPUS!$B:$H,3,FALSE)))))),"")</f>
        <v>APILOAMENTO MANUAL</v>
      </c>
      <c r="E87" s="26" t="str">
        <f>IFERROR(IFERROR(VLOOKUP(C87,SINAPI!$A:$D,3,FALSE),IFERROR(VLOOKUP(C87,SETOP!$A:$E,4,FALSE),IFERROR(VLOOKUP(C87,SETOP!$B:$E,3,FALSE),IFERROR(VLOOKUP(C87,SUDECAP!$A:$D,3,FALSE),IFERROR(VLOOKUP(C87,SICRO!$A:$D,3,FALSE),VLOOKUP(C87,CPUS!$B:$H,4,FALSE)))))),"")</f>
        <v>M³</v>
      </c>
      <c r="F87" s="27">
        <f>53.94+151.96</f>
        <v>205.9</v>
      </c>
      <c r="G87" s="28">
        <f>IFERROR(IFERROR(VLOOKUP(C87,SINAPI!$A:$D,4,FALSE),IFERROR(VLOOKUP(C87,SETOP!$A:$E,5,FALSE),IFERROR(VLOOKUP(C87,SETOP!$B:$E,4,FALSE),IFERROR(VLOOKUP(C87,SUDECAP!$A:$D,4,FALSE),IFERROR(VLOOKUP(C87,SICRO!$A:$D,4,FALSE),VLOOKUP(C87,CPUS!$B:$H,7,FALSE)))))),0)</f>
        <v>29.3</v>
      </c>
      <c r="H87" s="28">
        <f t="shared" si="66"/>
        <v>6032.87</v>
      </c>
      <c r="I87" s="28">
        <f t="shared" si="67"/>
        <v>36.15</v>
      </c>
      <c r="J87" s="28">
        <f t="shared" si="68"/>
        <v>7443.28</v>
      </c>
      <c r="K87" s="14"/>
    </row>
    <row r="88" spans="1:11" x14ac:dyDescent="0.25">
      <c r="A88" s="23" t="s">
        <v>35088</v>
      </c>
      <c r="B88" s="24" t="str">
        <f>IF(IFERROR(VLOOKUP(C88,SINAPI!$A:$D,1,FALSE),"")=C88,"SINAPI",IF(IFERROR(VLOOKUP(C88,SETOP!$A:$E,1,FALSE),"")=C88,"SETOP",IF(IFERROR(VLOOKUP(C88,SUDECAP!$A:$D,1,FALSE),"")=C88,"SUDECAP",IF(IFERROR(VLOOKUP(C88,SICRO!$A:$D,1,FALSE),"")=C88,"SICRO","COMPOSIÇÃO"))))</f>
        <v>SINAPI</v>
      </c>
      <c r="C88" s="30">
        <v>93382</v>
      </c>
      <c r="D88" s="25" t="str">
        <f>IFERROR(IFERROR(VLOOKUP(C88,SINAPI!$A:$D,2,FALSE),IFERROR(VLOOKUP(C88,SETOP!$A:$E,3,FALSE),IFERROR(VLOOKUP(C88,SETOP!$B:$E,2,FALSE),IFERROR(VLOOKUP(C88,SUDECAP!$A:$D,2,FALSE),IFERROR(VLOOKUP(C88,SICRO!$A:$D,2,FALSE),VLOOKUP(C88,CPUS!$B:$H,3,FALSE)))))),"")</f>
        <v>REATERRO MANUAL DE VALAS, COM COMPACTADOR DE SOLOS DE PERCUSSÃO. AF_08/2023</v>
      </c>
      <c r="E88" s="26" t="str">
        <f>IFERROR(IFERROR(VLOOKUP(C88,SINAPI!$A:$D,3,FALSE),IFERROR(VLOOKUP(C88,SETOP!$A:$E,4,FALSE),IFERROR(VLOOKUP(C88,SETOP!$B:$E,3,FALSE),IFERROR(VLOOKUP(C88,SUDECAP!$A:$D,3,FALSE),IFERROR(VLOOKUP(C88,SICRO!$A:$D,3,FALSE),VLOOKUP(C88,CPUS!$B:$H,4,FALSE)))))),"")</f>
        <v>M3</v>
      </c>
      <c r="F88" s="27">
        <f>23.31+80.53+10.78</f>
        <v>114.62</v>
      </c>
      <c r="G88" s="28">
        <f>IFERROR(IFERROR(VLOOKUP(C88,SINAPI!$A:$D,4,FALSE),IFERROR(VLOOKUP(C88,SETOP!$A:$E,5,FALSE),IFERROR(VLOOKUP(C88,SETOP!$B:$E,4,FALSE),IFERROR(VLOOKUP(C88,SUDECAP!$A:$D,4,FALSE),IFERROR(VLOOKUP(C88,SICRO!$A:$D,4,FALSE),VLOOKUP(C88,CPUS!$B:$H,7,FALSE)))))),0)</f>
        <v>25.37</v>
      </c>
      <c r="H88" s="28">
        <f t="shared" si="66"/>
        <v>2907.9</v>
      </c>
      <c r="I88" s="28">
        <f t="shared" si="67"/>
        <v>31.3</v>
      </c>
      <c r="J88" s="28">
        <f t="shared" si="68"/>
        <v>3587.6</v>
      </c>
      <c r="K88" s="14"/>
    </row>
    <row r="89" spans="1:11" ht="45" x14ac:dyDescent="0.25">
      <c r="A89" s="23" t="s">
        <v>35089</v>
      </c>
      <c r="B89" s="24" t="str">
        <f>IF(IFERROR(VLOOKUP(C89,SINAPI!$A:$D,1,FALSE),"")=C89,"SINAPI",IF(IFERROR(VLOOKUP(C89,SETOP!$A:$E,1,FALSE),"")=C89,"SETOP",IF(IFERROR(VLOOKUP(C89,SUDECAP!$A:$D,1,FALSE),"")=C89,"SUDECAP",IF(IFERROR(VLOOKUP(C89,SICRO!$A:$D,1,FALSE),"")=C89,"SICRO","COMPOSIÇÃO"))))</f>
        <v>SINAPI</v>
      </c>
      <c r="C89" s="30">
        <v>93378</v>
      </c>
      <c r="D89" s="25" t="str">
        <f>IFERROR(IFERROR(VLOOKUP(C89,SINAPI!$A:$D,2,FALSE),IFERROR(VLOOKUP(C89,SETOP!$A:$E,3,FALSE),IFERROR(VLOOKUP(C89,SETOP!$B:$E,2,FALSE),IFERROR(VLOOKUP(C89,SUDECAP!$A:$D,2,FALSE),IFERROR(VLOOKUP(C89,SICRO!$A:$D,2,FALSE),VLOOKUP(C89,CPUS!$B:$H,3,FALSE)))))),"")</f>
        <v>REATERRO MECANIZADO DE VALA COM RETROESCAVADEIRA (CAPACIDADE   DA   CAÇAMBA   DA RETRO: 0,26 M³/POTÊNCIA: 88 HP), LARGURA ATÉ 0,8 M, PROFUNDIDADE ATÉ 1,5 M, COM SOLO (SEM SUBSTITUIÇÃO) DE 1ª CATEGORIA, COM COMPACTADOR DE SOLOS DE PERCUSSÃO. AF_08/2023</v>
      </c>
      <c r="E89" s="26" t="str">
        <f>IFERROR(IFERROR(VLOOKUP(C89,SINAPI!$A:$D,3,FALSE),IFERROR(VLOOKUP(C89,SETOP!$A:$E,4,FALSE),IFERROR(VLOOKUP(C89,SETOP!$B:$E,3,FALSE),IFERROR(VLOOKUP(C89,SUDECAP!$A:$D,3,FALSE),IFERROR(VLOOKUP(C89,SICRO!$A:$D,3,FALSE),VLOOKUP(C89,CPUS!$B:$H,4,FALSE)))))),"")</f>
        <v>M3</v>
      </c>
      <c r="F89" s="27">
        <f>23.21+60.78</f>
        <v>83.990000000000009</v>
      </c>
      <c r="G89" s="28">
        <f>IFERROR(IFERROR(VLOOKUP(C89,SINAPI!$A:$D,4,FALSE),IFERROR(VLOOKUP(C89,SETOP!$A:$E,5,FALSE),IFERROR(VLOOKUP(C89,SETOP!$B:$E,4,FALSE),IFERROR(VLOOKUP(C89,SUDECAP!$A:$D,4,FALSE),IFERROR(VLOOKUP(C89,SICRO!$A:$D,4,FALSE),VLOOKUP(C89,CPUS!$B:$H,7,FALSE)))))),0)</f>
        <v>25.09</v>
      </c>
      <c r="H89" s="28">
        <f t="shared" si="66"/>
        <v>2107.3000000000002</v>
      </c>
      <c r="I89" s="28">
        <f t="shared" si="67"/>
        <v>30.95</v>
      </c>
      <c r="J89" s="28">
        <f t="shared" si="68"/>
        <v>2599.4899999999998</v>
      </c>
      <c r="K89" s="14"/>
    </row>
    <row r="90" spans="1:11" ht="30" x14ac:dyDescent="0.25">
      <c r="A90" s="23" t="s">
        <v>11020</v>
      </c>
      <c r="B90" s="24" t="str">
        <f>IF(IFERROR(VLOOKUP(C90,SINAPI!$A:$D,1,FALSE),"")=C90,"SINAPI",IF(IFERROR(VLOOKUP(C90,SETOP!$A:$E,1,FALSE),"")=C90,"SETOP",IF(IFERROR(VLOOKUP(C90,SUDECAP!$A:$D,1,FALSE),"")=C90,"SUDECAP",IF(IFERROR(VLOOKUP(C90,SICRO!$A:$D,1,FALSE),"")=C90,"SICRO","COMPOSIÇÃO"))))</f>
        <v>SINAPI</v>
      </c>
      <c r="C90" s="30">
        <v>101576</v>
      </c>
      <c r="D90" s="25" t="str">
        <f>IFERROR(IFERROR(VLOOKUP(C90,SINAPI!$A:$D,2,FALSE),IFERROR(VLOOKUP(C90,SETOP!$A:$E,3,FALSE),IFERROR(VLOOKUP(C90,SETOP!$B:$E,2,FALSE),IFERROR(VLOOKUP(C90,SUDECAP!$A:$D,2,FALSE),IFERROR(VLOOKUP(C90,SICRO!$A:$D,2,FALSE),VLOOKUP(C90,CPUS!$B:$H,3,FALSE)))))),"")</f>
        <v>ESCORAMENTO DE VALA, TIPO DESCONTÍNUO, COM PROFUNDIDADE DE 0 A 1,5 M, LARGURA MENOR QUE 1,5 M. AF_08/2020</v>
      </c>
      <c r="E90" s="26" t="str">
        <f>IFERROR(IFERROR(VLOOKUP(C90,SINAPI!$A:$D,3,FALSE),IFERROR(VLOOKUP(C90,SETOP!$A:$E,4,FALSE),IFERROR(VLOOKUP(C90,SETOP!$B:$E,3,FALSE),IFERROR(VLOOKUP(C90,SUDECAP!$A:$D,3,FALSE),IFERROR(VLOOKUP(C90,SICRO!$A:$D,3,FALSE),VLOOKUP(C90,CPUS!$B:$H,4,FALSE)))))),"")</f>
        <v>M2</v>
      </c>
      <c r="F90" s="27">
        <v>454.32</v>
      </c>
      <c r="G90" s="28">
        <f>IFERROR(IFERROR(VLOOKUP(C90,SINAPI!$A:$D,4,FALSE),IFERROR(VLOOKUP(C90,SETOP!$A:$E,5,FALSE),IFERROR(VLOOKUP(C90,SETOP!$B:$E,4,FALSE),IFERROR(VLOOKUP(C90,SUDECAP!$A:$D,4,FALSE),IFERROR(VLOOKUP(C90,SICRO!$A:$D,4,FALSE),VLOOKUP(C90,CPUS!$B:$H,7,FALSE)))))),0)</f>
        <v>48.82</v>
      </c>
      <c r="H90" s="28">
        <f t="shared" ref="H90" si="69">TRUNC(F90*G90,2)</f>
        <v>22179.9</v>
      </c>
      <c r="I90" s="28">
        <f t="shared" ref="I90" si="70">TRUNC(G90*(1+$H$3),2)</f>
        <v>60.23</v>
      </c>
      <c r="J90" s="28">
        <f t="shared" ref="J90" si="71">TRUNC(I90*F90,2)</f>
        <v>27363.69</v>
      </c>
      <c r="K90" s="14"/>
    </row>
    <row r="91" spans="1:11" x14ac:dyDescent="0.25">
      <c r="A91" s="23" t="s">
        <v>35090</v>
      </c>
      <c r="B91" s="24" t="str">
        <f>IF(IFERROR(VLOOKUP(C91,SINAPI!$A:$D,1,FALSE),"")=C91,"SINAPI",IF(IFERROR(VLOOKUP(C91,SETOP!$A:$E,1,FALSE),"")=C91,"SETOP",IF(IFERROR(VLOOKUP(C91,SUDECAP!$A:$D,1,FALSE),"")=C91,"SUDECAP",IF(IFERROR(VLOOKUP(C91,SICRO!$A:$D,1,FALSE),"")=C91,"SICRO","COMPOSIÇÃO"))))</f>
        <v>SICRO</v>
      </c>
      <c r="C91" s="30">
        <v>2003714</v>
      </c>
      <c r="D91" s="25" t="str">
        <f>IFERROR(IFERROR(VLOOKUP(C91,SINAPI!$A:$D,2,FALSE),IFERROR(VLOOKUP(C91,SETOP!$A:$E,3,FALSE),IFERROR(VLOOKUP(C91,SETOP!$B:$E,2,FALSE),IFERROR(VLOOKUP(C91,SUDECAP!$A:$D,2,FALSE),IFERROR(VLOOKUP(C91,SICRO!$A:$D,2,FALSE),VLOOKUP(C91,CPUS!$B:$H,3,FALSE)))))),"")</f>
        <v>CHAMINÉ DOS POÇOS DE VISITA - CPV 01 - AREIA E BRITA COMERCIAIS</v>
      </c>
      <c r="E91" s="26" t="str">
        <f>IFERROR(IFERROR(VLOOKUP(C91,SINAPI!$A:$D,3,FALSE),IFERROR(VLOOKUP(C91,SETOP!$A:$E,4,FALSE),IFERROR(VLOOKUP(C91,SETOP!$B:$E,3,FALSE),IFERROR(VLOOKUP(C91,SUDECAP!$A:$D,3,FALSE),IFERROR(VLOOKUP(C91,SICRO!$A:$D,3,FALSE),VLOOKUP(C91,CPUS!$B:$H,4,FALSE)))))),"")</f>
        <v>UN</v>
      </c>
      <c r="F91" s="27">
        <v>3</v>
      </c>
      <c r="G91" s="28">
        <f>IFERROR(IFERROR(VLOOKUP(C91,SINAPI!$A:$D,4,FALSE),IFERROR(VLOOKUP(C91,SETOP!$A:$E,5,FALSE),IFERROR(VLOOKUP(C91,SETOP!$B:$E,4,FALSE),IFERROR(VLOOKUP(C91,SUDECAP!$A:$D,4,FALSE),IFERROR(VLOOKUP(C91,SICRO!$A:$D,4,FALSE),VLOOKUP(C91,CPUS!$B:$H,7,FALSE)))))),0)</f>
        <v>1488.88</v>
      </c>
      <c r="H91" s="28">
        <f t="shared" si="66"/>
        <v>4466.6400000000003</v>
      </c>
      <c r="I91" s="28">
        <f t="shared" si="67"/>
        <v>1836.98</v>
      </c>
      <c r="J91" s="28">
        <f t="shared" si="68"/>
        <v>5510.94</v>
      </c>
      <c r="K91" s="14"/>
    </row>
    <row r="92" spans="1:11" x14ac:dyDescent="0.25">
      <c r="A92" s="23" t="s">
        <v>11033</v>
      </c>
      <c r="B92" s="24" t="str">
        <f>IF(IFERROR(VLOOKUP(C92,SINAPI!$A:$D,1,FALSE),"")=C92,"SINAPI",IF(IFERROR(VLOOKUP(C92,SETOP!$A:$E,1,FALSE),"")=C92,"SETOP",IF(IFERROR(VLOOKUP(C92,SUDECAP!$A:$D,1,FALSE),"")=C92,"SUDECAP",IF(IFERROR(VLOOKUP(C92,SICRO!$A:$D,1,FALSE),"")=C92,"SICRO","COMPOSIÇÃO"))))</f>
        <v>SICRO</v>
      </c>
      <c r="C92" s="30">
        <v>2003716</v>
      </c>
      <c r="D92" s="25" t="str">
        <f>IFERROR(IFERROR(VLOOKUP(C92,SINAPI!$A:$D,2,FALSE),IFERROR(VLOOKUP(C92,SETOP!$A:$E,3,FALSE),IFERROR(VLOOKUP(C92,SETOP!$B:$E,2,FALSE),IFERROR(VLOOKUP(C92,SUDECAP!$A:$D,2,FALSE),IFERROR(VLOOKUP(C92,SICRO!$A:$D,2,FALSE),VLOOKUP(C92,CPUS!$B:$H,3,FALSE)))))),"")</f>
        <v>CHAMINÉ DOS POÇOS DE VISITA - CPV 02 - AREIA E BRITA COMERCIAIS</v>
      </c>
      <c r="E92" s="26" t="str">
        <f>IFERROR(IFERROR(VLOOKUP(C92,SINAPI!$A:$D,3,FALSE),IFERROR(VLOOKUP(C92,SETOP!$A:$E,4,FALSE),IFERROR(VLOOKUP(C92,SETOP!$B:$E,3,FALSE),IFERROR(VLOOKUP(C92,SUDECAP!$A:$D,3,FALSE),IFERROR(VLOOKUP(C92,SICRO!$A:$D,3,FALSE),VLOOKUP(C92,CPUS!$B:$H,4,FALSE)))))),"")</f>
        <v>UN</v>
      </c>
      <c r="F92" s="27">
        <v>2</v>
      </c>
      <c r="G92" s="28">
        <f>IFERROR(IFERROR(VLOOKUP(C92,SINAPI!$A:$D,4,FALSE),IFERROR(VLOOKUP(C92,SETOP!$A:$E,5,FALSE),IFERROR(VLOOKUP(C92,SETOP!$B:$E,4,FALSE),IFERROR(VLOOKUP(C92,SUDECAP!$A:$D,4,FALSE),IFERROR(VLOOKUP(C92,SICRO!$A:$D,4,FALSE),VLOOKUP(C92,CPUS!$B:$H,7,FALSE)))))),0)</f>
        <v>1728.05</v>
      </c>
      <c r="H92" s="28">
        <f t="shared" si="66"/>
        <v>3456.1</v>
      </c>
      <c r="I92" s="28">
        <f t="shared" si="67"/>
        <v>2132.06</v>
      </c>
      <c r="J92" s="28">
        <f t="shared" si="68"/>
        <v>4264.12</v>
      </c>
      <c r="K92" s="14"/>
    </row>
    <row r="93" spans="1:11" ht="30" x14ac:dyDescent="0.25">
      <c r="A93" s="23" t="s">
        <v>35091</v>
      </c>
      <c r="B93" s="24" t="str">
        <f>IF(IFERROR(VLOOKUP(C93,SINAPI!$A:$D,1,FALSE),"")=C93,"SINAPI",IF(IFERROR(VLOOKUP(C93,SETOP!$A:$E,1,FALSE),"")=C93,"SETOP",IF(IFERROR(VLOOKUP(C93,SUDECAP!$A:$D,1,FALSE),"")=C93,"SUDECAP",IF(IFERROR(VLOOKUP(C93,SICRO!$A:$D,1,FALSE),"")=C93,"SICRO","COMPOSIÇÃO"))))</f>
        <v>SICRO</v>
      </c>
      <c r="C93" s="30">
        <v>2003939</v>
      </c>
      <c r="D93" s="25" t="str">
        <f>IFERROR(IFERROR(VLOOKUP(C93,SINAPI!$A:$D,2,FALSE),IFERROR(VLOOKUP(C93,SETOP!$A:$E,3,FALSE),IFERROR(VLOOKUP(C93,SETOP!$B:$E,2,FALSE),IFERROR(VLOOKUP(C93,SUDECAP!$A:$D,2,FALSE),IFERROR(VLOOKUP(C93,SICRO!$A:$D,2,FALSE),VLOOKUP(C93,CPUS!$B:$H,3,FALSE)))))),"")</f>
        <v>MEIO-FIO DE CONCRETO - MFC 01 MOLDADO NO LOCAL COM EXTRUSORA E CONCRETO USINADO - AREIA E BRITA COMERCIAIS</v>
      </c>
      <c r="E93" s="26" t="str">
        <f>IFERROR(IFERROR(VLOOKUP(C93,SINAPI!$A:$D,3,FALSE),IFERROR(VLOOKUP(C93,SETOP!$A:$E,4,FALSE),IFERROR(VLOOKUP(C93,SETOP!$B:$E,3,FALSE),IFERROR(VLOOKUP(C93,SUDECAP!$A:$D,3,FALSE),IFERROR(VLOOKUP(C93,SICRO!$A:$D,3,FALSE),VLOOKUP(C93,CPUS!$B:$H,4,FALSE)))))),"")</f>
        <v>M</v>
      </c>
      <c r="F93" s="27">
        <v>360</v>
      </c>
      <c r="G93" s="28">
        <f>IFERROR(IFERROR(VLOOKUP(C93,SINAPI!$A:$D,4,FALSE),IFERROR(VLOOKUP(C93,SETOP!$A:$E,5,FALSE),IFERROR(VLOOKUP(C93,SETOP!$B:$E,4,FALSE),IFERROR(VLOOKUP(C93,SUDECAP!$A:$D,4,FALSE),IFERROR(VLOOKUP(C93,SICRO!$A:$D,4,FALSE),VLOOKUP(C93,CPUS!$B:$H,7,FALSE)))))),0)</f>
        <v>75.12</v>
      </c>
      <c r="H93" s="28">
        <f t="shared" ref="H93:H94" si="72">TRUNC(F93*G93,2)</f>
        <v>27043.200000000001</v>
      </c>
      <c r="I93" s="28">
        <f t="shared" ref="I93:I94" si="73">TRUNC(G93*(1+$H$3),2)</f>
        <v>92.68</v>
      </c>
      <c r="J93" s="28">
        <f t="shared" ref="J93:J94" si="74">TRUNC(I93*F93,2)</f>
        <v>33364.800000000003</v>
      </c>
      <c r="K93" s="14"/>
    </row>
    <row r="94" spans="1:11" ht="30" x14ac:dyDescent="0.25">
      <c r="A94" s="23" t="s">
        <v>11037</v>
      </c>
      <c r="B94" s="24" t="str">
        <f>IF(IFERROR(VLOOKUP(C94,SINAPI!$A:$D,1,FALSE),"")=C94,"SINAPI",IF(IFERROR(VLOOKUP(C94,SETOP!$A:$E,1,FALSE),"")=C94,"SETOP",IF(IFERROR(VLOOKUP(C94,SUDECAP!$A:$D,1,FALSE),"")=C94,"SUDECAP",IF(IFERROR(VLOOKUP(C94,SICRO!$A:$D,1,FALSE),"")=C94,"SICRO","COMPOSIÇÃO"))))</f>
        <v>SICRO</v>
      </c>
      <c r="C94" s="30">
        <v>2003947</v>
      </c>
      <c r="D94" s="25" t="str">
        <f>IFERROR(IFERROR(VLOOKUP(C94,SINAPI!$A:$D,2,FALSE),IFERROR(VLOOKUP(C94,SETOP!$A:$E,3,FALSE),IFERROR(VLOOKUP(C94,SETOP!$B:$E,2,FALSE),IFERROR(VLOOKUP(C94,SUDECAP!$A:$D,2,FALSE),IFERROR(VLOOKUP(C94,SICRO!$A:$D,2,FALSE),VLOOKUP(C94,CPUS!$B:$H,3,FALSE)))))),"")</f>
        <v>MEIO-FIO DE CONCRETO - MFC 05 MOLDADO NO LOCAL COM EXTRUSORA E CONCRETO USINADO - AREIA E BRITA COMERCIAIS</v>
      </c>
      <c r="E94" s="26" t="str">
        <f>IFERROR(IFERROR(VLOOKUP(C94,SINAPI!$A:$D,3,FALSE),IFERROR(VLOOKUP(C94,SETOP!$A:$E,4,FALSE),IFERROR(VLOOKUP(C94,SETOP!$B:$E,3,FALSE),IFERROR(VLOOKUP(C94,SUDECAP!$A:$D,3,FALSE),IFERROR(VLOOKUP(C94,SICRO!$A:$D,3,FALSE),VLOOKUP(C94,CPUS!$B:$H,4,FALSE)))))),"")</f>
        <v>M</v>
      </c>
      <c r="F94" s="27">
        <v>53.07</v>
      </c>
      <c r="G94" s="28">
        <f>IFERROR(IFERROR(VLOOKUP(C94,SINAPI!$A:$D,4,FALSE),IFERROR(VLOOKUP(C94,SETOP!$A:$E,5,FALSE),IFERROR(VLOOKUP(C94,SETOP!$B:$E,4,FALSE),IFERROR(VLOOKUP(C94,SUDECAP!$A:$D,4,FALSE),IFERROR(VLOOKUP(C94,SICRO!$A:$D,4,FALSE),VLOOKUP(C94,CPUS!$B:$H,7,FALSE)))))),0)</f>
        <v>23.93</v>
      </c>
      <c r="H94" s="28">
        <f t="shared" si="72"/>
        <v>1269.96</v>
      </c>
      <c r="I94" s="28">
        <f t="shared" si="73"/>
        <v>29.52</v>
      </c>
      <c r="J94" s="28">
        <f t="shared" si="74"/>
        <v>1566.62</v>
      </c>
      <c r="K94" s="14"/>
    </row>
    <row r="95" spans="1:11" x14ac:dyDescent="0.25">
      <c r="A95" s="23" t="s">
        <v>35092</v>
      </c>
      <c r="B95" s="24" t="str">
        <f>IF(IFERROR(VLOOKUP(C95,SINAPI!$A:$D,1,FALSE),"")=C95,"SINAPI",IF(IFERROR(VLOOKUP(C95,SETOP!$A:$E,1,FALSE),"")=C95,"SETOP",IF(IFERROR(VLOOKUP(C95,SUDECAP!$A:$D,1,FALSE),"")=C95,"SUDECAP",IF(IFERROR(VLOOKUP(C95,SICRO!$A:$D,1,FALSE),"")=C95,"SICRO","COMPOSIÇÃO"))))</f>
        <v>SICRO</v>
      </c>
      <c r="C95" s="30">
        <v>2003634</v>
      </c>
      <c r="D95" s="25" t="str">
        <f>IFERROR(IFERROR(VLOOKUP(C95,SINAPI!$A:$D,2,FALSE),IFERROR(VLOOKUP(C95,SETOP!$A:$E,3,FALSE),IFERROR(VLOOKUP(C95,SETOP!$B:$E,2,FALSE),IFERROR(VLOOKUP(C95,SUDECAP!$A:$D,2,FALSE),IFERROR(VLOOKUP(C95,SICRO!$A:$D,2,FALSE),VLOOKUP(C95,CPUS!$B:$H,3,FALSE)))))),"")</f>
        <v>BOCA DE LOBO DUPLA - GRELHA DE CONCRETO - BLDG 01 - AREIA E BRITA COMERCIAIS</v>
      </c>
      <c r="E95" s="26" t="str">
        <f>IFERROR(IFERROR(VLOOKUP(C95,SINAPI!$A:$D,3,FALSE),IFERROR(VLOOKUP(C95,SETOP!$A:$E,4,FALSE),IFERROR(VLOOKUP(C95,SETOP!$B:$E,3,FALSE),IFERROR(VLOOKUP(C95,SUDECAP!$A:$D,3,FALSE),IFERROR(VLOOKUP(C95,SICRO!$A:$D,3,FALSE),VLOOKUP(C95,CPUS!$B:$H,4,FALSE)))))),"")</f>
        <v>UN</v>
      </c>
      <c r="F95" s="27">
        <v>7</v>
      </c>
      <c r="G95" s="28">
        <f>IFERROR(IFERROR(VLOOKUP(C95,SINAPI!$A:$D,4,FALSE),IFERROR(VLOOKUP(C95,SETOP!$A:$E,5,FALSE),IFERROR(VLOOKUP(C95,SETOP!$B:$E,4,FALSE),IFERROR(VLOOKUP(C95,SUDECAP!$A:$D,4,FALSE),IFERROR(VLOOKUP(C95,SICRO!$A:$D,4,FALSE),VLOOKUP(C95,CPUS!$B:$H,7,FALSE)))))),0)</f>
        <v>1659.61</v>
      </c>
      <c r="H95" s="28">
        <f t="shared" si="66"/>
        <v>11617.27</v>
      </c>
      <c r="I95" s="28">
        <f t="shared" si="67"/>
        <v>2047.62</v>
      </c>
      <c r="J95" s="28">
        <f t="shared" si="68"/>
        <v>14333.34</v>
      </c>
      <c r="K95" s="14"/>
    </row>
    <row r="96" spans="1:11" x14ac:dyDescent="0.25">
      <c r="A96" s="23" t="s">
        <v>35093</v>
      </c>
      <c r="B96" s="24" t="str">
        <f>IF(IFERROR(VLOOKUP(C96,SINAPI!$A:$D,1,FALSE),"")=C96,"SINAPI",IF(IFERROR(VLOOKUP(C96,SETOP!$A:$E,1,FALSE),"")=C96,"SETOP",IF(IFERROR(VLOOKUP(C96,SUDECAP!$A:$D,1,FALSE),"")=C96,"SUDECAP",IF(IFERROR(VLOOKUP(C96,SICRO!$A:$D,1,FALSE),"")=C96,"SICRO","COMPOSIÇÃO"))))</f>
        <v>SICRO</v>
      </c>
      <c r="C96" s="30">
        <v>804377</v>
      </c>
      <c r="D96" s="25" t="str">
        <f>IFERROR(IFERROR(VLOOKUP(C96,SINAPI!$A:$D,2,FALSE),IFERROR(VLOOKUP(C96,SETOP!$A:$E,3,FALSE),IFERROR(VLOOKUP(C96,SETOP!$B:$E,2,FALSE),IFERROR(VLOOKUP(C96,SUDECAP!$A:$D,2,FALSE),IFERROR(VLOOKUP(C96,SICRO!$A:$D,2,FALSE),VLOOKUP(C96,CPUS!$B:$H,3,FALSE)))))),"")</f>
        <v>BOCA DE BSTC D = 0,60 M - ESCONSIDADE 0° - AREIA E BRITA COMERCIAIS - ALAS ESCONSAS</v>
      </c>
      <c r="E96" s="26" t="str">
        <f>IFERROR(IFERROR(VLOOKUP(C96,SINAPI!$A:$D,3,FALSE),IFERROR(VLOOKUP(C96,SETOP!$A:$E,4,FALSE),IFERROR(VLOOKUP(C96,SETOP!$B:$E,3,FALSE),IFERROR(VLOOKUP(C96,SUDECAP!$A:$D,3,FALSE),IFERROR(VLOOKUP(C96,SICRO!$A:$D,3,FALSE),VLOOKUP(C96,CPUS!$B:$H,4,FALSE)))))),"")</f>
        <v>UN</v>
      </c>
      <c r="F96" s="27">
        <v>1</v>
      </c>
      <c r="G96" s="28">
        <f>IFERROR(IFERROR(VLOOKUP(C96,SINAPI!$A:$D,4,FALSE),IFERROR(VLOOKUP(C96,SETOP!$A:$E,5,FALSE),IFERROR(VLOOKUP(C96,SETOP!$B:$E,4,FALSE),IFERROR(VLOOKUP(C96,SUDECAP!$A:$D,4,FALSE),IFERROR(VLOOKUP(C96,SICRO!$A:$D,4,FALSE),VLOOKUP(C96,CPUS!$B:$H,7,FALSE)))))),0)</f>
        <v>1050.1300000000001</v>
      </c>
      <c r="H96" s="28">
        <f t="shared" si="60"/>
        <v>1050.1300000000001</v>
      </c>
      <c r="I96" s="28">
        <f t="shared" si="61"/>
        <v>1295.6500000000001</v>
      </c>
      <c r="J96" s="28">
        <f t="shared" si="62"/>
        <v>1295.6500000000001</v>
      </c>
      <c r="K96" s="14"/>
    </row>
    <row r="97" spans="1:11" x14ac:dyDescent="0.25">
      <c r="A97" s="54">
        <v>11</v>
      </c>
      <c r="B97" s="55"/>
      <c r="C97" s="54"/>
      <c r="D97" s="56" t="s">
        <v>35146</v>
      </c>
      <c r="E97" s="55"/>
      <c r="F97" s="55"/>
      <c r="G97" s="55"/>
      <c r="H97" s="57"/>
      <c r="I97" s="55"/>
      <c r="J97" s="58">
        <f>SUM(J98:J112)</f>
        <v>11645.9</v>
      </c>
      <c r="K97" s="14"/>
    </row>
    <row r="98" spans="1:11" ht="30" x14ac:dyDescent="0.25">
      <c r="A98" s="23" t="s">
        <v>35079</v>
      </c>
      <c r="B98" s="24" t="str">
        <f>IF(IFERROR(VLOOKUP(C98,SINAPI!$A:$D,1,FALSE),"")=C98,"SINAPI",IF(IFERROR(VLOOKUP(C98,SETOP!$A:$E,1,FALSE),"")=C98,"SETOP",IF(IFERROR(VLOOKUP(C98,SUDECAP!$A:$D,1,FALSE),"")=C98,"SUDECAP",IF(IFERROR(VLOOKUP(C98,SICRO!$A:$D,1,FALSE),"")=C98,"SICRO","COMPOSIÇÃO"))))</f>
        <v>SINAPI</v>
      </c>
      <c r="C98" s="30">
        <v>91927</v>
      </c>
      <c r="D98" s="25" t="str">
        <f>IFERROR(IFERROR(VLOOKUP(C98,SINAPI!$A:$D,2,FALSE),IFERROR(VLOOKUP(C98,SETOP!$A:$E,3,FALSE),IFERROR(VLOOKUP(C98,SETOP!$B:$E,2,FALSE),IFERROR(VLOOKUP(C98,SUDECAP!$A:$D,2,FALSE),IFERROR(VLOOKUP(C98,SICRO!$A:$D,2,FALSE),VLOOKUP(C98,CPUS!$B:$H,3,FALSE)))))),"")</f>
        <v>CABO DE COBRE FLEXÍVEL ISOLADO, 2,5 MM², ANTI-CHAMA 0,6/1,0 KV, PARA CIRCUITOS TERMINAIS - FORNECIMENTO E INSTALAÇÃO. AF_03/2023</v>
      </c>
      <c r="E98" s="26" t="str">
        <f>IFERROR(IFERROR(VLOOKUP(C98,SINAPI!$A:$D,3,FALSE),IFERROR(VLOOKUP(C98,SETOP!$A:$E,4,FALSE),IFERROR(VLOOKUP(C98,SETOP!$B:$E,3,FALSE),IFERROR(VLOOKUP(C98,SUDECAP!$A:$D,3,FALSE),IFERROR(VLOOKUP(C98,SICRO!$A:$D,3,FALSE),VLOOKUP(C98,CPUS!$B:$H,4,FALSE)))))),"")</f>
        <v>M</v>
      </c>
      <c r="F98" s="27">
        <v>277.68</v>
      </c>
      <c r="G98" s="28">
        <f>IFERROR(IFERROR(VLOOKUP(C98,SINAPI!$A:$D,4,FALSE),IFERROR(VLOOKUP(C98,SETOP!$A:$E,5,FALSE),IFERROR(VLOOKUP(C98,SETOP!$B:$E,4,FALSE),IFERROR(VLOOKUP(C98,SUDECAP!$A:$D,4,FALSE),IFERROR(VLOOKUP(C98,SICRO!$A:$D,4,FALSE),VLOOKUP(C98,CPUS!$B:$H,7,FALSE)))))),0)</f>
        <v>4.28</v>
      </c>
      <c r="H98" s="28">
        <f t="shared" ref="H98:H112" si="75">TRUNC(F98*G98,2)</f>
        <v>1188.47</v>
      </c>
      <c r="I98" s="28">
        <f t="shared" ref="I98:I112" si="76">TRUNC(G98*(1+$H$3),2)</f>
        <v>5.28</v>
      </c>
      <c r="J98" s="28">
        <f t="shared" ref="J98:J112" si="77">TRUNC(I98*F98,2)</f>
        <v>1466.15</v>
      </c>
      <c r="K98" s="14"/>
    </row>
    <row r="99" spans="1:11" ht="30" x14ac:dyDescent="0.25">
      <c r="A99" s="23" t="s">
        <v>35081</v>
      </c>
      <c r="B99" s="24" t="str">
        <f>IF(IFERROR(VLOOKUP(C99,SINAPI!$A:$D,1,FALSE),"")=C99,"SINAPI",IF(IFERROR(VLOOKUP(C99,SETOP!$A:$E,1,FALSE),"")=C99,"SETOP",IF(IFERROR(VLOOKUP(C99,SUDECAP!$A:$D,1,FALSE),"")=C99,"SUDECAP",IF(IFERROR(VLOOKUP(C99,SICRO!$A:$D,1,FALSE),"")=C99,"SICRO","COMPOSIÇÃO"))))</f>
        <v>SETOP</v>
      </c>
      <c r="C99" s="30" t="s">
        <v>7268</v>
      </c>
      <c r="D99" s="25" t="str">
        <f>IFERROR(IFERROR(VLOOKUP(C99,SINAPI!$A:$D,2,FALSE),IFERROR(VLOOKUP(C99,SETOP!$A:$E,3,FALSE),IFERROR(VLOOKUP(C99,SETOP!$B:$E,2,FALSE),IFERROR(VLOOKUP(C99,SUDECAP!$A:$D,2,FALSE),IFERROR(VLOOKUP(C99,SICRO!$A:$D,2,FALSE),VLOOKUP(C99,CPUS!$B:$H,3,FALSE)))))),"")</f>
        <v>CAIXA DE PASSAGEM EM ALVENARIA E TAMPA DE CONCRETO, FUNDO DE BRITA, TIPO 1, 30 X 30 X 40 CM, INCLUSIVE ESCAVAÇÃO, REATERRO E BOTA-FORA</v>
      </c>
      <c r="E99" s="26" t="str">
        <f>IFERROR(IFERROR(VLOOKUP(C99,SINAPI!$A:$D,3,FALSE),IFERROR(VLOOKUP(C99,SETOP!$A:$E,4,FALSE),IFERROR(VLOOKUP(C99,SETOP!$B:$E,3,FALSE),IFERROR(VLOOKUP(C99,SUDECAP!$A:$D,3,FALSE),IFERROR(VLOOKUP(C99,SICRO!$A:$D,3,FALSE),VLOOKUP(C99,CPUS!$B:$H,4,FALSE)))))),"")</f>
        <v>UN</v>
      </c>
      <c r="F99" s="27">
        <v>8</v>
      </c>
      <c r="G99" s="28">
        <f>IFERROR(IFERROR(VLOOKUP(C99,SINAPI!$A:$D,4,FALSE),IFERROR(VLOOKUP(C99,SETOP!$A:$E,5,FALSE),IFERROR(VLOOKUP(C99,SETOP!$B:$E,4,FALSE),IFERROR(VLOOKUP(C99,SUDECAP!$A:$D,4,FALSE),IFERROR(VLOOKUP(C99,SICRO!$A:$D,4,FALSE),VLOOKUP(C99,CPUS!$B:$H,7,FALSE)))))),0)</f>
        <v>166.55</v>
      </c>
      <c r="H99" s="28">
        <f t="shared" si="75"/>
        <v>1332.4</v>
      </c>
      <c r="I99" s="28">
        <f t="shared" si="76"/>
        <v>205.48</v>
      </c>
      <c r="J99" s="28">
        <f t="shared" si="77"/>
        <v>1643.84</v>
      </c>
      <c r="K99" s="14"/>
    </row>
    <row r="100" spans="1:11" ht="30" x14ac:dyDescent="0.25">
      <c r="A100" s="23" t="s">
        <v>35101</v>
      </c>
      <c r="B100" s="24" t="str">
        <f>IF(IFERROR(VLOOKUP(C100,SINAPI!$A:$D,1,FALSE),"")=C100,"SINAPI",IF(IFERROR(VLOOKUP(C100,SETOP!$A:$E,1,FALSE),"")=C100,"SETOP",IF(IFERROR(VLOOKUP(C100,SUDECAP!$A:$D,1,FALSE),"")=C100,"SUDECAP",IF(IFERROR(VLOOKUP(C100,SICRO!$A:$D,1,FALSE),"")=C100,"SICRO","COMPOSIÇÃO"))))</f>
        <v>SETOP</v>
      </c>
      <c r="C100" s="30" t="s">
        <v>7922</v>
      </c>
      <c r="D100" s="25" t="str">
        <f>IFERROR(IFERROR(VLOOKUP(C100,SINAPI!$A:$D,2,FALSE),IFERROR(VLOOKUP(C100,SETOP!$A:$E,3,FALSE),IFERROR(VLOOKUP(C100,SETOP!$B:$E,2,FALSE),IFERROR(VLOOKUP(C100,SUDECAP!$A:$D,2,FALSE),IFERROR(VLOOKUP(C100,SICRO!$A:$D,2,FALSE),VLOOKUP(C100,CPUS!$B:$H,3,FALSE)))))),"")</f>
        <v>CAIXA PARA MEDIÇÃO, TIPO CM-14, COM VISOR DO LEITOR PARA VIA PÚBLICA (LVP), DIMENSÕES CONFORME PADRÃO CEMIG, EXCLUSIVE DISJUNTOR, INCLUSIVE INSTALAÇÃO</v>
      </c>
      <c r="E100" s="26" t="str">
        <f>IFERROR(IFERROR(VLOOKUP(C100,SINAPI!$A:$D,3,FALSE),IFERROR(VLOOKUP(C100,SETOP!$A:$E,4,FALSE),IFERROR(VLOOKUP(C100,SETOP!$B:$E,3,FALSE),IFERROR(VLOOKUP(C100,SUDECAP!$A:$D,3,FALSE),IFERROR(VLOOKUP(C100,SICRO!$A:$D,3,FALSE),VLOOKUP(C100,CPUS!$B:$H,4,FALSE)))))),"")</f>
        <v>UN</v>
      </c>
      <c r="F100" s="27">
        <v>1</v>
      </c>
      <c r="G100" s="28">
        <f>IFERROR(IFERROR(VLOOKUP(C100,SINAPI!$A:$D,4,FALSE),IFERROR(VLOOKUP(C100,SETOP!$A:$E,5,FALSE),IFERROR(VLOOKUP(C100,SETOP!$B:$E,4,FALSE),IFERROR(VLOOKUP(C100,SUDECAP!$A:$D,4,FALSE),IFERROR(VLOOKUP(C100,SICRO!$A:$D,4,FALSE),VLOOKUP(C100,CPUS!$B:$H,7,FALSE)))))),0)</f>
        <v>331.1</v>
      </c>
      <c r="H100" s="28">
        <f t="shared" ref="H100:H110" si="78">TRUNC(F100*G100,2)</f>
        <v>331.1</v>
      </c>
      <c r="I100" s="28">
        <f t="shared" ref="I100:I110" si="79">TRUNC(G100*(1+$H$3),2)</f>
        <v>408.51</v>
      </c>
      <c r="J100" s="28">
        <f t="shared" ref="J100:J110" si="80">TRUNC(I100*F100,2)</f>
        <v>408.51</v>
      </c>
      <c r="K100" s="14"/>
    </row>
    <row r="101" spans="1:11" ht="30" x14ac:dyDescent="0.25">
      <c r="A101" s="23" t="s">
        <v>35102</v>
      </c>
      <c r="B101" s="24" t="str">
        <f>IF(IFERROR(VLOOKUP(C101,SINAPI!$A:$D,1,FALSE),"")=C101,"SINAPI",IF(IFERROR(VLOOKUP(C101,SETOP!$A:$E,1,FALSE),"")=C101,"SETOP",IF(IFERROR(VLOOKUP(C101,SUDECAP!$A:$D,1,FALSE),"")=C101,"SUDECAP",IF(IFERROR(VLOOKUP(C101,SICRO!$A:$D,1,FALSE),"")=C101,"SICRO","COMPOSIÇÃO"))))</f>
        <v>SINAPI</v>
      </c>
      <c r="C101" s="30">
        <v>91941</v>
      </c>
      <c r="D101" s="25" t="str">
        <f>IFERROR(IFERROR(VLOOKUP(C101,SINAPI!$A:$D,2,FALSE),IFERROR(VLOOKUP(C101,SETOP!$A:$E,3,FALSE),IFERROR(VLOOKUP(C101,SETOP!$B:$E,2,FALSE),IFERROR(VLOOKUP(C101,SUDECAP!$A:$D,2,FALSE),IFERROR(VLOOKUP(C101,SICRO!$A:$D,2,FALSE),VLOOKUP(C101,CPUS!$B:$H,3,FALSE)))))),"")</f>
        <v>CAIXA RETANGULAR 4" X 2" BAIXA (0,30 M DO PISO), PVC, INSTALADA EM PAREDE - FORNECIMENTO E INSTALAÇÃO. AF_03/2023</v>
      </c>
      <c r="E101" s="26" t="str">
        <f>IFERROR(IFERROR(VLOOKUP(C101,SINAPI!$A:$D,3,FALSE),IFERROR(VLOOKUP(C101,SETOP!$A:$E,4,FALSE),IFERROR(VLOOKUP(C101,SETOP!$B:$E,3,FALSE),IFERROR(VLOOKUP(C101,SUDECAP!$A:$D,3,FALSE),IFERROR(VLOOKUP(C101,SICRO!$A:$D,3,FALSE),VLOOKUP(C101,CPUS!$B:$H,4,FALSE)))))),"")</f>
        <v>UN</v>
      </c>
      <c r="F101" s="27">
        <v>3</v>
      </c>
      <c r="G101" s="28">
        <f>IFERROR(IFERROR(VLOOKUP(C101,SINAPI!$A:$D,4,FALSE),IFERROR(VLOOKUP(C101,SETOP!$A:$E,5,FALSE),IFERROR(VLOOKUP(C101,SETOP!$B:$E,4,FALSE),IFERROR(VLOOKUP(C101,SUDECAP!$A:$D,4,FALSE),IFERROR(VLOOKUP(C101,SICRO!$A:$D,4,FALSE),VLOOKUP(C101,CPUS!$B:$H,7,FALSE)))))),0)</f>
        <v>11.21</v>
      </c>
      <c r="H101" s="28">
        <f t="shared" si="78"/>
        <v>33.630000000000003</v>
      </c>
      <c r="I101" s="28">
        <f t="shared" si="79"/>
        <v>13.83</v>
      </c>
      <c r="J101" s="28">
        <f t="shared" si="80"/>
        <v>41.49</v>
      </c>
      <c r="K101" s="14"/>
    </row>
    <row r="102" spans="1:11" x14ac:dyDescent="0.25">
      <c r="A102" s="23" t="s">
        <v>35103</v>
      </c>
      <c r="B102" s="24" t="str">
        <f>IF(IFERROR(VLOOKUP(C102,SINAPI!$A:$D,1,FALSE),"")=C102,"SINAPI",IF(IFERROR(VLOOKUP(C102,SETOP!$A:$E,1,FALSE),"")=C102,"SETOP",IF(IFERROR(VLOOKUP(C102,SUDECAP!$A:$D,1,FALSE),"")=C102,"SUDECAP",IF(IFERROR(VLOOKUP(C102,SICRO!$A:$D,1,FALSE),"")=C102,"SICRO","COMPOSIÇÃO"))))</f>
        <v>SINAPI</v>
      </c>
      <c r="C102" s="30">
        <v>93660</v>
      </c>
      <c r="D102" s="25" t="str">
        <f>IFERROR(IFERROR(VLOOKUP(C102,SINAPI!$A:$D,2,FALSE),IFERROR(VLOOKUP(C102,SETOP!$A:$E,3,FALSE),IFERROR(VLOOKUP(C102,SETOP!$B:$E,2,FALSE),IFERROR(VLOOKUP(C102,SUDECAP!$A:$D,2,FALSE),IFERROR(VLOOKUP(C102,SICRO!$A:$D,2,FALSE),VLOOKUP(C102,CPUS!$B:$H,3,FALSE)))))),"")</f>
        <v>DISJUNTOR BIPOLAR TIPO DIN, CORRENTE NOMINAL DE 10A - FORNECIMENTO E INSTALAÇÃO. AF_10/2020</v>
      </c>
      <c r="E102" s="26" t="str">
        <f>IFERROR(IFERROR(VLOOKUP(C102,SINAPI!$A:$D,3,FALSE),IFERROR(VLOOKUP(C102,SETOP!$A:$E,4,FALSE),IFERROR(VLOOKUP(C102,SETOP!$B:$E,3,FALSE),IFERROR(VLOOKUP(C102,SUDECAP!$A:$D,3,FALSE),IFERROR(VLOOKUP(C102,SICRO!$A:$D,3,FALSE),VLOOKUP(C102,CPUS!$B:$H,4,FALSE)))))),"")</f>
        <v>UN</v>
      </c>
      <c r="F102" s="27">
        <v>1</v>
      </c>
      <c r="G102" s="28">
        <f>IFERROR(IFERROR(VLOOKUP(C102,SINAPI!$A:$D,4,FALSE),IFERROR(VLOOKUP(C102,SETOP!$A:$E,5,FALSE),IFERROR(VLOOKUP(C102,SETOP!$B:$E,4,FALSE),IFERROR(VLOOKUP(C102,SUDECAP!$A:$D,4,FALSE),IFERROR(VLOOKUP(C102,SICRO!$A:$D,4,FALSE),VLOOKUP(C102,CPUS!$B:$H,7,FALSE)))))),0)</f>
        <v>85.87</v>
      </c>
      <c r="H102" s="28">
        <f t="shared" si="78"/>
        <v>85.87</v>
      </c>
      <c r="I102" s="28">
        <f t="shared" si="79"/>
        <v>105.94</v>
      </c>
      <c r="J102" s="28">
        <f t="shared" si="80"/>
        <v>105.94</v>
      </c>
      <c r="K102" s="14"/>
    </row>
    <row r="103" spans="1:11" x14ac:dyDescent="0.25">
      <c r="A103" s="23" t="s">
        <v>35104</v>
      </c>
      <c r="B103" s="24" t="str">
        <f>IF(IFERROR(VLOOKUP(C103,SINAPI!$A:$D,1,FALSE),"")=C103,"SINAPI",IF(IFERROR(VLOOKUP(C103,SETOP!$A:$E,1,FALSE),"")=C103,"SETOP",IF(IFERROR(VLOOKUP(C103,SUDECAP!$A:$D,1,FALSE),"")=C103,"SUDECAP",IF(IFERROR(VLOOKUP(C103,SICRO!$A:$D,1,FALSE),"")=C103,"SICRO","COMPOSIÇÃO"))))</f>
        <v>SINAPI</v>
      </c>
      <c r="C103" s="30">
        <v>93661</v>
      </c>
      <c r="D103" s="25" t="str">
        <f>IFERROR(IFERROR(VLOOKUP(C103,SINAPI!$A:$D,2,FALSE),IFERROR(VLOOKUP(C103,SETOP!$A:$E,3,FALSE),IFERROR(VLOOKUP(C103,SETOP!$B:$E,2,FALSE),IFERROR(VLOOKUP(C103,SUDECAP!$A:$D,2,FALSE),IFERROR(VLOOKUP(C103,SICRO!$A:$D,2,FALSE),VLOOKUP(C103,CPUS!$B:$H,3,FALSE)))))),"")</f>
        <v>DISJUNTOR BIPOLAR TIPO DIN, CORRENTE NOMINAL DE 16A - FORNECIMENTO E INSTALAÇÃO. AF_10/2020</v>
      </c>
      <c r="E103" s="26" t="str">
        <f>IFERROR(IFERROR(VLOOKUP(C103,SINAPI!$A:$D,3,FALSE),IFERROR(VLOOKUP(C103,SETOP!$A:$E,4,FALSE),IFERROR(VLOOKUP(C103,SETOP!$B:$E,3,FALSE),IFERROR(VLOOKUP(C103,SUDECAP!$A:$D,3,FALSE),IFERROR(VLOOKUP(C103,SICRO!$A:$D,3,FALSE),VLOOKUP(C103,CPUS!$B:$H,4,FALSE)))))),"")</f>
        <v>UN</v>
      </c>
      <c r="F103" s="27">
        <v>1</v>
      </c>
      <c r="G103" s="28">
        <f>IFERROR(IFERROR(VLOOKUP(C103,SINAPI!$A:$D,4,FALSE),IFERROR(VLOOKUP(C103,SETOP!$A:$E,5,FALSE),IFERROR(VLOOKUP(C103,SETOP!$B:$E,4,FALSE),IFERROR(VLOOKUP(C103,SUDECAP!$A:$D,4,FALSE),IFERROR(VLOOKUP(C103,SICRO!$A:$D,4,FALSE),VLOOKUP(C103,CPUS!$B:$H,7,FALSE)))))),0)</f>
        <v>87.11</v>
      </c>
      <c r="H103" s="28">
        <f t="shared" si="78"/>
        <v>87.11</v>
      </c>
      <c r="I103" s="28">
        <f t="shared" si="79"/>
        <v>107.47</v>
      </c>
      <c r="J103" s="28">
        <f t="shared" si="80"/>
        <v>107.47</v>
      </c>
      <c r="K103" s="14"/>
    </row>
    <row r="104" spans="1:11" x14ac:dyDescent="0.25">
      <c r="A104" s="23" t="s">
        <v>35105</v>
      </c>
      <c r="B104" s="24" t="str">
        <f>IF(IFERROR(VLOOKUP(C104,SINAPI!$A:$D,1,FALSE),"")=C104,"SINAPI",IF(IFERROR(VLOOKUP(C104,SETOP!$A:$E,1,FALSE),"")=C104,"SETOP",IF(IFERROR(VLOOKUP(C104,SUDECAP!$A:$D,1,FALSE),"")=C104,"SUDECAP",IF(IFERROR(VLOOKUP(C104,SICRO!$A:$D,1,FALSE),"")=C104,"SICRO","COMPOSIÇÃO"))))</f>
        <v>SINAPI</v>
      </c>
      <c r="C104" s="30">
        <v>93653</v>
      </c>
      <c r="D104" s="25" t="str">
        <f>IFERROR(IFERROR(VLOOKUP(C104,SINAPI!$A:$D,2,FALSE),IFERROR(VLOOKUP(C104,SETOP!$A:$E,3,FALSE),IFERROR(VLOOKUP(C104,SETOP!$B:$E,2,FALSE),IFERROR(VLOOKUP(C104,SUDECAP!$A:$D,2,FALSE),IFERROR(VLOOKUP(C104,SICRO!$A:$D,2,FALSE),VLOOKUP(C104,CPUS!$B:$H,3,FALSE)))))),"")</f>
        <v>DISJUNTOR MONOPOLAR TIPO DIN, CORRENTE NOMINAL DE 10A - FORNECIMENTO E INSTALAÇÃO. AF_10/2020</v>
      </c>
      <c r="E104" s="26" t="str">
        <f>IFERROR(IFERROR(VLOOKUP(C104,SINAPI!$A:$D,3,FALSE),IFERROR(VLOOKUP(C104,SETOP!$A:$E,4,FALSE),IFERROR(VLOOKUP(C104,SETOP!$B:$E,3,FALSE),IFERROR(VLOOKUP(C104,SUDECAP!$A:$D,3,FALSE),IFERROR(VLOOKUP(C104,SICRO!$A:$D,3,FALSE),VLOOKUP(C104,CPUS!$B:$H,4,FALSE)))))),"")</f>
        <v>UN</v>
      </c>
      <c r="F104" s="27">
        <v>3</v>
      </c>
      <c r="G104" s="28">
        <f>IFERROR(IFERROR(VLOOKUP(C104,SINAPI!$A:$D,4,FALSE),IFERROR(VLOOKUP(C104,SETOP!$A:$E,5,FALSE),IFERROR(VLOOKUP(C104,SETOP!$B:$E,4,FALSE),IFERROR(VLOOKUP(C104,SUDECAP!$A:$D,4,FALSE),IFERROR(VLOOKUP(C104,SICRO!$A:$D,4,FALSE),VLOOKUP(C104,CPUS!$B:$H,7,FALSE)))))),0)</f>
        <v>17</v>
      </c>
      <c r="H104" s="28">
        <f t="shared" si="78"/>
        <v>51</v>
      </c>
      <c r="I104" s="28">
        <f t="shared" si="79"/>
        <v>20.97</v>
      </c>
      <c r="J104" s="28">
        <f t="shared" si="80"/>
        <v>62.91</v>
      </c>
      <c r="K104" s="14"/>
    </row>
    <row r="105" spans="1:11" ht="30" x14ac:dyDescent="0.25">
      <c r="A105" s="23" t="s">
        <v>35106</v>
      </c>
      <c r="B105" s="24" t="str">
        <f>IF(IFERROR(VLOOKUP(C105,SINAPI!$A:$D,1,FALSE),"")=C105,"SINAPI",IF(IFERROR(VLOOKUP(C105,SETOP!$A:$E,1,FALSE),"")=C105,"SETOP",IF(IFERROR(VLOOKUP(C105,SUDECAP!$A:$D,1,FALSE),"")=C105,"SUDECAP",IF(IFERROR(VLOOKUP(C105,SICRO!$A:$D,1,FALSE),"")=C105,"SICRO","COMPOSIÇÃO"))))</f>
        <v>SINAPI</v>
      </c>
      <c r="C105" s="30">
        <v>97667</v>
      </c>
      <c r="D105" s="25" t="str">
        <f>IFERROR(IFERROR(VLOOKUP(C105,SINAPI!$A:$D,2,FALSE),IFERROR(VLOOKUP(C105,SETOP!$A:$E,3,FALSE),IFERROR(VLOOKUP(C105,SETOP!$B:$E,2,FALSE),IFERROR(VLOOKUP(C105,SUDECAP!$A:$D,2,FALSE),IFERROR(VLOOKUP(C105,SICRO!$A:$D,2,FALSE),VLOOKUP(C105,CPUS!$B:$H,3,FALSE)))))),"")</f>
        <v>ELETRODUTO FLEXÍVEL CORRUGADO, PEAD, DN 50 (1 1/2"), PARA REDE ENTERRADA DE DISTRIBUIÇÃO DE ENERGIA ELÉTRICA - FORNECIMENTO E INSTALAÇÃO. AF_12/2021</v>
      </c>
      <c r="E105" s="26" t="str">
        <f>IFERROR(IFERROR(VLOOKUP(C105,SINAPI!$A:$D,3,FALSE),IFERROR(VLOOKUP(C105,SETOP!$A:$E,4,FALSE),IFERROR(VLOOKUP(C105,SETOP!$B:$E,3,FALSE),IFERROR(VLOOKUP(C105,SUDECAP!$A:$D,3,FALSE),IFERROR(VLOOKUP(C105,SICRO!$A:$D,3,FALSE),VLOOKUP(C105,CPUS!$B:$H,4,FALSE)))))),"")</f>
        <v>M</v>
      </c>
      <c r="F105" s="27">
        <v>17.760000000000002</v>
      </c>
      <c r="G105" s="28">
        <f>IFERROR(IFERROR(VLOOKUP(C105,SINAPI!$A:$D,4,FALSE),IFERROR(VLOOKUP(C105,SETOP!$A:$E,5,FALSE),IFERROR(VLOOKUP(C105,SETOP!$B:$E,4,FALSE),IFERROR(VLOOKUP(C105,SUDECAP!$A:$D,4,FALSE),IFERROR(VLOOKUP(C105,SICRO!$A:$D,4,FALSE),VLOOKUP(C105,CPUS!$B:$H,7,FALSE)))))),0)</f>
        <v>8.86</v>
      </c>
      <c r="H105" s="28">
        <f t="shared" si="78"/>
        <v>157.35</v>
      </c>
      <c r="I105" s="28">
        <f t="shared" si="79"/>
        <v>10.93</v>
      </c>
      <c r="J105" s="28">
        <f t="shared" si="80"/>
        <v>194.11</v>
      </c>
      <c r="K105" s="14"/>
    </row>
    <row r="106" spans="1:11" ht="30" x14ac:dyDescent="0.25">
      <c r="A106" s="23" t="s">
        <v>35107</v>
      </c>
      <c r="B106" s="24" t="str">
        <f>IF(IFERROR(VLOOKUP(C106,SINAPI!$A:$D,1,FALSE),"")=C106,"SINAPI",IF(IFERROR(VLOOKUP(C106,SETOP!$A:$E,1,FALSE),"")=C106,"SETOP",IF(IFERROR(VLOOKUP(C106,SUDECAP!$A:$D,1,FALSE),"")=C106,"SUDECAP",IF(IFERROR(VLOOKUP(C106,SICRO!$A:$D,1,FALSE),"")=C106,"SICRO","COMPOSIÇÃO"))))</f>
        <v>SINAPI</v>
      </c>
      <c r="C106" s="30">
        <v>92000</v>
      </c>
      <c r="D106" s="25" t="str">
        <f>IFERROR(IFERROR(VLOOKUP(C106,SINAPI!$A:$D,2,FALSE),IFERROR(VLOOKUP(C106,SETOP!$A:$E,3,FALSE),IFERROR(VLOOKUP(C106,SETOP!$B:$E,2,FALSE),IFERROR(VLOOKUP(C106,SUDECAP!$A:$D,2,FALSE),IFERROR(VLOOKUP(C106,SICRO!$A:$D,2,FALSE),VLOOKUP(C106,CPUS!$B:$H,3,FALSE)))))),"")</f>
        <v>TOMADA BAIXA DE EMBUTIR (1 MÓDULO), 2P+T 10 A, INCLUINDO SUPORTE E PLACA - FORNECIMENTO E INSTALAÇÃO. AF_03/2023</v>
      </c>
      <c r="E106" s="26" t="str">
        <f>IFERROR(IFERROR(VLOOKUP(C106,SINAPI!$A:$D,3,FALSE),IFERROR(VLOOKUP(C106,SETOP!$A:$E,4,FALSE),IFERROR(VLOOKUP(C106,SETOP!$B:$E,3,FALSE),IFERROR(VLOOKUP(C106,SUDECAP!$A:$D,3,FALSE),IFERROR(VLOOKUP(C106,SICRO!$A:$D,3,FALSE),VLOOKUP(C106,CPUS!$B:$H,4,FALSE)))))),"")</f>
        <v>UN</v>
      </c>
      <c r="F106" s="27">
        <v>3</v>
      </c>
      <c r="G106" s="28">
        <f>IFERROR(IFERROR(VLOOKUP(C106,SINAPI!$A:$D,4,FALSE),IFERROR(VLOOKUP(C106,SETOP!$A:$E,5,FALSE),IFERROR(VLOOKUP(C106,SETOP!$B:$E,4,FALSE),IFERROR(VLOOKUP(C106,SUDECAP!$A:$D,4,FALSE),IFERROR(VLOOKUP(C106,SICRO!$A:$D,4,FALSE),VLOOKUP(C106,CPUS!$B:$H,7,FALSE)))))),0)</f>
        <v>30.31</v>
      </c>
      <c r="H106" s="28">
        <f t="shared" si="78"/>
        <v>90.93</v>
      </c>
      <c r="I106" s="28">
        <f t="shared" si="79"/>
        <v>37.39</v>
      </c>
      <c r="J106" s="28">
        <f t="shared" si="80"/>
        <v>112.17</v>
      </c>
      <c r="K106" s="14"/>
    </row>
    <row r="107" spans="1:11" x14ac:dyDescent="0.25">
      <c r="A107" s="23" t="s">
        <v>35108</v>
      </c>
      <c r="B107" s="24" t="str">
        <f>IF(IFERROR(VLOOKUP(C107,SINAPI!$A:$D,1,FALSE),"")=C107,"SINAPI",IF(IFERROR(VLOOKUP(C107,SETOP!$A:$E,1,FALSE),"")=C107,"SETOP",IF(IFERROR(VLOOKUP(C107,SUDECAP!$A:$D,1,FALSE),"")=C107,"SUDECAP",IF(IFERROR(VLOOKUP(C107,SICRO!$A:$D,1,FALSE),"")=C107,"SICRO","COMPOSIÇÃO"))))</f>
        <v>SINAPI</v>
      </c>
      <c r="C107" s="30">
        <v>91936</v>
      </c>
      <c r="D107" s="25" t="str">
        <f>IFERROR(IFERROR(VLOOKUP(C107,SINAPI!$A:$D,2,FALSE),IFERROR(VLOOKUP(C107,SETOP!$A:$E,3,FALSE),IFERROR(VLOOKUP(C107,SETOP!$B:$E,2,FALSE),IFERROR(VLOOKUP(C107,SUDECAP!$A:$D,2,FALSE),IFERROR(VLOOKUP(C107,SICRO!$A:$D,2,FALSE),VLOOKUP(C107,CPUS!$B:$H,3,FALSE)))))),"")</f>
        <v>CAIXA OCTOGONAL 4" X 4", PVC, INSTALADA EM LAJE - FORNECIMENTO E INSTALAÇÃO. AF_03/2023</v>
      </c>
      <c r="E107" s="26" t="str">
        <f>IFERROR(IFERROR(VLOOKUP(C107,SINAPI!$A:$D,3,FALSE),IFERROR(VLOOKUP(C107,SETOP!$A:$E,4,FALSE),IFERROR(VLOOKUP(C107,SETOP!$B:$E,3,FALSE),IFERROR(VLOOKUP(C107,SUDECAP!$A:$D,3,FALSE),IFERROR(VLOOKUP(C107,SICRO!$A:$D,3,FALSE),VLOOKUP(C107,CPUS!$B:$H,4,FALSE)))))),"")</f>
        <v>UN</v>
      </c>
      <c r="F107" s="27">
        <v>3</v>
      </c>
      <c r="G107" s="28">
        <f>IFERROR(IFERROR(VLOOKUP(C107,SINAPI!$A:$D,4,FALSE),IFERROR(VLOOKUP(C107,SETOP!$A:$E,5,FALSE),IFERROR(VLOOKUP(C107,SETOP!$B:$E,4,FALSE),IFERROR(VLOOKUP(C107,SUDECAP!$A:$D,4,FALSE),IFERROR(VLOOKUP(C107,SICRO!$A:$D,4,FALSE),VLOOKUP(C107,CPUS!$B:$H,7,FALSE)))))),0)</f>
        <v>17.45</v>
      </c>
      <c r="H107" s="28">
        <f t="shared" si="78"/>
        <v>52.35</v>
      </c>
      <c r="I107" s="28">
        <f t="shared" si="79"/>
        <v>21.52</v>
      </c>
      <c r="J107" s="28">
        <f t="shared" si="80"/>
        <v>64.56</v>
      </c>
      <c r="K107" s="14"/>
    </row>
    <row r="108" spans="1:11" x14ac:dyDescent="0.25">
      <c r="A108" s="23" t="s">
        <v>11536</v>
      </c>
      <c r="B108" s="24" t="str">
        <f>IF(IFERROR(VLOOKUP(C108,SINAPI!$A:$D,1,FALSE),"")=C108,"SINAPI",IF(IFERROR(VLOOKUP(C108,SETOP!$A:$E,1,FALSE),"")=C108,"SETOP",IF(IFERROR(VLOOKUP(C108,SUDECAP!$A:$D,1,FALSE),"")=C108,"SUDECAP",IF(IFERROR(VLOOKUP(C108,SICRO!$A:$D,1,FALSE),"")=C108,"SICRO","COMPOSIÇÃO"))))</f>
        <v>COMPOSIÇÃO</v>
      </c>
      <c r="C108" s="30" t="s">
        <v>35117</v>
      </c>
      <c r="D108" s="25" t="str">
        <f>IFERROR(IFERROR(VLOOKUP(C108,SINAPI!$A:$D,2,FALSE),IFERROR(VLOOKUP(C108,SETOP!$A:$E,3,FALSE),IFERROR(VLOOKUP(C108,SETOP!$B:$E,2,FALSE),IFERROR(VLOOKUP(C108,SUDECAP!$A:$D,2,FALSE),IFERROR(VLOOKUP(C108,SICRO!$A:$D,2,FALSE),VLOOKUP(C108,CPUS!$B:$H,3,FALSE)))))),"")</f>
        <v>FONTE PROFISSIONAL FITA LED 12V 40W - FORNECIMENTO E INSTALAÇÃO</v>
      </c>
      <c r="E108" s="26" t="str">
        <f>IFERROR(IFERROR(VLOOKUP(C108,SINAPI!$A:$D,3,FALSE),IFERROR(VLOOKUP(C108,SETOP!$A:$E,4,FALSE),IFERROR(VLOOKUP(C108,SETOP!$B:$E,3,FALSE),IFERROR(VLOOKUP(C108,SUDECAP!$A:$D,3,FALSE),IFERROR(VLOOKUP(C108,SICRO!$A:$D,3,FALSE),VLOOKUP(C108,CPUS!$B:$H,4,FALSE)))))),"")</f>
        <v>UND</v>
      </c>
      <c r="F108" s="27">
        <v>4</v>
      </c>
      <c r="G108" s="28">
        <f>IFERROR(IFERROR(VLOOKUP(C108,SINAPI!$A:$D,4,FALSE),IFERROR(VLOOKUP(C108,SETOP!$A:$E,5,FALSE),IFERROR(VLOOKUP(C108,SETOP!$B:$E,4,FALSE),IFERROR(VLOOKUP(C108,SUDECAP!$A:$D,4,FALSE),IFERROR(VLOOKUP(C108,SICRO!$A:$D,4,FALSE),VLOOKUP(C108,CPUS!$B:$H,7,FALSE)))))),0)</f>
        <v>170.26000000000002</v>
      </c>
      <c r="H108" s="28">
        <f t="shared" si="78"/>
        <v>681.04</v>
      </c>
      <c r="I108" s="28">
        <f t="shared" si="79"/>
        <v>210.06</v>
      </c>
      <c r="J108" s="28">
        <f t="shared" si="80"/>
        <v>840.24</v>
      </c>
      <c r="K108" s="14"/>
    </row>
    <row r="109" spans="1:11" ht="30" x14ac:dyDescent="0.25">
      <c r="A109" s="23" t="s">
        <v>11634</v>
      </c>
      <c r="B109" s="24" t="str">
        <f>IF(IFERROR(VLOOKUP(C109,SINAPI!$A:$D,1,FALSE),"")=C109,"SINAPI",IF(IFERROR(VLOOKUP(C109,SETOP!$A:$E,1,FALSE),"")=C109,"SETOP",IF(IFERROR(VLOOKUP(C109,SUDECAP!$A:$D,1,FALSE),"")=C109,"SUDECAP",IF(IFERROR(VLOOKUP(C109,SICRO!$A:$D,1,FALSE),"")=C109,"SICRO","COMPOSIÇÃO"))))</f>
        <v>SINAPI</v>
      </c>
      <c r="C109" s="30">
        <v>91849</v>
      </c>
      <c r="D109" s="25" t="str">
        <f>IFERROR(IFERROR(VLOOKUP(C109,SINAPI!$A:$D,2,FALSE),IFERROR(VLOOKUP(C109,SETOP!$A:$E,3,FALSE),IFERROR(VLOOKUP(C109,SETOP!$B:$E,2,FALSE),IFERROR(VLOOKUP(C109,SUDECAP!$A:$D,2,FALSE),IFERROR(VLOOKUP(C109,SICRO!$A:$D,2,FALSE),VLOOKUP(C109,CPUS!$B:$H,3,FALSE)))))),"")</f>
        <v>ELETRODUTO FLEXÍVEL LISO, PEAD, DN 32 MM (1"), PARA CIRCUITOS TERMINAIS, INSTALADO EM LAJE - FORNECIMENTO E INSTALAÇÃO. AF_03/2023</v>
      </c>
      <c r="E109" s="26" t="str">
        <f>IFERROR(IFERROR(VLOOKUP(C109,SINAPI!$A:$D,3,FALSE),IFERROR(VLOOKUP(C109,SETOP!$A:$E,4,FALSE),IFERROR(VLOOKUP(C109,SETOP!$B:$E,3,FALSE),IFERROR(VLOOKUP(C109,SUDECAP!$A:$D,3,FALSE),IFERROR(VLOOKUP(C109,SICRO!$A:$D,3,FALSE),VLOOKUP(C109,CPUS!$B:$H,4,FALSE)))))),"")</f>
        <v>M</v>
      </c>
      <c r="F109" s="27">
        <v>50.19</v>
      </c>
      <c r="G109" s="28">
        <f>IFERROR(IFERROR(VLOOKUP(C109,SINAPI!$A:$D,4,FALSE),IFERROR(VLOOKUP(C109,SETOP!$A:$E,5,FALSE),IFERROR(VLOOKUP(C109,SETOP!$B:$E,4,FALSE),IFERROR(VLOOKUP(C109,SUDECAP!$A:$D,4,FALSE),IFERROR(VLOOKUP(C109,SICRO!$A:$D,4,FALSE),VLOOKUP(C109,CPUS!$B:$H,7,FALSE)))))),0)</f>
        <v>7.5</v>
      </c>
      <c r="H109" s="28">
        <f t="shared" si="78"/>
        <v>376.42</v>
      </c>
      <c r="I109" s="28">
        <f t="shared" si="79"/>
        <v>9.25</v>
      </c>
      <c r="J109" s="28">
        <f t="shared" si="80"/>
        <v>464.25</v>
      </c>
      <c r="K109" s="14"/>
    </row>
    <row r="110" spans="1:11" x14ac:dyDescent="0.25">
      <c r="A110" s="23" t="s">
        <v>35109</v>
      </c>
      <c r="B110" s="24" t="str">
        <f>IF(IFERROR(VLOOKUP(C110,SINAPI!$A:$D,1,FALSE),"")=C110,"SINAPI",IF(IFERROR(VLOOKUP(C110,SETOP!$A:$E,1,FALSE),"")=C110,"SETOP",IF(IFERROR(VLOOKUP(C110,SUDECAP!$A:$D,1,FALSE),"")=C110,"SUDECAP",IF(IFERROR(VLOOKUP(C110,SICRO!$A:$D,1,FALSE),"")=C110,"SICRO","COMPOSIÇÃO"))))</f>
        <v>COMPOSIÇÃO</v>
      </c>
      <c r="C110" s="30" t="s">
        <v>35133</v>
      </c>
      <c r="D110" s="25" t="str">
        <f>IFERROR(IFERROR(VLOOKUP(C110,SINAPI!$A:$D,2,FALSE),IFERROR(VLOOKUP(C110,SETOP!$A:$E,3,FALSE),IFERROR(VLOOKUP(C110,SETOP!$B:$E,2,FALSE),IFERROR(VLOOKUP(C110,SUDECAP!$A:$D,2,FALSE),IFERROR(VLOOKUP(C110,SICRO!$A:$D,2,FALSE),VLOOKUP(C110,CPUS!$B:$H,3,FALSE)))))),"")</f>
        <v>REFLETOR LED 150W 220V COM GRADE DE PROTEÇÃO - FORNECIMENTO E INSTALAÇÃO</v>
      </c>
      <c r="E110" s="26" t="str">
        <f>IFERROR(IFERROR(VLOOKUP(C110,SINAPI!$A:$D,3,FALSE),IFERROR(VLOOKUP(C110,SETOP!$A:$E,4,FALSE),IFERROR(VLOOKUP(C110,SETOP!$B:$E,3,FALSE),IFERROR(VLOOKUP(C110,SUDECAP!$A:$D,3,FALSE),IFERROR(VLOOKUP(C110,SICRO!$A:$D,3,FALSE),VLOOKUP(C110,CPUS!$B:$H,4,FALSE)))))),"")</f>
        <v>UND</v>
      </c>
      <c r="F110" s="27">
        <v>6</v>
      </c>
      <c r="G110" s="28">
        <f>IFERROR(IFERROR(VLOOKUP(C110,SINAPI!$A:$D,4,FALSE),IFERROR(VLOOKUP(C110,SETOP!$A:$E,5,FALSE),IFERROR(VLOOKUP(C110,SETOP!$B:$E,4,FALSE),IFERROR(VLOOKUP(C110,SUDECAP!$A:$D,4,FALSE),IFERROR(VLOOKUP(C110,SICRO!$A:$D,4,FALSE),VLOOKUP(C110,CPUS!$B:$H,7,FALSE)))))),0)</f>
        <v>427.34000000000009</v>
      </c>
      <c r="H110" s="28">
        <f t="shared" si="78"/>
        <v>2564.04</v>
      </c>
      <c r="I110" s="28">
        <f t="shared" si="79"/>
        <v>527.25</v>
      </c>
      <c r="J110" s="28">
        <f t="shared" si="80"/>
        <v>3163.5</v>
      </c>
      <c r="K110" s="14"/>
    </row>
    <row r="111" spans="1:11" ht="30" x14ac:dyDescent="0.25">
      <c r="A111" s="23" t="s">
        <v>11666</v>
      </c>
      <c r="B111" s="24" t="str">
        <f>IF(IFERROR(VLOOKUP(C111,SINAPI!$A:$D,1,FALSE),"")=C111,"SINAPI",IF(IFERROR(VLOOKUP(C111,SETOP!$A:$E,1,FALSE),"")=C111,"SETOP",IF(IFERROR(VLOOKUP(C111,SUDECAP!$A:$D,1,FALSE),"")=C111,"SUDECAP",IF(IFERROR(VLOOKUP(C111,SICRO!$A:$D,1,FALSE),"")=C111,"SICRO","COMPOSIÇÃO"))))</f>
        <v>SINAPI</v>
      </c>
      <c r="C111" s="30">
        <v>101875</v>
      </c>
      <c r="D111" s="25" t="str">
        <f>IFERROR(IFERROR(VLOOKUP(C111,SINAPI!$A:$D,2,FALSE),IFERROR(VLOOKUP(C111,SETOP!$A:$E,3,FALSE),IFERROR(VLOOKUP(C111,SETOP!$B:$E,2,FALSE),IFERROR(VLOOKUP(C111,SUDECAP!$A:$D,2,FALSE),IFERROR(VLOOKUP(C111,SICRO!$A:$D,2,FALSE),VLOOKUP(C111,CPUS!$B:$H,3,FALSE)))))),"")</f>
        <v>QUADRO DE DISTRIBUIÇÃO DE ENERGIA EM CHAPA DE AÇO GALVANIZADO, DE EMBUTIR, COM BARRAMENTO TRIFÁSICO, PARA 12 DISJUNTORES DIN 100A - FORNECIMENTO E INSTALAÇÃO. AF_10/2020</v>
      </c>
      <c r="E111" s="26" t="str">
        <f>IFERROR(IFERROR(VLOOKUP(C111,SINAPI!$A:$D,3,FALSE),IFERROR(VLOOKUP(C111,SETOP!$A:$E,4,FALSE),IFERROR(VLOOKUP(C111,SETOP!$B:$E,3,FALSE),IFERROR(VLOOKUP(C111,SUDECAP!$A:$D,3,FALSE),IFERROR(VLOOKUP(C111,SICRO!$A:$D,3,FALSE),VLOOKUP(C111,CPUS!$B:$H,4,FALSE)))))),"")</f>
        <v>UN</v>
      </c>
      <c r="F111" s="27">
        <v>1</v>
      </c>
      <c r="G111" s="28">
        <f>IFERROR(IFERROR(VLOOKUP(C111,SINAPI!$A:$D,4,FALSE),IFERROR(VLOOKUP(C111,SETOP!$A:$E,5,FALSE),IFERROR(VLOOKUP(C111,SETOP!$B:$E,4,FALSE),IFERROR(VLOOKUP(C111,SUDECAP!$A:$D,4,FALSE),IFERROR(VLOOKUP(C111,SICRO!$A:$D,4,FALSE),VLOOKUP(C111,CPUS!$B:$H,7,FALSE)))))),0)</f>
        <v>358.54</v>
      </c>
      <c r="H111" s="28">
        <f>TRUNC(F111*G111,2)</f>
        <v>358.54</v>
      </c>
      <c r="I111" s="28">
        <f>TRUNC(G111*(1+$H$3),2)</f>
        <v>442.36</v>
      </c>
      <c r="J111" s="28">
        <f>TRUNC(I111*F111,2)</f>
        <v>442.36</v>
      </c>
      <c r="K111" s="14"/>
    </row>
    <row r="112" spans="1:11" x14ac:dyDescent="0.25">
      <c r="A112" s="23" t="s">
        <v>11736</v>
      </c>
      <c r="B112" s="24" t="str">
        <f>IF(IFERROR(VLOOKUP(C112,SINAPI!$A:$D,1,FALSE),"")=C112,"SINAPI",IF(IFERROR(VLOOKUP(C112,SETOP!$A:$E,1,FALSE),"")=C112,"SETOP",IF(IFERROR(VLOOKUP(C112,SUDECAP!$A:$D,1,FALSE),"")=C112,"SUDECAP",IF(IFERROR(VLOOKUP(C112,SICRO!$A:$D,1,FALSE),"")=C112,"SICRO","COMPOSIÇÃO"))))</f>
        <v>COMPOSIÇÃO</v>
      </c>
      <c r="C112" s="30" t="s">
        <v>35122</v>
      </c>
      <c r="D112" s="25" t="str">
        <f>IFERROR(IFERROR(VLOOKUP(C112,SINAPI!$A:$D,2,FALSE),IFERROR(VLOOKUP(C112,SETOP!$A:$E,3,FALSE),IFERROR(VLOOKUP(C112,SETOP!$B:$E,2,FALSE),IFERROR(VLOOKUP(C112,SUDECAP!$A:$D,2,FALSE),IFERROR(VLOOKUP(C112,SICRO!$A:$D,2,FALSE),VLOOKUP(C112,CPUS!$B:$H,3,FALSE)))))),"")</f>
        <v>FITA LED SILICONADA 120 LED/M OU SIMILAR - FORNECIMENTO E INSTALAÇÃO</v>
      </c>
      <c r="E112" s="26" t="str">
        <f>IFERROR(IFERROR(VLOOKUP(C112,SINAPI!$A:$D,3,FALSE),IFERROR(VLOOKUP(C112,SETOP!$A:$E,4,FALSE),IFERROR(VLOOKUP(C112,SETOP!$B:$E,3,FALSE),IFERROR(VLOOKUP(C112,SUDECAP!$A:$D,3,FALSE),IFERROR(VLOOKUP(C112,SICRO!$A:$D,3,FALSE),VLOOKUP(C112,CPUS!$B:$H,4,FALSE)))))),"")</f>
        <v>M</v>
      </c>
      <c r="F112" s="27">
        <v>60</v>
      </c>
      <c r="G112" s="28">
        <f>IFERROR(IFERROR(VLOOKUP(C112,SINAPI!$A:$D,4,FALSE),IFERROR(VLOOKUP(C112,SETOP!$A:$E,5,FALSE),IFERROR(VLOOKUP(C112,SETOP!$B:$E,4,FALSE),IFERROR(VLOOKUP(C112,SUDECAP!$A:$D,4,FALSE),IFERROR(VLOOKUP(C112,SICRO!$A:$D,4,FALSE),VLOOKUP(C112,CPUS!$B:$H,7,FALSE)))))),0)</f>
        <v>34.159999999999997</v>
      </c>
      <c r="H112" s="28">
        <f t="shared" si="75"/>
        <v>2049.6</v>
      </c>
      <c r="I112" s="28">
        <f t="shared" si="76"/>
        <v>42.14</v>
      </c>
      <c r="J112" s="28">
        <f t="shared" si="77"/>
        <v>2528.4</v>
      </c>
      <c r="K112" s="14"/>
    </row>
    <row r="113" spans="1:11" x14ac:dyDescent="0.25">
      <c r="A113" s="54">
        <v>12</v>
      </c>
      <c r="B113" s="55"/>
      <c r="C113" s="54"/>
      <c r="D113" s="56" t="s">
        <v>35156</v>
      </c>
      <c r="E113" s="55"/>
      <c r="F113" s="55"/>
      <c r="G113" s="55"/>
      <c r="H113" s="57"/>
      <c r="I113" s="55"/>
      <c r="J113" s="58">
        <f>SUM(J114:J127)</f>
        <v>66019.38</v>
      </c>
      <c r="K113" s="14"/>
    </row>
    <row r="114" spans="1:11" x14ac:dyDescent="0.25">
      <c r="A114" s="23" t="s">
        <v>35080</v>
      </c>
      <c r="B114" s="24" t="str">
        <f>IF(IFERROR(VLOOKUP(C114,SINAPI!$A:$D,1,FALSE),"")=C114,"SINAPI",IF(IFERROR(VLOOKUP(C114,SETOP!$A:$E,1,FALSE),"")=C114,"SETOP",IF(IFERROR(VLOOKUP(C114,SUDECAP!$A:$D,1,FALSE),"")=C114,"SUDECAP",IF(IFERROR(VLOOKUP(C114,SICRO!$A:$D,1,FALSE),"")=C114,"SICRO","COMPOSIÇÃO"))))</f>
        <v>SETOP</v>
      </c>
      <c r="C114" s="30" t="s">
        <v>5870</v>
      </c>
      <c r="D114" s="25" t="str">
        <f>IFERROR(IFERROR(VLOOKUP(C114,SINAPI!$A:$D,2,FALSE),IFERROR(VLOOKUP(C114,SETOP!$A:$E,3,FALSE),IFERROR(VLOOKUP(C114,SETOP!$B:$E,2,FALSE),IFERROR(VLOOKUP(C114,SUDECAP!$A:$D,2,FALSE),IFERROR(VLOOKUP(C114,SICRO!$A:$D,2,FALSE),VLOOKUP(C114,CPUS!$B:$H,3,FALSE)))))),"")</f>
        <v>COMPACTAÇÃO MECANIZADA DE ATERRO COM PLACA VIBRATÓRIA, INCLUSIVE ESPALHAMENTO MANUAL</v>
      </c>
      <c r="E114" s="26" t="str">
        <f>IFERROR(IFERROR(VLOOKUP(C114,SINAPI!$A:$D,3,FALSE),IFERROR(VLOOKUP(C114,SETOP!$A:$E,4,FALSE),IFERROR(VLOOKUP(C114,SETOP!$B:$E,3,FALSE),IFERROR(VLOOKUP(C114,SUDECAP!$A:$D,3,FALSE),IFERROR(VLOOKUP(C114,SICRO!$A:$D,3,FALSE),VLOOKUP(C114,CPUS!$B:$H,4,FALSE)))))),"")</f>
        <v>M3</v>
      </c>
      <c r="F114" s="27">
        <v>19.16</v>
      </c>
      <c r="G114" s="28">
        <f>IFERROR(IFERROR(VLOOKUP(C114,SINAPI!$A:$D,4,FALSE),IFERROR(VLOOKUP(C114,SETOP!$A:$E,5,FALSE),IFERROR(VLOOKUP(C114,SETOP!$B:$E,4,FALSE),IFERROR(VLOOKUP(C114,SUDECAP!$A:$D,4,FALSE),IFERROR(VLOOKUP(C114,SICRO!$A:$D,4,FALSE),VLOOKUP(C114,CPUS!$B:$H,7,FALSE)))))),0)</f>
        <v>45.49</v>
      </c>
      <c r="H114" s="28">
        <f t="shared" ref="H114" si="81">TRUNC(F114*G114,2)</f>
        <v>871.58</v>
      </c>
      <c r="I114" s="28">
        <f t="shared" ref="I114" si="82">TRUNC(G114*(1+$H$3),2)</f>
        <v>56.12</v>
      </c>
      <c r="J114" s="28">
        <f t="shared" ref="J114" si="83">TRUNC(I114*F114,2)</f>
        <v>1075.25</v>
      </c>
      <c r="K114" s="14"/>
    </row>
    <row r="115" spans="1:11" ht="30" x14ac:dyDescent="0.25">
      <c r="A115" s="23" t="s">
        <v>35082</v>
      </c>
      <c r="B115" s="24" t="str">
        <f>IF(IFERROR(VLOOKUP(C115,SINAPI!$A:$D,1,FALSE),"")=C115,"SINAPI",IF(IFERROR(VLOOKUP(C115,SETOP!$A:$E,1,FALSE),"")=C115,"SETOP",IF(IFERROR(VLOOKUP(C115,SUDECAP!$A:$D,1,FALSE),"")=C115,"SUDECAP",IF(IFERROR(VLOOKUP(C115,SICRO!$A:$D,1,FALSE),"")=C115,"SICRO","COMPOSIÇÃO"))))</f>
        <v>SINAPI</v>
      </c>
      <c r="C115" s="30">
        <v>94994</v>
      </c>
      <c r="D115" s="25" t="str">
        <f>IFERROR(IFERROR(VLOOKUP(C115,SINAPI!$A:$D,2,FALSE),IFERROR(VLOOKUP(C115,SETOP!$A:$E,3,FALSE),IFERROR(VLOOKUP(C115,SETOP!$B:$E,2,FALSE),IFERROR(VLOOKUP(C115,SUDECAP!$A:$D,2,FALSE),IFERROR(VLOOKUP(C115,SICRO!$A:$D,2,FALSE),VLOOKUP(C115,CPUS!$B:$H,3,FALSE)))))),"")</f>
        <v>EXECUÇÃO DE PASSEIO (CALÇADA) OU PISO DE CONCRETO COM CONCRETO MOLDADO IN LOCO, FEITO EM OBRA, ACABAMENTO CONVENCIONAL, ESPESSURA 8 CM, ARMADO. AF_08/2022</v>
      </c>
      <c r="E115" s="26" t="str">
        <f>IFERROR(IFERROR(VLOOKUP(C115,SINAPI!$A:$D,3,FALSE),IFERROR(VLOOKUP(C115,SETOP!$A:$E,4,FALSE),IFERROR(VLOOKUP(C115,SETOP!$B:$E,3,FALSE),IFERROR(VLOOKUP(C115,SUDECAP!$A:$D,3,FALSE),IFERROR(VLOOKUP(C115,SICRO!$A:$D,3,FALSE),VLOOKUP(C115,CPUS!$B:$H,4,FALSE)))))),"")</f>
        <v>M2</v>
      </c>
      <c r="F115" s="27">
        <v>81.05</v>
      </c>
      <c r="G115" s="28">
        <f>IFERROR(IFERROR(VLOOKUP(C115,SINAPI!$A:$D,4,FALSE),IFERROR(VLOOKUP(C115,SETOP!$A:$E,5,FALSE),IFERROR(VLOOKUP(C115,SETOP!$B:$E,4,FALSE),IFERROR(VLOOKUP(C115,SUDECAP!$A:$D,4,FALSE),IFERROR(VLOOKUP(C115,SICRO!$A:$D,4,FALSE),VLOOKUP(C115,CPUS!$B:$H,7,FALSE)))))),0)</f>
        <v>96</v>
      </c>
      <c r="H115" s="28">
        <f t="shared" ref="H115:H124" si="84">TRUNC(F115*G115,2)</f>
        <v>7780.8</v>
      </c>
      <c r="I115" s="28">
        <f t="shared" ref="I115:I124" si="85">TRUNC(G115*(1+$H$3),2)</f>
        <v>118.44</v>
      </c>
      <c r="J115" s="28">
        <f t="shared" ref="J115:J124" si="86">TRUNC(I115*F115,2)</f>
        <v>9599.56</v>
      </c>
      <c r="K115" s="14"/>
    </row>
    <row r="116" spans="1:11" ht="45" x14ac:dyDescent="0.25">
      <c r="A116" s="23" t="s">
        <v>35139</v>
      </c>
      <c r="B116" s="24" t="str">
        <f>IF(IFERROR(VLOOKUP(C116,SINAPI!$A:$D,1,FALSE),"")=C116,"SINAPI",IF(IFERROR(VLOOKUP(C116,SETOP!$A:$E,1,FALSE),"")=C116,"SETOP",IF(IFERROR(VLOOKUP(C116,SUDECAP!$A:$D,1,FALSE),"")=C116,"SUDECAP",IF(IFERROR(VLOOKUP(C116,SICRO!$A:$D,1,FALSE),"")=C116,"SICRO","COMPOSIÇÃO"))))</f>
        <v>SETOP</v>
      </c>
      <c r="C116" s="30" t="s">
        <v>6490</v>
      </c>
      <c r="D116" s="25" t="str">
        <f>IFERROR(IFERROR(VLOOKUP(C116,SINAPI!$A:$D,2,FALSE),IFERROR(VLOOKUP(C116,SETOP!$A:$E,3,FALSE),IFERROR(VLOOKUP(C116,SETOP!$B:$E,2,FALSE),IFERROR(VLOOKUP(C116,SUDECAP!$A:$D,2,FALSE),IFERROR(VLOOKUP(C116,SICRO!$A:$D,2,FALSE),VLOOKUP(C116,CPUS!$B:$H,3,FALSE)))))),"")</f>
        <v>PISO EM CONCRETO, USINADO CONVENCIONAL, FCK 15MPA, COM TELA SOLDADA NERVURADA TIPO Q-138, ACABAMENTO POLÍDO EM NÍVEL ZERO, ESP. 10CM, INCLUSIVE FORNECIMENTO, LANÇAMENTO, ADENSAMENTO, EXCLUSIVE JUNTA DE DILATAÇÃO</v>
      </c>
      <c r="E116" s="26" t="str">
        <f>IFERROR(IFERROR(VLOOKUP(C116,SINAPI!$A:$D,3,FALSE),IFERROR(VLOOKUP(C116,SETOP!$A:$E,4,FALSE),IFERROR(VLOOKUP(C116,SETOP!$B:$E,3,FALSE),IFERROR(VLOOKUP(C116,SUDECAP!$A:$D,3,FALSE),IFERROR(VLOOKUP(C116,SICRO!$A:$D,3,FALSE),VLOOKUP(C116,CPUS!$B:$H,4,FALSE)))))),"")</f>
        <v>M2</v>
      </c>
      <c r="F116" s="27">
        <f>9.58+39.66</f>
        <v>49.239999999999995</v>
      </c>
      <c r="G116" s="28">
        <f>IFERROR(IFERROR(VLOOKUP(C116,SINAPI!$A:$D,4,FALSE),IFERROR(VLOOKUP(C116,SETOP!$A:$E,5,FALSE),IFERROR(VLOOKUP(C116,SETOP!$B:$E,4,FALSE),IFERROR(VLOOKUP(C116,SUDECAP!$A:$D,4,FALSE),IFERROR(VLOOKUP(C116,SICRO!$A:$D,4,FALSE),VLOOKUP(C116,CPUS!$B:$H,7,FALSE)))))),0)</f>
        <v>132.88999999999999</v>
      </c>
      <c r="H116" s="28">
        <f t="shared" si="84"/>
        <v>6543.5</v>
      </c>
      <c r="I116" s="28">
        <f t="shared" si="85"/>
        <v>163.95</v>
      </c>
      <c r="J116" s="28">
        <f t="shared" si="86"/>
        <v>8072.89</v>
      </c>
      <c r="K116" s="14"/>
    </row>
    <row r="117" spans="1:11" ht="30" x14ac:dyDescent="0.25">
      <c r="A117" s="23" t="s">
        <v>35140</v>
      </c>
      <c r="B117" s="24" t="str">
        <f>IF(IFERROR(VLOOKUP(C117,SINAPI!$A:$D,1,FALSE),"")=C117,"SINAPI",IF(IFERROR(VLOOKUP(C117,SETOP!$A:$E,1,FALSE),"")=C117,"SETOP",IF(IFERROR(VLOOKUP(C117,SUDECAP!$A:$D,1,FALSE),"")=C117,"SUDECAP",IF(IFERROR(VLOOKUP(C117,SICRO!$A:$D,1,FALSE),"")=C117,"SICRO","COMPOSIÇÃO"))))</f>
        <v>SETOP</v>
      </c>
      <c r="C117" s="30" t="s">
        <v>6097</v>
      </c>
      <c r="D117" s="25" t="str">
        <f>IFERROR(IFERROR(VLOOKUP(C117,SINAPI!$A:$D,2,FALSE),IFERROR(VLOOKUP(C117,SETOP!$A:$E,3,FALSE),IFERROR(VLOOKUP(C117,SETOP!$B:$E,2,FALSE),IFERROR(VLOOKUP(C117,SUDECAP!$A:$D,2,FALSE),IFERROR(VLOOKUP(C117,SICRO!$A:$D,2,FALSE),VLOOKUP(C117,CPUS!$B:$H,3,FALSE)))))),"")</f>
        <v>ALVENARIA DE BLOCO DE CONCRETO CHEIO COM ARMAÇÃO, EM CONCRETO COM FCK 15MPA , ESP. 14CM, PARA REVESTIMENTO, INCLUSIVE ARGAMASSA PARA ASSENTAMENTO (DETALHE D - CADERNO SEDS)</v>
      </c>
      <c r="E117" s="26" t="str">
        <f>IFERROR(IFERROR(VLOOKUP(C117,SINAPI!$A:$D,3,FALSE),IFERROR(VLOOKUP(C117,SETOP!$A:$E,4,FALSE),IFERROR(VLOOKUP(C117,SETOP!$B:$E,3,FALSE),IFERROR(VLOOKUP(C117,SUDECAP!$A:$D,3,FALSE),IFERROR(VLOOKUP(C117,SICRO!$A:$D,3,FALSE),VLOOKUP(C117,CPUS!$B:$H,4,FALSE)))))),"")</f>
        <v>M2</v>
      </c>
      <c r="F117" s="27">
        <v>33.270000000000003</v>
      </c>
      <c r="G117" s="28">
        <f>IFERROR(IFERROR(VLOOKUP(C117,SINAPI!$A:$D,4,FALSE),IFERROR(VLOOKUP(C117,SETOP!$A:$E,5,FALSE),IFERROR(VLOOKUP(C117,SETOP!$B:$E,4,FALSE),IFERROR(VLOOKUP(C117,SUDECAP!$A:$D,4,FALSE),IFERROR(VLOOKUP(C117,SICRO!$A:$D,4,FALSE),VLOOKUP(C117,CPUS!$B:$H,7,FALSE)))))),0)</f>
        <v>206.5</v>
      </c>
      <c r="H117" s="28">
        <f t="shared" si="84"/>
        <v>6870.25</v>
      </c>
      <c r="I117" s="28">
        <f t="shared" si="85"/>
        <v>254.77</v>
      </c>
      <c r="J117" s="28">
        <f t="shared" si="86"/>
        <v>8476.19</v>
      </c>
      <c r="K117" s="14"/>
    </row>
    <row r="118" spans="1:11" ht="30" x14ac:dyDescent="0.25">
      <c r="A118" s="23" t="s">
        <v>35141</v>
      </c>
      <c r="B118" s="24" t="str">
        <f>IF(IFERROR(VLOOKUP(C118,SINAPI!$A:$D,1,FALSE),"")=C118,"SINAPI",IF(IFERROR(VLOOKUP(C118,SETOP!$A:$E,1,FALSE),"")=C118,"SETOP",IF(IFERROR(VLOOKUP(C118,SUDECAP!$A:$D,1,FALSE),"")=C118,"SUDECAP",IF(IFERROR(VLOOKUP(C118,SICRO!$A:$D,1,FALSE),"")=C118,"SICRO","COMPOSIÇÃO"))))</f>
        <v>SINAPI</v>
      </c>
      <c r="C118" s="30">
        <v>87879</v>
      </c>
      <c r="D118" s="25" t="str">
        <f>IFERROR(IFERROR(VLOOKUP(C118,SINAPI!$A:$D,2,FALSE),IFERROR(VLOOKUP(C118,SETOP!$A:$E,3,FALSE),IFERROR(VLOOKUP(C118,SETOP!$B:$E,2,FALSE),IFERROR(VLOOKUP(C118,SUDECAP!$A:$D,2,FALSE),IFERROR(VLOOKUP(C118,SICRO!$A:$D,2,FALSE),VLOOKUP(C118,CPUS!$B:$H,3,FALSE)))))),"")</f>
        <v>CHAPISCO APLICADO EM ALVENARIAS E ESTRUTURAS DE CONCRETO INTERNAS, COM COLHER DE PEDREIRO.  ARGAMASSA TRAÇO 1:3 COM PREPARO EM BETONEIRA 400L. AF_10/2022</v>
      </c>
      <c r="E118" s="26" t="str">
        <f>IFERROR(IFERROR(VLOOKUP(C118,SINAPI!$A:$D,3,FALSE),IFERROR(VLOOKUP(C118,SETOP!$A:$E,4,FALSE),IFERROR(VLOOKUP(C118,SETOP!$B:$E,3,FALSE),IFERROR(VLOOKUP(C118,SUDECAP!$A:$D,3,FALSE),IFERROR(VLOOKUP(C118,SICRO!$A:$D,3,FALSE),VLOOKUP(C118,CPUS!$B:$H,4,FALSE)))))),"")</f>
        <v>M2</v>
      </c>
      <c r="F118" s="27">
        <f>F117</f>
        <v>33.270000000000003</v>
      </c>
      <c r="G118" s="28">
        <f>IFERROR(IFERROR(VLOOKUP(C118,SINAPI!$A:$D,4,FALSE),IFERROR(VLOOKUP(C118,SETOP!$A:$E,5,FALSE),IFERROR(VLOOKUP(C118,SETOP!$B:$E,4,FALSE),IFERROR(VLOOKUP(C118,SUDECAP!$A:$D,4,FALSE),IFERROR(VLOOKUP(C118,SICRO!$A:$D,4,FALSE),VLOOKUP(C118,CPUS!$B:$H,7,FALSE)))))),0)</f>
        <v>4.29</v>
      </c>
      <c r="H118" s="28">
        <f t="shared" ref="H118:H120" si="87">TRUNC(F118*G118,2)</f>
        <v>142.72</v>
      </c>
      <c r="I118" s="28">
        <f t="shared" ref="I118:I120" si="88">TRUNC(G118*(1+$H$3),2)</f>
        <v>5.29</v>
      </c>
      <c r="J118" s="28">
        <f t="shared" ref="J118:J120" si="89">TRUNC(I118*F118,2)</f>
        <v>175.99</v>
      </c>
      <c r="K118" s="14"/>
    </row>
    <row r="119" spans="1:11" ht="30" x14ac:dyDescent="0.25">
      <c r="A119" s="23" t="s">
        <v>35142</v>
      </c>
      <c r="B119" s="24" t="str">
        <f>IF(IFERROR(VLOOKUP(C119,SINAPI!$A:$D,1,FALSE),"")=C119,"SINAPI",IF(IFERROR(VLOOKUP(C119,SETOP!$A:$E,1,FALSE),"")=C119,"SETOP",IF(IFERROR(VLOOKUP(C119,SUDECAP!$A:$D,1,FALSE),"")=C119,"SUDECAP",IF(IFERROR(VLOOKUP(C119,SICRO!$A:$D,1,FALSE),"")=C119,"SICRO","COMPOSIÇÃO"))))</f>
        <v>SETOP</v>
      </c>
      <c r="C119" s="30" t="s">
        <v>6642</v>
      </c>
      <c r="D119" s="25" t="str">
        <f>IFERROR(IFERROR(VLOOKUP(C119,SINAPI!$A:$D,2,FALSE),IFERROR(VLOOKUP(C119,SETOP!$A:$E,3,FALSE),IFERROR(VLOOKUP(C119,SETOP!$B:$E,2,FALSE),IFERROR(VLOOKUP(C119,SUDECAP!$A:$D,2,FALSE),IFERROR(VLOOKUP(C119,SICRO!$A:$D,2,FALSE),VLOOKUP(C119,CPUS!$B:$H,3,FALSE)))))),"")</f>
        <v>REBOCO COM ARGAMASSA, TRAÇO 1:2:8 (CIMENTO, CAL E AREIA), ESP. 20MM, APLICAÇÃO MANUAL, INCLUSIVE ARGAMASSA COM PREPARO MECANIZADO, EXCLUSIVE CHAPISCO</v>
      </c>
      <c r="E119" s="26" t="str">
        <f>IFERROR(IFERROR(VLOOKUP(C119,SINAPI!$A:$D,3,FALSE),IFERROR(VLOOKUP(C119,SETOP!$A:$E,4,FALSE),IFERROR(VLOOKUP(C119,SETOP!$B:$E,3,FALSE),IFERROR(VLOOKUP(C119,SUDECAP!$A:$D,3,FALSE),IFERROR(VLOOKUP(C119,SICRO!$A:$D,3,FALSE),VLOOKUP(C119,CPUS!$B:$H,4,FALSE)))))),"")</f>
        <v>M2</v>
      </c>
      <c r="F119" s="27">
        <f>F117</f>
        <v>33.270000000000003</v>
      </c>
      <c r="G119" s="28">
        <f>IFERROR(IFERROR(VLOOKUP(C119,SINAPI!$A:$D,4,FALSE),IFERROR(VLOOKUP(C119,SETOP!$A:$E,5,FALSE),IFERROR(VLOOKUP(C119,SETOP!$B:$E,4,FALSE),IFERROR(VLOOKUP(C119,SUDECAP!$A:$D,4,FALSE),IFERROR(VLOOKUP(C119,SICRO!$A:$D,4,FALSE),VLOOKUP(C119,CPUS!$B:$H,7,FALSE)))))),0)</f>
        <v>34.729999999999997</v>
      </c>
      <c r="H119" s="28">
        <f t="shared" si="87"/>
        <v>1155.46</v>
      </c>
      <c r="I119" s="28">
        <f t="shared" si="88"/>
        <v>42.84</v>
      </c>
      <c r="J119" s="28">
        <f t="shared" si="89"/>
        <v>1425.28</v>
      </c>
      <c r="K119" s="14"/>
    </row>
    <row r="120" spans="1:11" x14ac:dyDescent="0.25">
      <c r="A120" s="23" t="s">
        <v>35143</v>
      </c>
      <c r="B120" s="24" t="str">
        <f>IF(IFERROR(VLOOKUP(C120,SINAPI!$A:$D,1,FALSE),"")=C120,"SINAPI",IF(IFERROR(VLOOKUP(C120,SETOP!$A:$E,1,FALSE),"")=C120,"SETOP",IF(IFERROR(VLOOKUP(C120,SUDECAP!$A:$D,1,FALSE),"")=C120,"SUDECAP",IF(IFERROR(VLOOKUP(C120,SICRO!$A:$D,1,FALSE),"")=C120,"SICRO","COMPOSIÇÃO"))))</f>
        <v>SINAPI</v>
      </c>
      <c r="C120" s="30">
        <v>88485</v>
      </c>
      <c r="D120" s="25" t="str">
        <f>IFERROR(IFERROR(VLOOKUP(C120,SINAPI!$A:$D,2,FALSE),IFERROR(VLOOKUP(C120,SETOP!$A:$E,3,FALSE),IFERROR(VLOOKUP(C120,SETOP!$B:$E,2,FALSE),IFERROR(VLOOKUP(C120,SUDECAP!$A:$D,2,FALSE),IFERROR(VLOOKUP(C120,SICRO!$A:$D,2,FALSE),VLOOKUP(C120,CPUS!$B:$H,3,FALSE)))))),"")</f>
        <v>FUNDO SELADOR ACRÍLICO, APLICAÇÃO MANUAL EM PAREDE, UMA DEMÃO. AF_04/2023</v>
      </c>
      <c r="E120" s="26" t="str">
        <f>IFERROR(IFERROR(VLOOKUP(C120,SINAPI!$A:$D,3,FALSE),IFERROR(VLOOKUP(C120,SETOP!$A:$E,4,FALSE),IFERROR(VLOOKUP(C120,SETOP!$B:$E,3,FALSE),IFERROR(VLOOKUP(C120,SUDECAP!$A:$D,3,FALSE),IFERROR(VLOOKUP(C120,SICRO!$A:$D,3,FALSE),VLOOKUP(C120,CPUS!$B:$H,4,FALSE)))))),"")</f>
        <v>M2</v>
      </c>
      <c r="F120" s="27">
        <f>F117</f>
        <v>33.270000000000003</v>
      </c>
      <c r="G120" s="28">
        <f>IFERROR(IFERROR(VLOOKUP(C120,SINAPI!$A:$D,4,FALSE),IFERROR(VLOOKUP(C120,SETOP!$A:$E,5,FALSE),IFERROR(VLOOKUP(C120,SETOP!$B:$E,4,FALSE),IFERROR(VLOOKUP(C120,SUDECAP!$A:$D,4,FALSE),IFERROR(VLOOKUP(C120,SICRO!$A:$D,4,FALSE),VLOOKUP(C120,CPUS!$B:$H,7,FALSE)))))),0)</f>
        <v>4.18</v>
      </c>
      <c r="H120" s="28">
        <f t="shared" si="87"/>
        <v>139.06</v>
      </c>
      <c r="I120" s="28">
        <f t="shared" si="88"/>
        <v>5.15</v>
      </c>
      <c r="J120" s="28">
        <f t="shared" si="89"/>
        <v>171.34</v>
      </c>
      <c r="K120" s="14"/>
    </row>
    <row r="121" spans="1:11" ht="30" x14ac:dyDescent="0.25">
      <c r="A121" s="23" t="s">
        <v>35144</v>
      </c>
      <c r="B121" s="24" t="str">
        <f>IF(IFERROR(VLOOKUP(C121,SINAPI!$A:$D,1,FALSE),"")=C121,"SINAPI",IF(IFERROR(VLOOKUP(C121,SETOP!$A:$E,1,FALSE),"")=C121,"SETOP",IF(IFERROR(VLOOKUP(C121,SUDECAP!$A:$D,1,FALSE),"")=C121,"SUDECAP",IF(IFERROR(VLOOKUP(C121,SICRO!$A:$D,1,FALSE),"")=C121,"SICRO","COMPOSIÇÃO"))))</f>
        <v>SETOP</v>
      </c>
      <c r="C121" s="30" t="s">
        <v>6797</v>
      </c>
      <c r="D121" s="25" t="str">
        <f>IFERROR(IFERROR(VLOOKUP(C121,SINAPI!$A:$D,2,FALSE),IFERROR(VLOOKUP(C121,SETOP!$A:$E,3,FALSE),IFERROR(VLOOKUP(C121,SETOP!$B:$E,2,FALSE),IFERROR(VLOOKUP(C121,SUDECAP!$A:$D,2,FALSE),IFERROR(VLOOKUP(C121,SICRO!$A:$D,2,FALSE),VLOOKUP(C121,CPUS!$B:$H,3,FALSE)))))),"")</f>
        <v>PINTURA ACRÍLICA EM PAREDE, DUAS (2) DEMÃOS, INCLUSIVE UMA (1) DEMÃO DE MASSA CORRIDA (PVA), EXCLUSIVE SELADOR ACRÍLICO</v>
      </c>
      <c r="E121" s="26" t="str">
        <f>IFERROR(IFERROR(VLOOKUP(C121,SINAPI!$A:$D,3,FALSE),IFERROR(VLOOKUP(C121,SETOP!$A:$E,4,FALSE),IFERROR(VLOOKUP(C121,SETOP!$B:$E,3,FALSE),IFERROR(VLOOKUP(C121,SUDECAP!$A:$D,3,FALSE),IFERROR(VLOOKUP(C121,SICRO!$A:$D,3,FALSE),VLOOKUP(C121,CPUS!$B:$H,4,FALSE)))))),"")</f>
        <v>M2</v>
      </c>
      <c r="F121" s="27">
        <f>F117</f>
        <v>33.270000000000003</v>
      </c>
      <c r="G121" s="28">
        <f>IFERROR(IFERROR(VLOOKUP(C121,SINAPI!$A:$D,4,FALSE),IFERROR(VLOOKUP(C121,SETOP!$A:$E,5,FALSE),IFERROR(VLOOKUP(C121,SETOP!$B:$E,4,FALSE),IFERROR(VLOOKUP(C121,SUDECAP!$A:$D,4,FALSE),IFERROR(VLOOKUP(C121,SICRO!$A:$D,4,FALSE),VLOOKUP(C121,CPUS!$B:$H,7,FALSE)))))),0)</f>
        <v>28.05</v>
      </c>
      <c r="H121" s="28">
        <f t="shared" ref="H121" si="90">TRUNC(F121*G121,2)</f>
        <v>933.22</v>
      </c>
      <c r="I121" s="28">
        <f t="shared" ref="I121" si="91">TRUNC(G121*(1+$H$3),2)</f>
        <v>34.6</v>
      </c>
      <c r="J121" s="28">
        <f t="shared" ref="J121" si="92">TRUNC(I121*F121,2)</f>
        <v>1151.1400000000001</v>
      </c>
      <c r="K121" s="14"/>
    </row>
    <row r="122" spans="1:11" ht="30" x14ac:dyDescent="0.25">
      <c r="A122" s="23" t="s">
        <v>35145</v>
      </c>
      <c r="B122" s="24" t="str">
        <f>IF(IFERROR(VLOOKUP(C122,SINAPI!$A:$D,1,FALSE),"")=C122,"SINAPI",IF(IFERROR(VLOOKUP(C122,SETOP!$A:$E,1,FALSE),"")=C122,"SETOP",IF(IFERROR(VLOOKUP(C122,SUDECAP!$A:$D,1,FALSE),"")=C122,"SUDECAP",IF(IFERROR(VLOOKUP(C122,SICRO!$A:$D,1,FALSE),"")=C122,"SICRO","COMPOSIÇÃO"))))</f>
        <v>SETOP</v>
      </c>
      <c r="C122" s="30" t="s">
        <v>5960</v>
      </c>
      <c r="D122" s="25" t="str">
        <f>IFERROR(IFERROR(VLOOKUP(C122,SINAPI!$A:$D,2,FALSE),IFERROR(VLOOKUP(C122,SETOP!$A:$E,3,FALSE),IFERROR(VLOOKUP(C122,SETOP!$B:$E,2,FALSE),IFERROR(VLOOKUP(C122,SUDECAP!$A:$D,2,FALSE),IFERROR(VLOOKUP(C122,SICRO!$A:$D,2,FALSE),VLOOKUP(C122,CPUS!$B:$H,3,FALSE)))))),"")</f>
        <v>FORNECIMENTO DE CONCRETO ESTRUTURAL, USINADO BOMBEADO, COM FCK 25MPA, INCLUSIVE LANÇAMENTO, ADENSAMENTO E ACABAMENTO</v>
      </c>
      <c r="E122" s="26" t="str">
        <f>IFERROR(IFERROR(VLOOKUP(C122,SINAPI!$A:$D,3,FALSE),IFERROR(VLOOKUP(C122,SETOP!$A:$E,4,FALSE),IFERROR(VLOOKUP(C122,SETOP!$B:$E,3,FALSE),IFERROR(VLOOKUP(C122,SUDECAP!$A:$D,3,FALSE),IFERROR(VLOOKUP(C122,SICRO!$A:$D,3,FALSE),VLOOKUP(C122,CPUS!$B:$H,4,FALSE)))))),"")</f>
        <v>M3</v>
      </c>
      <c r="F122" s="27">
        <v>10.5</v>
      </c>
      <c r="G122" s="28">
        <f>IFERROR(IFERROR(VLOOKUP(C122,SINAPI!$A:$D,4,FALSE),IFERROR(VLOOKUP(C122,SETOP!$A:$E,5,FALSE),IFERROR(VLOOKUP(C122,SETOP!$B:$E,4,FALSE),IFERROR(VLOOKUP(C122,SUDECAP!$A:$D,4,FALSE),IFERROR(VLOOKUP(C122,SICRO!$A:$D,4,FALSE),VLOOKUP(C122,CPUS!$B:$H,7,FALSE)))))),0)</f>
        <v>702.05</v>
      </c>
      <c r="H122" s="28">
        <f t="shared" si="84"/>
        <v>7371.52</v>
      </c>
      <c r="I122" s="28">
        <f t="shared" si="85"/>
        <v>866.18</v>
      </c>
      <c r="J122" s="28">
        <f t="shared" si="86"/>
        <v>9094.89</v>
      </c>
      <c r="K122" s="14"/>
    </row>
    <row r="123" spans="1:11" ht="30" x14ac:dyDescent="0.25">
      <c r="A123" s="23" t="s">
        <v>35147</v>
      </c>
      <c r="B123" s="24" t="str">
        <f>IF(IFERROR(VLOOKUP(C123,SINAPI!$A:$D,1,FALSE),"")=C123,"SINAPI",IF(IFERROR(VLOOKUP(C123,SETOP!$A:$E,1,FALSE),"")=C123,"SETOP",IF(IFERROR(VLOOKUP(C123,SUDECAP!$A:$D,1,FALSE),"")=C123,"SUDECAP",IF(IFERROR(VLOOKUP(C123,SICRO!$A:$D,1,FALSE),"")=C123,"SICRO","COMPOSIÇÃO"))))</f>
        <v>SETOP</v>
      </c>
      <c r="C123" s="30" t="s">
        <v>5945</v>
      </c>
      <c r="D123" s="25" t="str">
        <f>IFERROR(IFERROR(VLOOKUP(C123,SINAPI!$A:$D,2,FALSE),IFERROR(VLOOKUP(C123,SETOP!$A:$E,3,FALSE),IFERROR(VLOOKUP(C123,SETOP!$B:$E,2,FALSE),IFERROR(VLOOKUP(C123,SUDECAP!$A:$D,2,FALSE),IFERROR(VLOOKUP(C123,SICRO!$A:$D,2,FALSE),VLOOKUP(C123,CPUS!$B:$H,3,FALSE)))))),"")</f>
        <v>FÔRMA E DESFORMA DE COMPENSADO PLASTIFICADO, ESP. 12MM, REAPROVEITAMENTO (3X), EXCLUSIVE ESCORAMENTO</v>
      </c>
      <c r="E123" s="26" t="str">
        <f>IFERROR(IFERROR(VLOOKUP(C123,SINAPI!$A:$D,3,FALSE),IFERROR(VLOOKUP(C123,SETOP!$A:$E,4,FALSE),IFERROR(VLOOKUP(C123,SETOP!$B:$E,3,FALSE),IFERROR(VLOOKUP(C123,SUDECAP!$A:$D,3,FALSE),IFERROR(VLOOKUP(C123,SICRO!$A:$D,3,FALSE),VLOOKUP(C123,CPUS!$B:$H,4,FALSE)))))),"")</f>
        <v>M2</v>
      </c>
      <c r="F123" s="27">
        <v>16.5</v>
      </c>
      <c r="G123" s="28">
        <f>IFERROR(IFERROR(VLOOKUP(C123,SINAPI!$A:$D,4,FALSE),IFERROR(VLOOKUP(C123,SETOP!$A:$E,5,FALSE),IFERROR(VLOOKUP(C123,SETOP!$B:$E,4,FALSE),IFERROR(VLOOKUP(C123,SUDECAP!$A:$D,4,FALSE),IFERROR(VLOOKUP(C123,SICRO!$A:$D,4,FALSE),VLOOKUP(C123,CPUS!$B:$H,7,FALSE)))))),0)</f>
        <v>71.41</v>
      </c>
      <c r="H123" s="28">
        <f t="shared" si="84"/>
        <v>1178.26</v>
      </c>
      <c r="I123" s="28">
        <f t="shared" si="85"/>
        <v>88.1</v>
      </c>
      <c r="J123" s="28">
        <f t="shared" si="86"/>
        <v>1453.65</v>
      </c>
      <c r="K123" s="14"/>
    </row>
    <row r="124" spans="1:11" x14ac:dyDescent="0.25">
      <c r="A124" s="23" t="s">
        <v>35168</v>
      </c>
      <c r="B124" s="24" t="str">
        <f>IF(IFERROR(VLOOKUP(C124,SINAPI!$A:$D,1,FALSE),"")=C124,"SINAPI",IF(IFERROR(VLOOKUP(C124,SETOP!$A:$E,1,FALSE),"")=C124,"SETOP",IF(IFERROR(VLOOKUP(C124,SUDECAP!$A:$D,1,FALSE),"")=C124,"SUDECAP",IF(IFERROR(VLOOKUP(C124,SICRO!$A:$D,1,FALSE),"")=C124,"SICRO","COMPOSIÇÃO"))))</f>
        <v>SINAPI</v>
      </c>
      <c r="C124" s="30">
        <v>96616</v>
      </c>
      <c r="D124" s="25" t="str">
        <f>IFERROR(IFERROR(VLOOKUP(C124,SINAPI!$A:$D,2,FALSE),IFERROR(VLOOKUP(C124,SETOP!$A:$E,3,FALSE),IFERROR(VLOOKUP(C124,SETOP!$B:$E,2,FALSE),IFERROR(VLOOKUP(C124,SUDECAP!$A:$D,2,FALSE),IFERROR(VLOOKUP(C124,SICRO!$A:$D,2,FALSE),VLOOKUP(C124,CPUS!$B:$H,3,FALSE)))))),"")</f>
        <v>LASTRO DE CONCRETO MAGRO, APLICADO EM BLOCOS DE COROAMENTO OU SAPATAS. AF_08/2017</v>
      </c>
      <c r="E124" s="26" t="str">
        <f>IFERROR(IFERROR(VLOOKUP(C124,SINAPI!$A:$D,3,FALSE),IFERROR(VLOOKUP(C124,SETOP!$A:$E,4,FALSE),IFERROR(VLOOKUP(C124,SETOP!$B:$E,3,FALSE),IFERROR(VLOOKUP(C124,SUDECAP!$A:$D,3,FALSE),IFERROR(VLOOKUP(C124,SICRO!$A:$D,3,FALSE),VLOOKUP(C124,CPUS!$B:$H,4,FALSE)))))),"")</f>
        <v>M3</v>
      </c>
      <c r="F124" s="27">
        <v>0.5</v>
      </c>
      <c r="G124" s="28">
        <f>IFERROR(IFERROR(VLOOKUP(C124,SINAPI!$A:$D,4,FALSE),IFERROR(VLOOKUP(C124,SETOP!$A:$E,5,FALSE),IFERROR(VLOOKUP(C124,SETOP!$B:$E,4,FALSE),IFERROR(VLOOKUP(C124,SUDECAP!$A:$D,4,FALSE),IFERROR(VLOOKUP(C124,SICRO!$A:$D,4,FALSE),VLOOKUP(C124,CPUS!$B:$H,7,FALSE)))))),0)</f>
        <v>646.26</v>
      </c>
      <c r="H124" s="28">
        <f t="shared" si="84"/>
        <v>323.13</v>
      </c>
      <c r="I124" s="28">
        <f t="shared" si="85"/>
        <v>797.35</v>
      </c>
      <c r="J124" s="28">
        <f t="shared" si="86"/>
        <v>398.67</v>
      </c>
      <c r="K124" s="14"/>
    </row>
    <row r="125" spans="1:11" ht="30" x14ac:dyDescent="0.25">
      <c r="A125" s="23" t="s">
        <v>35169</v>
      </c>
      <c r="B125" s="24" t="str">
        <f>IF(IFERROR(VLOOKUP(C125,SINAPI!$A:$D,1,FALSE),"")=C125,"SINAPI",IF(IFERROR(VLOOKUP(C125,SETOP!$A:$E,1,FALSE),"")=C125,"SETOP",IF(IFERROR(VLOOKUP(C125,SUDECAP!$A:$D,1,FALSE),"")=C125,"SUDECAP",IF(IFERROR(VLOOKUP(C125,SICRO!$A:$D,1,FALSE),"")=C125,"SICRO","COMPOSIÇÃO"))))</f>
        <v>SINAPI</v>
      </c>
      <c r="C125" s="30">
        <v>97083</v>
      </c>
      <c r="D125" s="25" t="str">
        <f>IFERROR(IFERROR(VLOOKUP(C125,SINAPI!$A:$D,2,FALSE),IFERROR(VLOOKUP(C125,SETOP!$A:$E,3,FALSE),IFERROR(VLOOKUP(C125,SETOP!$B:$E,2,FALSE),IFERROR(VLOOKUP(C125,SUDECAP!$A:$D,2,FALSE),IFERROR(VLOOKUP(C125,SICRO!$A:$D,2,FALSE),VLOOKUP(C125,CPUS!$B:$H,3,FALSE)))))),"")</f>
        <v>COMPACTAÇÃO MECÂNICA DE SOLO PARA EXECUÇÃO DE RADIER, PISO DE CONCRETO OU LAJE SOBRE SOLO, COM COMPACTADOR DE SOLOS A PERCUSSÃO. AF_09/2021</v>
      </c>
      <c r="E125" s="26" t="str">
        <f>IFERROR(IFERROR(VLOOKUP(C125,SINAPI!$A:$D,3,FALSE),IFERROR(VLOOKUP(C125,SETOP!$A:$E,4,FALSE),IFERROR(VLOOKUP(C125,SETOP!$B:$E,3,FALSE),IFERROR(VLOOKUP(C125,SUDECAP!$A:$D,3,FALSE),IFERROR(VLOOKUP(C125,SICRO!$A:$D,3,FALSE),VLOOKUP(C125,CPUS!$B:$H,4,FALSE)))))),"")</f>
        <v>M2</v>
      </c>
      <c r="F125" s="27">
        <v>7</v>
      </c>
      <c r="G125" s="28">
        <f>IFERROR(IFERROR(VLOOKUP(C125,SINAPI!$A:$D,4,FALSE),IFERROR(VLOOKUP(C125,SETOP!$A:$E,5,FALSE),IFERROR(VLOOKUP(C125,SETOP!$B:$E,4,FALSE),IFERROR(VLOOKUP(C125,SUDECAP!$A:$D,4,FALSE),IFERROR(VLOOKUP(C125,SICRO!$A:$D,4,FALSE),VLOOKUP(C125,CPUS!$B:$H,7,FALSE)))))),0)</f>
        <v>3.16</v>
      </c>
      <c r="H125" s="28">
        <f t="shared" ref="H125" si="93">TRUNC(F125*G125,2)</f>
        <v>22.12</v>
      </c>
      <c r="I125" s="28">
        <f t="shared" ref="I125" si="94">TRUNC(G125*(1+$H$3),2)</f>
        <v>3.89</v>
      </c>
      <c r="J125" s="28">
        <f t="shared" ref="J125" si="95">TRUNC(I125*F125,2)</f>
        <v>27.23</v>
      </c>
      <c r="K125" s="14"/>
    </row>
    <row r="126" spans="1:11" x14ac:dyDescent="0.25">
      <c r="A126" s="23" t="s">
        <v>35170</v>
      </c>
      <c r="B126" s="24" t="str">
        <f>IF(IFERROR(VLOOKUP(C126,SINAPI!$A:$D,1,FALSE),"")=C126,"SINAPI",IF(IFERROR(VLOOKUP(C126,SETOP!$A:$E,1,FALSE),"")=C126,"SETOP",IF(IFERROR(VLOOKUP(C126,SUDECAP!$A:$D,1,FALSE),"")=C126,"SUDECAP",IF(IFERROR(VLOOKUP(C126,SICRO!$A:$D,1,FALSE),"")=C126,"SICRO","COMPOSIÇÃO"))))</f>
        <v>SETOP</v>
      </c>
      <c r="C126" s="30" t="s">
        <v>5943</v>
      </c>
      <c r="D126" s="25" t="str">
        <f>IFERROR(IFERROR(VLOOKUP(C126,SINAPI!$A:$D,2,FALSE),IFERROR(VLOOKUP(C126,SETOP!$A:$E,3,FALSE),IFERROR(VLOOKUP(C126,SETOP!$B:$E,2,FALSE),IFERROR(VLOOKUP(C126,SUDECAP!$A:$D,2,FALSE),IFERROR(VLOOKUP(C126,SICRO!$A:$D,2,FALSE),VLOOKUP(C126,CPUS!$B:$H,3,FALSE)))))),"")</f>
        <v>CORTE, DOBRA E MONTAGEM DE AÇO CA-50/60, INCLUSIVE ESPAÇADOR</v>
      </c>
      <c r="E126" s="26" t="str">
        <f>IFERROR(IFERROR(VLOOKUP(C126,SINAPI!$A:$D,3,FALSE),IFERROR(VLOOKUP(C126,SETOP!$A:$E,4,FALSE),IFERROR(VLOOKUP(C126,SETOP!$B:$E,3,FALSE),IFERROR(VLOOKUP(C126,SUDECAP!$A:$D,3,FALSE),IFERROR(VLOOKUP(C126,SICRO!$A:$D,3,FALSE),VLOOKUP(C126,CPUS!$B:$H,4,FALSE)))))),"")</f>
        <v>KG</v>
      </c>
      <c r="F126" s="27">
        <v>1260</v>
      </c>
      <c r="G126" s="28">
        <f>IFERROR(IFERROR(VLOOKUP(C126,SINAPI!$A:$D,4,FALSE),IFERROR(VLOOKUP(C126,SETOP!$A:$E,5,FALSE),IFERROR(VLOOKUP(C126,SETOP!$B:$E,4,FALSE),IFERROR(VLOOKUP(C126,SUDECAP!$A:$D,4,FALSE),IFERROR(VLOOKUP(C126,SICRO!$A:$D,4,FALSE),VLOOKUP(C126,CPUS!$B:$H,7,FALSE)))))),0)</f>
        <v>11.89</v>
      </c>
      <c r="H126" s="28">
        <f t="shared" ref="H126" si="96">TRUNC(F126*G126,2)</f>
        <v>14981.4</v>
      </c>
      <c r="I126" s="28">
        <f t="shared" ref="I126" si="97">TRUNC(G126*(1+$H$3),2)</f>
        <v>14.66</v>
      </c>
      <c r="J126" s="28">
        <f t="shared" ref="J126" si="98">TRUNC(I126*F126,2)</f>
        <v>18471.599999999999</v>
      </c>
      <c r="K126" s="14"/>
    </row>
    <row r="127" spans="1:11" ht="45" x14ac:dyDescent="0.25">
      <c r="A127" s="23" t="s">
        <v>35171</v>
      </c>
      <c r="B127" s="24" t="str">
        <f>IF(IFERROR(VLOOKUP(C127,SINAPI!$A:$D,1,FALSE),"")=C127,"SINAPI",IF(IFERROR(VLOOKUP(C127,SETOP!$A:$E,1,FALSE),"")=C127,"SETOP",IF(IFERROR(VLOOKUP(C127,SUDECAP!$A:$D,1,FALSE),"")=C127,"SUDECAP",IF(IFERROR(VLOOKUP(C127,SICRO!$A:$D,1,FALSE),"")=C127,"SICRO","COMPOSIÇÃO"))))</f>
        <v>SETOP</v>
      </c>
      <c r="C127" s="30" t="s">
        <v>9533</v>
      </c>
      <c r="D127" s="25" t="str">
        <f>IFERROR(IFERROR(VLOOKUP(C127,SINAPI!$A:$D,2,FALSE),IFERROR(VLOOKUP(C127,SETOP!$A:$E,3,FALSE),IFERROR(VLOOKUP(C127,SETOP!$B:$E,2,FALSE),IFERROR(VLOOKUP(C127,SUDECAP!$A:$D,2,FALSE),IFERROR(VLOOKUP(C127,SICRO!$A:$D,2,FALSE),VLOOKUP(C127,CPUS!$B:$H,3,FALSE)))))),"")</f>
        <v>BANCO EM CONCRETO APARENTE, SEM ENCOSTO, POLIDO COM ACABAMENTO EM VERNIZ, ESP. 8CM, COMPRIMENTO 200CM, LARGURA 40CM, ALTURA 55CM, INCLUSIVE CORTE NO PISO PARA FIXAÇÃO COM CONCRETO NÃO ESTRUTURAL, PREPARADO EM OBRA COM BETONEIRA, COM FCK 15 MPA</v>
      </c>
      <c r="E127" s="26" t="str">
        <f>IFERROR(IFERROR(VLOOKUP(C127,SINAPI!$A:$D,3,FALSE),IFERROR(VLOOKUP(C127,SETOP!$A:$E,4,FALSE),IFERROR(VLOOKUP(C127,SETOP!$B:$E,3,FALSE),IFERROR(VLOOKUP(C127,SUDECAP!$A:$D,3,FALSE),IFERROR(VLOOKUP(C127,SICRO!$A:$D,3,FALSE),VLOOKUP(C127,CPUS!$B:$H,4,FALSE)))))),"")</f>
        <v>UN</v>
      </c>
      <c r="F127" s="27">
        <v>15</v>
      </c>
      <c r="G127" s="28">
        <f>IFERROR(IFERROR(VLOOKUP(C127,SINAPI!$A:$D,4,FALSE),IFERROR(VLOOKUP(C127,SETOP!$A:$E,5,FALSE),IFERROR(VLOOKUP(C127,SETOP!$B:$E,4,FALSE),IFERROR(VLOOKUP(C127,SUDECAP!$A:$D,4,FALSE),IFERROR(VLOOKUP(C127,SICRO!$A:$D,4,FALSE),VLOOKUP(C127,CPUS!$B:$H,7,FALSE)))))),0)</f>
        <v>347.21</v>
      </c>
      <c r="H127" s="28">
        <f t="shared" ref="H127" si="99">TRUNC(F127*G127,2)</f>
        <v>5208.1499999999996</v>
      </c>
      <c r="I127" s="28">
        <f t="shared" ref="I127" si="100">TRUNC(G127*(1+$H$3),2)</f>
        <v>428.38</v>
      </c>
      <c r="J127" s="28">
        <f t="shared" ref="J127" si="101">TRUNC(I127*F127,2)</f>
        <v>6425.7</v>
      </c>
      <c r="K127" s="14"/>
    </row>
    <row r="128" spans="1:11" x14ac:dyDescent="0.25">
      <c r="A128" s="166" t="s">
        <v>62</v>
      </c>
      <c r="B128" s="166"/>
      <c r="C128" s="166"/>
      <c r="D128" s="166"/>
      <c r="E128" s="166"/>
      <c r="F128" s="166"/>
      <c r="G128" s="166"/>
      <c r="H128" s="166"/>
      <c r="I128" s="166"/>
      <c r="J128" s="166"/>
      <c r="K128" s="14"/>
    </row>
    <row r="129" spans="1:11" x14ac:dyDescent="0.25">
      <c r="A129" s="167" t="s">
        <v>1430</v>
      </c>
      <c r="B129" s="167"/>
      <c r="C129" s="167"/>
      <c r="D129" s="167"/>
      <c r="E129" s="167"/>
      <c r="F129" s="167"/>
      <c r="G129" s="167"/>
      <c r="H129" s="167"/>
      <c r="I129" s="167"/>
      <c r="J129" s="59">
        <f>J67+J55+J37+J30+J20+J18+J8+J6+J51+J80+J97+J113</f>
        <v>4168110.1099999989</v>
      </c>
      <c r="K129" s="31"/>
    </row>
    <row r="130" spans="1:11" s="76" customFormat="1" ht="150" customHeight="1" x14ac:dyDescent="0.25">
      <c r="A130" s="169" t="s">
        <v>28958</v>
      </c>
      <c r="B130" s="170"/>
      <c r="C130" s="170"/>
      <c r="D130" s="171"/>
      <c r="E130" s="169" t="s">
        <v>35155</v>
      </c>
      <c r="F130" s="170"/>
      <c r="G130" s="170"/>
      <c r="H130" s="170"/>
      <c r="I130" s="170"/>
      <c r="J130" s="171"/>
      <c r="K130" s="75"/>
    </row>
    <row r="131" spans="1:11" s="76" customFormat="1" x14ac:dyDescent="0.25">
      <c r="A131" s="172" t="s">
        <v>16765</v>
      </c>
      <c r="B131" s="173"/>
      <c r="C131" s="173"/>
      <c r="D131" s="174"/>
      <c r="E131" s="165" t="s">
        <v>16766</v>
      </c>
      <c r="F131" s="165"/>
      <c r="G131" s="165"/>
      <c r="H131" s="165"/>
      <c r="I131" s="165"/>
      <c r="J131" s="165"/>
    </row>
  </sheetData>
  <mergeCells count="18">
    <mergeCell ref="E131:J131"/>
    <mergeCell ref="A128:J128"/>
    <mergeCell ref="A129:I129"/>
    <mergeCell ref="C4:F4"/>
    <mergeCell ref="A4:B4"/>
    <mergeCell ref="I3:J4"/>
    <mergeCell ref="E130:J130"/>
    <mergeCell ref="A130:D130"/>
    <mergeCell ref="A131:D131"/>
    <mergeCell ref="A1:F1"/>
    <mergeCell ref="I2:J2"/>
    <mergeCell ref="A2:B2"/>
    <mergeCell ref="A3:B3"/>
    <mergeCell ref="C2:F2"/>
    <mergeCell ref="C3:F3"/>
    <mergeCell ref="G2:H2"/>
    <mergeCell ref="G1:H1"/>
    <mergeCell ref="I1:J1"/>
  </mergeCells>
  <phoneticPr fontId="14" type="noConversion"/>
  <printOptions horizontalCentered="1"/>
  <pageMargins left="0.23622047244094491" right="0.23622047244094491" top="0.74803149606299213" bottom="0.74803149606299213" header="0.31496062992125984" footer="0.31496062992125984"/>
  <pageSetup paperSize="9" scale="62" fitToHeight="0" orientation="landscape" r:id="rId1"/>
  <rowBreaks count="5" manualBreakCount="5">
    <brk id="19" max="9" man="1"/>
    <brk id="44" max="9" man="1"/>
    <brk id="66" max="9" man="1"/>
    <brk id="92" max="9" man="1"/>
    <brk id="112"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1E793-9B82-43DA-BD59-A364474DF6E7}">
  <sheetPr>
    <pageSetUpPr fitToPage="1"/>
  </sheetPr>
  <dimension ref="A1:K130"/>
  <sheetViews>
    <sheetView showGridLines="0" view="pageBreakPreview" topLeftCell="A115" zoomScaleNormal="100" zoomScaleSheetLayoutView="100" workbookViewId="0"/>
  </sheetViews>
  <sheetFormatPr defaultColWidth="15.7109375" defaultRowHeight="15" x14ac:dyDescent="0.25"/>
  <cols>
    <col min="1" max="1" width="8.7109375" customWidth="1"/>
    <col min="4" max="4" width="100.7109375" customWidth="1"/>
    <col min="5" max="5" width="8.7109375" customWidth="1"/>
  </cols>
  <sheetData>
    <row r="1" spans="1:11" ht="60" customHeight="1" x14ac:dyDescent="0.25">
      <c r="A1" s="158" t="s">
        <v>29152</v>
      </c>
      <c r="B1" s="158"/>
      <c r="C1" s="158"/>
      <c r="D1" s="158"/>
      <c r="E1" s="158"/>
      <c r="F1" s="158"/>
      <c r="G1" s="164"/>
      <c r="H1" s="164"/>
      <c r="I1" s="158" t="str">
        <f>PLANILHA!I1</f>
        <v>DATA: 15/03/2024</v>
      </c>
      <c r="J1" s="158"/>
      <c r="K1" s="14"/>
    </row>
    <row r="2" spans="1:11" ht="30" customHeight="1" x14ac:dyDescent="0.25">
      <c r="A2" s="160" t="s">
        <v>1409</v>
      </c>
      <c r="B2" s="160"/>
      <c r="C2" s="161" t="s">
        <v>29093</v>
      </c>
      <c r="D2" s="161"/>
      <c r="E2" s="161"/>
      <c r="F2" s="161"/>
      <c r="G2" s="162" t="s">
        <v>15643</v>
      </c>
      <c r="H2" s="163"/>
      <c r="I2" s="159" t="s">
        <v>15642</v>
      </c>
      <c r="J2" s="159"/>
      <c r="K2" s="14"/>
    </row>
    <row r="3" spans="1:11" ht="30" customHeight="1" x14ac:dyDescent="0.25">
      <c r="A3" s="160" t="s">
        <v>1410</v>
      </c>
      <c r="B3" s="160"/>
      <c r="C3" s="161" t="s">
        <v>29094</v>
      </c>
      <c r="D3" s="161"/>
      <c r="E3" s="161"/>
      <c r="F3" s="161"/>
      <c r="G3" s="15" t="s">
        <v>7</v>
      </c>
      <c r="H3" s="16">
        <f>BDI!I32</f>
        <v>0.23380000000000001</v>
      </c>
      <c r="I3" s="187" t="s">
        <v>29009</v>
      </c>
      <c r="J3" s="168"/>
      <c r="K3" s="14"/>
    </row>
    <row r="4" spans="1:11" ht="30" customHeight="1" x14ac:dyDescent="0.25">
      <c r="A4" s="160" t="s">
        <v>1471</v>
      </c>
      <c r="B4" s="160"/>
      <c r="C4" s="161" t="s">
        <v>29232</v>
      </c>
      <c r="D4" s="161"/>
      <c r="E4" s="161"/>
      <c r="F4" s="161"/>
      <c r="G4" s="15" t="s">
        <v>1429</v>
      </c>
      <c r="H4" s="17" t="s">
        <v>35149</v>
      </c>
      <c r="I4" s="168"/>
      <c r="J4" s="168"/>
      <c r="K4" s="14"/>
    </row>
    <row r="5" spans="1:11" ht="30" x14ac:dyDescent="0.25">
      <c r="A5" s="18" t="s">
        <v>6</v>
      </c>
      <c r="B5" s="19" t="s">
        <v>3426</v>
      </c>
      <c r="C5" s="18" t="s">
        <v>0</v>
      </c>
      <c r="D5" s="19" t="s">
        <v>1</v>
      </c>
      <c r="E5" s="19" t="s">
        <v>1408</v>
      </c>
      <c r="F5" s="20" t="s">
        <v>3158</v>
      </c>
      <c r="G5" s="184" t="s">
        <v>29153</v>
      </c>
      <c r="H5" s="185"/>
      <c r="I5" s="185"/>
      <c r="J5" s="186"/>
      <c r="K5" s="21"/>
    </row>
    <row r="6" spans="1:11" x14ac:dyDescent="0.25">
      <c r="A6" s="54">
        <v>1</v>
      </c>
      <c r="B6" s="55"/>
      <c r="C6" s="54"/>
      <c r="D6" s="56" t="s">
        <v>3427</v>
      </c>
      <c r="E6" s="55"/>
      <c r="F6" s="55"/>
      <c r="G6" s="181"/>
      <c r="H6" s="182"/>
      <c r="I6" s="182"/>
      <c r="J6" s="183"/>
      <c r="K6" s="22"/>
    </row>
    <row r="7" spans="1:11" ht="75" customHeight="1" x14ac:dyDescent="0.25">
      <c r="A7" s="23" t="s">
        <v>1458</v>
      </c>
      <c r="B7" s="24" t="str">
        <f>IF(IFERROR(VLOOKUP(C7,SINAPI!$A:$D,1,FALSE),"")=C7,"SINAPI",IF(IFERROR(VLOOKUP(C7,SETOP!$A:$E,1,FALSE),"")=C7,"SETOP",IF(IFERROR(VLOOKUP(C7,SUDECAP!$A:$D,1,FALSE),"")=C7,"SUDECAP",IF(IFERROR(VLOOKUP(C7,SICRO!$A:$D,1,FALSE),"")=C7,"SICRO","COMPOSIÇÃO"))))</f>
        <v>COMPOSIÇÃO</v>
      </c>
      <c r="C7" s="24" t="s">
        <v>9935</v>
      </c>
      <c r="D7" s="25" t="str">
        <f>IFERROR(IFERROR(VLOOKUP(C7,SINAPI!$A:$D,2,FALSE),IFERROR(VLOOKUP(C7,SETOP!$A:$E,3,FALSE),IFERROR(VLOOKUP(C7,SETOP!$B:$E,2,FALSE),IFERROR(VLOOKUP(C7,SUDECAP!$A:$D,2,FALSE),IFERROR(VLOOKUP(C7,SICRO!$A:$D,2,FALSE),VLOOKUP(C7,CPUS!$B:$H,3,FALSE)))))),"")</f>
        <v>ADMINISTRAÇÃO LOCAL</v>
      </c>
      <c r="E7" s="26" t="str">
        <f>IFERROR(IFERROR(VLOOKUP(C7,SINAPI!$A:$D,3,FALSE),IFERROR(VLOOKUP(C7,SETOP!$A:$E,4,FALSE),IFERROR(VLOOKUP(C7,SETOP!$B:$E,3,FALSE),IFERROR(VLOOKUP(C7,SUDECAP!$A:$D,3,FALSE),IFERROR(VLOOKUP(C7,SICRO!$A:$D,3,FALSE),VLOOKUP(C7,CPUS!$B:$H,4,FALSE)))))),"")</f>
        <v>UND</v>
      </c>
      <c r="F7" s="27">
        <v>1</v>
      </c>
      <c r="G7" s="175" t="s">
        <v>35151</v>
      </c>
      <c r="H7" s="176"/>
      <c r="I7" s="176"/>
      <c r="J7" s="177"/>
      <c r="K7" s="114"/>
    </row>
    <row r="8" spans="1:11" x14ac:dyDescent="0.25">
      <c r="A8" s="54">
        <v>2</v>
      </c>
      <c r="B8" s="55"/>
      <c r="C8" s="54" t="s">
        <v>62</v>
      </c>
      <c r="D8" s="56" t="s">
        <v>3428</v>
      </c>
      <c r="E8" s="55"/>
      <c r="F8" s="55"/>
      <c r="G8" s="181"/>
      <c r="H8" s="182"/>
      <c r="I8" s="182"/>
      <c r="J8" s="183"/>
      <c r="K8" s="29"/>
    </row>
    <row r="9" spans="1:11" ht="30" x14ac:dyDescent="0.25">
      <c r="A9" s="23" t="s">
        <v>1459</v>
      </c>
      <c r="B9" s="24" t="str">
        <f>IF(IFERROR(VLOOKUP(C9,SINAPI!$A:$D,1,FALSE),"")=C9,"SINAPI",IF(IFERROR(VLOOKUP(C9,SETOP!$A:$E,1,FALSE),"")=C9,"SETOP",IF(IFERROR(VLOOKUP(C9,SUDECAP!$A:$D,1,FALSE),"")=C9,"SUDECAP",IF(IFERROR(VLOOKUP(C9,SICRO!$A:$D,1,FALSE),"")=C9,"SICRO","COMPOSIÇÃO"))))</f>
        <v>SETOP</v>
      </c>
      <c r="C9" s="30" t="s">
        <v>3154</v>
      </c>
      <c r="D9" s="25" t="str">
        <f>IFERROR(IFERROR(VLOOKUP(C9,SINAPI!$A:$D,2,FALSE),IFERROR(VLOOKUP(C9,SETOP!$A:$E,3,FALSE),IFERROR(VLOOKUP(C9,SETOP!$B:$E,2,FALSE),IFERROR(VLOOKUP(C9,SUDECAP!$A:$D,2,FALSE),IFERROR(VLOOKUP(C9,SICRO!$A:$D,2,FALSE),VLOOKUP(C9,CPUS!$B:$H,3,FALSE)))))),"")</f>
        <v>MOBILIZAÇÃO E DESMOBILIZAÇÃO DE CONTAINER, INCLUSIVE CARGA, DESCARGA E TRANSPORTE EM CAMINHÃO CARROCERIA COM GUINDAUTO (MUNCK), EXCLUSIVE LOCAÇÃO DO CONTAINER</v>
      </c>
      <c r="E9" s="26" t="str">
        <f>IFERROR(IFERROR(VLOOKUP(C9,SINAPI!$A:$D,3,FALSE),IFERROR(VLOOKUP(C9,SETOP!$A:$E,4,FALSE),IFERROR(VLOOKUP(C9,SETOP!$B:$E,3,FALSE),IFERROR(VLOOKUP(C9,SUDECAP!$A:$D,3,FALSE),IFERROR(VLOOKUP(C9,SICRO!$A:$D,3,FALSE),VLOOKUP(C9,CPUS!$B:$H,4,FALSE)))))),"")</f>
        <v>UN</v>
      </c>
      <c r="F9" s="27">
        <v>3</v>
      </c>
      <c r="G9" s="175" t="s">
        <v>29154</v>
      </c>
      <c r="H9" s="176"/>
      <c r="I9" s="176"/>
      <c r="J9" s="177"/>
      <c r="K9" s="53"/>
    </row>
    <row r="10" spans="1:11" ht="75" customHeight="1" x14ac:dyDescent="0.25">
      <c r="A10" s="23" t="s">
        <v>1460</v>
      </c>
      <c r="B10" s="24" t="str">
        <f>IF(IFERROR(VLOOKUP(C10,SINAPI!$A:$D,1,FALSE),"")=C10,"SINAPI",IF(IFERROR(VLOOKUP(C10,SETOP!$A:$E,1,FALSE),"")=C10,"SETOP",IF(IFERROR(VLOOKUP(C10,SUDECAP!$A:$D,1,FALSE),"")=C10,"SUDECAP",IF(IFERROR(VLOOKUP(C10,SICRO!$A:$D,1,FALSE),"")=C10,"SICRO","COMPOSIÇÃO"))))</f>
        <v>SETOP</v>
      </c>
      <c r="C10" s="30" t="s">
        <v>3483</v>
      </c>
      <c r="D10" s="25" t="str">
        <f>IFERROR(IFERROR(VLOOKUP(C10,SINAPI!$A:$D,2,FALSE),IFERROR(VLOOKUP(C10,SETOP!$A:$E,3,FALSE),IFERROR(VLOOKUP(C10,SETOP!$B:$E,2,FALSE),IFERROR(VLOOKUP(C10,SUDECAP!$A:$D,2,FALSE),IFERROR(VLOOKUP(C10,SICRO!$A:$D,2,FALSE),VLOOKUP(C10,CPUS!$B:$H,3,FALSE)))))),"")</f>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
      <c r="E10" s="26" t="str">
        <f>IFERROR(IFERROR(VLOOKUP(C10,SINAPI!$A:$D,3,FALSE),IFERROR(VLOOKUP(C10,SETOP!$A:$E,4,FALSE),IFERROR(VLOOKUP(C10,SETOP!$B:$E,3,FALSE),IFERROR(VLOOKUP(C10,SUDECAP!$A:$D,3,FALSE),IFERROR(VLOOKUP(C10,SICRO!$A:$D,3,FALSE),VLOOKUP(C10,CPUS!$B:$H,4,FALSE)))))),"")</f>
        <v>MÊS</v>
      </c>
      <c r="F10" s="27">
        <v>7</v>
      </c>
      <c r="G10" s="175" t="s">
        <v>35152</v>
      </c>
      <c r="H10" s="176"/>
      <c r="I10" s="176"/>
      <c r="J10" s="177"/>
      <c r="K10" s="29"/>
    </row>
    <row r="11" spans="1:11" ht="60" customHeight="1" x14ac:dyDescent="0.25">
      <c r="A11" s="23" t="s">
        <v>1461</v>
      </c>
      <c r="B11" s="24" t="str">
        <f>IF(IFERROR(VLOOKUP(C11,SINAPI!$A:$D,1,FALSE),"")=C11,"SINAPI",IF(IFERROR(VLOOKUP(C11,SETOP!$A:$E,1,FALSE),"")=C11,"SETOP",IF(IFERROR(VLOOKUP(C11,SUDECAP!$A:$D,1,FALSE),"")=C11,"SUDECAP",IF(IFERROR(VLOOKUP(C11,SICRO!$A:$D,1,FALSE),"")=C11,"SICRO","COMPOSIÇÃO"))))</f>
        <v>SETOP</v>
      </c>
      <c r="C11" s="30" t="s">
        <v>3484</v>
      </c>
      <c r="D11" s="25" t="str">
        <f>IFERROR(IFERROR(VLOOKUP(C11,SINAPI!$A:$D,2,FALSE),IFERROR(VLOOKUP(C11,SETOP!$A:$E,3,FALSE),IFERROR(VLOOKUP(C11,SETOP!$B:$E,2,FALSE),IFERROR(VLOOKUP(C11,SUDECAP!$A:$D,2,FALSE),IFERROR(VLOOKUP(C11,SICRO!$A:$D,2,FALSE),VLOOKUP(C11,CPUS!$B:$H,3,FALSE)))))),"")</f>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
      <c r="E11" s="26" t="str">
        <f>IFERROR(IFERROR(VLOOKUP(C11,SINAPI!$A:$D,3,FALSE),IFERROR(VLOOKUP(C11,SETOP!$A:$E,4,FALSE),IFERROR(VLOOKUP(C11,SETOP!$B:$E,3,FALSE),IFERROR(VLOOKUP(C11,SUDECAP!$A:$D,3,FALSE),IFERROR(VLOOKUP(C11,SICRO!$A:$D,3,FALSE),VLOOKUP(C11,CPUS!$B:$H,4,FALSE)))))),"")</f>
        <v>MÊS</v>
      </c>
      <c r="F11" s="27">
        <v>7</v>
      </c>
      <c r="G11" s="175" t="s">
        <v>35153</v>
      </c>
      <c r="H11" s="176"/>
      <c r="I11" s="176"/>
      <c r="J11" s="177"/>
      <c r="K11" s="29"/>
    </row>
    <row r="12" spans="1:11" ht="75" customHeight="1" x14ac:dyDescent="0.25">
      <c r="A12" s="23" t="s">
        <v>1462</v>
      </c>
      <c r="B12" s="24" t="str">
        <f>IF(IFERROR(VLOOKUP(C12,SINAPI!$A:$D,1,FALSE),"")=C12,"SINAPI",IF(IFERROR(VLOOKUP(C12,SETOP!$A:$E,1,FALSE),"")=C12,"SETOP",IF(IFERROR(VLOOKUP(C12,SUDECAP!$A:$D,1,FALSE),"")=C12,"SUDECAP",IF(IFERROR(VLOOKUP(C12,SICRO!$A:$D,1,FALSE),"")=C12,"SICRO","COMPOSIÇÃO"))))</f>
        <v>SETOP</v>
      </c>
      <c r="C12" s="30" t="s">
        <v>3485</v>
      </c>
      <c r="D12" s="25" t="str">
        <f>IFERROR(IFERROR(VLOOKUP(C12,SINAPI!$A:$D,2,FALSE),IFERROR(VLOOKUP(C12,SETOP!$A:$E,3,FALSE),IFERROR(VLOOKUP(C12,SETOP!$B:$E,2,FALSE),IFERROR(VLOOKUP(C12,SUDECAP!$A:$D,2,FALSE),IFERROR(VLOOKUP(C12,SICRO!$A:$D,2,FALSE),VLOOKUP(C12,CPUS!$B:$H,3,FALSE)))))),"")</f>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
      <c r="E12" s="26" t="str">
        <f>IFERROR(IFERROR(VLOOKUP(C12,SINAPI!$A:$D,3,FALSE),IFERROR(VLOOKUP(C12,SETOP!$A:$E,4,FALSE),IFERROR(VLOOKUP(C12,SETOP!$B:$E,3,FALSE),IFERROR(VLOOKUP(C12,SUDECAP!$A:$D,3,FALSE),IFERROR(VLOOKUP(C12,SICRO!$A:$D,3,FALSE),VLOOKUP(C12,CPUS!$B:$H,4,FALSE)))))),"")</f>
        <v>MÊS</v>
      </c>
      <c r="F12" s="27">
        <v>7</v>
      </c>
      <c r="G12" s="175" t="s">
        <v>35154</v>
      </c>
      <c r="H12" s="176"/>
      <c r="I12" s="176"/>
      <c r="J12" s="177"/>
      <c r="K12" s="29"/>
    </row>
    <row r="13" spans="1:11" x14ac:dyDescent="0.25">
      <c r="A13" s="23" t="s">
        <v>1463</v>
      </c>
      <c r="B13" s="24" t="str">
        <f>IF(IFERROR(VLOOKUP(C13,SINAPI!$A:$D,1,FALSE),"")=C13,"SINAPI",IF(IFERROR(VLOOKUP(C13,SETOP!$A:$E,1,FALSE),"")=C13,"SETOP",IF(IFERROR(VLOOKUP(C13,SUDECAP!$A:$D,1,FALSE),"")=C13,"SUDECAP",IF(IFERROR(VLOOKUP(C13,SICRO!$A:$D,1,FALSE),"")=C13,"SICRO","COMPOSIÇÃO"))))</f>
        <v>SETOP</v>
      </c>
      <c r="C13" s="30" t="s">
        <v>3480</v>
      </c>
      <c r="D13" s="25" t="str">
        <f>IFERROR(IFERROR(VLOOKUP(C13,SINAPI!$A:$D,2,FALSE),IFERROR(VLOOKUP(C13,SETOP!$A:$E,3,FALSE),IFERROR(VLOOKUP(C13,SETOP!$B:$E,2,FALSE),IFERROR(VLOOKUP(C13,SUDECAP!$A:$D,2,FALSE),IFERROR(VLOOKUP(C13,SICRO!$A:$D,2,FALSE),VLOOKUP(C13,CPUS!$B:$H,3,FALSE)))))),"")</f>
        <v>LIGAÇÕES PROVISÓRIAS PARA CONTAINER TIPO 2 (CORRESPONDENTE AO CÓDIGO ED-16349)</v>
      </c>
      <c r="E13" s="26" t="str">
        <f>IFERROR(IFERROR(VLOOKUP(C13,SINAPI!$A:$D,3,FALSE),IFERROR(VLOOKUP(C13,SETOP!$A:$E,4,FALSE),IFERROR(VLOOKUP(C13,SETOP!$B:$E,3,FALSE),IFERROR(VLOOKUP(C13,SUDECAP!$A:$D,3,FALSE),IFERROR(VLOOKUP(C13,SICRO!$A:$D,3,FALSE),VLOOKUP(C13,CPUS!$B:$H,4,FALSE)))))),"")</f>
        <v>UN</v>
      </c>
      <c r="F13" s="27">
        <v>1</v>
      </c>
      <c r="G13" s="175" t="s">
        <v>29155</v>
      </c>
      <c r="H13" s="176"/>
      <c r="I13" s="176"/>
      <c r="J13" s="177"/>
      <c r="K13" s="29"/>
    </row>
    <row r="14" spans="1:11" x14ac:dyDescent="0.25">
      <c r="A14" s="23" t="s">
        <v>5161</v>
      </c>
      <c r="B14" s="24" t="str">
        <f>IF(IFERROR(VLOOKUP(C14,SINAPI!$A:$D,1,FALSE),"")=C14,"SINAPI",IF(IFERROR(VLOOKUP(C14,SETOP!$A:$E,1,FALSE),"")=C14,"SETOP",IF(IFERROR(VLOOKUP(C14,SUDECAP!$A:$D,1,FALSE),"")=C14,"SUDECAP",IF(IFERROR(VLOOKUP(C14,SICRO!$A:$D,1,FALSE),"")=C14,"SICRO","COMPOSIÇÃO"))))</f>
        <v>SETOP</v>
      </c>
      <c r="C14" s="30" t="s">
        <v>3481</v>
      </c>
      <c r="D14" s="25" t="str">
        <f>IFERROR(IFERROR(VLOOKUP(C14,SINAPI!$A:$D,2,FALSE),IFERROR(VLOOKUP(C14,SETOP!$A:$E,3,FALSE),IFERROR(VLOOKUP(C14,SETOP!$B:$E,2,FALSE),IFERROR(VLOOKUP(C14,SUDECAP!$A:$D,2,FALSE),IFERROR(VLOOKUP(C14,SICRO!$A:$D,2,FALSE),VLOOKUP(C14,CPUS!$B:$H,3,FALSE)))))),"")</f>
        <v>LIGAÇÕES PROVISÓRIAS PARA CONTAINER TIPO 4 (CORRESPONDENTE AO CÓDIGO ED-16351)</v>
      </c>
      <c r="E14" s="26" t="str">
        <f>IFERROR(IFERROR(VLOOKUP(C14,SINAPI!$A:$D,3,FALSE),IFERROR(VLOOKUP(C14,SETOP!$A:$E,4,FALSE),IFERROR(VLOOKUP(C14,SETOP!$B:$E,3,FALSE),IFERROR(VLOOKUP(C14,SUDECAP!$A:$D,3,FALSE),IFERROR(VLOOKUP(C14,SICRO!$A:$D,3,FALSE),VLOOKUP(C14,CPUS!$B:$H,4,FALSE)))))),"")</f>
        <v>UN</v>
      </c>
      <c r="F14" s="27">
        <v>1</v>
      </c>
      <c r="G14" s="175" t="s">
        <v>29156</v>
      </c>
      <c r="H14" s="176"/>
      <c r="I14" s="176"/>
      <c r="J14" s="177"/>
      <c r="K14" s="29"/>
    </row>
    <row r="15" spans="1:11" x14ac:dyDescent="0.25">
      <c r="A15" s="23" t="s">
        <v>1464</v>
      </c>
      <c r="B15" s="24" t="str">
        <f>IF(IFERROR(VLOOKUP(C15,SINAPI!$A:$D,1,FALSE),"")=C15,"SINAPI",IF(IFERROR(VLOOKUP(C15,SETOP!$A:$E,1,FALSE),"")=C15,"SETOP",IF(IFERROR(VLOOKUP(C15,SUDECAP!$A:$D,1,FALSE),"")=C15,"SUDECAP",IF(IFERROR(VLOOKUP(C15,SICRO!$A:$D,1,FALSE),"")=C15,"SICRO","COMPOSIÇÃO"))))</f>
        <v>SETOP</v>
      </c>
      <c r="C15" s="30" t="s">
        <v>3482</v>
      </c>
      <c r="D15" s="25" t="str">
        <f>IFERROR(IFERROR(VLOOKUP(C15,SINAPI!$A:$D,2,FALSE),IFERROR(VLOOKUP(C15,SETOP!$A:$E,3,FALSE),IFERROR(VLOOKUP(C15,SETOP!$B:$E,2,FALSE),IFERROR(VLOOKUP(C15,SUDECAP!$A:$D,2,FALSE),IFERROR(VLOOKUP(C15,SICRO!$A:$D,2,FALSE),VLOOKUP(C15,CPUS!$B:$H,3,FALSE)))))),"")</f>
        <v>LIGAÇÕES PROVISÓRIAS PARA CONTAINER TIPO 7 (CORRESPONDENTE AO CÓDIGO ED-16354)</v>
      </c>
      <c r="E15" s="26" t="str">
        <f>IFERROR(IFERROR(VLOOKUP(C15,SINAPI!$A:$D,3,FALSE),IFERROR(VLOOKUP(C15,SETOP!$A:$E,4,FALSE),IFERROR(VLOOKUP(C15,SETOP!$B:$E,3,FALSE),IFERROR(VLOOKUP(C15,SUDECAP!$A:$D,3,FALSE),IFERROR(VLOOKUP(C15,SICRO!$A:$D,3,FALSE),VLOOKUP(C15,CPUS!$B:$H,4,FALSE)))))),"")</f>
        <v>UN</v>
      </c>
      <c r="F15" s="27">
        <v>1</v>
      </c>
      <c r="G15" s="175" t="s">
        <v>29157</v>
      </c>
      <c r="H15" s="176"/>
      <c r="I15" s="176"/>
      <c r="J15" s="177"/>
      <c r="K15" s="29"/>
    </row>
    <row r="16" spans="1:11" ht="60" x14ac:dyDescent="0.25">
      <c r="A16" s="23" t="s">
        <v>1465</v>
      </c>
      <c r="B16" s="24" t="str">
        <f>IF(IFERROR(VLOOKUP(C16,SINAPI!$A:$D,1,FALSE),"")=C16,"SINAPI",IF(IFERROR(VLOOKUP(C16,SETOP!$A:$E,1,FALSE),"")=C16,"SETOP",IF(IFERROR(VLOOKUP(C16,SUDECAP!$A:$D,1,FALSE),"")=C16,"SUDECAP",IF(IFERROR(VLOOKUP(C16,SICRO!$A:$D,1,FALSE),"")=C16,"SICRO","COMPOSIÇÃO"))))</f>
        <v>SETOP</v>
      </c>
      <c r="C16" s="30" t="s">
        <v>16541</v>
      </c>
      <c r="D16" s="25" t="str">
        <f>IFERROR(IFERROR(VLOOKUP(C16,SINAPI!$A:$D,2,FALSE),IFERROR(VLOOKUP(C16,SETOP!$A:$E,3,FALSE),IFERROR(VLOOKUP(C16,SETOP!$B:$E,2,FALSE),IFERROR(VLOOKUP(C16,SUDECAP!$A:$D,2,FALSE),IFERROR(VLOOKUP(C16,SICRO!$A:$D,2,FALSE),VLOOKUP(C16,CPUS!$B:$H,3,FALSE)))))),"")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6" s="26" t="str">
        <f>IFERROR(IFERROR(VLOOKUP(C16,SINAPI!$A:$D,3,FALSE),IFERROR(VLOOKUP(C16,SETOP!$A:$E,4,FALSE),IFERROR(VLOOKUP(C16,SETOP!$B:$E,3,FALSE),IFERROR(VLOOKUP(C16,SUDECAP!$A:$D,3,FALSE),IFERROR(VLOOKUP(C16,SICRO!$A:$D,3,FALSE),VLOOKUP(C16,CPUS!$B:$H,4,FALSE)))))),"")</f>
        <v>UN</v>
      </c>
      <c r="F16" s="27">
        <v>1</v>
      </c>
      <c r="G16" s="175" t="s">
        <v>29158</v>
      </c>
      <c r="H16" s="176"/>
      <c r="I16" s="176"/>
      <c r="J16" s="177"/>
      <c r="K16" s="29"/>
    </row>
    <row r="17" spans="1:11" ht="30" x14ac:dyDescent="0.25">
      <c r="A17" s="23" t="s">
        <v>1468</v>
      </c>
      <c r="B17" s="24" t="str">
        <f>IF(IFERROR(VLOOKUP(C17,SINAPI!$A:$D,1,FALSE),"")=C17,"SINAPI",IF(IFERROR(VLOOKUP(C17,SETOP!$A:$E,1,FALSE),"")=C17,"SETOP",IF(IFERROR(VLOOKUP(C17,SUDECAP!$A:$D,1,FALSE),"")=C17,"SUDECAP",IF(IFERROR(VLOOKUP(C17,SICRO!$A:$D,1,FALSE),"")=C17,"SICRO","COMPOSIÇÃO"))))</f>
        <v>SETOP</v>
      </c>
      <c r="C17" s="30" t="s">
        <v>5825</v>
      </c>
      <c r="D17" s="25" t="str">
        <f>IFERROR(IFERROR(VLOOKUP(C17,SINAPI!$A:$D,2,FALSE),IFERROR(VLOOKUP(C17,SETOP!$A:$E,3,FALSE),IFERROR(VLOOKUP(C17,SETOP!$B:$E,2,FALSE),IFERROR(VLOOKUP(C17,SUDECAP!$A:$D,2,FALSE),IFERROR(VLOOKUP(C17,SICRO!$A:$D,2,FALSE),VLOOKUP(C17,CPUS!$B:$H,3,FALSE)))))),"")</f>
        <v>LOCAÇÃO TOPOGRÁFICA DE VINTE UM (21) ATÉ CINQUENTA (50) PONTOS REFERENCIAIS, INCLUSIVE ESTACA (PIQUETE) DE MARCAÇÃO</v>
      </c>
      <c r="E17" s="26" t="str">
        <f>IFERROR(IFERROR(VLOOKUP(C17,SINAPI!$A:$D,3,FALSE),IFERROR(VLOOKUP(C17,SETOP!$A:$E,4,FALSE),IFERROR(VLOOKUP(C17,SETOP!$B:$E,3,FALSE),IFERROR(VLOOKUP(C17,SUDECAP!$A:$D,3,FALSE),IFERROR(VLOOKUP(C17,SICRO!$A:$D,3,FALSE),VLOOKUP(C17,CPUS!$B:$H,4,FALSE)))))),"")</f>
        <v>UN</v>
      </c>
      <c r="F17" s="27">
        <v>30</v>
      </c>
      <c r="G17" s="175" t="s">
        <v>29159</v>
      </c>
      <c r="H17" s="176"/>
      <c r="I17" s="176"/>
      <c r="J17" s="177"/>
      <c r="K17" s="29"/>
    </row>
    <row r="18" spans="1:11" x14ac:dyDescent="0.25">
      <c r="A18" s="54">
        <v>3</v>
      </c>
      <c r="B18" s="55"/>
      <c r="C18" s="54" t="s">
        <v>62</v>
      </c>
      <c r="D18" s="56" t="s">
        <v>3429</v>
      </c>
      <c r="E18" s="55" t="s">
        <v>62</v>
      </c>
      <c r="F18" s="55"/>
      <c r="G18" s="181"/>
      <c r="H18" s="182"/>
      <c r="I18" s="182"/>
      <c r="J18" s="183"/>
      <c r="K18" s="29"/>
    </row>
    <row r="19" spans="1:11" ht="45" customHeight="1" x14ac:dyDescent="0.25">
      <c r="A19" s="23" t="s">
        <v>1441</v>
      </c>
      <c r="B19" s="24" t="str">
        <f>IF(IFERROR(VLOOKUP(C19,SINAPI!$A:$D,1,FALSE),"")=C19,"SINAPI",IF(IFERROR(VLOOKUP(C19,SETOP!$A:$E,1,FALSE),"")=C19,"SETOP",IF(IFERROR(VLOOKUP(C19,SUDECAP!$A:$D,1,FALSE),"")=C19,"SUDECAP",IF(IFERROR(VLOOKUP(C19,SICRO!$A:$D,1,FALSE),"")=C19,"SICRO","COMPOSIÇÃO"))))</f>
        <v>SETOP</v>
      </c>
      <c r="C19" s="30" t="s">
        <v>5669</v>
      </c>
      <c r="D19" s="25" t="str">
        <f>IFERROR(IFERROR(VLOOKUP(C19,SINAPI!$A:$D,2,FALSE),IFERROR(VLOOKUP(C19,SETOP!$A:$E,3,FALSE),IFERROR(VLOOKUP(C19,SETOP!$B:$E,2,FALSE),IFERROR(VLOOKUP(C19,SUDECAP!$A:$D,2,FALSE),IFERROR(VLOOKUP(C19,SICRO!$A:$D,2,FALSE),VLOOKUP(C19,CPUS!$B:$H,3,FALSE)))))),"")</f>
        <v>MOBILIZAÇÃO E DESMOBILIZAÇÃO DE OBRA EM CENTRO URBANO OU REGIÃO LIMÍTROFE COM VALOR ACIMA DE 3.000.000,01</v>
      </c>
      <c r="E19" s="26" t="str">
        <f>IFERROR(IFERROR(VLOOKUP(C19,SINAPI!$A:$D,3,FALSE),IFERROR(VLOOKUP(C19,SETOP!$A:$E,4,FALSE),IFERROR(VLOOKUP(C19,SETOP!$B:$E,3,FALSE),IFERROR(VLOOKUP(C19,SUDECAP!$A:$D,3,FALSE),IFERROR(VLOOKUP(C19,SICRO!$A:$D,3,FALSE),VLOOKUP(C19,CPUS!$B:$H,4,FALSE)))))),"")</f>
        <v>%</v>
      </c>
      <c r="F19" s="115">
        <v>2E-3</v>
      </c>
      <c r="G19" s="175" t="s">
        <v>35176</v>
      </c>
      <c r="H19" s="176"/>
      <c r="I19" s="176"/>
      <c r="J19" s="177"/>
      <c r="K19" s="29"/>
    </row>
    <row r="20" spans="1:11" x14ac:dyDescent="0.25">
      <c r="A20" s="54">
        <v>4</v>
      </c>
      <c r="B20" s="55"/>
      <c r="C20" s="54"/>
      <c r="D20" s="56" t="s">
        <v>29106</v>
      </c>
      <c r="E20" s="55"/>
      <c r="F20" s="55"/>
      <c r="G20" s="181"/>
      <c r="H20" s="182"/>
      <c r="I20" s="182"/>
      <c r="J20" s="183"/>
      <c r="K20" s="29"/>
    </row>
    <row r="21" spans="1:11" ht="45" customHeight="1" x14ac:dyDescent="0.25">
      <c r="A21" s="23" t="s">
        <v>29113</v>
      </c>
      <c r="B21" s="24" t="str">
        <f>IF(IFERROR(VLOOKUP(C21,SINAPI!$A:$D,1,FALSE),"")=C21,"SINAPI",IF(IFERROR(VLOOKUP(C21,SETOP!$A:$E,1,FALSE),"")=C21,"SETOP",IF(IFERROR(VLOOKUP(C21,SUDECAP!$A:$D,1,FALSE),"")=C21,"SUDECAP",IF(IFERROR(VLOOKUP(C21,SICRO!$A:$D,1,FALSE),"")=C21,"SICRO","COMPOSIÇÃO"))))</f>
        <v>SICRO</v>
      </c>
      <c r="C21" s="30">
        <v>4915669</v>
      </c>
      <c r="D21" s="25" t="str">
        <f>IFERROR(IFERROR(VLOOKUP(C21,SINAPI!$A:$D,2,FALSE),IFERROR(VLOOKUP(C21,SETOP!$A:$E,3,FALSE),IFERROR(VLOOKUP(C21,SETOP!$B:$E,2,FALSE),IFERROR(VLOOKUP(C21,SUDECAP!$A:$D,2,FALSE),IFERROR(VLOOKUP(C21,SICRO!$A:$D,2,FALSE),VLOOKUP(C21,CPUS!$B:$H,3,FALSE)))))),"")</f>
        <v>REMOÇÃO MECANIZADA DE CAMADA GRANULAR DO PAVIMENTO</v>
      </c>
      <c r="E21" s="26" t="str">
        <f>IFERROR(IFERROR(VLOOKUP(C21,SINAPI!$A:$D,3,FALSE),IFERROR(VLOOKUP(C21,SETOP!$A:$E,4,FALSE),IFERROR(VLOOKUP(C21,SETOP!$B:$E,3,FALSE),IFERROR(VLOOKUP(C21,SUDECAP!$A:$D,3,FALSE),IFERROR(VLOOKUP(C21,SICRO!$A:$D,3,FALSE),VLOOKUP(C21,CPUS!$B:$H,4,FALSE)))))),"")</f>
        <v>M³</v>
      </c>
      <c r="F21" s="27">
        <f>(8899.17*0.2)+(8899.17*0.2)</f>
        <v>3559.6680000000001</v>
      </c>
      <c r="G21" s="175" t="s">
        <v>29160</v>
      </c>
      <c r="H21" s="176"/>
      <c r="I21" s="176"/>
      <c r="J21" s="177"/>
      <c r="K21" s="29"/>
    </row>
    <row r="22" spans="1:11" ht="45" customHeight="1" x14ac:dyDescent="0.25">
      <c r="A22" s="23" t="s">
        <v>29115</v>
      </c>
      <c r="B22" s="24" t="str">
        <f>IF(IFERROR(VLOOKUP(C22,SINAPI!$A:$D,1,FALSE),"")=C22,"SINAPI",IF(IFERROR(VLOOKUP(C22,SETOP!$A:$E,1,FALSE),"")=C22,"SETOP",IF(IFERROR(VLOOKUP(C22,SUDECAP!$A:$D,1,FALSE),"")=C22,"SUDECAP",IF(IFERROR(VLOOKUP(C22,SICRO!$A:$D,1,FALSE),"")=C22,"SICRO","COMPOSIÇÃO"))))</f>
        <v>SICRO</v>
      </c>
      <c r="C22" s="30">
        <v>4915667</v>
      </c>
      <c r="D22" s="25" t="str">
        <f>IFERROR(IFERROR(VLOOKUP(C22,SINAPI!$A:$D,2,FALSE),IFERROR(VLOOKUP(C22,SETOP!$A:$E,3,FALSE),IFERROR(VLOOKUP(C22,SETOP!$B:$E,2,FALSE),IFERROR(VLOOKUP(C22,SUDECAP!$A:$D,2,FALSE),IFERROR(VLOOKUP(C22,SICRO!$A:$D,2,FALSE),VLOOKUP(C22,CPUS!$B:$H,3,FALSE)))))),"")</f>
        <v>REMOÇÃO MECANIZADA DE REVESTIMENTO ASFÁLTICO</v>
      </c>
      <c r="E22" s="26" t="str">
        <f>IFERROR(IFERROR(VLOOKUP(C22,SINAPI!$A:$D,3,FALSE),IFERROR(VLOOKUP(C22,SETOP!$A:$E,4,FALSE),IFERROR(VLOOKUP(C22,SETOP!$B:$E,3,FALSE),IFERROR(VLOOKUP(C22,SUDECAP!$A:$D,3,FALSE),IFERROR(VLOOKUP(C22,SICRO!$A:$D,3,FALSE),VLOOKUP(C22,CPUS!$B:$H,4,FALSE)))))),"")</f>
        <v>M³</v>
      </c>
      <c r="F22" s="27">
        <f>6955.43*0.1</f>
        <v>695.54300000000012</v>
      </c>
      <c r="G22" s="175" t="s">
        <v>29161</v>
      </c>
      <c r="H22" s="176"/>
      <c r="I22" s="176"/>
      <c r="J22" s="177"/>
      <c r="K22" s="29"/>
    </row>
    <row r="23" spans="1:11" ht="30" customHeight="1" x14ac:dyDescent="0.25">
      <c r="A23" s="23" t="s">
        <v>29116</v>
      </c>
      <c r="B23" s="24" t="str">
        <f>IF(IFERROR(VLOOKUP(C23,SINAPI!$A:$D,1,FALSE),"")=C23,"SINAPI",IF(IFERROR(VLOOKUP(C23,SETOP!$A:$E,1,FALSE),"")=C23,"SETOP",IF(IFERROR(VLOOKUP(C23,SUDECAP!$A:$D,1,FALSE),"")=C23,"SUDECAP",IF(IFERROR(VLOOKUP(C23,SICRO!$A:$D,1,FALSE),"")=C23,"SICRO","COMPOSIÇÃO"))))</f>
        <v>COMPOSIÇÃO</v>
      </c>
      <c r="C23" s="30" t="s">
        <v>29095</v>
      </c>
      <c r="D23" s="25" t="str">
        <f>IFERROR(IFERROR(VLOOKUP(C23,SINAPI!$A:$D,2,FALSE),IFERROR(VLOOKUP(C23,SETOP!$A:$E,3,FALSE),IFERROR(VLOOKUP(C23,SETOP!$B:$E,2,FALSE),IFERROR(VLOOKUP(C23,SUDECAP!$A:$D,2,FALSE),IFERROR(VLOOKUP(C23,SICRO!$A:$D,2,FALSE),VLOOKUP(C23,CPUS!$B:$H,3,FALSE)))))),"")</f>
        <v>REMOÇÃO DE MEIO-FIO DE CONCRETO SEM REAPROVEITAMENTO</v>
      </c>
      <c r="E23" s="26" t="str">
        <f>IFERROR(IFERROR(VLOOKUP(C23,SINAPI!$A:$D,3,FALSE),IFERROR(VLOOKUP(C23,SETOP!$A:$E,4,FALSE),IFERROR(VLOOKUP(C23,SETOP!$B:$E,3,FALSE),IFERROR(VLOOKUP(C23,SUDECAP!$A:$D,3,FALSE),IFERROR(VLOOKUP(C23,SICRO!$A:$D,3,FALSE),VLOOKUP(C23,CPUS!$B:$H,4,FALSE)))))),"")</f>
        <v>M</v>
      </c>
      <c r="F23" s="27">
        <v>163.66999999999999</v>
      </c>
      <c r="G23" s="175" t="s">
        <v>29162</v>
      </c>
      <c r="H23" s="176"/>
      <c r="I23" s="176"/>
      <c r="J23" s="177"/>
      <c r="K23" s="29"/>
    </row>
    <row r="24" spans="1:11" x14ac:dyDescent="0.25">
      <c r="A24" s="23" t="s">
        <v>29117</v>
      </c>
      <c r="B24" s="24" t="str">
        <f>IF(IFERROR(VLOOKUP(C24,SINAPI!$A:$D,1,FALSE),"")=C24,"SINAPI",IF(IFERROR(VLOOKUP(C24,SETOP!$A:$E,1,FALSE),"")=C24,"SETOP",IF(IFERROR(VLOOKUP(C24,SUDECAP!$A:$D,1,FALSE),"")=C24,"SUDECAP",IF(IFERROR(VLOOKUP(C24,SICRO!$A:$D,1,FALSE),"")=C24,"SICRO","COMPOSIÇÃO"))))</f>
        <v>COMPOSIÇÃO</v>
      </c>
      <c r="C24" s="30" t="s">
        <v>29101</v>
      </c>
      <c r="D24" s="25" t="str">
        <f>IFERROR(IFERROR(VLOOKUP(C24,SINAPI!$A:$D,2,FALSE),IFERROR(VLOOKUP(C24,SETOP!$A:$E,3,FALSE),IFERROR(VLOOKUP(C24,SETOP!$B:$E,2,FALSE),IFERROR(VLOOKUP(C24,SUDECAP!$A:$D,2,FALSE),IFERROR(VLOOKUP(C24,SICRO!$A:$D,2,FALSE),VLOOKUP(C24,CPUS!$B:$H,3,FALSE)))))),"")</f>
        <v>REMOÇÃO DE LETREIRO COM NOME DA CIDADE - COM REAPROVEITAMENTO</v>
      </c>
      <c r="E24" s="26" t="str">
        <f>IFERROR(IFERROR(VLOOKUP(C24,SINAPI!$A:$D,3,FALSE),IFERROR(VLOOKUP(C24,SETOP!$A:$E,4,FALSE),IFERROR(VLOOKUP(C24,SETOP!$B:$E,3,FALSE),IFERROR(VLOOKUP(C24,SUDECAP!$A:$D,3,FALSE),IFERROR(VLOOKUP(C24,SICRO!$A:$D,3,FALSE),VLOOKUP(C24,CPUS!$B:$H,4,FALSE)))))),"")</f>
        <v>UND</v>
      </c>
      <c r="F24" s="27">
        <v>1</v>
      </c>
      <c r="G24" s="175" t="s">
        <v>29163</v>
      </c>
      <c r="H24" s="176"/>
      <c r="I24" s="176"/>
      <c r="J24" s="177"/>
      <c r="K24" s="29"/>
    </row>
    <row r="25" spans="1:11" ht="30" x14ac:dyDescent="0.25">
      <c r="A25" s="23" t="s">
        <v>29118</v>
      </c>
      <c r="B25" s="24" t="str">
        <f>IF(IFERROR(VLOOKUP(C25,SINAPI!$A:$D,1,FALSE),"")=C25,"SINAPI",IF(IFERROR(VLOOKUP(C25,SETOP!$A:$E,1,FALSE),"")=C25,"SETOP",IF(IFERROR(VLOOKUP(C25,SUDECAP!$A:$D,1,FALSE),"")=C25,"SUDECAP",IF(IFERROR(VLOOKUP(C25,SICRO!$A:$D,1,FALSE),"")=C25,"SICRO","COMPOSIÇÃO"))))</f>
        <v>SETOP</v>
      </c>
      <c r="C25" s="30" t="s">
        <v>5678</v>
      </c>
      <c r="D25" s="25" t="str">
        <f>IFERROR(IFERROR(VLOOKUP(C25,SINAPI!$A:$D,2,FALSE),IFERROR(VLOOKUP(C25,SETOP!$A:$E,3,FALSE),IFERROR(VLOOKUP(C25,SETOP!$B:$E,2,FALSE),IFERROR(VLOOKUP(C25,SUDECAP!$A:$D,2,FALSE),IFERROR(VLOOKUP(C25,SICRO!$A:$D,2,FALSE),VLOOKUP(C25,CPUS!$B:$H,3,FALSE)))))),"")</f>
        <v>CORTE DE ÁRVORE COM MOTOSSERRA, DIÂMETRO DO TRONCO ACIMA DE TRINTA (30) CENTÍMETROS ATÉ CINQUENTA (50) CENTÍMETROS, EXCLUSIVE DESTOCAMENTO E AFASTAMENTO</v>
      </c>
      <c r="E25" s="26" t="str">
        <f>IFERROR(IFERROR(VLOOKUP(C25,SINAPI!$A:$D,3,FALSE),IFERROR(VLOOKUP(C25,SETOP!$A:$E,4,FALSE),IFERROR(VLOOKUP(C25,SETOP!$B:$E,3,FALSE),IFERROR(VLOOKUP(C25,SUDECAP!$A:$D,3,FALSE),IFERROR(VLOOKUP(C25,SICRO!$A:$D,3,FALSE),VLOOKUP(C25,CPUS!$B:$H,4,FALSE)))))),"")</f>
        <v>UN</v>
      </c>
      <c r="F25" s="27">
        <v>1</v>
      </c>
      <c r="G25" s="175" t="s">
        <v>29228</v>
      </c>
      <c r="H25" s="176"/>
      <c r="I25" s="176"/>
      <c r="J25" s="177"/>
      <c r="K25" s="29"/>
    </row>
    <row r="26" spans="1:11" ht="30" x14ac:dyDescent="0.25">
      <c r="A26" s="23" t="s">
        <v>29119</v>
      </c>
      <c r="B26" s="24" t="str">
        <f>IF(IFERROR(VLOOKUP(C26,SINAPI!$A:$D,1,FALSE),"")=C26,"SINAPI",IF(IFERROR(VLOOKUP(C26,SETOP!$A:$E,1,FALSE),"")=C26,"SETOP",IF(IFERROR(VLOOKUP(C26,SUDECAP!$A:$D,1,FALSE),"")=C26,"SUDECAP",IF(IFERROR(VLOOKUP(C26,SICRO!$A:$D,1,FALSE),"")=C26,"SICRO","COMPOSIÇÃO"))))</f>
        <v>SETOP</v>
      </c>
      <c r="C26" s="30" t="s">
        <v>16454</v>
      </c>
      <c r="D26" s="25" t="str">
        <f>IFERROR(IFERROR(VLOOKUP(C26,SINAPI!$A:$D,2,FALSE),IFERROR(VLOOKUP(C26,SETOP!$A:$E,3,FALSE),IFERROR(VLOOKUP(C26,SETOP!$B:$E,2,FALSE),IFERROR(VLOOKUP(C26,SUDECAP!$A:$D,2,FALSE),IFERROR(VLOOKUP(C26,SICRO!$A:$D,2,FALSE),VLOOKUP(C26,CPUS!$B:$H,3,FALSE)))))),"")</f>
        <v>DESTOCAMENTO E AFASTAMENTO DE REMANESCENTE ARBÓREO, INCLUSIVE TRANSPORTE E RETIRADA DO MATERIAL ESCAVADO (EM CAÇAMBA)</v>
      </c>
      <c r="E26" s="26" t="str">
        <f>IFERROR(IFERROR(VLOOKUP(C26,SINAPI!$A:$D,3,FALSE),IFERROR(VLOOKUP(C26,SETOP!$A:$E,4,FALSE),IFERROR(VLOOKUP(C26,SETOP!$B:$E,3,FALSE),IFERROR(VLOOKUP(C26,SUDECAP!$A:$D,3,FALSE),IFERROR(VLOOKUP(C26,SICRO!$A:$D,3,FALSE),VLOOKUP(C26,CPUS!$B:$H,4,FALSE)))))),"")</f>
        <v>UN</v>
      </c>
      <c r="F26" s="27">
        <v>1</v>
      </c>
      <c r="G26" s="175" t="s">
        <v>29227</v>
      </c>
      <c r="H26" s="176"/>
      <c r="I26" s="176"/>
      <c r="J26" s="177"/>
      <c r="K26" s="29"/>
    </row>
    <row r="27" spans="1:11" ht="30" x14ac:dyDescent="0.25">
      <c r="A27" s="23" t="s">
        <v>29120</v>
      </c>
      <c r="B27" s="24" t="str">
        <f>IF(IFERROR(VLOOKUP(C27,SINAPI!$A:$D,1,FALSE),"")=C27,"SINAPI",IF(IFERROR(VLOOKUP(C27,SETOP!$A:$E,1,FALSE),"")=C27,"SETOP",IF(IFERROR(VLOOKUP(C27,SUDECAP!$A:$D,1,FALSE),"")=C27,"SUDECAP",IF(IFERROR(VLOOKUP(C27,SICRO!$A:$D,1,FALSE),"")=C27,"SICRO","COMPOSIÇÃO"))))</f>
        <v>SETOP</v>
      </c>
      <c r="C27" s="30" t="s">
        <v>5718</v>
      </c>
      <c r="D27" s="25" t="str">
        <f>IFERROR(IFERROR(VLOOKUP(C27,SINAPI!$A:$D,2,FALSE),IFERROR(VLOOKUP(C27,SETOP!$A:$E,3,FALSE),IFERROR(VLOOKUP(C27,SETOP!$B:$E,2,FALSE),IFERROR(VLOOKUP(C27,SUDECAP!$A:$D,2,FALSE),IFERROR(VLOOKUP(C27,SICRO!$A:$D,2,FALSE),VLOOKUP(C27,CPUS!$B:$H,3,FALSE)))))),"")</f>
        <v>DEMOLIÇÃO MECANIZADA DE CONCRETO ARMADO, COM EQUIPAMENTO PNEUMÁTICO, INCLUSIVE AFASTAMENTO E EMPILHAMENTO, EXCLUSIVE TRANSPORTE E RETIRADA DO MATERIAL DEMOLIDO</v>
      </c>
      <c r="E27" s="26" t="str">
        <f>IFERROR(IFERROR(VLOOKUP(C27,SINAPI!$A:$D,3,FALSE),IFERROR(VLOOKUP(C27,SETOP!$A:$E,4,FALSE),IFERROR(VLOOKUP(C27,SETOP!$B:$E,3,FALSE),IFERROR(VLOOKUP(C27,SUDECAP!$A:$D,3,FALSE),IFERROR(VLOOKUP(C27,SICRO!$A:$D,3,FALSE),VLOOKUP(C27,CPUS!$B:$H,4,FALSE)))))),"")</f>
        <v>M3</v>
      </c>
      <c r="F27" s="27">
        <v>2.11</v>
      </c>
      <c r="G27" s="175" t="s">
        <v>29164</v>
      </c>
      <c r="H27" s="176"/>
      <c r="I27" s="176"/>
      <c r="J27" s="177"/>
      <c r="K27" s="29"/>
    </row>
    <row r="28" spans="1:11" x14ac:dyDescent="0.25">
      <c r="A28" s="23" t="s">
        <v>29225</v>
      </c>
      <c r="B28" s="24" t="str">
        <f>IF(IFERROR(VLOOKUP(C28,SINAPI!$A:$D,1,FALSE),"")=C28,"SINAPI",IF(IFERROR(VLOOKUP(C28,SETOP!$A:$E,1,FALSE),"")=C28,"SETOP",IF(IFERROR(VLOOKUP(C28,SUDECAP!$A:$D,1,FALSE),"")=C28,"SUDECAP",IF(IFERROR(VLOOKUP(C28,SICRO!$A:$D,1,FALSE),"")=C28,"SICRO","COMPOSIÇÃO"))))</f>
        <v>SETOP</v>
      </c>
      <c r="C28" s="30" t="s">
        <v>2944</v>
      </c>
      <c r="D28" s="25" t="str">
        <f>IFERROR(IFERROR(VLOOKUP(C28,SINAPI!$A:$D,2,FALSE),IFERROR(VLOOKUP(C28,SETOP!$A:$E,3,FALSE),IFERROR(VLOOKUP(C28,SETOP!$B:$E,2,FALSE),IFERROR(VLOOKUP(C28,SUDECAP!$A:$D,2,FALSE),IFERROR(VLOOKUP(C28,SICRO!$A:$D,2,FALSE),VLOOKUP(C28,CPUS!$B:$H,3,FALSE)))))),"")</f>
        <v>REMOÇÃO DE PLACAS</v>
      </c>
      <c r="E28" s="26" t="str">
        <f>IFERROR(IFERROR(VLOOKUP(C28,SINAPI!$A:$D,3,FALSE),IFERROR(VLOOKUP(C28,SETOP!$A:$E,4,FALSE),IFERROR(VLOOKUP(C28,SETOP!$B:$E,3,FALSE),IFERROR(VLOOKUP(C28,SUDECAP!$A:$D,3,FALSE),IFERROR(VLOOKUP(C28,SICRO!$A:$D,3,FALSE),VLOOKUP(C28,CPUS!$B:$H,4,FALSE)))))),"")</f>
        <v>U</v>
      </c>
      <c r="F28" s="27">
        <v>10</v>
      </c>
      <c r="G28" s="175" t="s">
        <v>29165</v>
      </c>
      <c r="H28" s="176"/>
      <c r="I28" s="176"/>
      <c r="J28" s="177"/>
      <c r="K28" s="29"/>
    </row>
    <row r="29" spans="1:11" ht="75" customHeight="1" x14ac:dyDescent="0.25">
      <c r="A29" s="23" t="s">
        <v>29226</v>
      </c>
      <c r="B29" s="24" t="str">
        <f>IF(IFERROR(VLOOKUP(C29,SINAPI!$A:$D,1,FALSE),"")=C29,"SINAPI",IF(IFERROR(VLOOKUP(C29,SETOP!$A:$E,1,FALSE),"")=C29,"SETOP",IF(IFERROR(VLOOKUP(C29,SUDECAP!$A:$D,1,FALSE),"")=C29,"SUDECAP",IF(IFERROR(VLOOKUP(C29,SICRO!$A:$D,1,FALSE),"")=C29,"SICRO","COMPOSIÇÃO"))))</f>
        <v>SINAPI</v>
      </c>
      <c r="C29" s="30">
        <v>95875</v>
      </c>
      <c r="D29" s="25" t="str">
        <f>IFERROR(IFERROR(VLOOKUP(C29,SINAPI!$A:$D,2,FALSE),IFERROR(VLOOKUP(C29,SETOP!$A:$E,3,FALSE),IFERROR(VLOOKUP(C29,SETOP!$B:$E,2,FALSE),IFERROR(VLOOKUP(C29,SUDECAP!$A:$D,2,FALSE),IFERROR(VLOOKUP(C29,SICRO!$A:$D,2,FALSE),VLOOKUP(C29,CPUS!$B:$H,3,FALSE)))))),"")</f>
        <v>TRANSPORTE COM CAMINHÃO BASCULANTE DE 10 M³, EM VIA URBANA PAVIMENTADA, DMT ATÉ 30 KM (UNIDADE: M3XKM). AF_07/2020</v>
      </c>
      <c r="E29" s="26" t="str">
        <f>IFERROR(IFERROR(VLOOKUP(C29,SINAPI!$A:$D,3,FALSE),IFERROR(VLOOKUP(C29,SETOP!$A:$E,4,FALSE),IFERROR(VLOOKUP(C29,SETOP!$B:$E,3,FALSE),IFERROR(VLOOKUP(C29,SUDECAP!$A:$D,3,FALSE),IFERROR(VLOOKUP(C29,SICRO!$A:$D,3,FALSE),VLOOKUP(C29,CPUS!$B:$H,4,FALSE)))))),"")</f>
        <v>M3XKM</v>
      </c>
      <c r="F29" s="27">
        <f>(((F22+F27)*1.4)+(F21*1.3)+(F23*0.3*0.15*1.4))*15</f>
        <v>84218.907149999999</v>
      </c>
      <c r="G29" s="175" t="s">
        <v>29166</v>
      </c>
      <c r="H29" s="176"/>
      <c r="I29" s="176"/>
      <c r="J29" s="177"/>
      <c r="K29" s="29"/>
    </row>
    <row r="30" spans="1:11" x14ac:dyDescent="0.25">
      <c r="A30" s="54">
        <v>5</v>
      </c>
      <c r="B30" s="55"/>
      <c r="C30" s="54"/>
      <c r="D30" s="56" t="s">
        <v>3430</v>
      </c>
      <c r="E30" s="55"/>
      <c r="F30" s="55"/>
      <c r="G30" s="181"/>
      <c r="H30" s="182"/>
      <c r="I30" s="182"/>
      <c r="J30" s="183"/>
      <c r="K30" s="29"/>
    </row>
    <row r="31" spans="1:11" x14ac:dyDescent="0.25">
      <c r="A31" s="18" t="s">
        <v>29121</v>
      </c>
      <c r="B31" s="103"/>
      <c r="C31" s="18"/>
      <c r="D31" s="104" t="s">
        <v>29010</v>
      </c>
      <c r="E31" s="103"/>
      <c r="F31" s="103"/>
      <c r="G31" s="184"/>
      <c r="H31" s="185"/>
      <c r="I31" s="185"/>
      <c r="J31" s="186"/>
      <c r="K31" s="29"/>
    </row>
    <row r="32" spans="1:11" ht="45" x14ac:dyDescent="0.25">
      <c r="A32" s="23" t="s">
        <v>29122</v>
      </c>
      <c r="B32" s="24" t="str">
        <f>IF(IFERROR(VLOOKUP(C32,SINAPI!$A:$D,1,FALSE),"")=C32,"SINAPI",IF(IFERROR(VLOOKUP(C32,SETOP!$A:$E,1,FALSE),"")=C32,"SETOP",IF(IFERROR(VLOOKUP(C32,SUDECAP!$A:$D,1,FALSE),"")=C32,"SUDECAP",IF(IFERROR(VLOOKUP(C32,SICRO!$A:$D,1,FALSE),"")=C32,"SICRO","COMPOSIÇÃO"))))</f>
        <v>SETOP</v>
      </c>
      <c r="C32" s="30" t="s">
        <v>2367</v>
      </c>
      <c r="D32" s="25" t="str">
        <f>IFERROR(IFERROR(VLOOKUP(C32,SINAPI!$A:$D,2,FALSE),IFERROR(VLOOKUP(C32,SETOP!$A:$E,3,FALSE),IFERROR(VLOOKUP(C32,SETOP!$B:$E,2,FALSE),IFERROR(VLOOKUP(C32,SUDECAP!$A:$D,2,FALSE),IFERROR(VLOOKUP(C32,SICRO!$A:$D,2,FALSE),VLOOKUP(C32,CPUS!$B:$H,3,FALSE)))))),"")</f>
        <v>ESCAVAÇÃO, CARGA E TRANSPORTE DE MATERIAL DE 1ª CATEGORIA - EXECUTADO COM ESCAVADEIRA DE 1,40 M³ E CAMINHÃO BASCULANTE DE 12 M³ E COM CAMINHO DE SERVIÇO EM LEITO NATURAL - DMT DE      50 A    200 M</v>
      </c>
      <c r="E32" s="26" t="str">
        <f>IFERROR(IFERROR(VLOOKUP(C32,SINAPI!$A:$D,3,FALSE),IFERROR(VLOOKUP(C32,SETOP!$A:$E,4,FALSE),IFERROR(VLOOKUP(C32,SETOP!$B:$E,3,FALSE),IFERROR(VLOOKUP(C32,SUDECAP!$A:$D,3,FALSE),IFERROR(VLOOKUP(C32,SICRO!$A:$D,3,FALSE),VLOOKUP(C32,CPUS!$B:$H,4,FALSE)))))),"")</f>
        <v>M3</v>
      </c>
      <c r="F32" s="27">
        <v>5696.03</v>
      </c>
      <c r="G32" s="175" t="s">
        <v>29171</v>
      </c>
      <c r="H32" s="176"/>
      <c r="I32" s="176"/>
      <c r="J32" s="177"/>
      <c r="K32" s="29"/>
    </row>
    <row r="33" spans="1:11" ht="30" x14ac:dyDescent="0.25">
      <c r="A33" s="23" t="s">
        <v>29123</v>
      </c>
      <c r="B33" s="24" t="str">
        <f>IF(IFERROR(VLOOKUP(C33,SINAPI!$A:$D,1,FALSE),"")=C33,"SINAPI",IF(IFERROR(VLOOKUP(C33,SETOP!$A:$E,1,FALSE),"")=C33,"SETOP",IF(IFERROR(VLOOKUP(C33,SUDECAP!$A:$D,1,FALSE),"")=C33,"SUDECAP",IF(IFERROR(VLOOKUP(C33,SICRO!$A:$D,1,FALSE),"")=C33,"SICRO","COMPOSIÇÃO"))))</f>
        <v>SINAPI</v>
      </c>
      <c r="C33" s="30">
        <v>95875</v>
      </c>
      <c r="D33" s="25" t="str">
        <f>IFERROR(IFERROR(VLOOKUP(C33,SINAPI!$A:$D,2,FALSE),IFERROR(VLOOKUP(C33,SETOP!$A:$E,3,FALSE),IFERROR(VLOOKUP(C33,SETOP!$B:$E,2,FALSE),IFERROR(VLOOKUP(C33,SUDECAP!$A:$D,2,FALSE),IFERROR(VLOOKUP(C33,SICRO!$A:$D,2,FALSE),VLOOKUP(C33,CPUS!$B:$H,3,FALSE)))))),"")</f>
        <v>TRANSPORTE COM CAMINHÃO BASCULANTE DE 10 M³, EM VIA URBANA PAVIMENTADA, DMT ATÉ 30 KM (UNIDADE: M3XKM). AF_07/2020</v>
      </c>
      <c r="E33" s="26" t="str">
        <f>IFERROR(IFERROR(VLOOKUP(C33,SINAPI!$A:$D,3,FALSE),IFERROR(VLOOKUP(C33,SETOP!$A:$E,4,FALSE),IFERROR(VLOOKUP(C33,SETOP!$B:$E,3,FALSE),IFERROR(VLOOKUP(C33,SUDECAP!$A:$D,3,FALSE),IFERROR(VLOOKUP(C33,SICRO!$A:$D,3,FALSE),VLOOKUP(C33,CPUS!$B:$H,4,FALSE)))))),"")</f>
        <v>M3XKM</v>
      </c>
      <c r="F33" s="27">
        <f>5517.98*1.3*15</f>
        <v>107600.61</v>
      </c>
      <c r="G33" s="175" t="s">
        <v>29167</v>
      </c>
      <c r="H33" s="176"/>
      <c r="I33" s="176"/>
      <c r="J33" s="177"/>
      <c r="K33" s="29"/>
    </row>
    <row r="34" spans="1:11" x14ac:dyDescent="0.25">
      <c r="A34" s="23" t="s">
        <v>29124</v>
      </c>
      <c r="B34" s="24" t="str">
        <f>IF(IFERROR(VLOOKUP(C34,SINAPI!$A:$D,1,FALSE),"")=C34,"SINAPI",IF(IFERROR(VLOOKUP(C34,SETOP!$A:$E,1,FALSE),"")=C34,"SETOP",IF(IFERROR(VLOOKUP(C34,SUDECAP!$A:$D,1,FALSE),"")=C34,"SUDECAP",IF(IFERROR(VLOOKUP(C34,SICRO!$A:$D,1,FALSE),"")=C34,"SICRO","COMPOSIÇÃO"))))</f>
        <v>SETOP</v>
      </c>
      <c r="C34" s="30" t="s">
        <v>2421</v>
      </c>
      <c r="D34" s="25" t="str">
        <f>IFERROR(IFERROR(VLOOKUP(C34,SINAPI!$A:$D,2,FALSE),IFERROR(VLOOKUP(C34,SETOP!$A:$E,3,FALSE),IFERROR(VLOOKUP(C34,SETOP!$B:$E,2,FALSE),IFERROR(VLOOKUP(C34,SUDECAP!$A:$D,2,FALSE),IFERROR(VLOOKUP(C34,SICRO!$A:$D,2,FALSE),VLOOKUP(C34,CPUS!$B:$H,3,FALSE)))))),"")</f>
        <v>COMPACTAÇÃO DE ATERROS A 95% DO PROCTOR NORMAL (INCLUI ESPALHAMENTO)</v>
      </c>
      <c r="E34" s="26" t="str">
        <f>IFERROR(IFERROR(VLOOKUP(C34,SINAPI!$A:$D,3,FALSE),IFERROR(VLOOKUP(C34,SETOP!$A:$E,4,FALSE),IFERROR(VLOOKUP(C34,SETOP!$B:$E,3,FALSE),IFERROR(VLOOKUP(C34,SUDECAP!$A:$D,3,FALSE),IFERROR(VLOOKUP(C34,SICRO!$A:$D,3,FALSE),VLOOKUP(C34,CPUS!$B:$H,4,FALSE)))))),"")</f>
        <v>M3</v>
      </c>
      <c r="F34" s="27">
        <v>5517.98</v>
      </c>
      <c r="G34" s="175" t="s">
        <v>29168</v>
      </c>
      <c r="H34" s="176"/>
      <c r="I34" s="176"/>
      <c r="J34" s="177"/>
      <c r="K34" s="29"/>
    </row>
    <row r="35" spans="1:11" x14ac:dyDescent="0.25">
      <c r="A35" s="18" t="s">
        <v>29114</v>
      </c>
      <c r="B35" s="103"/>
      <c r="C35" s="18"/>
      <c r="D35" s="104" t="s">
        <v>29011</v>
      </c>
      <c r="E35" s="103"/>
      <c r="F35" s="103"/>
      <c r="G35" s="184"/>
      <c r="H35" s="185"/>
      <c r="I35" s="185"/>
      <c r="J35" s="186"/>
      <c r="K35" s="29"/>
    </row>
    <row r="36" spans="1:11" ht="30" customHeight="1" x14ac:dyDescent="0.25">
      <c r="A36" s="23" t="s">
        <v>29125</v>
      </c>
      <c r="B36" s="24" t="str">
        <f>IF(IFERROR(VLOOKUP(C36,SINAPI!$A:$D,1,FALSE),"")=C36,"SINAPI",IF(IFERROR(VLOOKUP(C36,SETOP!$A:$E,1,FALSE),"")=C36,"SETOP",IF(IFERROR(VLOOKUP(C36,SUDECAP!$A:$D,1,FALSE),"")=C36,"SUDECAP",IF(IFERROR(VLOOKUP(C36,SICRO!$A:$D,1,FALSE),"")=C36,"SICRO","COMPOSIÇÃO"))))</f>
        <v>SETOP</v>
      </c>
      <c r="C36" s="30" t="s">
        <v>2424</v>
      </c>
      <c r="D36" s="25" t="str">
        <f>IFERROR(IFERROR(VLOOKUP(C36,SINAPI!$A:$D,2,FALSE),IFERROR(VLOOKUP(C36,SETOP!$A:$E,3,FALSE),IFERROR(VLOOKUP(C36,SETOP!$B:$E,2,FALSE),IFERROR(VLOOKUP(C36,SUDECAP!$A:$D,2,FALSE),IFERROR(VLOOKUP(C36,SICRO!$A:$D,2,FALSE),VLOOKUP(C36,CPUS!$B:$H,3,FALSE)))))),"")</f>
        <v>COMPACTAÇÃO DE ATERROS A 100% DO PROCTOR INTERMEDIÁRIO (INCLUI ESPALHAMENTO)</v>
      </c>
      <c r="E36" s="26" t="str">
        <f>IFERROR(IFERROR(VLOOKUP(C36,SINAPI!$A:$D,3,FALSE),IFERROR(VLOOKUP(C36,SETOP!$A:$E,4,FALSE),IFERROR(VLOOKUP(C36,SETOP!$B:$E,3,FALSE),IFERROR(VLOOKUP(C36,SUDECAP!$A:$D,3,FALSE),IFERROR(VLOOKUP(C36,SICRO!$A:$D,3,FALSE),VLOOKUP(C36,CPUS!$B:$H,4,FALSE)))))),"")</f>
        <v>M3</v>
      </c>
      <c r="F36" s="27">
        <v>178.05</v>
      </c>
      <c r="G36" s="175" t="s">
        <v>29170</v>
      </c>
      <c r="H36" s="176"/>
      <c r="I36" s="176"/>
      <c r="J36" s="177"/>
      <c r="K36" s="29"/>
    </row>
    <row r="37" spans="1:11" x14ac:dyDescent="0.25">
      <c r="A37" s="54">
        <v>6</v>
      </c>
      <c r="B37" s="55"/>
      <c r="C37" s="54"/>
      <c r="D37" s="56" t="s">
        <v>29074</v>
      </c>
      <c r="E37" s="55"/>
      <c r="F37" s="55"/>
      <c r="G37" s="181"/>
      <c r="H37" s="182"/>
      <c r="I37" s="182"/>
      <c r="J37" s="183"/>
      <c r="K37" s="29"/>
    </row>
    <row r="38" spans="1:11" ht="30" customHeight="1" x14ac:dyDescent="0.25">
      <c r="A38" s="23" t="s">
        <v>29126</v>
      </c>
      <c r="B38" s="24" t="str">
        <f>IF(IFERROR(VLOOKUP(C38,SINAPI!$A:$D,1,FALSE),"")=C38,"SINAPI",IF(IFERROR(VLOOKUP(C38,SETOP!$A:$E,1,FALSE),"")=C38,"SETOP",IF(IFERROR(VLOOKUP(C38,SUDECAP!$A:$D,1,FALSE),"")=C38,"SUDECAP",IF(IFERROR(VLOOKUP(C38,SICRO!$A:$D,1,FALSE),"")=C38,"SICRO","COMPOSIÇÃO"))))</f>
        <v>SETOP</v>
      </c>
      <c r="C38" s="30" t="s">
        <v>2837</v>
      </c>
      <c r="D38" s="25" t="str">
        <f>IFERROR(IFERROR(VLOOKUP(C38,SINAPI!$A:$D,2,FALSE),IFERROR(VLOOKUP(C38,SETOP!$A:$E,3,FALSE),IFERROR(VLOOKUP(C38,SETOP!$B:$E,2,FALSE),IFERROR(VLOOKUP(C38,SUDECAP!$A:$D,2,FALSE),IFERROR(VLOOKUP(C38,SICRO!$A:$D,2,FALSE),VLOOKUP(C38,CPUS!$B:$H,3,FALSE)))))),"")</f>
        <v>REGULARIZAÇÃO DO SUB-LEITO (PROCTOR INTERNORMAL)</v>
      </c>
      <c r="E38" s="26" t="str">
        <f>IFERROR(IFERROR(VLOOKUP(C38,SINAPI!$A:$D,3,FALSE),IFERROR(VLOOKUP(C38,SETOP!$A:$E,4,FALSE),IFERROR(VLOOKUP(C38,SETOP!$B:$E,3,FALSE),IFERROR(VLOOKUP(C38,SUDECAP!$A:$D,3,FALSE),IFERROR(VLOOKUP(C38,SICRO!$A:$D,3,FALSE),VLOOKUP(C38,CPUS!$B:$H,4,FALSE)))))),"")</f>
        <v>M2</v>
      </c>
      <c r="F38" s="27">
        <v>8899.17</v>
      </c>
      <c r="G38" s="175" t="s">
        <v>29172</v>
      </c>
      <c r="H38" s="176"/>
      <c r="I38" s="176"/>
      <c r="J38" s="177"/>
      <c r="K38" s="29"/>
    </row>
    <row r="39" spans="1:11" ht="45" customHeight="1" x14ac:dyDescent="0.25">
      <c r="A39" s="23" t="s">
        <v>29127</v>
      </c>
      <c r="B39" s="24" t="str">
        <f>IF(IFERROR(VLOOKUP(C39,SINAPI!$A:$D,1,FALSE),"")=C39,"SINAPI",IF(IFERROR(VLOOKUP(C39,SETOP!$A:$E,1,FALSE),"")=C39,"SETOP",IF(IFERROR(VLOOKUP(C39,SUDECAP!$A:$D,1,FALSE),"")=C39,"SUDECAP",IF(IFERROR(VLOOKUP(C39,SICRO!$A:$D,1,FALSE),"")=C39,"SICRO","COMPOSIÇÃO"))))</f>
        <v>SETOP</v>
      </c>
      <c r="C39" s="30" t="s">
        <v>2840</v>
      </c>
      <c r="D39" s="25" t="str">
        <f>IFERROR(IFERROR(VLOOKUP(C39,SINAPI!$A:$D,2,FALSE),IFERROR(VLOOKUP(C39,SETOP!$A:$E,3,FALSE),IFERROR(VLOOKUP(C39,SETOP!$B:$E,2,FALSE),IFERROR(VLOOKUP(C39,SUDECAP!$A:$D,2,FALSE),IFERROR(VLOOKUP(C39,SICRO!$A:$D,2,FALSE),VLOOKUP(C39,CPUS!$B:$H,3,FALSE)))))),"")</f>
        <v>REFORÇO DO SUB-LEITO (EXECUÇÃO, INCLUINDO ESCAVAÇÃO, CARGA, DESCARGA, HOMOGENIZAÇÃO, UMIDECIMENTO, ESPALHAMENTO E COMPACTAÇÃO DO MATERIAL)</v>
      </c>
      <c r="E39" s="26" t="str">
        <f>IFERROR(IFERROR(VLOOKUP(C39,SINAPI!$A:$D,3,FALSE),IFERROR(VLOOKUP(C39,SETOP!$A:$E,4,FALSE),IFERROR(VLOOKUP(C39,SETOP!$B:$E,3,FALSE),IFERROR(VLOOKUP(C39,SUDECAP!$A:$D,3,FALSE),IFERROR(VLOOKUP(C39,SICRO!$A:$D,3,FALSE),VLOOKUP(C39,CPUS!$B:$H,4,FALSE)))))),"")</f>
        <v>M3</v>
      </c>
      <c r="F39" s="27">
        <v>1779.84</v>
      </c>
      <c r="G39" s="175" t="s">
        <v>29173</v>
      </c>
      <c r="H39" s="176"/>
      <c r="I39" s="176"/>
      <c r="J39" s="177"/>
      <c r="K39" s="29"/>
    </row>
    <row r="40" spans="1:11" ht="45" x14ac:dyDescent="0.25">
      <c r="A40" s="23" t="s">
        <v>29128</v>
      </c>
      <c r="B40" s="24" t="str">
        <f>IF(IFERROR(VLOOKUP(C40,SINAPI!$A:$D,1,FALSE),"")=C40,"SINAPI",IF(IFERROR(VLOOKUP(C40,SETOP!$A:$E,1,FALSE),"")=C40,"SETOP",IF(IFERROR(VLOOKUP(C40,SUDECAP!$A:$D,1,FALSE),"")=C40,"SUDECAP",IF(IFERROR(VLOOKUP(C40,SICRO!$A:$D,1,FALSE),"")=C40,"SICRO","COMPOSIÇÃO"))))</f>
        <v>SINAPI</v>
      </c>
      <c r="C40" s="30">
        <v>101767</v>
      </c>
      <c r="D40" s="25" t="str">
        <f>IFERROR(IFERROR(VLOOKUP(C40,SINAPI!$A:$D,2,FALSE),IFERROR(VLOOKUP(C40,SETOP!$A:$E,3,FALSE),IFERROR(VLOOKUP(C40,SETOP!$B:$E,2,FALSE),IFERROR(VLOOKUP(C40,SUDECAP!$A:$D,2,FALSE),IFERROR(VLOOKUP(C40,SICRO!$A:$D,2,FALSE),VLOOKUP(C40,CPUS!$B:$H,3,FALSE)))))),"")</f>
        <v>EXECUÇÃO E COMPACTAÇÃO DE BASE E OU SUB BASE PARA PAVIMENTAÇÃO DE SOLOS ESTABILIZADOS GRANULOMETRICAMENTE COM MISTURA DE SOLOS EM PISTA - EXCLUSIVE SOLO, ESCAVAÇÃO, CARGA E TRANSPORTE. AF_11/2019</v>
      </c>
      <c r="E40" s="26" t="str">
        <f>IFERROR(IFERROR(VLOOKUP(C40,SINAPI!$A:$D,3,FALSE),IFERROR(VLOOKUP(C40,SETOP!$A:$E,4,FALSE),IFERROR(VLOOKUP(C40,SETOP!$B:$E,3,FALSE),IFERROR(VLOOKUP(C40,SUDECAP!$A:$D,3,FALSE),IFERROR(VLOOKUP(C40,SICRO!$A:$D,3,FALSE),VLOOKUP(C40,CPUS!$B:$H,4,FALSE)))))),"")</f>
        <v>M3</v>
      </c>
      <c r="F40" s="27">
        <v>1654.31</v>
      </c>
      <c r="G40" s="175" t="s">
        <v>29174</v>
      </c>
      <c r="H40" s="176"/>
      <c r="I40" s="176"/>
      <c r="J40" s="177"/>
      <c r="K40" s="29"/>
    </row>
    <row r="41" spans="1:11" ht="30" x14ac:dyDescent="0.25">
      <c r="A41" s="23" t="s">
        <v>29129</v>
      </c>
      <c r="B41" s="24" t="str">
        <f>IF(IFERROR(VLOOKUP(C41,SINAPI!$A:$D,1,FALSE),"")=C41,"SINAPI",IF(IFERROR(VLOOKUP(C41,SETOP!$A:$E,1,FALSE),"")=C41,"SETOP",IF(IFERROR(VLOOKUP(C41,SUDECAP!$A:$D,1,FALSE),"")=C41,"SUDECAP",IF(IFERROR(VLOOKUP(C41,SICRO!$A:$D,1,FALSE),"")=C41,"SICRO","COMPOSIÇÃO"))))</f>
        <v>SINAPI</v>
      </c>
      <c r="C41" s="30">
        <v>96397</v>
      </c>
      <c r="D41" s="25" t="str">
        <f>IFERROR(IFERROR(VLOOKUP(C41,SINAPI!$A:$D,2,FALSE),IFERROR(VLOOKUP(C41,SETOP!$A:$E,3,FALSE),IFERROR(VLOOKUP(C41,SETOP!$B:$E,2,FALSE),IFERROR(VLOOKUP(C41,SUDECAP!$A:$D,2,FALSE),IFERROR(VLOOKUP(C41,SICRO!$A:$D,2,FALSE),VLOOKUP(C41,CPUS!$B:$H,3,FALSE)))))),"")</f>
        <v>EXECUÇÃO E COMPACTAÇÃO DE BASE E OU SUB BASE PARA PAVIMENTAÇÃO DE BRITA GRADUADA SIMPLES TRATADA COM CIMENTO - EXCLUSIVE CARGA E TRANSPORTE. AF_11/2019</v>
      </c>
      <c r="E41" s="26" t="str">
        <f>IFERROR(IFERROR(VLOOKUP(C41,SINAPI!$A:$D,3,FALSE),IFERROR(VLOOKUP(C41,SETOP!$A:$E,4,FALSE),IFERROR(VLOOKUP(C41,SETOP!$B:$E,3,FALSE),IFERROR(VLOOKUP(C41,SUDECAP!$A:$D,3,FALSE),IFERROR(VLOOKUP(C41,SICRO!$A:$D,3,FALSE),VLOOKUP(C41,CPUS!$B:$H,4,FALSE)))))),"")</f>
        <v>M3</v>
      </c>
      <c r="F41" s="27">
        <v>1528.06</v>
      </c>
      <c r="G41" s="175" t="s">
        <v>29175</v>
      </c>
      <c r="H41" s="176"/>
      <c r="I41" s="176"/>
      <c r="J41" s="177"/>
      <c r="K41" s="29"/>
    </row>
    <row r="42" spans="1:11" ht="30" x14ac:dyDescent="0.25">
      <c r="A42" s="23" t="s">
        <v>29130</v>
      </c>
      <c r="B42" s="24" t="str">
        <f>IF(IFERROR(VLOOKUP(C42,SINAPI!$A:$D,1,FALSE),"")=C42,"SINAPI",IF(IFERROR(VLOOKUP(C42,SETOP!$A:$E,1,FALSE),"")=C42,"SETOP",IF(IFERROR(VLOOKUP(C42,SUDECAP!$A:$D,1,FALSE),"")=C42,"SUDECAP",IF(IFERROR(VLOOKUP(C42,SICRO!$A:$D,1,FALSE),"")=C42,"SICRO","COMPOSIÇÃO"))))</f>
        <v>SETOP</v>
      </c>
      <c r="C42" s="30" t="s">
        <v>2865</v>
      </c>
      <c r="D42" s="25" t="str">
        <f>IFERROR(IFERROR(VLOOKUP(C42,SINAPI!$A:$D,2,FALSE),IFERROR(VLOOKUP(C42,SETOP!$A:$E,3,FALSE),IFERROR(VLOOKUP(C42,SETOP!$B:$E,2,FALSE),IFERROR(VLOOKUP(C42,SUDECAP!$A:$D,2,FALSE),IFERROR(VLOOKUP(C42,SICRO!$A:$D,2,FALSE),VLOOKUP(C42,CPUS!$B:$H,3,FALSE)))))),"")</f>
        <v>IMPRIMAÇÃO (EXECUÇÃO E FORNECIMENTO DO MATERIAL BETUMINOSO, EXCLUSIVE TRANSPORTE DO MATERIAL BETUMINOSO)</v>
      </c>
      <c r="E42" s="26" t="str">
        <f>IFERROR(IFERROR(VLOOKUP(C42,SINAPI!$A:$D,3,FALSE),IFERROR(VLOOKUP(C42,SETOP!$A:$E,4,FALSE),IFERROR(VLOOKUP(C42,SETOP!$B:$E,3,FALSE),IFERROR(VLOOKUP(C42,SUDECAP!$A:$D,3,FALSE),IFERROR(VLOOKUP(C42,SICRO!$A:$D,3,FALSE),VLOOKUP(C42,CPUS!$B:$H,4,FALSE)))))),"")</f>
        <v>M2</v>
      </c>
      <c r="F42" s="27">
        <v>6955.43</v>
      </c>
      <c r="G42" s="175" t="s">
        <v>29176</v>
      </c>
      <c r="H42" s="176"/>
      <c r="I42" s="176"/>
      <c r="J42" s="177"/>
      <c r="K42" s="29"/>
    </row>
    <row r="43" spans="1:11" ht="30" x14ac:dyDescent="0.25">
      <c r="A43" s="23" t="s">
        <v>29131</v>
      </c>
      <c r="B43" s="24" t="str">
        <f>IF(IFERROR(VLOOKUP(C43,SINAPI!$A:$D,1,FALSE),"")=C43,"SINAPI",IF(IFERROR(VLOOKUP(C43,SETOP!$A:$E,1,FALSE),"")=C43,"SETOP",IF(IFERROR(VLOOKUP(C43,SUDECAP!$A:$D,1,FALSE),"")=C43,"SUDECAP",IF(IFERROR(VLOOKUP(C43,SICRO!$A:$D,1,FALSE),"")=C43,"SICRO","COMPOSIÇÃO"))))</f>
        <v>SETOP</v>
      </c>
      <c r="C43" s="30" t="s">
        <v>2867</v>
      </c>
      <c r="D43" s="25" t="str">
        <f>IFERROR(IFERROR(VLOOKUP(C43,SINAPI!$A:$D,2,FALSE),IFERROR(VLOOKUP(C43,SETOP!$A:$E,3,FALSE),IFERROR(VLOOKUP(C43,SETOP!$B:$E,2,FALSE),IFERROR(VLOOKUP(C43,SUDECAP!$A:$D,2,FALSE),IFERROR(VLOOKUP(C43,SICRO!$A:$D,2,FALSE),VLOOKUP(C43,CPUS!$B:$H,3,FALSE)))))),"")</f>
        <v>PINTURA DE LIGAÇÃO (EXECUÇÃO E FORNECIMENTO DO MATERIAL BETUMINOSO, EXCLUSIVE TRANSPORTE DO MATERIAL BETUMINOSO)</v>
      </c>
      <c r="E43" s="26" t="str">
        <f>IFERROR(IFERROR(VLOOKUP(C43,SINAPI!$A:$D,3,FALSE),IFERROR(VLOOKUP(C43,SETOP!$A:$E,4,FALSE),IFERROR(VLOOKUP(C43,SETOP!$B:$E,3,FALSE),IFERROR(VLOOKUP(C43,SUDECAP!$A:$D,3,FALSE),IFERROR(VLOOKUP(C43,SICRO!$A:$D,3,FALSE),VLOOKUP(C43,CPUS!$B:$H,4,FALSE)))))),"")</f>
        <v>M2</v>
      </c>
      <c r="F43" s="27">
        <v>6955.43</v>
      </c>
      <c r="G43" s="175" t="s">
        <v>29177</v>
      </c>
      <c r="H43" s="176"/>
      <c r="I43" s="176"/>
      <c r="J43" s="177"/>
      <c r="K43" s="29"/>
    </row>
    <row r="44" spans="1:11" ht="30" x14ac:dyDescent="0.25">
      <c r="A44" s="23" t="s">
        <v>29132</v>
      </c>
      <c r="B44" s="24" t="str">
        <f>IF(IFERROR(VLOOKUP(C44,SINAPI!$A:$D,1,FALSE),"")=C44,"SINAPI",IF(IFERROR(VLOOKUP(C44,SETOP!$A:$E,1,FALSE),"")=C44,"SETOP",IF(IFERROR(VLOOKUP(C44,SUDECAP!$A:$D,1,FALSE),"")=C44,"SUDECAP",IF(IFERROR(VLOOKUP(C44,SICRO!$A:$D,1,FALSE),"")=C44,"SICRO","COMPOSIÇÃO"))))</f>
        <v>SINAPI</v>
      </c>
      <c r="C44" s="30">
        <v>95995</v>
      </c>
      <c r="D44" s="25" t="str">
        <f>IFERROR(IFERROR(VLOOKUP(C44,SINAPI!$A:$D,2,FALSE),IFERROR(VLOOKUP(C44,SETOP!$A:$E,3,FALSE),IFERROR(VLOOKUP(C44,SETOP!$B:$E,2,FALSE),IFERROR(VLOOKUP(C44,SUDECAP!$A:$D,2,FALSE),IFERROR(VLOOKUP(C44,SICRO!$A:$D,2,FALSE),VLOOKUP(C44,CPUS!$B:$H,3,FALSE)))))),"")</f>
        <v>EXECUÇÃO DE PAVIMENTO COM APLICAÇÃO DE CONCRETO ASFÁLTICO, CAMADA DE ROLAMENTO - EXCLUSIVE CARGA E TRANSPORTE. AF_11/2019</v>
      </c>
      <c r="E44" s="26" t="str">
        <f>IFERROR(IFERROR(VLOOKUP(C44,SINAPI!$A:$D,3,FALSE),IFERROR(VLOOKUP(C44,SETOP!$A:$E,4,FALSE),IFERROR(VLOOKUP(C44,SETOP!$B:$E,3,FALSE),IFERROR(VLOOKUP(C44,SUDECAP!$A:$D,3,FALSE),IFERROR(VLOOKUP(C44,SICRO!$A:$D,3,FALSE),VLOOKUP(C44,CPUS!$B:$H,4,FALSE)))))),"")</f>
        <v>M3</v>
      </c>
      <c r="F44" s="27">
        <f>486.88+27.46</f>
        <v>514.34</v>
      </c>
      <c r="G44" s="175" t="s">
        <v>29236</v>
      </c>
      <c r="H44" s="176"/>
      <c r="I44" s="176"/>
      <c r="J44" s="177"/>
      <c r="K44" s="29"/>
    </row>
    <row r="45" spans="1:11" ht="90" customHeight="1" x14ac:dyDescent="0.25">
      <c r="A45" s="23" t="s">
        <v>29133</v>
      </c>
      <c r="B45" s="24" t="str">
        <f>IF(IFERROR(VLOOKUP(C45,SINAPI!$A:$D,1,FALSE),"")=C45,"SINAPI",IF(IFERROR(VLOOKUP(C45,SETOP!$A:$E,1,FALSE),"")=C45,"SETOP",IF(IFERROR(VLOOKUP(C45,SUDECAP!$A:$D,1,FALSE),"")=C45,"SUDECAP",IF(IFERROR(VLOOKUP(C45,SICRO!$A:$D,1,FALSE),"")=C45,"SICRO","COMPOSIÇÃO"))))</f>
        <v>SINAPI</v>
      </c>
      <c r="C45" s="30">
        <v>102330</v>
      </c>
      <c r="D45" s="25" t="str">
        <f>IFERROR(IFERROR(VLOOKUP(C45,SINAPI!$A:$D,2,FALSE),IFERROR(VLOOKUP(C45,SETOP!$A:$E,3,FALSE),IFERROR(VLOOKUP(C45,SETOP!$B:$E,2,FALSE),IFERROR(VLOOKUP(C45,SUDECAP!$A:$D,2,FALSE),IFERROR(VLOOKUP(C45,SICRO!$A:$D,2,FALSE),VLOOKUP(C45,CPUS!$B:$H,3,FALSE)))))),"")</f>
        <v>TRANSPORTE COM CAMINHÃO TANQUE DE TRANSPORTE DE MATERIAL ASFÁLTICO DE 30000 L, EM VIA URBANA PAVIMENTADA, DMT ATÉ 30KM (UNIDADE: TXKM). AF_07/2020</v>
      </c>
      <c r="E45" s="26" t="str">
        <f>IFERROR(IFERROR(VLOOKUP(C45,SINAPI!$A:$D,3,FALSE),IFERROR(VLOOKUP(C45,SETOP!$A:$E,4,FALSE),IFERROR(VLOOKUP(C45,SETOP!$B:$E,3,FALSE),IFERROR(VLOOKUP(C45,SUDECAP!$A:$D,3,FALSE),IFERROR(VLOOKUP(C45,SICRO!$A:$D,3,FALSE),VLOOKUP(C45,CPUS!$B:$H,4,FALSE)))))),"")</f>
        <v>TXKM</v>
      </c>
      <c r="F45" s="27">
        <f>(F43*0.0005*21.5)+(F42*0.0012*21.5)</f>
        <v>254.22096649999997</v>
      </c>
      <c r="G45" s="175" t="s">
        <v>29178</v>
      </c>
      <c r="H45" s="176"/>
      <c r="I45" s="176"/>
      <c r="J45" s="177"/>
      <c r="K45" s="29"/>
    </row>
    <row r="46" spans="1:11" ht="204.95" customHeight="1" x14ac:dyDescent="0.25">
      <c r="A46" s="23" t="s">
        <v>29134</v>
      </c>
      <c r="B46" s="24" t="str">
        <f>IF(IFERROR(VLOOKUP(C46,SINAPI!$A:$D,1,FALSE),"")=C46,"SINAPI",IF(IFERROR(VLOOKUP(C46,SETOP!$A:$E,1,FALSE),"")=C46,"SETOP",IF(IFERROR(VLOOKUP(C46,SUDECAP!$A:$D,1,FALSE),"")=C46,"SUDECAP",IF(IFERROR(VLOOKUP(C46,SICRO!$A:$D,1,FALSE),"")=C46,"SICRO","COMPOSIÇÃO"))))</f>
        <v>SINAPI</v>
      </c>
      <c r="C46" s="30">
        <v>100978</v>
      </c>
      <c r="D46" s="25" t="str">
        <f>IFERROR(IFERROR(VLOOKUP(C46,SINAPI!$A:$D,2,FALSE),IFERROR(VLOOKUP(C46,SETOP!$A:$E,3,FALSE),IFERROR(VLOOKUP(C46,SETOP!$B:$E,2,FALSE),IFERROR(VLOOKUP(C46,SUDECAP!$A:$D,2,FALSE),IFERROR(VLOOKUP(C46,SICRO!$A:$D,2,FALSE),VLOOKUP(C46,CPUS!$B:$H,3,FALSE)))))),"")</f>
        <v>CARGA, MANOBRA E DESCARGA DE SOLOS E MATERIAIS GRANULARES EM CAMINHÃO BASCULANTE 10 M³ - CARGA COM ESCAVADEIRA HIDRÁULICA (CAÇAMBA DE 1,20 M³ / 155 HP) E DESCARGA LIVRE (UNIDADE: M3). AF_07/2020</v>
      </c>
      <c r="E46" s="26" t="str">
        <f>IFERROR(IFERROR(VLOOKUP(C46,SINAPI!$A:$D,3,FALSE),IFERROR(VLOOKUP(C46,SETOP!$A:$E,4,FALSE),IFERROR(VLOOKUP(C46,SETOP!$B:$E,3,FALSE),IFERROR(VLOOKUP(C46,SUDECAP!$A:$D,3,FALSE),IFERROR(VLOOKUP(C46,SICRO!$A:$D,3,FALSE),VLOOKUP(C46,CPUS!$B:$H,4,FALSE)))))),"")</f>
        <v>M3</v>
      </c>
      <c r="F46" s="27">
        <f>(3434.15)+(2151.52)</f>
        <v>5585.67</v>
      </c>
      <c r="G46" s="175" t="s">
        <v>29219</v>
      </c>
      <c r="H46" s="176"/>
      <c r="I46" s="176"/>
      <c r="J46" s="177"/>
      <c r="K46" s="29"/>
    </row>
    <row r="47" spans="1:11" x14ac:dyDescent="0.25">
      <c r="A47" s="23" t="s">
        <v>29135</v>
      </c>
      <c r="B47" s="24" t="str">
        <f>IF(IFERROR(VLOOKUP(C47,SINAPI!$A:$D,1,FALSE),"")=C47,"SINAPI",IF(IFERROR(VLOOKUP(C47,SETOP!$A:$E,1,FALSE),"")=C47,"SETOP",IF(IFERROR(VLOOKUP(C47,SUDECAP!$A:$D,1,FALSE),"")=C47,"SUDECAP",IF(IFERROR(VLOOKUP(C47,SICRO!$A:$D,1,FALSE),"")=C47,"SICRO","COMPOSIÇÃO"))))</f>
        <v>SINAPI</v>
      </c>
      <c r="C47" s="30">
        <v>101002</v>
      </c>
      <c r="D47" s="25" t="str">
        <f>IFERROR(IFERROR(VLOOKUP(C47,SINAPI!$A:$D,2,FALSE),IFERROR(VLOOKUP(C47,SETOP!$A:$E,3,FALSE),IFERROR(VLOOKUP(C47,SETOP!$B:$E,2,FALSE),IFERROR(VLOOKUP(C47,SUDECAP!$A:$D,2,FALSE),IFERROR(VLOOKUP(C47,SICRO!$A:$D,2,FALSE),VLOOKUP(C47,CPUS!$B:$H,3,FALSE)))))),"")</f>
        <v>CARGA DE MISTURA ASFÁLTICA EM CAMINHÃO BASCULANTE 10 M³ (UNIDADE: T). AF_07/2020</v>
      </c>
      <c r="E47" s="26" t="str">
        <f>IFERROR(IFERROR(VLOOKUP(C47,SINAPI!$A:$D,3,FALSE),IFERROR(VLOOKUP(C47,SETOP!$A:$E,4,FALSE),IFERROR(VLOOKUP(C47,SETOP!$B:$E,3,FALSE),IFERROR(VLOOKUP(C47,SUDECAP!$A:$D,3,FALSE),IFERROR(VLOOKUP(C47,SICRO!$A:$D,3,FALSE),VLOOKUP(C47,CPUS!$B:$H,4,FALSE)))))),"")</f>
        <v>T</v>
      </c>
      <c r="F47" s="27">
        <f>F44*2.4</f>
        <v>1234.4159999999999</v>
      </c>
      <c r="G47" s="175" t="s">
        <v>29182</v>
      </c>
      <c r="H47" s="176"/>
      <c r="I47" s="176"/>
      <c r="J47" s="177"/>
      <c r="K47" s="29"/>
    </row>
    <row r="48" spans="1:11" ht="45" customHeight="1" x14ac:dyDescent="0.25">
      <c r="A48" s="23" t="s">
        <v>29136</v>
      </c>
      <c r="B48" s="24" t="str">
        <f>IF(IFERROR(VLOOKUP(C48,SINAPI!$A:$D,1,FALSE),"")=C48,"SINAPI",IF(IFERROR(VLOOKUP(C48,SETOP!$A:$E,1,FALSE),"")=C48,"SETOP",IF(IFERROR(VLOOKUP(C48,SUDECAP!$A:$D,1,FALSE),"")=C48,"SUDECAP",IF(IFERROR(VLOOKUP(C48,SICRO!$A:$D,1,FALSE),"")=C48,"SICRO","COMPOSIÇÃO"))))</f>
        <v>SINAPI</v>
      </c>
      <c r="C48" s="30">
        <v>95878</v>
      </c>
      <c r="D48" s="25" t="str">
        <f>IFERROR(IFERROR(VLOOKUP(C48,SINAPI!$A:$D,2,FALSE),IFERROR(VLOOKUP(C48,SETOP!$A:$E,3,FALSE),IFERROR(VLOOKUP(C48,SETOP!$B:$E,2,FALSE),IFERROR(VLOOKUP(C48,SUDECAP!$A:$D,2,FALSE),IFERROR(VLOOKUP(C48,SICRO!$A:$D,2,FALSE),VLOOKUP(C48,CPUS!$B:$H,3,FALSE)))))),"")</f>
        <v>TRANSPORTE COM CAMINHÃO BASCULANTE DE 10 M³, EM VIA URBANA PAVIMENTADA, DMT ATÉ 30 KM (UNIDADE: TXKM). AF_07/2020</v>
      </c>
      <c r="E48" s="26" t="str">
        <f>IFERROR(IFERROR(VLOOKUP(C48,SINAPI!$A:$D,3,FALSE),IFERROR(VLOOKUP(C48,SETOP!$A:$E,4,FALSE),IFERROR(VLOOKUP(C48,SETOP!$B:$E,3,FALSE),IFERROR(VLOOKUP(C48,SUDECAP!$A:$D,3,FALSE),IFERROR(VLOOKUP(C48,SICRO!$A:$D,3,FALSE),VLOOKUP(C48,CPUS!$B:$H,4,FALSE)))))),"")</f>
        <v>TXKM</v>
      </c>
      <c r="F48" s="27">
        <f>(514.34*2.4*30)+(2151.52*1.5*27.5)</f>
        <v>125782.68</v>
      </c>
      <c r="G48" s="175" t="s">
        <v>29234</v>
      </c>
      <c r="H48" s="176"/>
      <c r="I48" s="176"/>
      <c r="J48" s="177"/>
      <c r="K48" s="29"/>
    </row>
    <row r="49" spans="1:11" ht="30" x14ac:dyDescent="0.25">
      <c r="A49" s="23" t="s">
        <v>29137</v>
      </c>
      <c r="B49" s="24" t="str">
        <f>IF(IFERROR(VLOOKUP(C49,SINAPI!$A:$D,1,FALSE),"")=C49,"SINAPI",IF(IFERROR(VLOOKUP(C49,SETOP!$A:$E,1,FALSE),"")=C49,"SETOP",IF(IFERROR(VLOOKUP(C49,SUDECAP!$A:$D,1,FALSE),"")=C49,"SUDECAP",IF(IFERROR(VLOOKUP(C49,SICRO!$A:$D,1,FALSE),"")=C49,"SICRO","COMPOSIÇÃO"))))</f>
        <v>SINAPI</v>
      </c>
      <c r="C49" s="30">
        <v>93596</v>
      </c>
      <c r="D49" s="25" t="str">
        <f>IFERROR(IFERROR(VLOOKUP(C49,SINAPI!$A:$D,2,FALSE),IFERROR(VLOOKUP(C49,SETOP!$A:$E,3,FALSE),IFERROR(VLOOKUP(C49,SETOP!$B:$E,2,FALSE),IFERROR(VLOOKUP(C49,SUDECAP!$A:$D,2,FALSE),IFERROR(VLOOKUP(C49,SICRO!$A:$D,2,FALSE),VLOOKUP(C49,CPUS!$B:$H,3,FALSE)))))),"")</f>
        <v>TRANSPORTE COM CAMINHÃO BASCULANTE DE 10 M³, EM VIA URBANA PAVIMENTADA, ADICIONAL PARA DMT EXCEDENTE A 30 KM (UNIDADE: TXKM). AF_07/2020</v>
      </c>
      <c r="E49" s="26" t="str">
        <f>IFERROR(IFERROR(VLOOKUP(C49,SINAPI!$A:$D,3,FALSE),IFERROR(VLOOKUP(C49,SETOP!$A:$E,4,FALSE),IFERROR(VLOOKUP(C49,SETOP!$B:$E,3,FALSE),IFERROR(VLOOKUP(C49,SUDECAP!$A:$D,3,FALSE),IFERROR(VLOOKUP(C49,SICRO!$A:$D,3,FALSE),VLOOKUP(C49,CPUS!$B:$H,4,FALSE)))))),"")</f>
        <v>TXKM</v>
      </c>
      <c r="F49" s="27">
        <f>514.34*2.4*18.5</f>
        <v>22836.696</v>
      </c>
      <c r="G49" s="175" t="s">
        <v>29235</v>
      </c>
      <c r="H49" s="176"/>
      <c r="I49" s="176"/>
      <c r="J49" s="177"/>
      <c r="K49" s="29"/>
    </row>
    <row r="50" spans="1:11" ht="75" customHeight="1" x14ac:dyDescent="0.25">
      <c r="A50" s="23" t="s">
        <v>29185</v>
      </c>
      <c r="B50" s="24" t="str">
        <f>IF(IFERROR(VLOOKUP(C50,SINAPI!$A:$D,1,FALSE),"")=C50,"SINAPI",IF(IFERROR(VLOOKUP(C50,SETOP!$A:$E,1,FALSE),"")=C50,"SETOP",IF(IFERROR(VLOOKUP(C50,SUDECAP!$A:$D,1,FALSE),"")=C50,"SUDECAP",IF(IFERROR(VLOOKUP(C50,SICRO!$A:$D,1,FALSE),"")=C50,"SICRO","COMPOSIÇÃO"))))</f>
        <v>SINAPI</v>
      </c>
      <c r="C50" s="30">
        <v>95875</v>
      </c>
      <c r="D50" s="25" t="str">
        <f>IFERROR(IFERROR(VLOOKUP(C50,SINAPI!$A:$D,2,FALSE),IFERROR(VLOOKUP(C50,SETOP!$A:$E,3,FALSE),IFERROR(VLOOKUP(C50,SETOP!$B:$E,2,FALSE),IFERROR(VLOOKUP(C50,SUDECAP!$A:$D,2,FALSE),IFERROR(VLOOKUP(C50,SICRO!$A:$D,2,FALSE),VLOOKUP(C50,CPUS!$B:$H,3,FALSE)))))),"")</f>
        <v>TRANSPORTE COM CAMINHÃO BASCULANTE DE 10 M³, EM VIA URBANA PAVIMENTADA, DMT ATÉ 30 KM (UNIDADE: M3XKM). AF_07/2020</v>
      </c>
      <c r="E50" s="26" t="str">
        <f>IFERROR(IFERROR(VLOOKUP(C50,SINAPI!$A:$D,3,FALSE),IFERROR(VLOOKUP(C50,SETOP!$A:$E,4,FALSE),IFERROR(VLOOKUP(C50,SETOP!$B:$E,3,FALSE),IFERROR(VLOOKUP(C50,SUDECAP!$A:$D,3,FALSE),IFERROR(VLOOKUP(C50,SICRO!$A:$D,3,FALSE),VLOOKUP(C50,CPUS!$B:$H,4,FALSE)))))),"")</f>
        <v>M3XKM</v>
      </c>
      <c r="F50" s="27">
        <f>(3434.15*1.3*15)</f>
        <v>66965.925000000003</v>
      </c>
      <c r="G50" s="175" t="s">
        <v>29220</v>
      </c>
      <c r="H50" s="176"/>
      <c r="I50" s="176"/>
      <c r="J50" s="177"/>
      <c r="K50" s="29"/>
    </row>
    <row r="51" spans="1:11" x14ac:dyDescent="0.25">
      <c r="A51" s="54">
        <v>7</v>
      </c>
      <c r="B51" s="55"/>
      <c r="C51" s="54"/>
      <c r="D51" s="56" t="s">
        <v>29092</v>
      </c>
      <c r="E51" s="55"/>
      <c r="F51" s="55"/>
      <c r="G51" s="181"/>
      <c r="H51" s="182"/>
      <c r="I51" s="182"/>
      <c r="J51" s="183"/>
      <c r="K51" s="29"/>
    </row>
    <row r="52" spans="1:11" ht="45" x14ac:dyDescent="0.25">
      <c r="A52" s="23" t="s">
        <v>29138</v>
      </c>
      <c r="B52" s="24" t="str">
        <f>IF(IFERROR(VLOOKUP(C52,SINAPI!$A:$D,1,FALSE),"")=C52,"SINAPI",IF(IFERROR(VLOOKUP(C52,SETOP!$A:$E,1,FALSE),"")=C52,"SETOP",IF(IFERROR(VLOOKUP(C52,SUDECAP!$A:$D,1,FALSE),"")=C52,"SUDECAP",IF(IFERROR(VLOOKUP(C52,SICRO!$A:$D,1,FALSE),"")=C52,"SICRO","COMPOSIÇÃO"))))</f>
        <v>SETOP</v>
      </c>
      <c r="C52" s="30" t="s">
        <v>9510</v>
      </c>
      <c r="D52" s="25" t="str">
        <f>IFERROR(IFERROR(VLOOKUP(C52,SINAPI!$A:$D,2,FALSE),IFERROR(VLOOKUP(C52,SETOP!$A:$E,3,FALSE),IFERROR(VLOOKUP(C52,SETOP!$B:$E,2,FALSE),IFERROR(VLOOKUP(C52,SUDECAP!$A:$D,2,FALSE),IFERROR(VLOOKUP(C52,SICRO!$A:$D,2,FALSE),VLOOKUP(C52,CPUS!$B:$H,3,FALSE)))))),"")</f>
        <v>GUIA DE MEIO-FIO, EM CONCRETO COM FCK 15MPA, MOLDADA IN-LOCO, SEÇÃO 15X45CM, FORMA EM MADEIRA, EXCLUSIVE SARJETA, INCLUSIVE ESCAVAÇÃO, APILOAMENTO E TRANSPORTE COM RETIRADA DO MATERIAL ESCAVADO (EM CAÇAMBA)</v>
      </c>
      <c r="E52" s="26" t="str">
        <f>IFERROR(IFERROR(VLOOKUP(C52,SINAPI!$A:$D,3,FALSE),IFERROR(VLOOKUP(C52,SETOP!$A:$E,4,FALSE),IFERROR(VLOOKUP(C52,SETOP!$B:$E,3,FALSE),IFERROR(VLOOKUP(C52,SUDECAP!$A:$D,3,FALSE),IFERROR(VLOOKUP(C52,SICRO!$A:$D,3,FALSE),VLOOKUP(C52,CPUS!$B:$H,4,FALSE)))))),"")</f>
        <v>M</v>
      </c>
      <c r="F52" s="27">
        <v>1294.1300000000001</v>
      </c>
      <c r="G52" s="175" t="s">
        <v>29169</v>
      </c>
      <c r="H52" s="176"/>
      <c r="I52" s="176"/>
      <c r="J52" s="177"/>
      <c r="K52" s="29"/>
    </row>
    <row r="53" spans="1:11" ht="45" x14ac:dyDescent="0.25">
      <c r="A53" s="23" t="s">
        <v>29139</v>
      </c>
      <c r="B53" s="24" t="str">
        <f>IF(IFERROR(VLOOKUP(C53,SINAPI!$A:$D,1,FALSE),"")=C53,"SINAPI",IF(IFERROR(VLOOKUP(C53,SETOP!$A:$E,1,FALSE),"")=C53,"SETOP",IF(IFERROR(VLOOKUP(C53,SUDECAP!$A:$D,1,FALSE),"")=C53,"SUDECAP",IF(IFERROR(VLOOKUP(C53,SICRO!$A:$D,1,FALSE),"")=C53,"SICRO","COMPOSIÇÃO"))))</f>
        <v>SETOP</v>
      </c>
      <c r="C53" s="30" t="s">
        <v>9161</v>
      </c>
      <c r="D53" s="25" t="str">
        <f>IFERROR(IFERROR(VLOOKUP(C53,SINAPI!$A:$D,2,FALSE),IFERROR(VLOOKUP(C53,SETOP!$A:$E,3,FALSE),IFERROR(VLOOKUP(C53,SETOP!$B:$E,2,FALSE),IFERROR(VLOOKUP(C53,SUDECAP!$A:$D,2,FALSE),IFERROR(VLOOKUP(C53,SICRO!$A:$D,2,FALSE),VLOOKUP(C53,CPUS!$B:$H,3,FALSE)))))),"")</f>
        <v>SARJETA DE CONCRETO URBANO (SCU), TIPO 2, COM FCK 15 MPA, LARGURA DE 50CM COM INCLINAÇÃO DE 15%, ESP. 7CM, PADRÃO DER-MG, EXCLUSIVE MEIO-FIO, INCLUSIVE ESCAVAÇÃO, APILAOMENTO E TRANSPORTE COM RETIRADA DO MATERIAL ESCAVADO (EM CAÇAMBA)</v>
      </c>
      <c r="E53" s="26" t="str">
        <f>IFERROR(IFERROR(VLOOKUP(C53,SINAPI!$A:$D,3,FALSE),IFERROR(VLOOKUP(C53,SETOP!$A:$E,4,FALSE),IFERROR(VLOOKUP(C53,SETOP!$B:$E,3,FALSE),IFERROR(VLOOKUP(C53,SUDECAP!$A:$D,3,FALSE),IFERROR(VLOOKUP(C53,SICRO!$A:$D,3,FALSE),VLOOKUP(C53,CPUS!$B:$H,4,FALSE)))))),"")</f>
        <v>M</v>
      </c>
      <c r="F53" s="27">
        <v>1294.1300000000001</v>
      </c>
      <c r="G53" s="175" t="s">
        <v>29169</v>
      </c>
      <c r="H53" s="176"/>
      <c r="I53" s="176"/>
      <c r="J53" s="177"/>
      <c r="K53" s="29"/>
    </row>
    <row r="54" spans="1:11" x14ac:dyDescent="0.25">
      <c r="A54" s="23" t="s">
        <v>29140</v>
      </c>
      <c r="B54" s="24" t="str">
        <f>IF(IFERROR(VLOOKUP(C54,SINAPI!$A:$D,1,FALSE),"")=C54,"SINAPI",IF(IFERROR(VLOOKUP(C54,SETOP!$A:$E,1,FALSE),"")=C54,"SETOP",IF(IFERROR(VLOOKUP(C54,SUDECAP!$A:$D,1,FALSE),"")=C54,"SUDECAP",IF(IFERROR(VLOOKUP(C54,SICRO!$A:$D,1,FALSE),"")=C54,"SICRO","COMPOSIÇÃO"))))</f>
        <v>SETOP</v>
      </c>
      <c r="C54" s="30" t="s">
        <v>9478</v>
      </c>
      <c r="D54" s="25" t="str">
        <f>IFERROR(IFERROR(VLOOKUP(C54,SINAPI!$A:$D,2,FALSE),IFERROR(VLOOKUP(C54,SETOP!$A:$E,3,FALSE),IFERROR(VLOOKUP(C54,SETOP!$B:$E,2,FALSE),IFERROR(VLOOKUP(C54,SUDECAP!$A:$D,2,FALSE),IFERROR(VLOOKUP(C54,SICRO!$A:$D,2,FALSE),VLOOKUP(C54,CPUS!$B:$H,3,FALSE)))))),"")</f>
        <v>PASSEIOS DE CONCRETO E = 8 CM, FCK = 15 MPA PADRÃO PREFEITURA</v>
      </c>
      <c r="E54" s="26" t="str">
        <f>IFERROR(IFERROR(VLOOKUP(C54,SINAPI!$A:$D,3,FALSE),IFERROR(VLOOKUP(C54,SETOP!$A:$E,4,FALSE),IFERROR(VLOOKUP(C54,SETOP!$B:$E,3,FALSE),IFERROR(VLOOKUP(C54,SUDECAP!$A:$D,3,FALSE),IFERROR(VLOOKUP(C54,SICRO!$A:$D,3,FALSE),VLOOKUP(C54,CPUS!$B:$H,4,FALSE)))))),"")</f>
        <v>M2</v>
      </c>
      <c r="F54" s="27">
        <v>1676.72</v>
      </c>
      <c r="G54" s="175" t="s">
        <v>29169</v>
      </c>
      <c r="H54" s="176"/>
      <c r="I54" s="176"/>
      <c r="J54" s="177"/>
      <c r="K54" s="29"/>
    </row>
    <row r="55" spans="1:11" x14ac:dyDescent="0.25">
      <c r="A55" s="54">
        <v>8</v>
      </c>
      <c r="B55" s="55"/>
      <c r="C55" s="54"/>
      <c r="D55" s="56" t="s">
        <v>29090</v>
      </c>
      <c r="E55" s="55"/>
      <c r="F55" s="55"/>
      <c r="G55" s="181"/>
      <c r="H55" s="182"/>
      <c r="I55" s="182"/>
      <c r="J55" s="183"/>
      <c r="K55" s="29"/>
    </row>
    <row r="56" spans="1:11" x14ac:dyDescent="0.25">
      <c r="A56" s="18" t="s">
        <v>29141</v>
      </c>
      <c r="B56" s="103"/>
      <c r="C56" s="18"/>
      <c r="D56" s="104" t="s">
        <v>28908</v>
      </c>
      <c r="E56" s="103"/>
      <c r="F56" s="103"/>
      <c r="G56" s="184"/>
      <c r="H56" s="185"/>
      <c r="I56" s="185"/>
      <c r="J56" s="186"/>
      <c r="K56" s="29"/>
    </row>
    <row r="57" spans="1:11" ht="30" customHeight="1" x14ac:dyDescent="0.25">
      <c r="A57" s="23" t="s">
        <v>29142</v>
      </c>
      <c r="B57" s="24" t="str">
        <f>IF(IFERROR(VLOOKUP(C57,SINAPI!$A:$D,1,FALSE),"")=C57,"SINAPI",IF(IFERROR(VLOOKUP(C57,SETOP!$A:$E,1,FALSE),"")=C57,"SETOP",IF(IFERROR(VLOOKUP(C57,SUDECAP!$A:$D,1,FALSE),"")=C57,"SUDECAP",IF(IFERROR(VLOOKUP(C57,SICRO!$A:$D,1,FALSE),"")=C57,"SICRO","COMPOSIÇÃO"))))</f>
        <v>SICRO</v>
      </c>
      <c r="C57" s="30">
        <v>5213440</v>
      </c>
      <c r="D57" s="25" t="str">
        <f>IFERROR(IFERROR(VLOOKUP(C57,SINAPI!$A:$D,2,FALSE),IFERROR(VLOOKUP(C57,SETOP!$A:$E,3,FALSE),IFERROR(VLOOKUP(C57,SETOP!$B:$E,2,FALSE),IFERROR(VLOOKUP(C57,SUDECAP!$A:$D,2,FALSE),IFERROR(VLOOKUP(C57,SICRO!$A:$D,2,FALSE),VLOOKUP(C57,CPUS!$B:$H,3,FALSE)))))),"")</f>
        <v>PLACA DE REGULAMENTAÇÃO EM AÇO D = 0,60 M - PELÍCULA RETRORREFLETIVA TIPO I + SI - FORNECIMENTO E IMPLANTAÇÃO</v>
      </c>
      <c r="E57" s="26" t="str">
        <f>IFERROR(IFERROR(VLOOKUP(C57,SINAPI!$A:$D,3,FALSE),IFERROR(VLOOKUP(C57,SETOP!$A:$E,4,FALSE),IFERROR(VLOOKUP(C57,SETOP!$B:$E,3,FALSE),IFERROR(VLOOKUP(C57,SUDECAP!$A:$D,3,FALSE),IFERROR(VLOOKUP(C57,SICRO!$A:$D,3,FALSE),VLOOKUP(C57,CPUS!$B:$H,4,FALSE)))))),"")</f>
        <v>UN</v>
      </c>
      <c r="F57" s="27">
        <v>3</v>
      </c>
      <c r="G57" s="175" t="s">
        <v>29183</v>
      </c>
      <c r="H57" s="176"/>
      <c r="I57" s="176"/>
      <c r="J57" s="177"/>
      <c r="K57" s="29"/>
    </row>
    <row r="58" spans="1:11" ht="30" x14ac:dyDescent="0.25">
      <c r="A58" s="23" t="s">
        <v>29143</v>
      </c>
      <c r="B58" s="24" t="str">
        <f>IF(IFERROR(VLOOKUP(C58,SINAPI!$A:$D,1,FALSE),"")=C58,"SINAPI",IF(IFERROR(VLOOKUP(C58,SETOP!$A:$E,1,FALSE),"")=C58,"SETOP",IF(IFERROR(VLOOKUP(C58,SUDECAP!$A:$D,1,FALSE),"")=C58,"SUDECAP",IF(IFERROR(VLOOKUP(C58,SICRO!$A:$D,1,FALSE),"")=C58,"SICRO","COMPOSIÇÃO"))))</f>
        <v>SICRO</v>
      </c>
      <c r="C58" s="30">
        <v>5213477</v>
      </c>
      <c r="D58" s="25" t="str">
        <f>IFERROR(IFERROR(VLOOKUP(C58,SINAPI!$A:$D,2,FALSE),IFERROR(VLOOKUP(C58,SETOP!$A:$E,3,FALSE),IFERROR(VLOOKUP(C58,SETOP!$B:$E,2,FALSE),IFERROR(VLOOKUP(C58,SUDECAP!$A:$D,2,FALSE),IFERROR(VLOOKUP(C58,SICRO!$A:$D,2,FALSE),VLOOKUP(C58,CPUS!$B:$H,3,FALSE)))))),"")</f>
        <v>PLACA DELINEADOR EM AÇO - 0,30 X 0,90 M - PELÍCULA RETRORREFLETIVA TIPO I + IV - FORNECIMENTO E IMPLANTAÇÃO</v>
      </c>
      <c r="E58" s="26" t="str">
        <f>IFERROR(IFERROR(VLOOKUP(C58,SINAPI!$A:$D,3,FALSE),IFERROR(VLOOKUP(C58,SETOP!$A:$E,4,FALSE),IFERROR(VLOOKUP(C58,SETOP!$B:$E,3,FALSE),IFERROR(VLOOKUP(C58,SUDECAP!$A:$D,3,FALSE),IFERROR(VLOOKUP(C58,SICRO!$A:$D,3,FALSE),VLOOKUP(C58,CPUS!$B:$H,4,FALSE)))))),"")</f>
        <v>UN</v>
      </c>
      <c r="F58" s="27">
        <v>3</v>
      </c>
      <c r="G58" s="175" t="s">
        <v>29183</v>
      </c>
      <c r="H58" s="176"/>
      <c r="I58" s="176"/>
      <c r="J58" s="177"/>
      <c r="K58" s="29"/>
    </row>
    <row r="59" spans="1:11" ht="30" x14ac:dyDescent="0.25">
      <c r="A59" s="23" t="s">
        <v>29144</v>
      </c>
      <c r="B59" s="24" t="str">
        <f>IF(IFERROR(VLOOKUP(C59,SINAPI!$A:$D,1,FALSE),"")=C59,"SINAPI",IF(IFERROR(VLOOKUP(C59,SETOP!$A:$E,1,FALSE),"")=C59,"SETOP",IF(IFERROR(VLOOKUP(C59,SUDECAP!$A:$D,1,FALSE),"")=C59,"SUDECAP",IF(IFERROR(VLOOKUP(C59,SICRO!$A:$D,1,FALSE),"")=C59,"SICRO","COMPOSIÇÃO"))))</f>
        <v>SICRO</v>
      </c>
      <c r="C59" s="30">
        <v>5213462</v>
      </c>
      <c r="D59" s="25" t="str">
        <f>IFERROR(IFERROR(VLOOKUP(C59,SINAPI!$A:$D,2,FALSE),IFERROR(VLOOKUP(C59,SETOP!$A:$E,3,FALSE),IFERROR(VLOOKUP(C59,SETOP!$B:$E,2,FALSE),IFERROR(VLOOKUP(C59,SUDECAP!$A:$D,2,FALSE),IFERROR(VLOOKUP(C59,SICRO!$A:$D,2,FALSE),VLOOKUP(C59,CPUS!$B:$H,3,FALSE)))))),"")</f>
        <v>PLACA DE REGULAMENTAÇÃO EM FIBRA, R2 LADO 1,00 M - PELÍCULA RETRORREFLETIVA TIPO I + SI - FORNECIMENTO E IMPLANTAÇÃO</v>
      </c>
      <c r="E59" s="26" t="str">
        <f>IFERROR(IFERROR(VLOOKUP(C59,SINAPI!$A:$D,3,FALSE),IFERROR(VLOOKUP(C59,SETOP!$A:$E,4,FALSE),IFERROR(VLOOKUP(C59,SETOP!$B:$E,3,FALSE),IFERROR(VLOOKUP(C59,SUDECAP!$A:$D,3,FALSE),IFERROR(VLOOKUP(C59,SICRO!$A:$D,3,FALSE),VLOOKUP(C59,CPUS!$B:$H,4,FALSE)))))),"")</f>
        <v>UN</v>
      </c>
      <c r="F59" s="27">
        <v>3</v>
      </c>
      <c r="G59" s="175" t="s">
        <v>29183</v>
      </c>
      <c r="H59" s="176"/>
      <c r="I59" s="176"/>
      <c r="J59" s="177"/>
      <c r="K59" s="29"/>
    </row>
    <row r="60" spans="1:11" ht="30" customHeight="1" x14ac:dyDescent="0.25">
      <c r="A60" s="23" t="s">
        <v>29145</v>
      </c>
      <c r="B60" s="24" t="str">
        <f>IF(IFERROR(VLOOKUP(C60,SINAPI!$A:$D,1,FALSE),"")=C60,"SINAPI",IF(IFERROR(VLOOKUP(C60,SETOP!$A:$E,1,FALSE),"")=C60,"SETOP",IF(IFERROR(VLOOKUP(C60,SUDECAP!$A:$D,1,FALSE),"")=C60,"SUDECAP",IF(IFERROR(VLOOKUP(C60,SICRO!$A:$D,1,FALSE),"")=C60,"SICRO","COMPOSIÇÃO"))))</f>
        <v>SICRO</v>
      </c>
      <c r="C60" s="30">
        <v>5216111</v>
      </c>
      <c r="D60" s="25" t="str">
        <f>IFERROR(IFERROR(VLOOKUP(C60,SINAPI!$A:$D,2,FALSE),IFERROR(VLOOKUP(C60,SETOP!$A:$E,3,FALSE),IFERROR(VLOOKUP(C60,SETOP!$B:$E,2,FALSE),IFERROR(VLOOKUP(C60,SUDECAP!$A:$D,2,FALSE),IFERROR(VLOOKUP(C60,SICRO!$A:$D,2,FALSE),VLOOKUP(C60,CPUS!$B:$H,3,FALSE)))))),"")</f>
        <v>SUPORTE PARA PLACA DE SINALIZAÇÃO EM MADEIRA DE LEI TRATADA 8 X 8 CM - FORNECIMENTO E IMPLANTAÇÃO</v>
      </c>
      <c r="E60" s="26" t="str">
        <f>IFERROR(IFERROR(VLOOKUP(C60,SINAPI!$A:$D,3,FALSE),IFERROR(VLOOKUP(C60,SETOP!$A:$E,4,FALSE),IFERROR(VLOOKUP(C60,SETOP!$B:$E,3,FALSE),IFERROR(VLOOKUP(C60,SUDECAP!$A:$D,3,FALSE),IFERROR(VLOOKUP(C60,SICRO!$A:$D,3,FALSE),VLOOKUP(C60,CPUS!$B:$H,4,FALSE)))))),"")</f>
        <v>UN</v>
      </c>
      <c r="F60" s="27">
        <v>6</v>
      </c>
      <c r="G60" s="175" t="s">
        <v>29184</v>
      </c>
      <c r="H60" s="176"/>
      <c r="I60" s="176"/>
      <c r="J60" s="177"/>
      <c r="K60" s="29"/>
    </row>
    <row r="61" spans="1:11" x14ac:dyDescent="0.25">
      <c r="A61" s="18" t="s">
        <v>29146</v>
      </c>
      <c r="B61" s="103"/>
      <c r="C61" s="18"/>
      <c r="D61" s="104" t="s">
        <v>29107</v>
      </c>
      <c r="E61" s="103"/>
      <c r="F61" s="103"/>
      <c r="G61" s="184"/>
      <c r="H61" s="185"/>
      <c r="I61" s="185"/>
      <c r="J61" s="186"/>
      <c r="K61" s="29"/>
    </row>
    <row r="62" spans="1:11" ht="30" x14ac:dyDescent="0.25">
      <c r="A62" s="23" t="s">
        <v>29147</v>
      </c>
      <c r="B62" s="24" t="str">
        <f>IF(IFERROR(VLOOKUP(C62,SINAPI!$A:$D,1,FALSE),"")=C62,"SINAPI",IF(IFERROR(VLOOKUP(C62,SETOP!$A:$E,1,FALSE),"")=C62,"SETOP",IF(IFERROR(VLOOKUP(C62,SUDECAP!$A:$D,1,FALSE),"")=C62,"SUDECAP",IF(IFERROR(VLOOKUP(C62,SICRO!$A:$D,1,FALSE),"")=C62,"SICRO","COMPOSIÇÃO"))))</f>
        <v>SETOP</v>
      </c>
      <c r="C62" s="30" t="s">
        <v>2909</v>
      </c>
      <c r="D62" s="25" t="str">
        <f>IFERROR(IFERROR(VLOOKUP(C62,SINAPI!$A:$D,2,FALSE),IFERROR(VLOOKUP(C62,SETOP!$A:$E,3,FALSE),IFERROR(VLOOKUP(C62,SETOP!$B:$E,2,FALSE),IFERROR(VLOOKUP(C62,SUDECAP!$A:$D,2,FALSE),IFERROR(VLOOKUP(C62,SICRO!$A:$D,2,FALSE),VLOOKUP(C62,CPUS!$B:$H,3,FALSE)))))),"")</f>
        <v>LINHAS DE RESINA ACRILICA DE  0,6MM  DE ESPESSURA E LARGURA  = 0,10M (EXECUÇÃO, INCLUINDO PRÉ-MARCAÇÃO, FORNECIMENTO E TRANSPORTE DE TODOS OS MATERIAIS)</v>
      </c>
      <c r="E62" s="26" t="str">
        <f>IFERROR(IFERROR(VLOOKUP(C62,SINAPI!$A:$D,3,FALSE),IFERROR(VLOOKUP(C62,SETOP!$A:$E,4,FALSE),IFERROR(VLOOKUP(C62,SETOP!$B:$E,3,FALSE),IFERROR(VLOOKUP(C62,SUDECAP!$A:$D,3,FALSE),IFERROR(VLOOKUP(C62,SICRO!$A:$D,3,FALSE),VLOOKUP(C62,CPUS!$B:$H,4,FALSE)))))),"")</f>
        <v>M</v>
      </c>
      <c r="F62" s="27">
        <v>2448.4299999999998</v>
      </c>
      <c r="G62" s="175" t="s">
        <v>29183</v>
      </c>
      <c r="H62" s="176"/>
      <c r="I62" s="176"/>
      <c r="J62" s="177"/>
      <c r="K62" s="29"/>
    </row>
    <row r="63" spans="1:11" ht="30" x14ac:dyDescent="0.25">
      <c r="A63" s="23" t="s">
        <v>29148</v>
      </c>
      <c r="B63" s="24" t="str">
        <f>IF(IFERROR(VLOOKUP(C63,SINAPI!$A:$D,1,FALSE),"")=C63,"SINAPI",IF(IFERROR(VLOOKUP(C63,SETOP!$A:$E,1,FALSE),"")=C63,"SETOP",IF(IFERROR(VLOOKUP(C63,SUDECAP!$A:$D,1,FALSE),"")=C63,"SUDECAP",IF(IFERROR(VLOOKUP(C63,SICRO!$A:$D,1,FALSE),"")=C63,"SICRO","COMPOSIÇÃO"))))</f>
        <v>SETOP</v>
      </c>
      <c r="C63" s="30" t="s">
        <v>2911</v>
      </c>
      <c r="D63" s="25" t="str">
        <f>IFERROR(IFERROR(VLOOKUP(C63,SINAPI!$A:$D,2,FALSE),IFERROR(VLOOKUP(C63,SETOP!$A:$E,3,FALSE),IFERROR(VLOOKUP(C63,SETOP!$B:$E,2,FALSE),IFERROR(VLOOKUP(C63,SUDECAP!$A:$D,2,FALSE),IFERROR(VLOOKUP(C63,SICRO!$A:$D,2,FALSE),VLOOKUP(C63,CPUS!$B:$H,3,FALSE)))))),"")</f>
        <v>LINHAS DE RESINA ACRILICA 0,6MM DE ESPESSURA E  LARGURA = 0,30M (EXECUÇÃO, INCLUSIVE PRÉ-MARCAÇÃO, FORNECIMENTO E TRANSPORTE DE TODOS OS MATERIAIS)</v>
      </c>
      <c r="E63" s="26" t="str">
        <f>IFERROR(IFERROR(VLOOKUP(C63,SINAPI!$A:$D,3,FALSE),IFERROR(VLOOKUP(C63,SETOP!$A:$E,4,FALSE),IFERROR(VLOOKUP(C63,SETOP!$B:$E,3,FALSE),IFERROR(VLOOKUP(C63,SUDECAP!$A:$D,3,FALSE),IFERROR(VLOOKUP(C63,SICRO!$A:$D,3,FALSE),VLOOKUP(C63,CPUS!$B:$H,4,FALSE)))))),"")</f>
        <v>M</v>
      </c>
      <c r="F63" s="27">
        <v>170.25</v>
      </c>
      <c r="G63" s="175" t="s">
        <v>29183</v>
      </c>
      <c r="H63" s="176"/>
      <c r="I63" s="176"/>
      <c r="J63" s="177"/>
      <c r="K63" s="29"/>
    </row>
    <row r="64" spans="1:11" ht="30" x14ac:dyDescent="0.25">
      <c r="A64" s="23" t="s">
        <v>29149</v>
      </c>
      <c r="B64" s="24" t="str">
        <f>IF(IFERROR(VLOOKUP(C64,SINAPI!$A:$D,1,FALSE),"")=C64,"SINAPI",IF(IFERROR(VLOOKUP(C64,SETOP!$A:$E,1,FALSE),"")=C64,"SETOP",IF(IFERROR(VLOOKUP(C64,SUDECAP!$A:$D,1,FALSE),"")=C64,"SUDECAP",IF(IFERROR(VLOOKUP(C64,SICRO!$A:$D,1,FALSE),"")=C64,"SICRO","COMPOSIÇÃO"))))</f>
        <v>SETOP</v>
      </c>
      <c r="C64" s="30" t="s">
        <v>2910</v>
      </c>
      <c r="D64" s="25" t="str">
        <f>IFERROR(IFERROR(VLOOKUP(C64,SINAPI!$A:$D,2,FALSE),IFERROR(VLOOKUP(C64,SETOP!$A:$E,3,FALSE),IFERROR(VLOOKUP(C64,SETOP!$B:$E,2,FALSE),IFERROR(VLOOKUP(C64,SUDECAP!$A:$D,2,FALSE),IFERROR(VLOOKUP(C64,SICRO!$A:$D,2,FALSE),VLOOKUP(C64,CPUS!$B:$H,3,FALSE)))))),"")</f>
        <v>LINHAS DE RESINA ACRILICA 0,6MM DE ESPESSURA E LARGURA  = 0,20M (EXECUÇÃO, INCLUSIVE PRÉ-MARCAÇÃO, FORNECIMENTO E TRANSPORTE DE TODOS OS MATERIAIS)</v>
      </c>
      <c r="E64" s="26" t="str">
        <f>IFERROR(IFERROR(VLOOKUP(C64,SINAPI!$A:$D,3,FALSE),IFERROR(VLOOKUP(C64,SETOP!$A:$E,4,FALSE),IFERROR(VLOOKUP(C64,SETOP!$B:$E,3,FALSE),IFERROR(VLOOKUP(C64,SUDECAP!$A:$D,3,FALSE),IFERROR(VLOOKUP(C64,SICRO!$A:$D,3,FALSE),VLOOKUP(C64,CPUS!$B:$H,4,FALSE)))))),"")</f>
        <v>M</v>
      </c>
      <c r="F64" s="27">
        <v>295.10000000000002</v>
      </c>
      <c r="G64" s="175" t="s">
        <v>29183</v>
      </c>
      <c r="H64" s="176"/>
      <c r="I64" s="176"/>
      <c r="J64" s="177"/>
      <c r="K64" s="29"/>
    </row>
    <row r="65" spans="1:11" ht="30" x14ac:dyDescent="0.25">
      <c r="A65" s="23" t="s">
        <v>29150</v>
      </c>
      <c r="B65" s="24" t="str">
        <f>IF(IFERROR(VLOOKUP(C65,SINAPI!$A:$D,1,FALSE),"")=C65,"SINAPI",IF(IFERROR(VLOOKUP(C65,SETOP!$A:$E,1,FALSE),"")=C65,"SETOP",IF(IFERROR(VLOOKUP(C65,SUDECAP!$A:$D,1,FALSE),"")=C65,"SUDECAP",IF(IFERROR(VLOOKUP(C65,SICRO!$A:$D,1,FALSE),"")=C65,"SICRO","COMPOSIÇÃO"))))</f>
        <v>SETOP</v>
      </c>
      <c r="C65" s="30" t="s">
        <v>2913</v>
      </c>
      <c r="D65" s="25" t="str">
        <f>IFERROR(IFERROR(VLOOKUP(C65,SINAPI!$A:$D,2,FALSE),IFERROR(VLOOKUP(C65,SETOP!$A:$E,3,FALSE),IFERROR(VLOOKUP(C65,SETOP!$B:$E,2,FALSE),IFERROR(VLOOKUP(C65,SUDECAP!$A:$D,2,FALSE),IFERROR(VLOOKUP(C65,SICRO!$A:$D,2,FALSE),VLOOKUP(C65,CPUS!$B:$H,3,FALSE)))))),"")</f>
        <v>SETAS, SIMBOLOS E DIZERES DE RESINA ACRÍLICA 0,6MM DE ESPESSURA (EXECUÇÃO, INCLUINDO PRÉ-MARCAÇÃO, FORNECIMENTO E TRANSPORTE DE TODOS OS MATERIAIS)</v>
      </c>
      <c r="E65" s="26" t="str">
        <f>IFERROR(IFERROR(VLOOKUP(C65,SINAPI!$A:$D,3,FALSE),IFERROR(VLOOKUP(C65,SETOP!$A:$E,4,FALSE),IFERROR(VLOOKUP(C65,SETOP!$B:$E,3,FALSE),IFERROR(VLOOKUP(C65,SUDECAP!$A:$D,3,FALSE),IFERROR(VLOOKUP(C65,SICRO!$A:$D,3,FALSE),VLOOKUP(C65,CPUS!$B:$H,4,FALSE)))))),"")</f>
        <v>M2</v>
      </c>
      <c r="F65" s="27">
        <f>11.88+116.82</f>
        <v>128.69999999999999</v>
      </c>
      <c r="G65" s="175" t="s">
        <v>29183</v>
      </c>
      <c r="H65" s="176"/>
      <c r="I65" s="176"/>
      <c r="J65" s="177"/>
      <c r="K65" s="29"/>
    </row>
    <row r="66" spans="1:11" ht="30" x14ac:dyDescent="0.25">
      <c r="A66" s="23" t="s">
        <v>29151</v>
      </c>
      <c r="B66" s="24" t="str">
        <f>IF(IFERROR(VLOOKUP(C66,SINAPI!$A:$D,1,FALSE),"")=C66,"SINAPI",IF(IFERROR(VLOOKUP(C66,SETOP!$A:$E,1,FALSE),"")=C66,"SETOP",IF(IFERROR(VLOOKUP(C66,SUDECAP!$A:$D,1,FALSE),"")=C66,"SUDECAP",IF(IFERROR(VLOOKUP(C66,SICRO!$A:$D,1,FALSE),"")=C66,"SICRO","COMPOSIÇÃO"))))</f>
        <v>SETOP</v>
      </c>
      <c r="C66" s="30" t="s">
        <v>2901</v>
      </c>
      <c r="D66" s="25" t="str">
        <f>IFERROR(IFERROR(VLOOKUP(C66,SINAPI!$A:$D,2,FALSE),IFERROR(VLOOKUP(C66,SETOP!$A:$E,3,FALSE),IFERROR(VLOOKUP(C66,SETOP!$B:$E,2,FALSE),IFERROR(VLOOKUP(C66,SUDECAP!$A:$D,2,FALSE),IFERROR(VLOOKUP(C66,SICRO!$A:$D,2,FALSE),VLOOKUP(C66,CPUS!$B:$H,3,FALSE)))))),"")</f>
        <v>TACHÃO REFLETIVO  TIPO SHTRG, COM CATADIÓPTRICO NAS DUAS FACES (EXECUÇÃO, INCLUINDO FORNECIMENTO, COLOCAÇÃO E TRANSPORTE DE TODOS OS MATERIAIS)</v>
      </c>
      <c r="E66" s="26" t="str">
        <f>IFERROR(IFERROR(VLOOKUP(C66,SINAPI!$A:$D,3,FALSE),IFERROR(VLOOKUP(C66,SETOP!$A:$E,4,FALSE),IFERROR(VLOOKUP(C66,SETOP!$B:$E,3,FALSE),IFERROR(VLOOKUP(C66,SUDECAP!$A:$D,3,FALSE),IFERROR(VLOOKUP(C66,SICRO!$A:$D,3,FALSE),VLOOKUP(C66,CPUS!$B:$H,4,FALSE)))))),"")</f>
        <v>U</v>
      </c>
      <c r="F66" s="27">
        <v>127</v>
      </c>
      <c r="G66" s="175" t="s">
        <v>29183</v>
      </c>
      <c r="H66" s="176"/>
      <c r="I66" s="176"/>
      <c r="J66" s="177"/>
      <c r="K66" s="29"/>
    </row>
    <row r="67" spans="1:11" x14ac:dyDescent="0.25">
      <c r="A67" s="54">
        <v>9</v>
      </c>
      <c r="B67" s="55"/>
      <c r="C67" s="54"/>
      <c r="D67" s="56" t="s">
        <v>38</v>
      </c>
      <c r="E67" s="55"/>
      <c r="F67" s="55"/>
      <c r="G67" s="181"/>
      <c r="H67" s="182"/>
      <c r="I67" s="182"/>
      <c r="J67" s="183"/>
      <c r="K67" s="29"/>
    </row>
    <row r="68" spans="1:11" x14ac:dyDescent="0.25">
      <c r="A68" s="23" t="s">
        <v>29200</v>
      </c>
      <c r="B68" s="24" t="str">
        <f>IF(IFERROR(VLOOKUP(C68,SINAPI!$A:$D,1,FALSE),"")=C68,"SINAPI",IF(IFERROR(VLOOKUP(C68,SETOP!$A:$E,1,FALSE),"")=C68,"SETOP",IF(IFERROR(VLOOKUP(C68,SUDECAP!$A:$D,1,FALSE),"")=C68,"SUDECAP",IF(IFERROR(VLOOKUP(C68,SICRO!$A:$D,1,FALSE),"")=C68,"SICRO","COMPOSIÇÃO"))))</f>
        <v>SINAPI</v>
      </c>
      <c r="C68" s="30">
        <v>98505</v>
      </c>
      <c r="D68" s="25" t="str">
        <f>IFERROR(IFERROR(VLOOKUP(C68,SINAPI!$A:$D,2,FALSE),IFERROR(VLOOKUP(C68,SETOP!$A:$E,3,FALSE),IFERROR(VLOOKUP(C68,SETOP!$B:$E,2,FALSE),IFERROR(VLOOKUP(C68,SUDECAP!$A:$D,2,FALSE),IFERROR(VLOOKUP(C68,SICRO!$A:$D,2,FALSE),VLOOKUP(C68,CPUS!$B:$H,3,FALSE)))))),"")</f>
        <v>PLANTIO DE FORRAÇÃO. AF_05/2018</v>
      </c>
      <c r="E68" s="26" t="str">
        <f>IFERROR(IFERROR(VLOOKUP(C68,SINAPI!$A:$D,3,FALSE),IFERROR(VLOOKUP(C68,SETOP!$A:$E,4,FALSE),IFERROR(VLOOKUP(C68,SETOP!$B:$E,3,FALSE),IFERROR(VLOOKUP(C68,SUDECAP!$A:$D,3,FALSE),IFERROR(VLOOKUP(C68,SICRO!$A:$D,3,FALSE),VLOOKUP(C68,CPUS!$B:$H,4,FALSE)))))),"")</f>
        <v>M2</v>
      </c>
      <c r="F68" s="27">
        <f>270.62+208.97</f>
        <v>479.59000000000003</v>
      </c>
      <c r="G68" s="175" t="s">
        <v>29210</v>
      </c>
      <c r="H68" s="176"/>
      <c r="I68" s="176"/>
      <c r="J68" s="177"/>
      <c r="K68" s="29"/>
    </row>
    <row r="69" spans="1:11" x14ac:dyDescent="0.25">
      <c r="A69" s="23" t="s">
        <v>29201</v>
      </c>
      <c r="B69" s="24" t="str">
        <f>IF(IFERROR(VLOOKUP(C69,SINAPI!$A:$D,1,FALSE),"")=C69,"SINAPI",IF(IFERROR(VLOOKUP(C69,SETOP!$A:$E,1,FALSE),"")=C69,"SETOP",IF(IFERROR(VLOOKUP(C69,SUDECAP!$A:$D,1,FALSE),"")=C69,"SUDECAP",IF(IFERROR(VLOOKUP(C69,SICRO!$A:$D,1,FALSE),"")=C69,"SICRO","COMPOSIÇÃO"))))</f>
        <v>SINAPI</v>
      </c>
      <c r="C69" s="30">
        <v>98509</v>
      </c>
      <c r="D69" s="25" t="str">
        <f>IFERROR(IFERROR(VLOOKUP(C69,SINAPI!$A:$D,2,FALSE),IFERROR(VLOOKUP(C69,SETOP!$A:$E,3,FALSE),IFERROR(VLOOKUP(C69,SETOP!$B:$E,2,FALSE),IFERROR(VLOOKUP(C69,SUDECAP!$A:$D,2,FALSE),IFERROR(VLOOKUP(C69,SICRO!$A:$D,2,FALSE),VLOOKUP(C69,CPUS!$B:$H,3,FALSE)))))),"")</f>
        <v>PLANTIO DE ARBUSTO OU  CERCA VIVA. AF_05/2018</v>
      </c>
      <c r="E69" s="26" t="str">
        <f>IFERROR(IFERROR(VLOOKUP(C69,SINAPI!$A:$D,3,FALSE),IFERROR(VLOOKUP(C69,SETOP!$A:$E,4,FALSE),IFERROR(VLOOKUP(C69,SETOP!$B:$E,3,FALSE),IFERROR(VLOOKUP(C69,SUDECAP!$A:$D,3,FALSE),IFERROR(VLOOKUP(C69,SICRO!$A:$D,3,FALSE),VLOOKUP(C69,CPUS!$B:$H,4,FALSE)))))),"")</f>
        <v>UN</v>
      </c>
      <c r="F69" s="27">
        <v>3</v>
      </c>
      <c r="G69" s="175" t="s">
        <v>29210</v>
      </c>
      <c r="H69" s="176"/>
      <c r="I69" s="176"/>
      <c r="J69" s="177"/>
      <c r="K69" s="29"/>
    </row>
    <row r="70" spans="1:11" x14ac:dyDescent="0.25">
      <c r="A70" s="23" t="s">
        <v>29202</v>
      </c>
      <c r="B70" s="24" t="str">
        <f>IF(IFERROR(VLOOKUP(C70,SINAPI!$A:$D,1,FALSE),"")=C70,"SINAPI",IF(IFERROR(VLOOKUP(C70,SETOP!$A:$E,1,FALSE),"")=C70,"SETOP",IF(IFERROR(VLOOKUP(C70,SUDECAP!$A:$D,1,FALSE),"")=C70,"SUDECAP",IF(IFERROR(VLOOKUP(C70,SICRO!$A:$D,1,FALSE),"")=C70,"SICRO","COMPOSIÇÃO"))))</f>
        <v>SINAPI</v>
      </c>
      <c r="C70" s="30">
        <v>103946</v>
      </c>
      <c r="D70" s="25" t="str">
        <f>IFERROR(IFERROR(VLOOKUP(C70,SINAPI!$A:$D,2,FALSE),IFERROR(VLOOKUP(C70,SETOP!$A:$E,3,FALSE),IFERROR(VLOOKUP(C70,SETOP!$B:$E,2,FALSE),IFERROR(VLOOKUP(C70,SUDECAP!$A:$D,2,FALSE),IFERROR(VLOOKUP(C70,SICRO!$A:$D,2,FALSE),VLOOKUP(C70,CPUS!$B:$H,3,FALSE)))))),"")</f>
        <v>PLANTIO DE GRAMA ESMERALDA OU SÃO CARLOS OU CURITIBANA, EM PLACAS. AF_05/2022</v>
      </c>
      <c r="E70" s="26" t="str">
        <f>IFERROR(IFERROR(VLOOKUP(C70,SINAPI!$A:$D,3,FALSE),IFERROR(VLOOKUP(C70,SETOP!$A:$E,4,FALSE),IFERROR(VLOOKUP(C70,SETOP!$B:$E,3,FALSE),IFERROR(VLOOKUP(C70,SUDECAP!$A:$D,3,FALSE),IFERROR(VLOOKUP(C70,SICRO!$A:$D,3,FALSE),VLOOKUP(C70,CPUS!$B:$H,4,FALSE)))))),"")</f>
        <v>M2</v>
      </c>
      <c r="F70" s="27">
        <v>76.41</v>
      </c>
      <c r="G70" s="175" t="s">
        <v>29210</v>
      </c>
      <c r="H70" s="176" t="e">
        <f t="shared" ref="H70" si="0">TRUNC(F70*G70,2)</f>
        <v>#VALUE!</v>
      </c>
      <c r="I70" s="176" t="e">
        <f t="shared" ref="I70" si="1">TRUNC(G70*(1+$H$3),2)</f>
        <v>#VALUE!</v>
      </c>
      <c r="J70" s="177" t="e">
        <f t="shared" ref="J70" si="2">TRUNC(I70*F70,2)</f>
        <v>#VALUE!</v>
      </c>
      <c r="K70" s="29"/>
    </row>
    <row r="71" spans="1:11" x14ac:dyDescent="0.25">
      <c r="A71" s="23" t="s">
        <v>29203</v>
      </c>
      <c r="B71" s="24" t="str">
        <f>IF(IFERROR(VLOOKUP(C71,SINAPI!$A:$D,1,FALSE),"")=C71,"SINAPI",IF(IFERROR(VLOOKUP(C71,SETOP!$A:$E,1,FALSE),"")=C71,"SETOP",IF(IFERROR(VLOOKUP(C71,SUDECAP!$A:$D,1,FALSE),"")=C71,"SUDECAP",IF(IFERROR(VLOOKUP(C71,SICRO!$A:$D,1,FALSE),"")=C71,"SICRO","COMPOSIÇÃO"))))</f>
        <v>SINAPI</v>
      </c>
      <c r="C71" s="30">
        <v>98516</v>
      </c>
      <c r="D71" s="25" t="str">
        <f>IFERROR(IFERROR(VLOOKUP(C71,SINAPI!$A:$D,2,FALSE),IFERROR(VLOOKUP(C71,SETOP!$A:$E,3,FALSE),IFERROR(VLOOKUP(C71,SETOP!$B:$E,2,FALSE),IFERROR(VLOOKUP(C71,SUDECAP!$A:$D,2,FALSE),IFERROR(VLOOKUP(C71,SICRO!$A:$D,2,FALSE),VLOOKUP(C71,CPUS!$B:$H,3,FALSE)))))),"")</f>
        <v>PLANTIO DE PALMEIRA COM ALTURA DE MUDA MENOR OU IGUAL A 2,00 M. AF_05/2018</v>
      </c>
      <c r="E71" s="26" t="str">
        <f>IFERROR(IFERROR(VLOOKUP(C71,SINAPI!$A:$D,3,FALSE),IFERROR(VLOOKUP(C71,SETOP!$A:$E,4,FALSE),IFERROR(VLOOKUP(C71,SETOP!$B:$E,3,FALSE),IFERROR(VLOOKUP(C71,SUDECAP!$A:$D,3,FALSE),IFERROR(VLOOKUP(C71,SICRO!$A:$D,3,FALSE),VLOOKUP(C71,CPUS!$B:$H,4,FALSE)))))),"")</f>
        <v>UN</v>
      </c>
      <c r="F71" s="27">
        <v>4</v>
      </c>
      <c r="G71" s="175" t="s">
        <v>29210</v>
      </c>
      <c r="H71" s="176"/>
      <c r="I71" s="176"/>
      <c r="J71" s="177"/>
      <c r="K71" s="29"/>
    </row>
    <row r="72" spans="1:11" ht="30" x14ac:dyDescent="0.25">
      <c r="A72" s="23" t="s">
        <v>29204</v>
      </c>
      <c r="B72" s="24" t="str">
        <f>IF(IFERROR(VLOOKUP(C72,SINAPI!$A:$D,1,FALSE),"")=C72,"SINAPI",IF(IFERROR(VLOOKUP(C72,SETOP!$A:$E,1,FALSE),"")=C72,"SETOP",IF(IFERROR(VLOOKUP(C72,SUDECAP!$A:$D,1,FALSE),"")=C72,"SUDECAP",IF(IFERROR(VLOOKUP(C72,SICRO!$A:$D,1,FALSE),"")=C72,"SICRO","COMPOSIÇÃO"))))</f>
        <v>SETOP</v>
      </c>
      <c r="C72" s="30" t="s">
        <v>9374</v>
      </c>
      <c r="D72" s="25" t="str">
        <f>IFERROR(IFERROR(VLOOKUP(C72,SINAPI!$A:$D,2,FALSE),IFERROR(VLOOKUP(C72,SETOP!$A:$E,3,FALSE),IFERROR(VLOOKUP(C72,SETOP!$B:$E,2,FALSE),IFERROR(VLOOKUP(C72,SUDECAP!$A:$D,2,FALSE),IFERROR(VLOOKUP(C72,SICRO!$A:$D,2,FALSE),VLOOKUP(C72,CPUS!$B:$H,3,FALSE)))))),"")</f>
        <v>PLANTIO E PREPARO DE COVAS PARA ÁRVORES COM ALTURA MÉDIA DE 2,00M, DIMENSÕES (60X60X60)CM , EXCLUSIVE FORNECIMENTO DAS MUDAS</v>
      </c>
      <c r="E72" s="26" t="str">
        <f>IFERROR(IFERROR(VLOOKUP(C72,SINAPI!$A:$D,3,FALSE),IFERROR(VLOOKUP(C72,SETOP!$A:$E,4,FALSE),IFERROR(VLOOKUP(C72,SETOP!$B:$E,3,FALSE),IFERROR(VLOOKUP(C72,SUDECAP!$A:$D,3,FALSE),IFERROR(VLOOKUP(C72,SICRO!$A:$D,3,FALSE),VLOOKUP(C72,CPUS!$B:$H,4,FALSE)))))),"")</f>
        <v>UN</v>
      </c>
      <c r="F72" s="27">
        <v>4</v>
      </c>
      <c r="G72" s="175" t="s">
        <v>29211</v>
      </c>
      <c r="H72" s="176"/>
      <c r="I72" s="176"/>
      <c r="J72" s="177"/>
      <c r="K72" s="29"/>
    </row>
    <row r="73" spans="1:11" x14ac:dyDescent="0.25">
      <c r="A73" s="23" t="s">
        <v>29205</v>
      </c>
      <c r="B73" s="24" t="str">
        <f>IF(IFERROR(VLOOKUP(C73,SINAPI!$A:$D,1,FALSE),"")=C73,"SINAPI",IF(IFERROR(VLOOKUP(C73,SETOP!$A:$E,1,FALSE),"")=C73,"SETOP",IF(IFERROR(VLOOKUP(C73,SUDECAP!$A:$D,1,FALSE),"")=C73,"SUDECAP",IF(IFERROR(VLOOKUP(C73,SICRO!$A:$D,1,FALSE),"")=C73,"SICRO","COMPOSIÇÃO"))))</f>
        <v>SETOP</v>
      </c>
      <c r="C73" s="30" t="s">
        <v>28847</v>
      </c>
      <c r="D73" s="25" t="str">
        <f>IFERROR(IFERROR(VLOOKUP(C73,SINAPI!$A:$D,2,FALSE),IFERROR(VLOOKUP(C73,SETOP!$A:$E,3,FALSE),IFERROR(VLOOKUP(C73,SETOP!$B:$E,2,FALSE),IFERROR(VLOOKUP(C73,SUDECAP!$A:$D,2,FALSE),IFERROR(VLOOKUP(C73,SICRO!$A:$D,2,FALSE),VLOOKUP(C73,CPUS!$B:$H,3,FALSE)))))),"")</f>
        <v>TUTOR DE MADEIRA DE EUCALIPTO TRATADO PARA PLANTIO DE MUDAS</v>
      </c>
      <c r="E73" s="26" t="str">
        <f>IFERROR(IFERROR(VLOOKUP(C73,SINAPI!$A:$D,3,FALSE),IFERROR(VLOOKUP(C73,SETOP!$A:$E,4,FALSE),IFERROR(VLOOKUP(C73,SETOP!$B:$E,3,FALSE),IFERROR(VLOOKUP(C73,SUDECAP!$A:$D,3,FALSE),IFERROR(VLOOKUP(C73,SICRO!$A:$D,3,FALSE),VLOOKUP(C73,CPUS!$B:$H,4,FALSE)))))),"")</f>
        <v>UN</v>
      </c>
      <c r="F73" s="27">
        <v>4</v>
      </c>
      <c r="G73" s="175" t="s">
        <v>29212</v>
      </c>
      <c r="H73" s="176"/>
      <c r="I73" s="176"/>
      <c r="J73" s="177"/>
      <c r="K73" s="29"/>
    </row>
    <row r="74" spans="1:11" ht="30" customHeight="1" x14ac:dyDescent="0.25">
      <c r="A74" s="23" t="s">
        <v>29206</v>
      </c>
      <c r="B74" s="24" t="str">
        <f>IF(IFERROR(VLOOKUP(C74,SINAPI!$A:$D,1,FALSE),"")=C74,"SINAPI",IF(IFERROR(VLOOKUP(C74,SETOP!$A:$E,1,FALSE),"")=C74,"SETOP",IF(IFERROR(VLOOKUP(C74,SUDECAP!$A:$D,1,FALSE),"")=C74,"SUDECAP",IF(IFERROR(VLOOKUP(C74,SICRO!$A:$D,1,FALSE),"")=C74,"SICRO","COMPOSIÇÃO"))))</f>
        <v>COMPOSIÇÃO</v>
      </c>
      <c r="C74" s="30" t="s">
        <v>29186</v>
      </c>
      <c r="D74" s="25" t="str">
        <f>IFERROR(IFERROR(VLOOKUP(C74,SINAPI!$A:$D,2,FALSE),IFERROR(VLOOKUP(C74,SETOP!$A:$E,3,FALSE),IFERROR(VLOOKUP(C74,SETOP!$B:$E,2,FALSE),IFERROR(VLOOKUP(C74,SUDECAP!$A:$D,2,FALSE),IFERROR(VLOOKUP(C74,SICRO!$A:$D,2,FALSE),VLOOKUP(C74,CPUS!$B:$H,3,FALSE)))))),"")</f>
        <v>FORNECIMENTO E IMPLANTAÇÃO DE TERRA VEGETAL PARA PAISAGISMO</v>
      </c>
      <c r="E74" s="26" t="str">
        <f>IFERROR(IFERROR(VLOOKUP(C74,SINAPI!$A:$D,3,FALSE),IFERROR(VLOOKUP(C74,SETOP!$A:$E,4,FALSE),IFERROR(VLOOKUP(C74,SETOP!$B:$E,3,FALSE),IFERROR(VLOOKUP(C74,SUDECAP!$A:$D,3,FALSE),IFERROR(VLOOKUP(C74,SICRO!$A:$D,3,FALSE),VLOOKUP(C74,CPUS!$B:$H,4,FALSE)))))),"")</f>
        <v>M3</v>
      </c>
      <c r="F74" s="27">
        <v>0.57999999999999996</v>
      </c>
      <c r="G74" s="175" t="s">
        <v>29213</v>
      </c>
      <c r="H74" s="176"/>
      <c r="I74" s="176"/>
      <c r="J74" s="177"/>
      <c r="K74" s="29"/>
    </row>
    <row r="75" spans="1:11" ht="45" customHeight="1" x14ac:dyDescent="0.25">
      <c r="A75" s="23" t="s">
        <v>29207</v>
      </c>
      <c r="B75" s="24" t="str">
        <f>IF(IFERROR(VLOOKUP(C75,SINAPI!$A:$D,1,FALSE),"")=C75,"SINAPI",IF(IFERROR(VLOOKUP(C75,SETOP!$A:$E,1,FALSE),"")=C75,"SETOP",IF(IFERROR(VLOOKUP(C75,SUDECAP!$A:$D,1,FALSE),"")=C75,"SUDECAP",IF(IFERROR(VLOOKUP(C75,SICRO!$A:$D,1,FALSE),"")=C75,"SICRO","COMPOSIÇÃO"))))</f>
        <v>SINAPI</v>
      </c>
      <c r="C75" s="30">
        <v>98520</v>
      </c>
      <c r="D75" s="25" t="str">
        <f>IFERROR(IFERROR(VLOOKUP(C75,SINAPI!$A:$D,2,FALSE),IFERROR(VLOOKUP(C75,SETOP!$A:$E,3,FALSE),IFERROR(VLOOKUP(C75,SETOP!$B:$E,2,FALSE),IFERROR(VLOOKUP(C75,SUDECAP!$A:$D,2,FALSE),IFERROR(VLOOKUP(C75,SICRO!$A:$D,2,FALSE),VLOOKUP(C75,CPUS!$B:$H,3,FALSE)))))),"")</f>
        <v>APLICAÇÃO DE ADUBO EM SOLO. AF_05/2018</v>
      </c>
      <c r="E75" s="26" t="str">
        <f>IFERROR(IFERROR(VLOOKUP(C75,SINAPI!$A:$D,3,FALSE),IFERROR(VLOOKUP(C75,SETOP!$A:$E,4,FALSE),IFERROR(VLOOKUP(C75,SETOP!$B:$E,3,FALSE),IFERROR(VLOOKUP(C75,SUDECAP!$A:$D,3,FALSE),IFERROR(VLOOKUP(C75,SICRO!$A:$D,3,FALSE),VLOOKUP(C75,CPUS!$B:$H,4,FALSE)))))),"")</f>
        <v>M2</v>
      </c>
      <c r="F75" s="27">
        <v>567.73</v>
      </c>
      <c r="G75" s="175" t="s">
        <v>29214</v>
      </c>
      <c r="H75" s="176"/>
      <c r="I75" s="176"/>
      <c r="J75" s="177"/>
      <c r="K75" s="29"/>
    </row>
    <row r="76" spans="1:11" ht="30" customHeight="1" x14ac:dyDescent="0.25">
      <c r="A76" s="23" t="s">
        <v>29208</v>
      </c>
      <c r="B76" s="24" t="str">
        <f>IF(IFERROR(VLOOKUP(C76,SINAPI!$A:$D,1,FALSE),"")=C76,"SINAPI",IF(IFERROR(VLOOKUP(C76,SETOP!$A:$E,1,FALSE),"")=C76,"SETOP",IF(IFERROR(VLOOKUP(C76,SUDECAP!$A:$D,1,FALSE),"")=C76,"SUDECAP",IF(IFERROR(VLOOKUP(C76,SICRO!$A:$D,1,FALSE),"")=C76,"SICRO","COMPOSIÇÃO"))))</f>
        <v>COMPOSIÇÃO</v>
      </c>
      <c r="C76" s="30" t="s">
        <v>29198</v>
      </c>
      <c r="D76" s="25" t="str">
        <f>IFERROR(IFERROR(VLOOKUP(C76,SINAPI!$A:$D,2,FALSE),IFERROR(VLOOKUP(C76,SETOP!$A:$E,3,FALSE),IFERROR(VLOOKUP(C76,SETOP!$B:$E,2,FALSE),IFERROR(VLOOKUP(C76,SUDECAP!$A:$D,2,FALSE),IFERROR(VLOOKUP(C76,SICRO!$A:$D,2,FALSE),VLOOKUP(C76,CPUS!$B:$H,3,FALSE)))))),"")</f>
        <v>LASTRO DE AREIA COM PÓ DE PEDRA PARA PAISAGISMO</v>
      </c>
      <c r="E76" s="26" t="str">
        <f>IFERROR(IFERROR(VLOOKUP(C76,SINAPI!$A:$D,3,FALSE),IFERROR(VLOOKUP(C76,SETOP!$A:$E,4,FALSE),IFERROR(VLOOKUP(C76,SETOP!$B:$E,3,FALSE),IFERROR(VLOOKUP(C76,SUDECAP!$A:$D,3,FALSE),IFERROR(VLOOKUP(C76,SICRO!$A:$D,3,FALSE),VLOOKUP(C76,CPUS!$B:$H,4,FALSE)))))),"")</f>
        <v>M3</v>
      </c>
      <c r="F76" s="27">
        <v>0.3</v>
      </c>
      <c r="G76" s="175" t="s">
        <v>29215</v>
      </c>
      <c r="H76" s="176"/>
      <c r="I76" s="176"/>
      <c r="J76" s="177"/>
      <c r="K76" s="29"/>
    </row>
    <row r="77" spans="1:11" ht="30" customHeight="1" x14ac:dyDescent="0.25">
      <c r="A77" s="23" t="s">
        <v>29209</v>
      </c>
      <c r="B77" s="24" t="str">
        <f>IF(IFERROR(VLOOKUP(C77,SINAPI!$A:$D,1,FALSE),"")=C77,"SINAPI",IF(IFERROR(VLOOKUP(C77,SETOP!$A:$E,1,FALSE),"")=C77,"SETOP",IF(IFERROR(VLOOKUP(C77,SUDECAP!$A:$D,1,FALSE),"")=C77,"SUDECAP",IF(IFERROR(VLOOKUP(C77,SICRO!$A:$D,1,FALSE),"")=C77,"SICRO","COMPOSIÇÃO"))))</f>
        <v>SETOP</v>
      </c>
      <c r="C77" s="30" t="s">
        <v>5932</v>
      </c>
      <c r="D77" s="25" t="str">
        <f>IFERROR(IFERROR(VLOOKUP(C77,SINAPI!$A:$D,2,FALSE),IFERROR(VLOOKUP(C77,SETOP!$A:$E,3,FALSE),IFERROR(VLOOKUP(C77,SETOP!$B:$E,2,FALSE),IFERROR(VLOOKUP(C77,SUDECAP!$A:$D,2,FALSE),IFERROR(VLOOKUP(C77,SICRO!$A:$D,2,FALSE),VLOOKUP(C77,CPUS!$B:$H,3,FALSE)))))),"")</f>
        <v>LASTRO DE BRITA COM PEDRA BRITADA NÚMERO 2 E 3, INCLUSIVE ADENSAMENTO E APILOAMENTO MANUAL</v>
      </c>
      <c r="E77" s="26" t="str">
        <f>IFERROR(IFERROR(VLOOKUP(C77,SINAPI!$A:$D,3,FALSE),IFERROR(VLOOKUP(C77,SETOP!$A:$E,4,FALSE),IFERROR(VLOOKUP(C77,SETOP!$B:$E,3,FALSE),IFERROR(VLOOKUP(C77,SUDECAP!$A:$D,3,FALSE),IFERROR(VLOOKUP(C77,SICRO!$A:$D,3,FALSE),VLOOKUP(C77,CPUS!$B:$H,4,FALSE)))))),"")</f>
        <v>M3</v>
      </c>
      <c r="F77" s="27">
        <v>0.5</v>
      </c>
      <c r="G77" s="175" t="s">
        <v>29216</v>
      </c>
      <c r="H77" s="176"/>
      <c r="I77" s="176"/>
      <c r="J77" s="177"/>
      <c r="K77" s="29"/>
    </row>
    <row r="78" spans="1:11" ht="45" x14ac:dyDescent="0.25">
      <c r="A78" s="23" t="s">
        <v>29229</v>
      </c>
      <c r="B78" s="24" t="str">
        <f>IF(IFERROR(VLOOKUP(C78,SINAPI!$A:$D,1,FALSE),"")=C78,"SINAPI",IF(IFERROR(VLOOKUP(C78,SETOP!$A:$E,1,FALSE),"")=C78,"SETOP",IF(IFERROR(VLOOKUP(C78,SUDECAP!$A:$D,1,FALSE),"")=C78,"SUDECAP",IF(IFERROR(VLOOKUP(C78,SICRO!$A:$D,1,FALSE),"")=C78,"SICRO","COMPOSIÇÃO"))))</f>
        <v>SETOP</v>
      </c>
      <c r="C78" s="30" t="s">
        <v>9523</v>
      </c>
      <c r="D78" s="25" t="str">
        <f>IFERROR(IFERROR(VLOOKUP(C78,SINAPI!$A:$D,2,FALSE),IFERROR(VLOOKUP(C78,SETOP!$A:$E,3,FALSE),IFERROR(VLOOKUP(C78,SETOP!$B:$E,2,FALSE),IFERROR(VLOOKUP(C78,SUDECAP!$A:$D,2,FALSE),IFERROR(VLOOKUP(C78,SICRO!$A:$D,2,FALSE),VLOOKUP(C78,CPUS!$B:$H,3,FALSE)))))),"")</f>
        <v>GUIA DE CORDÃO BOLEADO, EM CONCRETO COM FCK 20MPA, PRÉ-MOLDADA, 10X10CM (ALTURA X LARGURA), INCLUSIVE UMA (1) FIADA DE BLOCO DE CONCRETO, ESP. 9CM, ESCAVAÇÃO, APILOAMENTO E TRANSPORTE COM RETIRADA DO MATERIAL ESCAVADO (EM CAÇAMBA)</v>
      </c>
      <c r="E78" s="26" t="str">
        <f>IFERROR(IFERROR(VLOOKUP(C78,SINAPI!$A:$D,3,FALSE),IFERROR(VLOOKUP(C78,SETOP!$A:$E,4,FALSE),IFERROR(VLOOKUP(C78,SETOP!$B:$E,3,FALSE),IFERROR(VLOOKUP(C78,SUDECAP!$A:$D,3,FALSE),IFERROR(VLOOKUP(C78,SICRO!$A:$D,3,FALSE),VLOOKUP(C78,CPUS!$B:$H,4,FALSE)))))),"")</f>
        <v>M</v>
      </c>
      <c r="F78" s="27">
        <v>123.38</v>
      </c>
      <c r="G78" s="175" t="s">
        <v>29217</v>
      </c>
      <c r="H78" s="176"/>
      <c r="I78" s="176"/>
      <c r="J78" s="177"/>
      <c r="K78" s="29"/>
    </row>
    <row r="79" spans="1:11" ht="45" customHeight="1" x14ac:dyDescent="0.25">
      <c r="A79" s="23" t="s">
        <v>29230</v>
      </c>
      <c r="B79" s="24" t="str">
        <f>IF(IFERROR(VLOOKUP(C79,SINAPI!$A:$D,1,FALSE),"")=C79,"SINAPI",IF(IFERROR(VLOOKUP(C79,SETOP!$A:$E,1,FALSE),"")=C79,"SETOP",IF(IFERROR(VLOOKUP(C79,SUDECAP!$A:$D,1,FALSE),"")=C79,"SUDECAP",IF(IFERROR(VLOOKUP(C79,SICRO!$A:$D,1,FALSE),"")=C79,"SICRO","COMPOSIÇÃO"))))</f>
        <v>COMPOSIÇÃO</v>
      </c>
      <c r="C79" s="30" t="s">
        <v>29222</v>
      </c>
      <c r="D79" s="25" t="str">
        <f>IFERROR(IFERROR(VLOOKUP(C79,SINAPI!$A:$D,2,FALSE),IFERROR(VLOOKUP(C79,SETOP!$A:$E,3,FALSE),IFERROR(VLOOKUP(C79,SETOP!$B:$E,2,FALSE),IFERROR(VLOOKUP(C79,SUDECAP!$A:$D,2,FALSE),IFERROR(VLOOKUP(C79,SICRO!$A:$D,2,FALSE),VLOOKUP(C79,CPUS!$B:$H,3,FALSE)))))),"")</f>
        <v>INSTALAÇÃO DE LETREIRO (REAPROVEITAMENTO DAS LETRAS) EM BASE DE CONCRETO</v>
      </c>
      <c r="E79" s="26" t="str">
        <f>IFERROR(IFERROR(VLOOKUP(C79,SINAPI!$A:$D,3,FALSE),IFERROR(VLOOKUP(C79,SETOP!$A:$E,4,FALSE),IFERROR(VLOOKUP(C79,SETOP!$B:$E,3,FALSE),IFERROR(VLOOKUP(C79,SUDECAP!$A:$D,3,FALSE),IFERROR(VLOOKUP(C79,SICRO!$A:$D,3,FALSE),VLOOKUP(C79,CPUS!$B:$H,4,FALSE)))))),"")</f>
        <v>UND</v>
      </c>
      <c r="F79" s="27">
        <v>1</v>
      </c>
      <c r="G79" s="175" t="s">
        <v>29231</v>
      </c>
      <c r="H79" s="176" t="e">
        <f t="shared" ref="H79" si="3">TRUNC(F79*G79,2)</f>
        <v>#VALUE!</v>
      </c>
      <c r="I79" s="176" t="e">
        <f t="shared" ref="I79" si="4">TRUNC(G79*(1+$H$3),2)</f>
        <v>#VALUE!</v>
      </c>
      <c r="J79" s="177" t="e">
        <f t="shared" ref="J79" si="5">TRUNC(I79*F79,2)</f>
        <v>#VALUE!</v>
      </c>
      <c r="K79" s="29"/>
    </row>
    <row r="80" spans="1:11" x14ac:dyDescent="0.25">
      <c r="A80" s="144">
        <f>PLANILHA!A80</f>
        <v>10</v>
      </c>
      <c r="B80" s="63"/>
      <c r="C80" s="145"/>
      <c r="D80" s="146" t="str">
        <f>PLANILHA!D80</f>
        <v>DRENAGEM</v>
      </c>
      <c r="E80" s="147"/>
      <c r="F80" s="148"/>
      <c r="G80" s="149"/>
      <c r="H80" s="150"/>
      <c r="I80" s="150"/>
      <c r="J80" s="151"/>
      <c r="K80" s="29"/>
    </row>
    <row r="81" spans="1:11" ht="30" x14ac:dyDescent="0.25">
      <c r="A81" s="23" t="str">
        <f>PLANILHA!A81</f>
        <v>10.1</v>
      </c>
      <c r="B81" s="24" t="str">
        <f>PLANILHA!B81</f>
        <v>SINAPI</v>
      </c>
      <c r="C81" s="30">
        <f>PLANILHA!C81</f>
        <v>92219</v>
      </c>
      <c r="D81" s="25" t="str">
        <f>PLANILHA!D81</f>
        <v>TUBO DE CONCRETO PARA REDES COLETORAS DE ÁGUAS PLUVIAIS, DIÂMETRO DE 400 MM, JUNTA RÍGIDA, INSTALADO EM LOCAL COM ALTO NÍVEL DE INTERFERÊNCIAS - FORNECIMENTO E ASSENTAMENTO. AF_12/2015</v>
      </c>
      <c r="E81" s="26" t="str">
        <f>PLANILHA!E81</f>
        <v>M</v>
      </c>
      <c r="F81" s="27">
        <f>PLANILHA!F81</f>
        <v>101</v>
      </c>
      <c r="G81" s="175" t="s">
        <v>35095</v>
      </c>
      <c r="H81" s="176"/>
      <c r="I81" s="176"/>
      <c r="J81" s="177"/>
      <c r="K81" s="29"/>
    </row>
    <row r="82" spans="1:11" ht="30" x14ac:dyDescent="0.25">
      <c r="A82" s="23" t="str">
        <f>PLANILHA!A82</f>
        <v>10.2</v>
      </c>
      <c r="B82" s="24" t="str">
        <f>PLANILHA!B82</f>
        <v>SICRO</v>
      </c>
      <c r="C82" s="30">
        <f>PLANILHA!C82</f>
        <v>2003873</v>
      </c>
      <c r="D82" s="25" t="str">
        <f>PLANILHA!D82</f>
        <v>TUBO DE CONCRETO PA1 PRODUZIDO NA OBRA PARA DRENAGEM - D = 0,60 M - AREIA EXTRAÍDA E BRITA PRODUZIDA - FORNECIMENTO E INSTALAÇÃO</v>
      </c>
      <c r="E82" s="26" t="str">
        <f>PLANILHA!E82</f>
        <v>M</v>
      </c>
      <c r="F82" s="27">
        <f>PLANILHA!F82</f>
        <v>131</v>
      </c>
      <c r="G82" s="175" t="s">
        <v>35095</v>
      </c>
      <c r="H82" s="176"/>
      <c r="I82" s="176"/>
      <c r="J82" s="177"/>
      <c r="K82" s="29"/>
    </row>
    <row r="83" spans="1:11" ht="30" customHeight="1" x14ac:dyDescent="0.25">
      <c r="A83" s="23" t="str">
        <f>PLANILHA!A83</f>
        <v>10.3</v>
      </c>
      <c r="B83" s="24" t="str">
        <f>PLANILHA!B83</f>
        <v>SICRO</v>
      </c>
      <c r="C83" s="30">
        <f>PLANILHA!C83</f>
        <v>2003680</v>
      </c>
      <c r="D83" s="25" t="str">
        <f>PLANILHA!D83</f>
        <v>POÇO DE VISITA - PVI 02 - AREIA E BRITA COMERCIAIS</v>
      </c>
      <c r="E83" s="26" t="str">
        <f>PLANILHA!E83</f>
        <v>UN</v>
      </c>
      <c r="F83" s="27">
        <f>PLANILHA!F83</f>
        <v>5</v>
      </c>
      <c r="G83" s="175" t="s">
        <v>35095</v>
      </c>
      <c r="H83" s="176"/>
      <c r="I83" s="176"/>
      <c r="J83" s="177"/>
      <c r="K83" s="29"/>
    </row>
    <row r="84" spans="1:11" ht="45" customHeight="1" x14ac:dyDescent="0.25">
      <c r="A84" s="23" t="str">
        <f>PLANILHA!A84</f>
        <v>10.4</v>
      </c>
      <c r="B84" s="24" t="str">
        <f>PLANILHA!B84</f>
        <v>SINAPI</v>
      </c>
      <c r="C84" s="30">
        <f>PLANILHA!C84</f>
        <v>102276</v>
      </c>
      <c r="D84" s="25" t="str">
        <f>PLANILHA!D84</f>
        <v>ESCAVAÇÃO MECANIZADA DE VALA COM PROF. ATÉ 1,5 M (MÉDIA MONTANTE E JUSANTE/UMA COMPOSIÇÃO POR TRECHO), ESCAVADEIRA (0,8 M3), LARG. MENOR QUE 1,5 M, EM SOLO DE 1A CATEGORIA, EM LOCAIS COM ALTO NÍVEL DE INTERFERÊNCIA. AF_02/2021</v>
      </c>
      <c r="E84" s="26" t="str">
        <f>PLANILHA!E84</f>
        <v>M3</v>
      </c>
      <c r="F84" s="27">
        <f>PLANILHA!F84</f>
        <v>286.63</v>
      </c>
      <c r="G84" s="175" t="s">
        <v>35096</v>
      </c>
      <c r="H84" s="176"/>
      <c r="I84" s="176"/>
      <c r="J84" s="177"/>
      <c r="K84" s="29"/>
    </row>
    <row r="85" spans="1:11" ht="45" customHeight="1" x14ac:dyDescent="0.25">
      <c r="A85" s="23" t="str">
        <f>PLANILHA!A85</f>
        <v>10.5</v>
      </c>
      <c r="B85" s="24" t="str">
        <f>PLANILHA!B85</f>
        <v>SINAPI</v>
      </c>
      <c r="C85" s="30">
        <f>PLANILHA!C85</f>
        <v>90084</v>
      </c>
      <c r="D85" s="25" t="str">
        <f>PLANILHA!D85</f>
        <v>ESCAVAÇÃO MECANIZADA DE VALA COM PROF. MAIOR QUE 1,5 M ATÉ 3,0 M (MÉDIA MONTANTE E JUSANTE/UMA COMPOSIÇÃO POR TRECHO), ESCAVADEIRA (0,8 M3), LARGURA ATÉ 1,5 M, EM SOLO DE 1A CATEGORIA, EM LOCAIS COM ALTO NÍVEL DE INTERFERÊNCIA. AF_02/2021</v>
      </c>
      <c r="E85" s="26" t="str">
        <f>PLANILHA!E85</f>
        <v>M3</v>
      </c>
      <c r="F85" s="27">
        <f>PLANILHA!F85</f>
        <v>26.04</v>
      </c>
      <c r="G85" s="175" t="s">
        <v>35095</v>
      </c>
      <c r="H85" s="176"/>
      <c r="I85" s="176"/>
      <c r="J85" s="177"/>
      <c r="K85" s="29"/>
    </row>
    <row r="86" spans="1:11" ht="45" customHeight="1" x14ac:dyDescent="0.25">
      <c r="A86" s="23" t="str">
        <f>PLANILHA!A86</f>
        <v>10.6</v>
      </c>
      <c r="B86" s="24" t="str">
        <f>PLANILHA!B86</f>
        <v>SICRO</v>
      </c>
      <c r="C86" s="30">
        <f>PLANILHA!C86</f>
        <v>2003850</v>
      </c>
      <c r="D86" s="25" t="str">
        <f>PLANILHA!D86</f>
        <v>LASTRO DE BRITA COMERCIAL COMPACTADO COM SOQUETE VIBRATÓRIO - ESPALHAMENTO MANUAL</v>
      </c>
      <c r="E86" s="26" t="str">
        <f>PLANILHA!E86</f>
        <v>M³</v>
      </c>
      <c r="F86" s="27">
        <f>PLANILHA!F86</f>
        <v>28.61</v>
      </c>
      <c r="G86" s="175" t="s">
        <v>35097</v>
      </c>
      <c r="H86" s="176"/>
      <c r="I86" s="176"/>
      <c r="J86" s="177"/>
      <c r="K86" s="29"/>
    </row>
    <row r="87" spans="1:11" ht="45" customHeight="1" x14ac:dyDescent="0.25">
      <c r="A87" s="23" t="str">
        <f>PLANILHA!A87</f>
        <v>10.7</v>
      </c>
      <c r="B87" s="24" t="str">
        <f>PLANILHA!B87</f>
        <v>SICRO</v>
      </c>
      <c r="C87" s="30">
        <f>PLANILHA!C87</f>
        <v>4805755</v>
      </c>
      <c r="D87" s="25" t="str">
        <f>PLANILHA!D87</f>
        <v>APILOAMENTO MANUAL</v>
      </c>
      <c r="E87" s="26" t="str">
        <f>PLANILHA!E87</f>
        <v>M³</v>
      </c>
      <c r="F87" s="27">
        <f>PLANILHA!F87</f>
        <v>205.9</v>
      </c>
      <c r="G87" s="175" t="s">
        <v>35098</v>
      </c>
      <c r="H87" s="176"/>
      <c r="I87" s="176"/>
      <c r="J87" s="177"/>
      <c r="K87" s="29"/>
    </row>
    <row r="88" spans="1:11" ht="45" customHeight="1" x14ac:dyDescent="0.25">
      <c r="A88" s="23" t="str">
        <f>PLANILHA!A88</f>
        <v>10.8</v>
      </c>
      <c r="B88" s="24" t="str">
        <f>PLANILHA!B88</f>
        <v>SINAPI</v>
      </c>
      <c r="C88" s="30">
        <f>PLANILHA!C88</f>
        <v>93382</v>
      </c>
      <c r="D88" s="25" t="str">
        <f>PLANILHA!D88</f>
        <v>REATERRO MANUAL DE VALAS, COM COMPACTADOR DE SOLOS DE PERCUSSÃO. AF_08/2023</v>
      </c>
      <c r="E88" s="26" t="str">
        <f>PLANILHA!E88</f>
        <v>M3</v>
      </c>
      <c r="F88" s="27">
        <f>PLANILHA!F88</f>
        <v>114.62</v>
      </c>
      <c r="G88" s="175" t="s">
        <v>35099</v>
      </c>
      <c r="H88" s="176"/>
      <c r="I88" s="176"/>
      <c r="J88" s="177"/>
      <c r="K88" s="29"/>
    </row>
    <row r="89" spans="1:11" ht="45" customHeight="1" x14ac:dyDescent="0.25">
      <c r="A89" s="23" t="str">
        <f>PLANILHA!A89</f>
        <v>10.9</v>
      </c>
      <c r="B89" s="24" t="str">
        <f>PLANILHA!B89</f>
        <v>SINAPI</v>
      </c>
      <c r="C89" s="30">
        <f>PLANILHA!C89</f>
        <v>93378</v>
      </c>
      <c r="D89" s="25" t="str">
        <f>PLANILHA!D89</f>
        <v>REATERRO MECANIZADO DE VALA COM RETROESCAVADEIRA (CAPACIDADE   DA   CAÇAMBA   DA RETRO: 0,26 M³/POTÊNCIA: 88 HP), LARGURA ATÉ 0,8 M, PROFUNDIDADE ATÉ 1,5 M, COM SOLO (SEM SUBSTITUIÇÃO) DE 1ª CATEGORIA, COM COMPACTADOR DE SOLOS DE PERCUSSÃO. AF_08/2023</v>
      </c>
      <c r="E89" s="26" t="str">
        <f>PLANILHA!E89</f>
        <v>M3</v>
      </c>
      <c r="F89" s="27">
        <f>PLANILHA!F89</f>
        <v>83.990000000000009</v>
      </c>
      <c r="G89" s="175" t="s">
        <v>35100</v>
      </c>
      <c r="H89" s="176"/>
      <c r="I89" s="176"/>
      <c r="J89" s="177"/>
      <c r="K89" s="29"/>
    </row>
    <row r="90" spans="1:11" ht="30" x14ac:dyDescent="0.25">
      <c r="A90" s="23" t="str">
        <f>PLANILHA!A90</f>
        <v>10.10</v>
      </c>
      <c r="B90" s="24" t="str">
        <f>PLANILHA!B90</f>
        <v>SINAPI</v>
      </c>
      <c r="C90" s="30">
        <f>PLANILHA!C90</f>
        <v>101576</v>
      </c>
      <c r="D90" s="25" t="str">
        <f>PLANILHA!D90</f>
        <v>ESCORAMENTO DE VALA, TIPO DESCONTÍNUO, COM PROFUNDIDADE DE 0 A 1,5 M, LARGURA MENOR QUE 1,5 M. AF_08/2020</v>
      </c>
      <c r="E90" s="26" t="str">
        <f>PLANILHA!E90</f>
        <v>M2</v>
      </c>
      <c r="F90" s="27">
        <f>PLANILHA!F90</f>
        <v>454.32</v>
      </c>
      <c r="G90" s="175" t="s">
        <v>35095</v>
      </c>
      <c r="H90" s="176"/>
      <c r="I90" s="176"/>
      <c r="J90" s="177"/>
      <c r="K90" s="29"/>
    </row>
    <row r="91" spans="1:11" ht="30" customHeight="1" x14ac:dyDescent="0.25">
      <c r="A91" s="23" t="str">
        <f>PLANILHA!A91</f>
        <v>10.11</v>
      </c>
      <c r="B91" s="24" t="str">
        <f>PLANILHA!B91</f>
        <v>SICRO</v>
      </c>
      <c r="C91" s="30">
        <f>PLANILHA!C91</f>
        <v>2003714</v>
      </c>
      <c r="D91" s="25" t="str">
        <f>PLANILHA!D91</f>
        <v>CHAMINÉ DOS POÇOS DE VISITA - CPV 01 - AREIA E BRITA COMERCIAIS</v>
      </c>
      <c r="E91" s="26" t="str">
        <f>PLANILHA!E91</f>
        <v>UN</v>
      </c>
      <c r="F91" s="27">
        <f>PLANILHA!F91</f>
        <v>3</v>
      </c>
      <c r="G91" s="175" t="s">
        <v>35095</v>
      </c>
      <c r="H91" s="176"/>
      <c r="I91" s="176"/>
      <c r="J91" s="177"/>
      <c r="K91" s="29"/>
    </row>
    <row r="92" spans="1:11" ht="30" customHeight="1" x14ac:dyDescent="0.25">
      <c r="A92" s="23" t="str">
        <f>PLANILHA!A92</f>
        <v>10.12</v>
      </c>
      <c r="B92" s="24" t="str">
        <f>PLANILHA!B92</f>
        <v>SICRO</v>
      </c>
      <c r="C92" s="30">
        <f>PLANILHA!C92</f>
        <v>2003716</v>
      </c>
      <c r="D92" s="25" t="str">
        <f>PLANILHA!D92</f>
        <v>CHAMINÉ DOS POÇOS DE VISITA - CPV 02 - AREIA E BRITA COMERCIAIS</v>
      </c>
      <c r="E92" s="26" t="str">
        <f>PLANILHA!E92</f>
        <v>UN</v>
      </c>
      <c r="F92" s="27">
        <f>PLANILHA!F92</f>
        <v>2</v>
      </c>
      <c r="G92" s="175" t="s">
        <v>35095</v>
      </c>
      <c r="H92" s="176"/>
      <c r="I92" s="176"/>
      <c r="J92" s="177"/>
      <c r="K92" s="29"/>
    </row>
    <row r="93" spans="1:11" ht="30" customHeight="1" x14ac:dyDescent="0.25">
      <c r="A93" s="23" t="str">
        <f>PLANILHA!A93</f>
        <v>10.13</v>
      </c>
      <c r="B93" s="24" t="str">
        <f>PLANILHA!B93</f>
        <v>SICRO</v>
      </c>
      <c r="C93" s="30">
        <f>PLANILHA!C93</f>
        <v>2003939</v>
      </c>
      <c r="D93" s="25" t="str">
        <f>PLANILHA!D93</f>
        <v>MEIO-FIO DE CONCRETO - MFC 01 MOLDADO NO LOCAL COM EXTRUSORA E CONCRETO USINADO - AREIA E BRITA COMERCIAIS</v>
      </c>
      <c r="E93" s="26" t="str">
        <f>PLANILHA!E93</f>
        <v>M</v>
      </c>
      <c r="F93" s="27">
        <f>PLANILHA!F93</f>
        <v>360</v>
      </c>
      <c r="G93" s="175" t="s">
        <v>35095</v>
      </c>
      <c r="H93" s="176"/>
      <c r="I93" s="176"/>
      <c r="J93" s="177"/>
      <c r="K93" s="29"/>
    </row>
    <row r="94" spans="1:11" ht="30" customHeight="1" x14ac:dyDescent="0.25">
      <c r="A94" s="23" t="str">
        <f>PLANILHA!A94</f>
        <v>10.14</v>
      </c>
      <c r="B94" s="24" t="str">
        <f>PLANILHA!B94</f>
        <v>SICRO</v>
      </c>
      <c r="C94" s="30">
        <f>PLANILHA!C94</f>
        <v>2003947</v>
      </c>
      <c r="D94" s="25" t="str">
        <f>PLANILHA!D94</f>
        <v>MEIO-FIO DE CONCRETO - MFC 05 MOLDADO NO LOCAL COM EXTRUSORA E CONCRETO USINADO - AREIA E BRITA COMERCIAIS</v>
      </c>
      <c r="E94" s="26" t="str">
        <f>PLANILHA!E94</f>
        <v>M</v>
      </c>
      <c r="F94" s="27">
        <f>PLANILHA!F94</f>
        <v>53.07</v>
      </c>
      <c r="G94" s="175" t="s">
        <v>35095</v>
      </c>
      <c r="H94" s="176"/>
      <c r="I94" s="176"/>
      <c r="J94" s="177"/>
      <c r="K94" s="29"/>
    </row>
    <row r="95" spans="1:11" ht="30" customHeight="1" x14ac:dyDescent="0.25">
      <c r="A95" s="23" t="str">
        <f>PLANILHA!A95</f>
        <v>10.15</v>
      </c>
      <c r="B95" s="24" t="str">
        <f>PLANILHA!B95</f>
        <v>SICRO</v>
      </c>
      <c r="C95" s="30">
        <f>PLANILHA!C95</f>
        <v>2003634</v>
      </c>
      <c r="D95" s="25" t="str">
        <f>PLANILHA!D95</f>
        <v>BOCA DE LOBO DUPLA - GRELHA DE CONCRETO - BLDG 01 - AREIA E BRITA COMERCIAIS</v>
      </c>
      <c r="E95" s="26" t="str">
        <f>PLANILHA!E95</f>
        <v>UN</v>
      </c>
      <c r="F95" s="27">
        <f>PLANILHA!F95</f>
        <v>7</v>
      </c>
      <c r="G95" s="175" t="s">
        <v>35095</v>
      </c>
      <c r="H95" s="176"/>
      <c r="I95" s="176"/>
      <c r="J95" s="177"/>
      <c r="K95" s="29"/>
    </row>
    <row r="96" spans="1:11" ht="30" customHeight="1" x14ac:dyDescent="0.25">
      <c r="A96" s="23" t="str">
        <f>PLANILHA!A96</f>
        <v>10.16</v>
      </c>
      <c r="B96" s="24" t="str">
        <f>PLANILHA!B96</f>
        <v>SICRO</v>
      </c>
      <c r="C96" s="30">
        <f>PLANILHA!C96</f>
        <v>804377</v>
      </c>
      <c r="D96" s="25" t="str">
        <f>PLANILHA!D96</f>
        <v>BOCA DE BSTC D = 0,60 M - ESCONSIDADE 0° - AREIA E BRITA COMERCIAIS - ALAS ESCONSAS</v>
      </c>
      <c r="E96" s="26" t="str">
        <f>PLANILHA!E96</f>
        <v>UN</v>
      </c>
      <c r="F96" s="27">
        <f>PLANILHA!F96</f>
        <v>1</v>
      </c>
      <c r="G96" s="175" t="s">
        <v>35095</v>
      </c>
      <c r="H96" s="176"/>
      <c r="I96" s="176"/>
      <c r="J96" s="177"/>
      <c r="K96" s="29"/>
    </row>
    <row r="97" spans="1:11" x14ac:dyDescent="0.25">
      <c r="A97" s="144">
        <f>PLANILHA!A97</f>
        <v>11</v>
      </c>
      <c r="B97" s="63"/>
      <c r="C97" s="145"/>
      <c r="D97" s="64" t="str">
        <f>PLANILHA!D97</f>
        <v>INSTALAÇÕES ELÉTRICAS</v>
      </c>
      <c r="E97" s="147"/>
      <c r="F97" s="148"/>
      <c r="G97" s="178"/>
      <c r="H97" s="179"/>
      <c r="I97" s="179"/>
      <c r="J97" s="180"/>
      <c r="K97" s="29"/>
    </row>
    <row r="98" spans="1:11" ht="30" x14ac:dyDescent="0.25">
      <c r="A98" s="23" t="str">
        <f>PLANILHA!A98</f>
        <v>11.1</v>
      </c>
      <c r="B98" s="24" t="str">
        <f>PLANILHA!B98</f>
        <v>SINAPI</v>
      </c>
      <c r="C98" s="30">
        <f>PLANILHA!C98</f>
        <v>91927</v>
      </c>
      <c r="D98" s="25" t="str">
        <f>PLANILHA!D98</f>
        <v>CABO DE COBRE FLEXÍVEL ISOLADO, 2,5 MM², ANTI-CHAMA 0,6/1,0 KV, PARA CIRCUITOS TERMINAIS - FORNECIMENTO E INSTALAÇÃO. AF_03/2023</v>
      </c>
      <c r="E98" s="26" t="str">
        <f>PLANILHA!E98</f>
        <v>M</v>
      </c>
      <c r="F98" s="27">
        <f>PLANILHA!F98</f>
        <v>277.68</v>
      </c>
      <c r="G98" s="175" t="s">
        <v>35148</v>
      </c>
      <c r="H98" s="176"/>
      <c r="I98" s="176"/>
      <c r="J98" s="177"/>
      <c r="K98" s="29"/>
    </row>
    <row r="99" spans="1:11" ht="30" x14ac:dyDescent="0.25">
      <c r="A99" s="23" t="str">
        <f>PLANILHA!A99</f>
        <v>11.2</v>
      </c>
      <c r="B99" s="24" t="str">
        <f>PLANILHA!B99</f>
        <v>SETOP</v>
      </c>
      <c r="C99" s="30" t="str">
        <f>PLANILHA!C99</f>
        <v>ED-49168</v>
      </c>
      <c r="D99" s="25" t="str">
        <f>PLANILHA!D99</f>
        <v>CAIXA DE PASSAGEM EM ALVENARIA E TAMPA DE CONCRETO, FUNDO DE BRITA, TIPO 1, 30 X 30 X 40 CM, INCLUSIVE ESCAVAÇÃO, REATERRO E BOTA-FORA</v>
      </c>
      <c r="E99" s="26" t="str">
        <f>PLANILHA!E99</f>
        <v>UN</v>
      </c>
      <c r="F99" s="27">
        <f>PLANILHA!F99</f>
        <v>8</v>
      </c>
      <c r="G99" s="175" t="s">
        <v>35148</v>
      </c>
      <c r="H99" s="176"/>
      <c r="I99" s="176"/>
      <c r="J99" s="177"/>
      <c r="K99" s="29"/>
    </row>
    <row r="100" spans="1:11" ht="30" x14ac:dyDescent="0.25">
      <c r="A100" s="23" t="str">
        <f>PLANILHA!A100</f>
        <v>11.3</v>
      </c>
      <c r="B100" s="24" t="str">
        <f>PLANILHA!B100</f>
        <v>SETOP</v>
      </c>
      <c r="C100" s="30" t="str">
        <f>PLANILHA!C100</f>
        <v>ED-49205</v>
      </c>
      <c r="D100" s="25" t="str">
        <f>PLANILHA!D100</f>
        <v>CAIXA PARA MEDIÇÃO, TIPO CM-14, COM VISOR DO LEITOR PARA VIA PÚBLICA (LVP), DIMENSÕES CONFORME PADRÃO CEMIG, EXCLUSIVE DISJUNTOR, INCLUSIVE INSTALAÇÃO</v>
      </c>
      <c r="E100" s="26" t="str">
        <f>PLANILHA!E100</f>
        <v>UN</v>
      </c>
      <c r="F100" s="27">
        <f>PLANILHA!F100</f>
        <v>1</v>
      </c>
      <c r="G100" s="175" t="s">
        <v>35148</v>
      </c>
      <c r="H100" s="176"/>
      <c r="I100" s="176"/>
      <c r="J100" s="177"/>
      <c r="K100" s="29"/>
    </row>
    <row r="101" spans="1:11" ht="30" x14ac:dyDescent="0.25">
      <c r="A101" s="23" t="str">
        <f>PLANILHA!A101</f>
        <v>11.4</v>
      </c>
      <c r="B101" s="24" t="str">
        <f>PLANILHA!B101</f>
        <v>SINAPI</v>
      </c>
      <c r="C101" s="30">
        <f>PLANILHA!C101</f>
        <v>91941</v>
      </c>
      <c r="D101" s="25" t="str">
        <f>PLANILHA!D101</f>
        <v>CAIXA RETANGULAR 4" X 2" BAIXA (0,30 M DO PISO), PVC, INSTALADA EM PAREDE - FORNECIMENTO E INSTALAÇÃO. AF_03/2023</v>
      </c>
      <c r="E101" s="26" t="str">
        <f>PLANILHA!E101</f>
        <v>UN</v>
      </c>
      <c r="F101" s="27">
        <f>PLANILHA!F101</f>
        <v>3</v>
      </c>
      <c r="G101" s="175" t="s">
        <v>35148</v>
      </c>
      <c r="H101" s="176"/>
      <c r="I101" s="176"/>
      <c r="J101" s="177"/>
      <c r="K101" s="29"/>
    </row>
    <row r="102" spans="1:11" ht="30" customHeight="1" x14ac:dyDescent="0.25">
      <c r="A102" s="23" t="str">
        <f>PLANILHA!A102</f>
        <v>11.5</v>
      </c>
      <c r="B102" s="24" t="str">
        <f>PLANILHA!B102</f>
        <v>SINAPI</v>
      </c>
      <c r="C102" s="30">
        <f>PLANILHA!C102</f>
        <v>93660</v>
      </c>
      <c r="D102" s="25" t="str">
        <f>PLANILHA!D102</f>
        <v>DISJUNTOR BIPOLAR TIPO DIN, CORRENTE NOMINAL DE 10A - FORNECIMENTO E INSTALAÇÃO. AF_10/2020</v>
      </c>
      <c r="E102" s="26" t="str">
        <f>PLANILHA!E102</f>
        <v>UN</v>
      </c>
      <c r="F102" s="27">
        <f>PLANILHA!F102</f>
        <v>1</v>
      </c>
      <c r="G102" s="175" t="s">
        <v>35148</v>
      </c>
      <c r="H102" s="176"/>
      <c r="I102" s="176"/>
      <c r="J102" s="177"/>
      <c r="K102" s="29"/>
    </row>
    <row r="103" spans="1:11" ht="30" customHeight="1" x14ac:dyDescent="0.25">
      <c r="A103" s="23" t="str">
        <f>PLANILHA!A103</f>
        <v>11.6</v>
      </c>
      <c r="B103" s="24" t="str">
        <f>PLANILHA!B103</f>
        <v>SINAPI</v>
      </c>
      <c r="C103" s="30">
        <f>PLANILHA!C103</f>
        <v>93661</v>
      </c>
      <c r="D103" s="25" t="str">
        <f>PLANILHA!D103</f>
        <v>DISJUNTOR BIPOLAR TIPO DIN, CORRENTE NOMINAL DE 16A - FORNECIMENTO E INSTALAÇÃO. AF_10/2020</v>
      </c>
      <c r="E103" s="26" t="str">
        <f>PLANILHA!E103</f>
        <v>UN</v>
      </c>
      <c r="F103" s="27">
        <f>PLANILHA!F103</f>
        <v>1</v>
      </c>
      <c r="G103" s="175" t="s">
        <v>35148</v>
      </c>
      <c r="H103" s="176"/>
      <c r="I103" s="176"/>
      <c r="J103" s="177"/>
      <c r="K103" s="29"/>
    </row>
    <row r="104" spans="1:11" ht="30" customHeight="1" x14ac:dyDescent="0.25">
      <c r="A104" s="23" t="str">
        <f>PLANILHA!A104</f>
        <v>11.7</v>
      </c>
      <c r="B104" s="24" t="str">
        <f>PLANILHA!B104</f>
        <v>SINAPI</v>
      </c>
      <c r="C104" s="30">
        <f>PLANILHA!C104</f>
        <v>93653</v>
      </c>
      <c r="D104" s="25" t="str">
        <f>PLANILHA!D104</f>
        <v>DISJUNTOR MONOPOLAR TIPO DIN, CORRENTE NOMINAL DE 10A - FORNECIMENTO E INSTALAÇÃO. AF_10/2020</v>
      </c>
      <c r="E104" s="26" t="str">
        <f>PLANILHA!E104</f>
        <v>UN</v>
      </c>
      <c r="F104" s="27">
        <f>PLANILHA!F104</f>
        <v>3</v>
      </c>
      <c r="G104" s="175" t="s">
        <v>35148</v>
      </c>
      <c r="H104" s="176"/>
      <c r="I104" s="176"/>
      <c r="J104" s="177"/>
      <c r="K104" s="29"/>
    </row>
    <row r="105" spans="1:11" ht="30" customHeight="1" x14ac:dyDescent="0.25">
      <c r="A105" s="23" t="str">
        <f>PLANILHA!A105</f>
        <v>11.8</v>
      </c>
      <c r="B105" s="24" t="str">
        <f>PLANILHA!B105</f>
        <v>SINAPI</v>
      </c>
      <c r="C105" s="30">
        <f>PLANILHA!C105</f>
        <v>97667</v>
      </c>
      <c r="D105" s="25" t="str">
        <f>PLANILHA!D105</f>
        <v>ELETRODUTO FLEXÍVEL CORRUGADO, PEAD, DN 50 (1 1/2"), PARA REDE ENTERRADA DE DISTRIBUIÇÃO DE ENERGIA ELÉTRICA - FORNECIMENTO E INSTALAÇÃO. AF_12/2021</v>
      </c>
      <c r="E105" s="26" t="str">
        <f>PLANILHA!E105</f>
        <v>M</v>
      </c>
      <c r="F105" s="27">
        <f>PLANILHA!F105</f>
        <v>17.760000000000002</v>
      </c>
      <c r="G105" s="175" t="s">
        <v>35148</v>
      </c>
      <c r="H105" s="176"/>
      <c r="I105" s="176"/>
      <c r="J105" s="177"/>
      <c r="K105" s="29"/>
    </row>
    <row r="106" spans="1:11" ht="30" x14ac:dyDescent="0.25">
      <c r="A106" s="23" t="str">
        <f>PLANILHA!A106</f>
        <v>11.9</v>
      </c>
      <c r="B106" s="24" t="str">
        <f>PLANILHA!B106</f>
        <v>SINAPI</v>
      </c>
      <c r="C106" s="30">
        <f>PLANILHA!C106</f>
        <v>92000</v>
      </c>
      <c r="D106" s="25" t="str">
        <f>PLANILHA!D106</f>
        <v>TOMADA BAIXA DE EMBUTIR (1 MÓDULO), 2P+T 10 A, INCLUINDO SUPORTE E PLACA - FORNECIMENTO E INSTALAÇÃO. AF_03/2023</v>
      </c>
      <c r="E106" s="26" t="str">
        <f>PLANILHA!E106</f>
        <v>UN</v>
      </c>
      <c r="F106" s="27">
        <f>PLANILHA!F106</f>
        <v>3</v>
      </c>
      <c r="G106" s="175" t="s">
        <v>35148</v>
      </c>
      <c r="H106" s="176"/>
      <c r="I106" s="176"/>
      <c r="J106" s="177"/>
      <c r="K106" s="29"/>
    </row>
    <row r="107" spans="1:11" ht="30" customHeight="1" x14ac:dyDescent="0.25">
      <c r="A107" s="23" t="str">
        <f>PLANILHA!A107</f>
        <v>11.10</v>
      </c>
      <c r="B107" s="24" t="str">
        <f>PLANILHA!B107</f>
        <v>SINAPI</v>
      </c>
      <c r="C107" s="30">
        <f>PLANILHA!C107</f>
        <v>91936</v>
      </c>
      <c r="D107" s="25" t="str">
        <f>PLANILHA!D107</f>
        <v>CAIXA OCTOGONAL 4" X 4", PVC, INSTALADA EM LAJE - FORNECIMENTO E INSTALAÇÃO. AF_03/2023</v>
      </c>
      <c r="E107" s="26" t="str">
        <f>PLANILHA!E107</f>
        <v>UN</v>
      </c>
      <c r="F107" s="27">
        <f>PLANILHA!F107</f>
        <v>3</v>
      </c>
      <c r="G107" s="175" t="s">
        <v>35148</v>
      </c>
      <c r="H107" s="176"/>
      <c r="I107" s="176"/>
      <c r="J107" s="177"/>
      <c r="K107" s="29"/>
    </row>
    <row r="108" spans="1:11" ht="30" customHeight="1" x14ac:dyDescent="0.25">
      <c r="A108" s="23" t="str">
        <f>PLANILHA!A108</f>
        <v>11.11</v>
      </c>
      <c r="B108" s="24" t="str">
        <f>PLANILHA!B108</f>
        <v>COMPOSIÇÃO</v>
      </c>
      <c r="C108" s="30" t="str">
        <f>PLANILHA!C108</f>
        <v>CPU-3196</v>
      </c>
      <c r="D108" s="25" t="str">
        <f>PLANILHA!D108</f>
        <v>FONTE PROFISSIONAL FITA LED 12V 40W - FORNECIMENTO E INSTALAÇÃO</v>
      </c>
      <c r="E108" s="26" t="str">
        <f>PLANILHA!E108</f>
        <v>UND</v>
      </c>
      <c r="F108" s="27">
        <f>PLANILHA!F108</f>
        <v>4</v>
      </c>
      <c r="G108" s="175" t="s">
        <v>35148</v>
      </c>
      <c r="H108" s="176"/>
      <c r="I108" s="176"/>
      <c r="J108" s="177"/>
      <c r="K108" s="29"/>
    </row>
    <row r="109" spans="1:11" ht="30" x14ac:dyDescent="0.25">
      <c r="A109" s="23" t="str">
        <f>PLANILHA!A109</f>
        <v>11.12</v>
      </c>
      <c r="B109" s="24" t="str">
        <f>PLANILHA!B109</f>
        <v>SINAPI</v>
      </c>
      <c r="C109" s="30">
        <f>PLANILHA!C109</f>
        <v>91849</v>
      </c>
      <c r="D109" s="25" t="str">
        <f>PLANILHA!D109</f>
        <v>ELETRODUTO FLEXÍVEL LISO, PEAD, DN 32 MM (1"), PARA CIRCUITOS TERMINAIS, INSTALADO EM LAJE - FORNECIMENTO E INSTALAÇÃO. AF_03/2023</v>
      </c>
      <c r="E109" s="26" t="str">
        <f>PLANILHA!E109</f>
        <v>M</v>
      </c>
      <c r="F109" s="27">
        <f>PLANILHA!F109</f>
        <v>50.19</v>
      </c>
      <c r="G109" s="175" t="s">
        <v>35148</v>
      </c>
      <c r="H109" s="176"/>
      <c r="I109" s="176"/>
      <c r="J109" s="177"/>
      <c r="K109" s="29"/>
    </row>
    <row r="110" spans="1:11" ht="30" customHeight="1" x14ac:dyDescent="0.25">
      <c r="A110" s="23" t="str">
        <f>PLANILHA!A110</f>
        <v>11.13</v>
      </c>
      <c r="B110" s="24" t="str">
        <f>PLANILHA!B110</f>
        <v>COMPOSIÇÃO</v>
      </c>
      <c r="C110" s="30" t="str">
        <f>PLANILHA!C110</f>
        <v>CPU-3198</v>
      </c>
      <c r="D110" s="25" t="str">
        <f>PLANILHA!D110</f>
        <v>REFLETOR LED 150W 220V COM GRADE DE PROTEÇÃO - FORNECIMENTO E INSTALAÇÃO</v>
      </c>
      <c r="E110" s="26" t="str">
        <f>PLANILHA!E110</f>
        <v>UND</v>
      </c>
      <c r="F110" s="27">
        <f>PLANILHA!F110</f>
        <v>6</v>
      </c>
      <c r="G110" s="175" t="s">
        <v>35148</v>
      </c>
      <c r="H110" s="176"/>
      <c r="I110" s="176"/>
      <c r="J110" s="177"/>
      <c r="K110" s="29"/>
    </row>
    <row r="111" spans="1:11" ht="30" x14ac:dyDescent="0.25">
      <c r="A111" s="23" t="str">
        <f>PLANILHA!A111</f>
        <v>11.14</v>
      </c>
      <c r="B111" s="24" t="str">
        <f>PLANILHA!B111</f>
        <v>SINAPI</v>
      </c>
      <c r="C111" s="30">
        <f>PLANILHA!C111</f>
        <v>101875</v>
      </c>
      <c r="D111" s="25" t="str">
        <f>PLANILHA!D111</f>
        <v>QUADRO DE DISTRIBUIÇÃO DE ENERGIA EM CHAPA DE AÇO GALVANIZADO, DE EMBUTIR, COM BARRAMENTO TRIFÁSICO, PARA 12 DISJUNTORES DIN 100A - FORNECIMENTO E INSTALAÇÃO. AF_10/2020</v>
      </c>
      <c r="E111" s="26" t="str">
        <f>PLANILHA!E111</f>
        <v>UN</v>
      </c>
      <c r="F111" s="27">
        <f>PLANILHA!F111</f>
        <v>1</v>
      </c>
      <c r="G111" s="175" t="s">
        <v>35148</v>
      </c>
      <c r="H111" s="176"/>
      <c r="I111" s="176"/>
      <c r="J111" s="177"/>
      <c r="K111" s="29"/>
    </row>
    <row r="112" spans="1:11" ht="30" customHeight="1" x14ac:dyDescent="0.25">
      <c r="A112" s="23" t="str">
        <f>PLANILHA!A112</f>
        <v>11.15</v>
      </c>
      <c r="B112" s="24" t="str">
        <f>PLANILHA!B112</f>
        <v>COMPOSIÇÃO</v>
      </c>
      <c r="C112" s="30" t="str">
        <f>PLANILHA!C112</f>
        <v>CPU-3197</v>
      </c>
      <c r="D112" s="25" t="str">
        <f>PLANILHA!D112</f>
        <v>FITA LED SILICONADA 120 LED/M OU SIMILAR - FORNECIMENTO E INSTALAÇÃO</v>
      </c>
      <c r="E112" s="26" t="str">
        <f>PLANILHA!E112</f>
        <v>M</v>
      </c>
      <c r="F112" s="27">
        <f>PLANILHA!F112</f>
        <v>60</v>
      </c>
      <c r="G112" s="175" t="s">
        <v>35148</v>
      </c>
      <c r="H112" s="176"/>
      <c r="I112" s="176"/>
      <c r="J112" s="177"/>
      <c r="K112" s="29"/>
    </row>
    <row r="113" spans="1:11" x14ac:dyDescent="0.25">
      <c r="A113" s="144">
        <f>PLANILHA!A113</f>
        <v>12</v>
      </c>
      <c r="B113" s="63"/>
      <c r="C113" s="145"/>
      <c r="D113" s="64" t="str">
        <f>PLANILHA!D113</f>
        <v>PISO DA PRAÇA, BANCOS E BASE PARA MONUMENTO</v>
      </c>
      <c r="E113" s="147"/>
      <c r="F113" s="148"/>
      <c r="G113" s="178"/>
      <c r="H113" s="179"/>
      <c r="I113" s="179"/>
      <c r="J113" s="180"/>
      <c r="K113" s="29"/>
    </row>
    <row r="114" spans="1:11" x14ac:dyDescent="0.25">
      <c r="A114" s="23" t="str">
        <f>PLANILHA!A114</f>
        <v>12.1</v>
      </c>
      <c r="B114" s="24" t="str">
        <f>PLANILHA!B114</f>
        <v>SETOP</v>
      </c>
      <c r="C114" s="30" t="str">
        <f>PLANILHA!C114</f>
        <v>ED-51096</v>
      </c>
      <c r="D114" s="25" t="str">
        <f>PLANILHA!D114</f>
        <v>COMPACTAÇÃO MECANIZADA DE ATERRO COM PLACA VIBRATÓRIA, INCLUSIVE ESPALHAMENTO MANUAL</v>
      </c>
      <c r="E114" s="26" t="str">
        <f>PLANILHA!E114</f>
        <v>M3</v>
      </c>
      <c r="F114" s="27">
        <f>PLANILHA!F114</f>
        <v>19.16</v>
      </c>
      <c r="G114" s="175" t="s">
        <v>35161</v>
      </c>
      <c r="H114" s="176"/>
      <c r="I114" s="176"/>
      <c r="J114" s="177"/>
      <c r="K114" s="29"/>
    </row>
    <row r="115" spans="1:11" ht="30" x14ac:dyDescent="0.25">
      <c r="A115" s="23" t="str">
        <f>PLANILHA!A115</f>
        <v>12.2</v>
      </c>
      <c r="B115" s="24" t="str">
        <f>PLANILHA!B115</f>
        <v>SINAPI</v>
      </c>
      <c r="C115" s="30">
        <f>PLANILHA!C115</f>
        <v>94994</v>
      </c>
      <c r="D115" s="25" t="str">
        <f>PLANILHA!D115</f>
        <v>EXECUÇÃO DE PASSEIO (CALÇADA) OU PISO DE CONCRETO COM CONCRETO MOLDADO IN LOCO, FEITO EM OBRA, ACABAMENTO CONVENCIONAL, ESPESSURA 8 CM, ARMADO. AF_08/2022</v>
      </c>
      <c r="E115" s="26" t="str">
        <f>PLANILHA!E115</f>
        <v>M2</v>
      </c>
      <c r="F115" s="27">
        <f>PLANILHA!F115</f>
        <v>81.05</v>
      </c>
      <c r="G115" s="175" t="s">
        <v>35165</v>
      </c>
      <c r="H115" s="176"/>
      <c r="I115" s="176"/>
      <c r="J115" s="177"/>
      <c r="K115" s="29"/>
    </row>
    <row r="116" spans="1:11" ht="45" customHeight="1" x14ac:dyDescent="0.25">
      <c r="A116" s="23" t="str">
        <f>PLANILHA!A116</f>
        <v>12.3</v>
      </c>
      <c r="B116" s="24" t="str">
        <f>PLANILHA!B116</f>
        <v>SETOP</v>
      </c>
      <c r="C116" s="30" t="str">
        <f>PLANILHA!C116</f>
        <v>ED-9320</v>
      </c>
      <c r="D116" s="25" t="str">
        <f>PLANILHA!D116</f>
        <v>PISO EM CONCRETO, USINADO CONVENCIONAL, FCK 15MPA, COM TELA SOLDADA NERVURADA TIPO Q-138, ACABAMENTO POLÍDO EM NÍVEL ZERO, ESP. 10CM, INCLUSIVE FORNECIMENTO, LANÇAMENTO, ADENSAMENTO, EXCLUSIVE JUNTA DE DILATAÇÃO</v>
      </c>
      <c r="E116" s="26" t="str">
        <f>PLANILHA!E116</f>
        <v>M2</v>
      </c>
      <c r="F116" s="27">
        <f>PLANILHA!F116</f>
        <v>49.239999999999995</v>
      </c>
      <c r="G116" s="175" t="s">
        <v>35162</v>
      </c>
      <c r="H116" s="176"/>
      <c r="I116" s="176"/>
      <c r="J116" s="177"/>
      <c r="K116" s="29"/>
    </row>
    <row r="117" spans="1:11" ht="75" customHeight="1" x14ac:dyDescent="0.25">
      <c r="A117" s="23" t="str">
        <f>PLANILHA!A117</f>
        <v>12.4</v>
      </c>
      <c r="B117" s="24" t="str">
        <f>PLANILHA!B117</f>
        <v>SETOP</v>
      </c>
      <c r="C117" s="30" t="str">
        <f>PLANILHA!C117</f>
        <v>ED-48213</v>
      </c>
      <c r="D117" s="25" t="str">
        <f>PLANILHA!D117</f>
        <v>ALVENARIA DE BLOCO DE CONCRETO CHEIO COM ARMAÇÃO, EM CONCRETO COM FCK 15MPA , ESP. 14CM, PARA REVESTIMENTO, INCLUSIVE ARGAMASSA PARA ASSENTAMENTO (DETALHE D - CADERNO SEDS)</v>
      </c>
      <c r="E117" s="26" t="str">
        <f>PLANILHA!E117</f>
        <v>M2</v>
      </c>
      <c r="F117" s="27">
        <f>PLANILHA!F117</f>
        <v>33.270000000000003</v>
      </c>
      <c r="G117" s="175" t="s">
        <v>35163</v>
      </c>
      <c r="H117" s="176"/>
      <c r="I117" s="176"/>
      <c r="J117" s="177"/>
      <c r="K117" s="29"/>
    </row>
    <row r="118" spans="1:11" ht="30" x14ac:dyDescent="0.25">
      <c r="A118" s="23" t="str">
        <f>PLANILHA!A118</f>
        <v>12.5</v>
      </c>
      <c r="B118" s="24" t="str">
        <f>PLANILHA!B118</f>
        <v>SINAPI</v>
      </c>
      <c r="C118" s="30">
        <f>PLANILHA!C118</f>
        <v>87879</v>
      </c>
      <c r="D118" s="25" t="str">
        <f>PLANILHA!D118</f>
        <v>CHAPISCO APLICADO EM ALVENARIAS E ESTRUTURAS DE CONCRETO INTERNAS, COM COLHER DE PEDREIRO.  ARGAMASSA TRAÇO 1:3 COM PREPARO EM BETONEIRA 400L. AF_10/2022</v>
      </c>
      <c r="E118" s="26" t="str">
        <f>PLANILHA!E118</f>
        <v>M2</v>
      </c>
      <c r="F118" s="27">
        <f>PLANILHA!F118</f>
        <v>33.270000000000003</v>
      </c>
      <c r="G118" s="175" t="s">
        <v>35172</v>
      </c>
      <c r="H118" s="176"/>
      <c r="I118" s="176"/>
      <c r="J118" s="177"/>
      <c r="K118" s="29"/>
    </row>
    <row r="119" spans="1:11" ht="30" x14ac:dyDescent="0.25">
      <c r="A119" s="23" t="str">
        <f>PLANILHA!A119</f>
        <v>12.6</v>
      </c>
      <c r="B119" s="24" t="str">
        <f>PLANILHA!B119</f>
        <v>SETOP</v>
      </c>
      <c r="C119" s="30" t="str">
        <f>PLANILHA!C119</f>
        <v>ED-50761</v>
      </c>
      <c r="D119" s="25" t="str">
        <f>PLANILHA!D119</f>
        <v>REBOCO COM ARGAMASSA, TRAÇO 1:2:8 (CIMENTO, CAL E AREIA), ESP. 20MM, APLICAÇÃO MANUAL, INCLUSIVE ARGAMASSA COM PREPARO MECANIZADO, EXCLUSIVE CHAPISCO</v>
      </c>
      <c r="E119" s="26" t="str">
        <f>PLANILHA!E119</f>
        <v>M2</v>
      </c>
      <c r="F119" s="27">
        <f>PLANILHA!F119</f>
        <v>33.270000000000003</v>
      </c>
      <c r="G119" s="175" t="s">
        <v>35173</v>
      </c>
      <c r="H119" s="176"/>
      <c r="I119" s="176"/>
      <c r="J119" s="177"/>
      <c r="K119" s="29"/>
    </row>
    <row r="120" spans="1:11" ht="30" customHeight="1" x14ac:dyDescent="0.25">
      <c r="A120" s="23" t="str">
        <f>PLANILHA!A120</f>
        <v>12.7</v>
      </c>
      <c r="B120" s="24" t="str">
        <f>PLANILHA!B120</f>
        <v>SINAPI</v>
      </c>
      <c r="C120" s="30">
        <f>PLANILHA!C120</f>
        <v>88485</v>
      </c>
      <c r="D120" s="25" t="str">
        <f>PLANILHA!D120</f>
        <v>FUNDO SELADOR ACRÍLICO, APLICAÇÃO MANUAL EM PAREDE, UMA DEMÃO. AF_04/2023</v>
      </c>
      <c r="E120" s="26" t="str">
        <f>PLANILHA!E120</f>
        <v>M2</v>
      </c>
      <c r="F120" s="27">
        <f>PLANILHA!F120</f>
        <v>33.270000000000003</v>
      </c>
      <c r="G120" s="175" t="s">
        <v>35174</v>
      </c>
      <c r="H120" s="176"/>
      <c r="I120" s="176"/>
      <c r="J120" s="177"/>
      <c r="K120" s="29"/>
    </row>
    <row r="121" spans="1:11" ht="30" x14ac:dyDescent="0.25">
      <c r="A121" s="23" t="str">
        <f>PLANILHA!A121</f>
        <v>12.8</v>
      </c>
      <c r="B121" s="24" t="str">
        <f>PLANILHA!B121</f>
        <v>SETOP</v>
      </c>
      <c r="C121" s="30" t="str">
        <f>PLANILHA!C121</f>
        <v>ED-50455</v>
      </c>
      <c r="D121" s="25" t="str">
        <f>PLANILHA!D121</f>
        <v>PINTURA ACRÍLICA EM PAREDE, DUAS (2) DEMÃOS, INCLUSIVE UMA (1) DEMÃO DE MASSA CORRIDA (PVA), EXCLUSIVE SELADOR ACRÍLICO</v>
      </c>
      <c r="E121" s="26" t="str">
        <f>PLANILHA!E121</f>
        <v>M2</v>
      </c>
      <c r="F121" s="27">
        <f>PLANILHA!F121</f>
        <v>33.270000000000003</v>
      </c>
      <c r="G121" s="175" t="s">
        <v>35175</v>
      </c>
      <c r="H121" s="176"/>
      <c r="I121" s="176"/>
      <c r="J121" s="177"/>
      <c r="K121" s="29"/>
    </row>
    <row r="122" spans="1:11" ht="45" customHeight="1" x14ac:dyDescent="0.25">
      <c r="A122" s="23" t="str">
        <f>PLANILHA!A122</f>
        <v>12.9</v>
      </c>
      <c r="B122" s="24" t="str">
        <f>PLANILHA!B122</f>
        <v>SETOP</v>
      </c>
      <c r="C122" s="30" t="str">
        <f>PLANILHA!C122</f>
        <v>ED-49638</v>
      </c>
      <c r="D122" s="25" t="str">
        <f>PLANILHA!D122</f>
        <v>FORNECIMENTO DE CONCRETO ESTRUTURAL, USINADO BOMBEADO, COM FCK 25MPA, INCLUSIVE LANÇAMENTO, ADENSAMENTO E ACABAMENTO</v>
      </c>
      <c r="E122" s="26" t="str">
        <f>PLANILHA!E122</f>
        <v>M3</v>
      </c>
      <c r="F122" s="27">
        <f>PLANILHA!F122</f>
        <v>10.5</v>
      </c>
      <c r="G122" s="175" t="s">
        <v>35166</v>
      </c>
      <c r="H122" s="176"/>
      <c r="I122" s="176"/>
      <c r="J122" s="177"/>
      <c r="K122" s="29"/>
    </row>
    <row r="123" spans="1:11" ht="30" customHeight="1" x14ac:dyDescent="0.25">
      <c r="A123" s="23" t="str">
        <f>PLANILHA!A123</f>
        <v>12.10</v>
      </c>
      <c r="B123" s="24" t="str">
        <f>PLANILHA!B123</f>
        <v>SETOP</v>
      </c>
      <c r="C123" s="30" t="str">
        <f>PLANILHA!C123</f>
        <v>ED-8398</v>
      </c>
      <c r="D123" s="25" t="str">
        <f>PLANILHA!D123</f>
        <v>FÔRMA E DESFORMA DE COMPENSADO PLASTIFICADO, ESP. 12MM, REAPROVEITAMENTO (3X), EXCLUSIVE ESCORAMENTO</v>
      </c>
      <c r="E123" s="26" t="str">
        <f>PLANILHA!E123</f>
        <v>M2</v>
      </c>
      <c r="F123" s="27">
        <f>PLANILHA!F123</f>
        <v>16.5</v>
      </c>
      <c r="G123" s="175" t="s">
        <v>35160</v>
      </c>
      <c r="H123" s="176"/>
      <c r="I123" s="176"/>
      <c r="J123" s="177"/>
      <c r="K123" s="29"/>
    </row>
    <row r="124" spans="1:11" ht="30" customHeight="1" x14ac:dyDescent="0.25">
      <c r="A124" s="23" t="str">
        <f>PLANILHA!A124</f>
        <v>12.11</v>
      </c>
      <c r="B124" s="24" t="str">
        <f>PLANILHA!B124</f>
        <v>SINAPI</v>
      </c>
      <c r="C124" s="30">
        <f>PLANILHA!C124</f>
        <v>96616</v>
      </c>
      <c r="D124" s="25" t="str">
        <f>PLANILHA!D124</f>
        <v>LASTRO DE CONCRETO MAGRO, APLICADO EM BLOCOS DE COROAMENTO OU SAPATAS. AF_08/2017</v>
      </c>
      <c r="E124" s="26" t="str">
        <f>PLANILHA!E124</f>
        <v>M3</v>
      </c>
      <c r="F124" s="27">
        <f>PLANILHA!F124</f>
        <v>0.5</v>
      </c>
      <c r="G124" s="175" t="s">
        <v>35159</v>
      </c>
      <c r="H124" s="176"/>
      <c r="I124" s="176"/>
      <c r="J124" s="177"/>
      <c r="K124" s="29"/>
    </row>
    <row r="125" spans="1:11" ht="30" x14ac:dyDescent="0.25">
      <c r="A125" s="23" t="str">
        <f>PLANILHA!A125</f>
        <v>12.12</v>
      </c>
      <c r="B125" s="24" t="str">
        <f>PLANILHA!B125</f>
        <v>SINAPI</v>
      </c>
      <c r="C125" s="30">
        <f>PLANILHA!C125</f>
        <v>97083</v>
      </c>
      <c r="D125" s="25" t="str">
        <f>PLANILHA!D125</f>
        <v>COMPACTAÇÃO MECÂNICA DE SOLO PARA EXECUÇÃO DE RADIER, PISO DE CONCRETO OU LAJE SOBRE SOLO, COM COMPACTADOR DE SOLOS A PERCUSSÃO. AF_09/2021</v>
      </c>
      <c r="E125" s="26" t="str">
        <f>PLANILHA!E125</f>
        <v>M2</v>
      </c>
      <c r="F125" s="27">
        <f>PLANILHA!F125</f>
        <v>7</v>
      </c>
      <c r="G125" s="175" t="s">
        <v>35158</v>
      </c>
      <c r="H125" s="176"/>
      <c r="I125" s="176"/>
      <c r="J125" s="177"/>
      <c r="K125" s="29"/>
    </row>
    <row r="126" spans="1:11" x14ac:dyDescent="0.25">
      <c r="A126" s="23" t="str">
        <f>PLANILHA!A126</f>
        <v>12.13</v>
      </c>
      <c r="B126" s="24" t="str">
        <f>PLANILHA!B126</f>
        <v>SETOP</v>
      </c>
      <c r="C126" s="30" t="str">
        <f>PLANILHA!C126</f>
        <v>ED-48298</v>
      </c>
      <c r="D126" s="25" t="str">
        <f>PLANILHA!D126</f>
        <v>CORTE, DOBRA E MONTAGEM DE AÇO CA-50/60, INCLUSIVE ESPAÇADOR</v>
      </c>
      <c r="E126" s="26" t="str">
        <f>PLANILHA!E126</f>
        <v>KG</v>
      </c>
      <c r="F126" s="27">
        <f>PLANILHA!F126</f>
        <v>1260</v>
      </c>
      <c r="G126" s="175" t="s">
        <v>35157</v>
      </c>
      <c r="H126" s="176"/>
      <c r="I126" s="176"/>
      <c r="J126" s="177"/>
      <c r="K126" s="29"/>
    </row>
    <row r="127" spans="1:11" ht="45" customHeight="1" x14ac:dyDescent="0.25">
      <c r="A127" s="23" t="str">
        <f>PLANILHA!A127</f>
        <v>12.14</v>
      </c>
      <c r="B127" s="24" t="str">
        <f>PLANILHA!B127</f>
        <v>SETOP</v>
      </c>
      <c r="C127" s="30" t="str">
        <f>PLANILHA!C127</f>
        <v>ED-15446</v>
      </c>
      <c r="D127" s="25" t="str">
        <f>PLANILHA!D127</f>
        <v>BANCO EM CONCRETO APARENTE, SEM ENCOSTO, POLIDO COM ACABAMENTO EM VERNIZ, ESP. 8CM, COMPRIMENTO 200CM, LARGURA 40CM, ALTURA 55CM, INCLUSIVE CORTE NO PISO PARA FIXAÇÃO COM CONCRETO NÃO ESTRUTURAL, PREPARADO EM OBRA COM BETONEIRA, COM FCK 15 MPA</v>
      </c>
      <c r="E127" s="26" t="str">
        <f>PLANILHA!E127</f>
        <v>UN</v>
      </c>
      <c r="F127" s="27">
        <f>PLANILHA!F127</f>
        <v>15</v>
      </c>
      <c r="G127" s="175" t="s">
        <v>35164</v>
      </c>
      <c r="H127" s="176"/>
      <c r="I127" s="176"/>
      <c r="J127" s="177"/>
      <c r="K127" s="29"/>
    </row>
    <row r="128" spans="1:11" x14ac:dyDescent="0.25">
      <c r="A128" s="166" t="s">
        <v>62</v>
      </c>
      <c r="B128" s="166"/>
      <c r="C128" s="166"/>
      <c r="D128" s="166"/>
      <c r="E128" s="166"/>
      <c r="F128" s="166"/>
      <c r="G128" s="166"/>
      <c r="H128" s="166"/>
      <c r="I128" s="166"/>
      <c r="J128" s="166"/>
      <c r="K128" s="14"/>
    </row>
    <row r="129" spans="1:11" s="76" customFormat="1" ht="150" customHeight="1" x14ac:dyDescent="0.25">
      <c r="A129" s="169" t="s">
        <v>28958</v>
      </c>
      <c r="B129" s="170"/>
      <c r="C129" s="170"/>
      <c r="D129" s="171"/>
      <c r="E129" s="169" t="str">
        <f>PLANILHA!E130</f>
        <v xml:space="preserve">
Bruna Andrade Coutinho Lima
Engenheira Civil
CREA/MG: 211373/D</v>
      </c>
      <c r="F129" s="170"/>
      <c r="G129" s="170"/>
      <c r="H129" s="170"/>
      <c r="I129" s="170"/>
      <c r="J129" s="171"/>
      <c r="K129" s="75"/>
    </row>
    <row r="130" spans="1:11" s="76" customFormat="1" x14ac:dyDescent="0.25">
      <c r="A130" s="172" t="s">
        <v>16765</v>
      </c>
      <c r="B130" s="173"/>
      <c r="C130" s="173"/>
      <c r="D130" s="174"/>
      <c r="E130" s="165" t="str">
        <f>PLANILHA!E131</f>
        <v>AUTORIA DO ORÇAMENTO</v>
      </c>
      <c r="F130" s="165"/>
      <c r="G130" s="165"/>
      <c r="H130" s="165"/>
      <c r="I130" s="165"/>
      <c r="J130" s="165"/>
    </row>
  </sheetData>
  <mergeCells count="139">
    <mergeCell ref="A1:F1"/>
    <mergeCell ref="G1:H1"/>
    <mergeCell ref="I1:J1"/>
    <mergeCell ref="A2:B2"/>
    <mergeCell ref="C2:F2"/>
    <mergeCell ref="G2:H2"/>
    <mergeCell ref="I2:J2"/>
    <mergeCell ref="G24:J24"/>
    <mergeCell ref="G27:J27"/>
    <mergeCell ref="G21:J21"/>
    <mergeCell ref="G44:J44"/>
    <mergeCell ref="G29:J29"/>
    <mergeCell ref="A3:B3"/>
    <mergeCell ref="C3:F3"/>
    <mergeCell ref="I3:J4"/>
    <mergeCell ref="A4:B4"/>
    <mergeCell ref="C4:F4"/>
    <mergeCell ref="G31:J31"/>
    <mergeCell ref="G35:J35"/>
    <mergeCell ref="G39:J39"/>
    <mergeCell ref="G40:J40"/>
    <mergeCell ref="G22:J22"/>
    <mergeCell ref="G23:J23"/>
    <mergeCell ref="G25:J25"/>
    <mergeCell ref="G26:J26"/>
    <mergeCell ref="G30:J30"/>
    <mergeCell ref="G37:J37"/>
    <mergeCell ref="G32:J32"/>
    <mergeCell ref="G33:J33"/>
    <mergeCell ref="G34:J34"/>
    <mergeCell ref="G36:J36"/>
    <mergeCell ref="G38:J38"/>
    <mergeCell ref="G42:J42"/>
    <mergeCell ref="G45:J45"/>
    <mergeCell ref="G46:J46"/>
    <mergeCell ref="G61:J61"/>
    <mergeCell ref="G28:J28"/>
    <mergeCell ref="G41:J41"/>
    <mergeCell ref="G5:J5"/>
    <mergeCell ref="G6:J6"/>
    <mergeCell ref="G8:J8"/>
    <mergeCell ref="G18:J18"/>
    <mergeCell ref="G20:J20"/>
    <mergeCell ref="G7:J7"/>
    <mergeCell ref="G9:J9"/>
    <mergeCell ref="G10:J10"/>
    <mergeCell ref="G11:J11"/>
    <mergeCell ref="G12:J12"/>
    <mergeCell ref="G13:J13"/>
    <mergeCell ref="G14:J14"/>
    <mergeCell ref="G15:J15"/>
    <mergeCell ref="G16:J16"/>
    <mergeCell ref="G17:J17"/>
    <mergeCell ref="G19:J19"/>
    <mergeCell ref="G59:J59"/>
    <mergeCell ref="G53:J53"/>
    <mergeCell ref="G56:J56"/>
    <mergeCell ref="G60:J60"/>
    <mergeCell ref="G58:J58"/>
    <mergeCell ref="G70:J70"/>
    <mergeCell ref="G51:J51"/>
    <mergeCell ref="G55:J55"/>
    <mergeCell ref="G48:J48"/>
    <mergeCell ref="G49:J49"/>
    <mergeCell ref="G43:J43"/>
    <mergeCell ref="G47:J47"/>
    <mergeCell ref="G50:J50"/>
    <mergeCell ref="G52:J52"/>
    <mergeCell ref="G54:J54"/>
    <mergeCell ref="G57:J57"/>
    <mergeCell ref="G86:J86"/>
    <mergeCell ref="G87:J87"/>
    <mergeCell ref="G88:J88"/>
    <mergeCell ref="G89:J89"/>
    <mergeCell ref="G90:J90"/>
    <mergeCell ref="G81:J81"/>
    <mergeCell ref="G82:J82"/>
    <mergeCell ref="G83:J83"/>
    <mergeCell ref="G84:J84"/>
    <mergeCell ref="G85:J85"/>
    <mergeCell ref="G79:J79"/>
    <mergeCell ref="G78:J78"/>
    <mergeCell ref="G62:J62"/>
    <mergeCell ref="G63:J63"/>
    <mergeCell ref="G64:J64"/>
    <mergeCell ref="G65:J65"/>
    <mergeCell ref="G66:J66"/>
    <mergeCell ref="G68:J68"/>
    <mergeCell ref="G67:J67"/>
    <mergeCell ref="G69:J69"/>
    <mergeCell ref="G71:J71"/>
    <mergeCell ref="G72:J72"/>
    <mergeCell ref="G73:J73"/>
    <mergeCell ref="G74:J74"/>
    <mergeCell ref="G75:J75"/>
    <mergeCell ref="G76:J76"/>
    <mergeCell ref="G77:J77"/>
    <mergeCell ref="G96:J96"/>
    <mergeCell ref="G97:J97"/>
    <mergeCell ref="G98:J98"/>
    <mergeCell ref="G99:J99"/>
    <mergeCell ref="G100:J100"/>
    <mergeCell ref="G91:J91"/>
    <mergeCell ref="G92:J92"/>
    <mergeCell ref="G93:J93"/>
    <mergeCell ref="G94:J94"/>
    <mergeCell ref="G95:J95"/>
    <mergeCell ref="G111:J111"/>
    <mergeCell ref="G112:J112"/>
    <mergeCell ref="G113:J113"/>
    <mergeCell ref="G106:J106"/>
    <mergeCell ref="G107:J107"/>
    <mergeCell ref="G108:J108"/>
    <mergeCell ref="G109:J109"/>
    <mergeCell ref="G110:J110"/>
    <mergeCell ref="G101:J101"/>
    <mergeCell ref="G102:J102"/>
    <mergeCell ref="G103:J103"/>
    <mergeCell ref="G104:J104"/>
    <mergeCell ref="G105:J105"/>
    <mergeCell ref="A129:D129"/>
    <mergeCell ref="A130:D130"/>
    <mergeCell ref="G123:J123"/>
    <mergeCell ref="G124:J124"/>
    <mergeCell ref="G125:J125"/>
    <mergeCell ref="G126:J126"/>
    <mergeCell ref="G127:J127"/>
    <mergeCell ref="G114:J114"/>
    <mergeCell ref="G115:J115"/>
    <mergeCell ref="G116:J116"/>
    <mergeCell ref="G117:J117"/>
    <mergeCell ref="G122:J122"/>
    <mergeCell ref="E129:J129"/>
    <mergeCell ref="E130:J130"/>
    <mergeCell ref="A128:J128"/>
    <mergeCell ref="G118:J118"/>
    <mergeCell ref="G119:J119"/>
    <mergeCell ref="G120:J120"/>
    <mergeCell ref="G121:J121"/>
  </mergeCells>
  <phoneticPr fontId="14" type="noConversion"/>
  <printOptions horizontalCentered="1"/>
  <pageMargins left="0.23622047244094491" right="0.23622047244094491" top="0.74803149606299213" bottom="0.74803149606299213" header="0.31496062992125984" footer="0.31496062992125984"/>
  <pageSetup paperSize="9" scale="62" fitToHeight="0" orientation="landscape" r:id="rId1"/>
  <rowBreaks count="7" manualBreakCount="7">
    <brk id="19" max="9" man="1"/>
    <brk id="36" max="9" man="1"/>
    <brk id="48" max="9" man="1"/>
    <brk id="66" max="9" man="1"/>
    <brk id="79" max="9" man="1"/>
    <brk id="96" max="9" man="1"/>
    <brk id="116" max="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8"/>
  <sheetViews>
    <sheetView showGridLines="0" topLeftCell="A16" zoomScaleNormal="100" zoomScaleSheetLayoutView="100" workbookViewId="0"/>
  </sheetViews>
  <sheetFormatPr defaultColWidth="15.7109375" defaultRowHeight="15" x14ac:dyDescent="0.25"/>
  <cols>
    <col min="1" max="1" width="16.140625" bestFit="1" customWidth="1"/>
    <col min="2" max="2" width="45.7109375" customWidth="1"/>
    <col min="4" max="4" width="3.7109375" customWidth="1"/>
  </cols>
  <sheetData>
    <row r="1" spans="1:14" ht="60" customHeight="1" x14ac:dyDescent="0.25">
      <c r="A1" s="196" t="s">
        <v>15644</v>
      </c>
      <c r="B1" s="197"/>
      <c r="C1" s="197"/>
      <c r="D1" s="197"/>
      <c r="E1" s="197"/>
      <c r="F1" s="197"/>
      <c r="G1" s="197"/>
      <c r="H1" s="198"/>
      <c r="I1" s="195"/>
      <c r="J1" s="195"/>
      <c r="K1" s="194" t="str">
        <f>PLANILHA!I1</f>
        <v>DATA: 15/03/2024</v>
      </c>
      <c r="L1" s="194"/>
    </row>
    <row r="2" spans="1:14" ht="30" customHeight="1" x14ac:dyDescent="0.25">
      <c r="A2" s="60" t="str">
        <f>PLANILHA!A2</f>
        <v xml:space="preserve">CLIENTE: </v>
      </c>
      <c r="B2" s="199" t="str">
        <f>PLANILHA!C2</f>
        <v>PREFEITURA MUNICIPAL DE BRUMADINHO</v>
      </c>
      <c r="C2" s="200"/>
      <c r="D2" s="200"/>
      <c r="E2" s="200"/>
      <c r="F2" s="200"/>
      <c r="G2" s="200"/>
      <c r="H2" s="201"/>
      <c r="I2" s="207" t="s">
        <v>15643</v>
      </c>
      <c r="J2" s="208"/>
      <c r="K2" s="202" t="s">
        <v>15642</v>
      </c>
      <c r="L2" s="202"/>
    </row>
    <row r="3" spans="1:14" ht="30" customHeight="1" x14ac:dyDescent="0.25">
      <c r="A3" s="32" t="str">
        <f>PLANILHA!A3</f>
        <v xml:space="preserve">OBRA: </v>
      </c>
      <c r="B3" s="199" t="str">
        <f>PLANILHA!C3</f>
        <v>TREVO DE ENTRADA DA CIDADE</v>
      </c>
      <c r="C3" s="200"/>
      <c r="D3" s="200"/>
      <c r="E3" s="200"/>
      <c r="F3" s="200"/>
      <c r="G3" s="200"/>
      <c r="H3" s="201"/>
      <c r="I3" s="71" t="str">
        <f>PLANILHA!G3</f>
        <v>BDI:</v>
      </c>
      <c r="J3" s="73">
        <f>PLANILHA!H3</f>
        <v>0.23380000000000001</v>
      </c>
      <c r="K3" s="203" t="str">
        <f>PLANILHA!I3</f>
        <v>AGOSTO/2023 - SETOP (CENTRAL);
DEZEMBRO/2023 - SINAPI;
OUTUBRO/2023 - SICRO.</v>
      </c>
      <c r="L3" s="204"/>
    </row>
    <row r="4" spans="1:14" ht="30" customHeight="1" x14ac:dyDescent="0.25">
      <c r="A4" s="32" t="str">
        <f>PLANILHA!A4</f>
        <v>ENDEREÇO:</v>
      </c>
      <c r="B4" s="199" t="str">
        <f>PLANILHA!C4</f>
        <v>RODOVIA MG-040 COM ESTRADA PARA ALBERTO FLORES - CEP: 35460-000</v>
      </c>
      <c r="C4" s="200"/>
      <c r="D4" s="200"/>
      <c r="E4" s="200"/>
      <c r="F4" s="200"/>
      <c r="G4" s="200"/>
      <c r="H4" s="201"/>
      <c r="I4" s="71" t="str">
        <f>PLANILHA!G4</f>
        <v xml:space="preserve">PRAZO OBRA: </v>
      </c>
      <c r="J4" s="72" t="str">
        <f>PLANILHA!H4</f>
        <v>7 MESES</v>
      </c>
      <c r="K4" s="205"/>
      <c r="L4" s="206"/>
    </row>
    <row r="5" spans="1:14" x14ac:dyDescent="0.25">
      <c r="A5" s="33" t="s">
        <v>6</v>
      </c>
      <c r="B5" s="34" t="s">
        <v>10</v>
      </c>
      <c r="C5" s="34" t="s">
        <v>45</v>
      </c>
      <c r="D5" s="34"/>
      <c r="E5" s="34" t="s">
        <v>1442</v>
      </c>
      <c r="F5" s="34" t="s">
        <v>1443</v>
      </c>
      <c r="G5" s="34" t="s">
        <v>1444</v>
      </c>
      <c r="H5" s="34" t="s">
        <v>1467</v>
      </c>
      <c r="I5" s="34" t="s">
        <v>29108</v>
      </c>
      <c r="J5" s="34" t="s">
        <v>29109</v>
      </c>
      <c r="K5" s="34" t="s">
        <v>35150</v>
      </c>
      <c r="L5" s="34" t="s">
        <v>5</v>
      </c>
    </row>
    <row r="6" spans="1:14" x14ac:dyDescent="0.25">
      <c r="A6" s="188">
        <v>1</v>
      </c>
      <c r="B6" s="191" t="str">
        <f>VLOOKUP(A6,PLANILHA!$A:$J,4,)</f>
        <v>ADMINISTRATIVO</v>
      </c>
      <c r="C6" s="209">
        <f>VLOOKUP(A6,PLANILHA!$A:$J,10,)</f>
        <v>257099.61</v>
      </c>
      <c r="D6" s="35" t="s">
        <v>9</v>
      </c>
      <c r="E6" s="36">
        <v>0.08</v>
      </c>
      <c r="F6" s="36">
        <v>0.05</v>
      </c>
      <c r="G6" s="36">
        <v>0.17</v>
      </c>
      <c r="H6" s="36">
        <v>0.18</v>
      </c>
      <c r="I6" s="36">
        <v>0.36</v>
      </c>
      <c r="J6" s="36">
        <v>0.12</v>
      </c>
      <c r="K6" s="36">
        <v>0.04</v>
      </c>
      <c r="L6" s="36">
        <f>SUM(E6:K6)</f>
        <v>1</v>
      </c>
    </row>
    <row r="7" spans="1:14" ht="4.9000000000000004" customHeight="1" x14ac:dyDescent="0.25">
      <c r="A7" s="189"/>
      <c r="B7" s="192"/>
      <c r="C7" s="210"/>
      <c r="D7" s="35"/>
      <c r="E7" s="37"/>
      <c r="F7" s="37"/>
      <c r="G7" s="37"/>
      <c r="H7" s="37"/>
      <c r="I7" s="37"/>
      <c r="J7" s="37"/>
      <c r="K7" s="37"/>
      <c r="L7" s="37"/>
    </row>
    <row r="8" spans="1:14" x14ac:dyDescent="0.25">
      <c r="A8" s="190"/>
      <c r="B8" s="193"/>
      <c r="C8" s="211"/>
      <c r="D8" s="35" t="s">
        <v>46</v>
      </c>
      <c r="E8" s="37">
        <f>IF(E6=0,"",$C$6*E6)</f>
        <v>20567.968799999999</v>
      </c>
      <c r="F8" s="37">
        <f t="shared" ref="F8:K8" si="0">IF(F6=0,"",$C$6*F6)</f>
        <v>12854.9805</v>
      </c>
      <c r="G8" s="37">
        <f t="shared" si="0"/>
        <v>43706.933700000001</v>
      </c>
      <c r="H8" s="37">
        <f t="shared" ref="H8" si="1">IF(H6=0,"",$C$6*H6)</f>
        <v>46277.929799999998</v>
      </c>
      <c r="I8" s="37">
        <f t="shared" si="0"/>
        <v>92555.859599999996</v>
      </c>
      <c r="J8" s="37">
        <f t="shared" si="0"/>
        <v>30851.953199999996</v>
      </c>
      <c r="K8" s="37">
        <f t="shared" si="0"/>
        <v>10283.984399999999</v>
      </c>
      <c r="L8" s="37">
        <f t="shared" ref="L8" si="2">IF(L6=0,"",$C$6*L6)</f>
        <v>257099.61</v>
      </c>
    </row>
    <row r="9" spans="1:14" x14ac:dyDescent="0.25">
      <c r="A9" s="188">
        <v>2</v>
      </c>
      <c r="B9" s="191" t="str">
        <f>VLOOKUP(A9,PLANILHA!$A:$J,4,)</f>
        <v>IMPLANTAÇÃO</v>
      </c>
      <c r="C9" s="209">
        <f>VLOOKUP(A9,PLANILHA!$A:$J,10,)</f>
        <v>36272.199999999997</v>
      </c>
      <c r="D9" s="35" t="s">
        <v>9</v>
      </c>
      <c r="E9" s="40">
        <v>0.35</v>
      </c>
      <c r="F9" s="40">
        <v>0.1</v>
      </c>
      <c r="G9" s="40">
        <v>0.1</v>
      </c>
      <c r="H9" s="40">
        <v>0.1</v>
      </c>
      <c r="I9" s="40">
        <v>0.1</v>
      </c>
      <c r="J9" s="40">
        <v>0.1</v>
      </c>
      <c r="K9" s="40">
        <v>0.15</v>
      </c>
      <c r="L9" s="36">
        <f>SUM(E9:K9)</f>
        <v>0.99999999999999989</v>
      </c>
    </row>
    <row r="10" spans="1:14" ht="4.9000000000000004" customHeight="1" x14ac:dyDescent="0.25">
      <c r="A10" s="189"/>
      <c r="B10" s="192"/>
      <c r="C10" s="210"/>
      <c r="D10" s="35"/>
      <c r="E10" s="37"/>
      <c r="F10" s="37"/>
      <c r="G10" s="37"/>
      <c r="H10" s="37"/>
      <c r="I10" s="37"/>
      <c r="J10" s="37"/>
      <c r="K10" s="37"/>
      <c r="L10" s="37"/>
    </row>
    <row r="11" spans="1:14" x14ac:dyDescent="0.25">
      <c r="A11" s="190"/>
      <c r="B11" s="193"/>
      <c r="C11" s="211"/>
      <c r="D11" s="35" t="s">
        <v>46</v>
      </c>
      <c r="E11" s="37">
        <f>IF(E9=0,"",$C$9*E9)</f>
        <v>12695.269999999999</v>
      </c>
      <c r="F11" s="37">
        <f t="shared" ref="F11:K11" si="3">IF(F9=0,"",$C$9*F9)</f>
        <v>3627.22</v>
      </c>
      <c r="G11" s="37">
        <f t="shared" si="3"/>
        <v>3627.22</v>
      </c>
      <c r="H11" s="37">
        <f t="shared" ref="H11" si="4">IF(H9=0,"",$C$9*H9)</f>
        <v>3627.22</v>
      </c>
      <c r="I11" s="37">
        <f t="shared" si="3"/>
        <v>3627.22</v>
      </c>
      <c r="J11" s="37">
        <f t="shared" si="3"/>
        <v>3627.22</v>
      </c>
      <c r="K11" s="37">
        <f t="shared" si="3"/>
        <v>5440.829999999999</v>
      </c>
      <c r="L11" s="37">
        <f>IF(L9=0,"",$C$9*L9)</f>
        <v>36272.19999999999</v>
      </c>
    </row>
    <row r="12" spans="1:14" ht="15" customHeight="1" x14ac:dyDescent="0.25">
      <c r="A12" s="188">
        <v>3</v>
      </c>
      <c r="B12" s="191" t="str">
        <f>VLOOKUP(A12,PLANILHA!$A:$J,4,)</f>
        <v>MOBILIZAÇÃO E DESMOBILIZAÇÃO</v>
      </c>
      <c r="C12" s="209">
        <f>VLOOKUP(A12,PLANILHA!$A:$J,10,)</f>
        <v>7810.34</v>
      </c>
      <c r="D12" s="35" t="s">
        <v>9</v>
      </c>
      <c r="E12" s="36">
        <v>0.5</v>
      </c>
      <c r="F12" s="36"/>
      <c r="G12" s="36"/>
      <c r="H12" s="36"/>
      <c r="I12" s="36"/>
      <c r="J12" s="36"/>
      <c r="K12" s="36">
        <v>0.5</v>
      </c>
      <c r="L12" s="36">
        <f>SUM(E12:K12)</f>
        <v>1</v>
      </c>
    </row>
    <row r="13" spans="1:14" ht="4.9000000000000004" customHeight="1" x14ac:dyDescent="0.25">
      <c r="A13" s="189"/>
      <c r="B13" s="192"/>
      <c r="C13" s="210"/>
      <c r="D13" s="35"/>
      <c r="E13" s="37"/>
      <c r="F13" s="37"/>
      <c r="G13" s="37"/>
      <c r="H13" s="37"/>
      <c r="I13" s="37"/>
      <c r="J13" s="37"/>
      <c r="K13" s="37"/>
      <c r="L13" s="37"/>
    </row>
    <row r="14" spans="1:14" x14ac:dyDescent="0.25">
      <c r="A14" s="190"/>
      <c r="B14" s="193"/>
      <c r="C14" s="211"/>
      <c r="D14" s="35" t="s">
        <v>46</v>
      </c>
      <c r="E14" s="37">
        <f>IF(E12=0,"",$C$12*E12)</f>
        <v>3905.17</v>
      </c>
      <c r="F14" s="37" t="str">
        <f t="shared" ref="F14:K14" si="5">IF(F12=0,"",$C$12*F12)</f>
        <v/>
      </c>
      <c r="G14" s="37" t="str">
        <f t="shared" si="5"/>
        <v/>
      </c>
      <c r="H14" s="37" t="str">
        <f t="shared" ref="H14" si="6">IF(H12=0,"",$C$12*H12)</f>
        <v/>
      </c>
      <c r="I14" s="37" t="str">
        <f t="shared" si="5"/>
        <v/>
      </c>
      <c r="J14" s="37" t="str">
        <f t="shared" si="5"/>
        <v/>
      </c>
      <c r="K14" s="37">
        <f t="shared" si="5"/>
        <v>3905.17</v>
      </c>
      <c r="L14" s="37">
        <f>IF(L12=0,"",$C$12*L12)</f>
        <v>7810.34</v>
      </c>
      <c r="N14" s="130"/>
    </row>
    <row r="15" spans="1:14" x14ac:dyDescent="0.25">
      <c r="A15" s="188">
        <v>4</v>
      </c>
      <c r="B15" s="191" t="str">
        <f>VLOOKUP(A15,PLANILHA!$A:$J,4,)</f>
        <v>REMOÇÕES E DEMOLIÇÕES</v>
      </c>
      <c r="C15" s="209">
        <f>VLOOKUP(A15,PLANILHA!$A:$J,10,)</f>
        <v>307209.71999999997</v>
      </c>
      <c r="D15" s="35" t="s">
        <v>9</v>
      </c>
      <c r="E15" s="36">
        <v>1</v>
      </c>
      <c r="F15" s="36"/>
      <c r="G15" s="36"/>
      <c r="H15" s="36"/>
      <c r="I15" s="36"/>
      <c r="J15" s="36"/>
      <c r="K15" s="36"/>
      <c r="L15" s="36">
        <f>SUM(E15:K15)</f>
        <v>1</v>
      </c>
    </row>
    <row r="16" spans="1:14" ht="4.9000000000000004" customHeight="1" x14ac:dyDescent="0.25">
      <c r="A16" s="189"/>
      <c r="B16" s="192"/>
      <c r="C16" s="210"/>
      <c r="D16" s="35"/>
      <c r="E16" s="37"/>
      <c r="F16" s="37"/>
      <c r="G16" s="37"/>
      <c r="H16" s="37"/>
      <c r="I16" s="37"/>
      <c r="J16" s="37"/>
      <c r="K16" s="37"/>
      <c r="L16" s="37"/>
    </row>
    <row r="17" spans="1:12" x14ac:dyDescent="0.25">
      <c r="A17" s="190"/>
      <c r="B17" s="193"/>
      <c r="C17" s="211"/>
      <c r="D17" s="35" t="s">
        <v>46</v>
      </c>
      <c r="E17" s="37">
        <f>IF(E15=0,"",$C$15*E15)</f>
        <v>307209.71999999997</v>
      </c>
      <c r="F17" s="37" t="str">
        <f t="shared" ref="F17:K17" si="7">IF(F15=0,"",$C$15*F15)</f>
        <v/>
      </c>
      <c r="G17" s="37" t="str">
        <f t="shared" si="7"/>
        <v/>
      </c>
      <c r="H17" s="37" t="str">
        <f t="shared" ref="H17" si="8">IF(H15=0,"",$C$15*H15)</f>
        <v/>
      </c>
      <c r="I17" s="37" t="str">
        <f t="shared" si="7"/>
        <v/>
      </c>
      <c r="J17" s="37" t="str">
        <f t="shared" si="7"/>
        <v/>
      </c>
      <c r="K17" s="37" t="str">
        <f t="shared" si="7"/>
        <v/>
      </c>
      <c r="L17" s="37">
        <f t="shared" ref="L17" si="9">IF(L15=0,"",$C$15*L15)</f>
        <v>307209.71999999997</v>
      </c>
    </row>
    <row r="18" spans="1:12" x14ac:dyDescent="0.25">
      <c r="A18" s="188">
        <v>5</v>
      </c>
      <c r="B18" s="191" t="str">
        <f>VLOOKUP(A18,PLANILHA!$A:$J,4,)</f>
        <v>TERRAPLENAGEM</v>
      </c>
      <c r="C18" s="209">
        <f>VLOOKUP(A18,PLANILHA!$A:$J,10,)</f>
        <v>401684.78</v>
      </c>
      <c r="D18" s="35" t="s">
        <v>9</v>
      </c>
      <c r="E18" s="36"/>
      <c r="F18" s="36">
        <v>0.5</v>
      </c>
      <c r="G18" s="36">
        <v>0.5</v>
      </c>
      <c r="H18" s="36"/>
      <c r="I18" s="36"/>
      <c r="J18" s="36"/>
      <c r="K18" s="36"/>
      <c r="L18" s="36">
        <f>SUM(E18:K18)</f>
        <v>1</v>
      </c>
    </row>
    <row r="19" spans="1:12" ht="4.9000000000000004" customHeight="1" x14ac:dyDescent="0.25">
      <c r="A19" s="189"/>
      <c r="B19" s="192"/>
      <c r="C19" s="210"/>
      <c r="D19" s="35"/>
      <c r="E19" s="37"/>
      <c r="F19" s="37"/>
      <c r="G19" s="37">
        <f>SUM(H9:H17)+SUM(H21:H79)+SUM(H81:H96)+SUM(H98:H112)+SUM(H114:H127)</f>
        <v>3552883.9774146024</v>
      </c>
      <c r="H19" s="37"/>
      <c r="I19" s="37"/>
      <c r="J19" s="37"/>
      <c r="K19" s="37"/>
      <c r="L19" s="37"/>
    </row>
    <row r="20" spans="1:12" x14ac:dyDescent="0.25">
      <c r="A20" s="190"/>
      <c r="B20" s="193"/>
      <c r="C20" s="211"/>
      <c r="D20" s="35" t="s">
        <v>46</v>
      </c>
      <c r="E20" s="37" t="str">
        <f>IF(E18=0,"",$C$18*E18)</f>
        <v/>
      </c>
      <c r="F20" s="37">
        <f t="shared" ref="F20:K20" si="10">IF(F18=0,"",$C$18*F18)</f>
        <v>200842.39</v>
      </c>
      <c r="G20" s="37">
        <f t="shared" si="10"/>
        <v>200842.39</v>
      </c>
      <c r="H20" s="37" t="str">
        <f t="shared" ref="H20" si="11">IF(H18=0,"",$C$18*H18)</f>
        <v/>
      </c>
      <c r="I20" s="37" t="str">
        <f t="shared" si="10"/>
        <v/>
      </c>
      <c r="J20" s="37" t="str">
        <f t="shared" si="10"/>
        <v/>
      </c>
      <c r="K20" s="37" t="str">
        <f t="shared" si="10"/>
        <v/>
      </c>
      <c r="L20" s="37">
        <f t="shared" ref="L20" si="12">IF(L18=0,"",$C$18*L18)</f>
        <v>401684.78</v>
      </c>
    </row>
    <row r="21" spans="1:12" x14ac:dyDescent="0.25">
      <c r="A21" s="188">
        <v>6</v>
      </c>
      <c r="B21" s="191" t="str">
        <f>VLOOKUP(A21,PLANILHA!$A:$J,4,)</f>
        <v>PAVIMENTAÇÃO</v>
      </c>
      <c r="C21" s="209">
        <f>VLOOKUP(A21,PLANILHA!$A:$J,10,)</f>
        <v>2399605.5599999996</v>
      </c>
      <c r="D21" s="35" t="s">
        <v>9</v>
      </c>
      <c r="E21" s="36"/>
      <c r="F21" s="36"/>
      <c r="G21" s="36">
        <v>0.2</v>
      </c>
      <c r="H21" s="36">
        <v>0.3</v>
      </c>
      <c r="I21" s="36">
        <v>0.5</v>
      </c>
      <c r="J21" s="36"/>
      <c r="K21" s="36"/>
      <c r="L21" s="36">
        <f>SUM(E21:K21)</f>
        <v>1</v>
      </c>
    </row>
    <row r="22" spans="1:12" ht="4.9000000000000004" customHeight="1" x14ac:dyDescent="0.25">
      <c r="A22" s="189"/>
      <c r="B22" s="192"/>
      <c r="C22" s="210"/>
      <c r="D22" s="35"/>
      <c r="E22" s="37"/>
      <c r="F22" s="37"/>
      <c r="G22" s="37"/>
      <c r="H22" s="37"/>
      <c r="I22" s="37"/>
      <c r="J22" s="37"/>
      <c r="K22" s="37"/>
      <c r="L22" s="37"/>
    </row>
    <row r="23" spans="1:12" x14ac:dyDescent="0.25">
      <c r="A23" s="190"/>
      <c r="B23" s="193"/>
      <c r="C23" s="211"/>
      <c r="D23" s="35" t="s">
        <v>46</v>
      </c>
      <c r="E23" s="37" t="str">
        <f>IF(E21=0,"",$C$21*E21)</f>
        <v/>
      </c>
      <c r="F23" s="37" t="str">
        <f t="shared" ref="F23:K23" si="13">IF(F21=0,"",$C$21*F21)</f>
        <v/>
      </c>
      <c r="G23" s="37">
        <f t="shared" si="13"/>
        <v>479921.11199999996</v>
      </c>
      <c r="H23" s="37">
        <f t="shared" ref="H23" si="14">IF(H21=0,"",$C$21*H21)</f>
        <v>719881.66799999983</v>
      </c>
      <c r="I23" s="37">
        <f t="shared" si="13"/>
        <v>1199802.7799999998</v>
      </c>
      <c r="J23" s="37" t="str">
        <f t="shared" si="13"/>
        <v/>
      </c>
      <c r="K23" s="37" t="str">
        <f t="shared" si="13"/>
        <v/>
      </c>
      <c r="L23" s="37">
        <f t="shared" ref="L23" si="15">IF(L21=0,"",$C$21*L21)</f>
        <v>2399605.5599999996</v>
      </c>
    </row>
    <row r="24" spans="1:12" x14ac:dyDescent="0.25">
      <c r="A24" s="188">
        <v>7</v>
      </c>
      <c r="B24" s="191" t="str">
        <f>VLOOKUP(A24,PLANILHA!$A:$J,4,)</f>
        <v>SARJETA, MEIO FIO E PASSEIO</v>
      </c>
      <c r="C24" s="209">
        <f>VLOOKUP(A24,PLANILHA!$A:$J,10,)</f>
        <v>400179.26</v>
      </c>
      <c r="D24" s="35" t="s">
        <v>9</v>
      </c>
      <c r="E24" s="36"/>
      <c r="F24" s="36"/>
      <c r="G24" s="36"/>
      <c r="H24" s="36"/>
      <c r="I24" s="36">
        <v>0.5</v>
      </c>
      <c r="J24" s="36">
        <v>0.5</v>
      </c>
      <c r="K24" s="36"/>
      <c r="L24" s="36">
        <f>SUM(E24:K24)</f>
        <v>1</v>
      </c>
    </row>
    <row r="25" spans="1:12" ht="4.9000000000000004" customHeight="1" x14ac:dyDescent="0.25">
      <c r="A25" s="189"/>
      <c r="B25" s="192"/>
      <c r="C25" s="210"/>
      <c r="D25" s="35"/>
      <c r="E25" s="37"/>
      <c r="F25" s="37"/>
      <c r="G25" s="37"/>
      <c r="H25" s="37"/>
      <c r="I25" s="37"/>
      <c r="J25" s="37"/>
      <c r="K25" s="37"/>
      <c r="L25" s="37"/>
    </row>
    <row r="26" spans="1:12" x14ac:dyDescent="0.25">
      <c r="A26" s="190"/>
      <c r="B26" s="193"/>
      <c r="C26" s="211"/>
      <c r="D26" s="35" t="s">
        <v>46</v>
      </c>
      <c r="E26" s="37" t="str">
        <f>IF(E24=0,"",$C$24*E24)</f>
        <v/>
      </c>
      <c r="F26" s="37" t="str">
        <f t="shared" ref="F26:K26" si="16">IF(F24=0,"",$C$24*F24)</f>
        <v/>
      </c>
      <c r="G26" s="37" t="str">
        <f t="shared" si="16"/>
        <v/>
      </c>
      <c r="H26" s="37" t="str">
        <f t="shared" ref="H26" si="17">IF(H24=0,"",$C$24*H24)</f>
        <v/>
      </c>
      <c r="I26" s="37">
        <f t="shared" si="16"/>
        <v>200089.63</v>
      </c>
      <c r="J26" s="37">
        <f t="shared" si="16"/>
        <v>200089.63</v>
      </c>
      <c r="K26" s="37" t="str">
        <f t="shared" si="16"/>
        <v/>
      </c>
      <c r="L26" s="37">
        <f t="shared" ref="L26" si="18">IF(L24=0,"",$C$24*L24)</f>
        <v>400179.26</v>
      </c>
    </row>
    <row r="27" spans="1:12" ht="15" customHeight="1" x14ac:dyDescent="0.25">
      <c r="A27" s="188">
        <v>8</v>
      </c>
      <c r="B27" s="191" t="str">
        <f>VLOOKUP(A27,PLANILHA!$A:$J,4,)</f>
        <v>SINALIZAÇÃO</v>
      </c>
      <c r="C27" s="209">
        <f>VLOOKUP(A27,PLANILHA!$A:$J,10,)</f>
        <v>31963.47</v>
      </c>
      <c r="D27" s="35" t="s">
        <v>9</v>
      </c>
      <c r="E27" s="36"/>
      <c r="F27" s="36"/>
      <c r="G27" s="36"/>
      <c r="H27" s="36"/>
      <c r="I27" s="36"/>
      <c r="J27" s="36">
        <v>1</v>
      </c>
      <c r="K27" s="36"/>
      <c r="L27" s="36">
        <f>SUM(E27:K27)</f>
        <v>1</v>
      </c>
    </row>
    <row r="28" spans="1:12" ht="4.9000000000000004" customHeight="1" x14ac:dyDescent="0.25">
      <c r="A28" s="189"/>
      <c r="B28" s="192"/>
      <c r="C28" s="210"/>
      <c r="D28" s="35"/>
      <c r="E28" s="37"/>
      <c r="F28" s="37"/>
      <c r="G28" s="37"/>
      <c r="H28" s="37"/>
      <c r="I28" s="37"/>
      <c r="J28" s="37"/>
      <c r="K28" s="37"/>
      <c r="L28" s="37"/>
    </row>
    <row r="29" spans="1:12" x14ac:dyDescent="0.25">
      <c r="A29" s="190"/>
      <c r="B29" s="193"/>
      <c r="C29" s="211"/>
      <c r="D29" s="35" t="s">
        <v>46</v>
      </c>
      <c r="E29" s="37" t="str">
        <f>IF(E27=0,"",$C$27*E27)</f>
        <v/>
      </c>
      <c r="F29" s="37" t="str">
        <f t="shared" ref="F29:K29" si="19">IF(F27=0,"",$C$27*F27)</f>
        <v/>
      </c>
      <c r="G29" s="37" t="str">
        <f t="shared" si="19"/>
        <v/>
      </c>
      <c r="H29" s="37" t="str">
        <f t="shared" ref="H29" si="20">IF(H27=0,"",$C$27*H27)</f>
        <v/>
      </c>
      <c r="I29" s="37" t="str">
        <f t="shared" si="19"/>
        <v/>
      </c>
      <c r="J29" s="37">
        <f t="shared" si="19"/>
        <v>31963.47</v>
      </c>
      <c r="K29" s="37" t="str">
        <f t="shared" si="19"/>
        <v/>
      </c>
      <c r="L29" s="37">
        <f t="shared" ref="L29" si="21">IF(L27=0,"",$C$27*L27)</f>
        <v>31963.47</v>
      </c>
    </row>
    <row r="30" spans="1:12" ht="15" customHeight="1" x14ac:dyDescent="0.25">
      <c r="A30" s="188">
        <v>9</v>
      </c>
      <c r="B30" s="191" t="str">
        <f>VLOOKUP(A30,PLANILHA!$A:$J,4,)</f>
        <v>PAISAGISMO</v>
      </c>
      <c r="C30" s="209">
        <f>VLOOKUP(A30,PLANILHA!$A:$J,10,)</f>
        <v>74166.259999999995</v>
      </c>
      <c r="D30" s="35" t="s">
        <v>9</v>
      </c>
      <c r="E30" s="36"/>
      <c r="F30" s="36"/>
      <c r="G30" s="36"/>
      <c r="H30" s="36"/>
      <c r="I30" s="36"/>
      <c r="J30" s="36">
        <v>0.5</v>
      </c>
      <c r="K30" s="36">
        <v>0.5</v>
      </c>
      <c r="L30" s="36">
        <f>SUM(E30:K30)</f>
        <v>1</v>
      </c>
    </row>
    <row r="31" spans="1:12" ht="4.9000000000000004" customHeight="1" x14ac:dyDescent="0.25">
      <c r="A31" s="189"/>
      <c r="B31" s="192"/>
      <c r="C31" s="210"/>
      <c r="D31" s="35"/>
      <c r="E31" s="37"/>
      <c r="F31" s="37"/>
      <c r="G31" s="37"/>
      <c r="H31" s="37"/>
      <c r="I31" s="37"/>
      <c r="J31" s="37"/>
      <c r="K31" s="37"/>
      <c r="L31" s="37"/>
    </row>
    <row r="32" spans="1:12" x14ac:dyDescent="0.25">
      <c r="A32" s="190"/>
      <c r="B32" s="193"/>
      <c r="C32" s="211"/>
      <c r="D32" s="35" t="s">
        <v>46</v>
      </c>
      <c r="E32" s="37" t="str">
        <f>IF(E30=0,"",$C$30*E30)</f>
        <v/>
      </c>
      <c r="F32" s="37" t="str">
        <f t="shared" ref="F32:K32" si="22">IF(F30=0,"",$C$30*F30)</f>
        <v/>
      </c>
      <c r="G32" s="37" t="str">
        <f t="shared" si="22"/>
        <v/>
      </c>
      <c r="H32" s="37" t="str">
        <f t="shared" ref="H32" si="23">IF(H30=0,"",$C$30*H30)</f>
        <v/>
      </c>
      <c r="I32" s="37" t="str">
        <f t="shared" si="22"/>
        <v/>
      </c>
      <c r="J32" s="37">
        <f t="shared" si="22"/>
        <v>37083.129999999997</v>
      </c>
      <c r="K32" s="37">
        <f t="shared" si="22"/>
        <v>37083.129999999997</v>
      </c>
      <c r="L32" s="37">
        <f t="shared" ref="L32" si="24">IF(L30=0,"",$C$30*L30)</f>
        <v>74166.259999999995</v>
      </c>
    </row>
    <row r="33" spans="1:13" x14ac:dyDescent="0.25">
      <c r="A33" s="188">
        <v>10</v>
      </c>
      <c r="B33" s="191" t="str">
        <f>VLOOKUP(A33,PLANILHA!$A:$J,4,)</f>
        <v>DRENAGEM</v>
      </c>
      <c r="C33" s="209">
        <f>VLOOKUP(A33,PLANILHA!$A:$J,10,)</f>
        <v>174453.63</v>
      </c>
      <c r="D33" s="35" t="s">
        <v>9</v>
      </c>
      <c r="E33" s="36"/>
      <c r="F33" s="36"/>
      <c r="G33" s="36"/>
      <c r="H33" s="36"/>
      <c r="I33" s="36"/>
      <c r="J33" s="36">
        <v>0.75</v>
      </c>
      <c r="K33" s="36">
        <v>0.25</v>
      </c>
      <c r="L33" s="36">
        <f t="shared" ref="L33" si="25">SUM(E33:K33)</f>
        <v>1</v>
      </c>
    </row>
    <row r="34" spans="1:13" ht="5.0999999999999996" customHeight="1" x14ac:dyDescent="0.25">
      <c r="A34" s="189"/>
      <c r="B34" s="192"/>
      <c r="C34" s="210"/>
      <c r="D34" s="35"/>
      <c r="E34" s="37"/>
      <c r="F34" s="37"/>
      <c r="G34" s="37"/>
      <c r="H34" s="37"/>
      <c r="I34" s="37"/>
      <c r="J34" s="37"/>
      <c r="K34" s="37"/>
      <c r="L34" s="37"/>
    </row>
    <row r="35" spans="1:13" x14ac:dyDescent="0.25">
      <c r="A35" s="190"/>
      <c r="B35" s="193"/>
      <c r="C35" s="211"/>
      <c r="D35" s="35" t="s">
        <v>46</v>
      </c>
      <c r="E35" s="37" t="str">
        <f t="shared" ref="E35:K35" si="26">IF(E33=0,"",$C$33*E33)</f>
        <v/>
      </c>
      <c r="F35" s="37" t="str">
        <f t="shared" si="26"/>
        <v/>
      </c>
      <c r="G35" s="37" t="str">
        <f t="shared" si="26"/>
        <v/>
      </c>
      <c r="H35" s="37" t="str">
        <f t="shared" si="26"/>
        <v/>
      </c>
      <c r="I35" s="37" t="str">
        <f t="shared" si="26"/>
        <v/>
      </c>
      <c r="J35" s="37">
        <f t="shared" si="26"/>
        <v>130840.2225</v>
      </c>
      <c r="K35" s="37">
        <f t="shared" si="26"/>
        <v>43613.407500000001</v>
      </c>
      <c r="L35" s="37">
        <f t="shared" ref="L35:L41" si="27">IF(L33=0,"",$C$30*L33)</f>
        <v>74166.259999999995</v>
      </c>
    </row>
    <row r="36" spans="1:13" x14ac:dyDescent="0.25">
      <c r="A36" s="188">
        <v>11</v>
      </c>
      <c r="B36" s="191" t="str">
        <f>VLOOKUP(A36,PLANILHA!$A:$J,4,)</f>
        <v>INSTALAÇÕES ELÉTRICAS</v>
      </c>
      <c r="C36" s="209">
        <f>VLOOKUP(A36,PLANILHA!$A:$J,10,)</f>
        <v>11645.9</v>
      </c>
      <c r="D36" s="35" t="s">
        <v>9</v>
      </c>
      <c r="E36" s="36"/>
      <c r="F36" s="36"/>
      <c r="G36" s="36"/>
      <c r="H36" s="36"/>
      <c r="I36" s="36"/>
      <c r="J36" s="36">
        <v>1</v>
      </c>
      <c r="K36" s="36"/>
      <c r="L36" s="36">
        <f t="shared" ref="L36" si="28">SUM(E36:K36)</f>
        <v>1</v>
      </c>
    </row>
    <row r="37" spans="1:13" ht="5.0999999999999996" customHeight="1" x14ac:dyDescent="0.25">
      <c r="A37" s="189"/>
      <c r="B37" s="192"/>
      <c r="C37" s="210"/>
      <c r="D37" s="35"/>
      <c r="E37" s="37"/>
      <c r="F37" s="37"/>
      <c r="G37" s="37"/>
      <c r="H37" s="37"/>
      <c r="I37" s="37"/>
      <c r="J37" s="37"/>
      <c r="K37" s="37"/>
      <c r="L37" s="37"/>
    </row>
    <row r="38" spans="1:13" x14ac:dyDescent="0.25">
      <c r="A38" s="190"/>
      <c r="B38" s="193"/>
      <c r="C38" s="211"/>
      <c r="D38" s="35" t="s">
        <v>46</v>
      </c>
      <c r="E38" s="37" t="str">
        <f t="shared" ref="E38:K38" si="29">IF(E36=0,"",$C$36*E36)</f>
        <v/>
      </c>
      <c r="F38" s="37" t="str">
        <f t="shared" si="29"/>
        <v/>
      </c>
      <c r="G38" s="37" t="str">
        <f t="shared" si="29"/>
        <v/>
      </c>
      <c r="H38" s="37" t="str">
        <f t="shared" si="29"/>
        <v/>
      </c>
      <c r="I38" s="37" t="str">
        <f t="shared" si="29"/>
        <v/>
      </c>
      <c r="J38" s="37">
        <f t="shared" si="29"/>
        <v>11645.9</v>
      </c>
      <c r="K38" s="37" t="str">
        <f t="shared" si="29"/>
        <v/>
      </c>
      <c r="L38" s="37">
        <f t="shared" si="27"/>
        <v>74166.259999999995</v>
      </c>
    </row>
    <row r="39" spans="1:13" x14ac:dyDescent="0.25">
      <c r="A39" s="188">
        <v>12</v>
      </c>
      <c r="B39" s="191" t="str">
        <f>VLOOKUP(A39,PLANILHA!$A:$J,4,)</f>
        <v>PISO DA PRAÇA, BANCOS E BASE PARA MONUMENTO</v>
      </c>
      <c r="C39" s="209">
        <f>VLOOKUP(A39,PLANILHA!$A:$J,10,)</f>
        <v>66019.38</v>
      </c>
      <c r="D39" s="35" t="s">
        <v>9</v>
      </c>
      <c r="E39" s="36"/>
      <c r="F39" s="36"/>
      <c r="G39" s="36"/>
      <c r="H39" s="36"/>
      <c r="I39" s="36"/>
      <c r="J39" s="36"/>
      <c r="K39" s="36">
        <v>1</v>
      </c>
      <c r="L39" s="36">
        <f t="shared" ref="L39" si="30">SUM(E39:K39)</f>
        <v>1</v>
      </c>
    </row>
    <row r="40" spans="1:13" ht="5.0999999999999996" customHeight="1" x14ac:dyDescent="0.25">
      <c r="A40" s="189"/>
      <c r="B40" s="192"/>
      <c r="C40" s="210"/>
      <c r="D40" s="35"/>
      <c r="E40" s="37"/>
      <c r="F40" s="37"/>
      <c r="G40" s="37"/>
      <c r="H40" s="37"/>
      <c r="I40" s="37"/>
      <c r="J40" s="37"/>
      <c r="K40" s="37"/>
      <c r="L40" s="37"/>
    </row>
    <row r="41" spans="1:13" x14ac:dyDescent="0.25">
      <c r="A41" s="190"/>
      <c r="B41" s="193"/>
      <c r="C41" s="211"/>
      <c r="D41" s="35" t="s">
        <v>46</v>
      </c>
      <c r="E41" s="37" t="str">
        <f t="shared" ref="E41:K41" si="31">IF(E39=0,"",$C$39*E39)</f>
        <v/>
      </c>
      <c r="F41" s="37" t="str">
        <f t="shared" si="31"/>
        <v/>
      </c>
      <c r="G41" s="37" t="str">
        <f t="shared" si="31"/>
        <v/>
      </c>
      <c r="H41" s="37" t="str">
        <f t="shared" si="31"/>
        <v/>
      </c>
      <c r="I41" s="37" t="str">
        <f t="shared" si="31"/>
        <v/>
      </c>
      <c r="J41" s="37" t="str">
        <f t="shared" si="31"/>
        <v/>
      </c>
      <c r="K41" s="37">
        <f t="shared" si="31"/>
        <v>66019.38</v>
      </c>
      <c r="L41" s="37">
        <f t="shared" si="27"/>
        <v>74166.259999999995</v>
      </c>
    </row>
    <row r="42" spans="1:13" x14ac:dyDescent="0.25">
      <c r="A42" s="33"/>
      <c r="B42" s="38" t="s">
        <v>47</v>
      </c>
      <c r="C42" s="39">
        <f>SUM(C6:C41)</f>
        <v>4168110.1099999994</v>
      </c>
      <c r="D42" s="35"/>
      <c r="E42" s="35"/>
      <c r="F42" s="35"/>
      <c r="G42" s="35"/>
      <c r="H42" s="35"/>
      <c r="I42" s="35"/>
      <c r="J42" s="35"/>
      <c r="K42" s="35"/>
      <c r="L42" s="40"/>
    </row>
    <row r="43" spans="1:13" x14ac:dyDescent="0.25">
      <c r="A43" s="33"/>
      <c r="B43" s="38" t="s">
        <v>48</v>
      </c>
      <c r="C43" s="41"/>
      <c r="D43" s="35" t="s">
        <v>46</v>
      </c>
      <c r="E43" s="37">
        <f t="shared" ref="E43:K43" si="32">SUMIF($D$6:$D$41,$D$8,E6:E41)</f>
        <v>344378.12879999995</v>
      </c>
      <c r="F43" s="37">
        <f t="shared" si="32"/>
        <v>217324.59050000002</v>
      </c>
      <c r="G43" s="37">
        <f t="shared" si="32"/>
        <v>728097.6557</v>
      </c>
      <c r="H43" s="37">
        <f t="shared" si="32"/>
        <v>769786.81779999984</v>
      </c>
      <c r="I43" s="37">
        <f t="shared" si="32"/>
        <v>1496075.4896</v>
      </c>
      <c r="J43" s="37">
        <f t="shared" si="32"/>
        <v>446101.5257</v>
      </c>
      <c r="K43" s="37">
        <f t="shared" si="32"/>
        <v>166345.9019</v>
      </c>
      <c r="L43" s="37">
        <f>SUM(E43:K43)</f>
        <v>4168110.11</v>
      </c>
    </row>
    <row r="44" spans="1:13" x14ac:dyDescent="0.25">
      <c r="A44" s="33"/>
      <c r="B44" s="38" t="s">
        <v>49</v>
      </c>
      <c r="C44" s="41"/>
      <c r="D44" s="36" t="s">
        <v>9</v>
      </c>
      <c r="E44" s="40">
        <f>E43/$C$42</f>
        <v>8.2622128425489216E-2</v>
      </c>
      <c r="F44" s="40">
        <f>F43/$C$42</f>
        <v>5.2139839103242894E-2</v>
      </c>
      <c r="G44" s="40">
        <f t="shared" ref="G44:K44" si="33">G43/$C$42</f>
        <v>0.17468292259198501</v>
      </c>
      <c r="H44" s="40">
        <f t="shared" ref="H44" si="34">H43/$C$42</f>
        <v>0.1846848565620067</v>
      </c>
      <c r="I44" s="40">
        <f t="shared" si="33"/>
        <v>0.35893377336905341</v>
      </c>
      <c r="J44" s="40">
        <f t="shared" si="33"/>
        <v>0.10702728908953897</v>
      </c>
      <c r="K44" s="40">
        <f t="shared" si="33"/>
        <v>3.990919085868392E-2</v>
      </c>
      <c r="L44" s="36">
        <f>L43/$C$42</f>
        <v>1.0000000000000002</v>
      </c>
    </row>
    <row r="45" spans="1:13" x14ac:dyDescent="0.25">
      <c r="A45" s="33"/>
      <c r="B45" s="38" t="s">
        <v>50</v>
      </c>
      <c r="C45" s="41"/>
      <c r="D45" s="35" t="s">
        <v>46</v>
      </c>
      <c r="E45" s="37">
        <f>E43</f>
        <v>344378.12879999995</v>
      </c>
      <c r="F45" s="37">
        <f>E45+F43</f>
        <v>561702.7193</v>
      </c>
      <c r="G45" s="37">
        <f t="shared" ref="G45:K45" si="35">F45+G43</f>
        <v>1289800.375</v>
      </c>
      <c r="H45" s="37">
        <f t="shared" si="35"/>
        <v>2059587.1927999998</v>
      </c>
      <c r="I45" s="37">
        <f>H45+I43</f>
        <v>3555662.6823999998</v>
      </c>
      <c r="J45" s="37">
        <f t="shared" si="35"/>
        <v>4001764.2080999999</v>
      </c>
      <c r="K45" s="37">
        <f t="shared" si="35"/>
        <v>4168110.11</v>
      </c>
      <c r="L45" s="215"/>
    </row>
    <row r="46" spans="1:13" x14ac:dyDescent="0.25">
      <c r="A46" s="33"/>
      <c r="B46" s="38" t="s">
        <v>51</v>
      </c>
      <c r="C46" s="41"/>
      <c r="D46" s="36" t="s">
        <v>9</v>
      </c>
      <c r="E46" s="40">
        <f>E45/$C$42</f>
        <v>8.2622128425489216E-2</v>
      </c>
      <c r="F46" s="40">
        <f>F45/$C$42</f>
        <v>0.13476196752873212</v>
      </c>
      <c r="G46" s="40">
        <f t="shared" ref="G46:K46" si="36">G45/$C$42</f>
        <v>0.30944489012071713</v>
      </c>
      <c r="H46" s="40">
        <f t="shared" ref="H46" si="37">H45/$C$42</f>
        <v>0.4941297466827238</v>
      </c>
      <c r="I46" s="40">
        <f t="shared" si="36"/>
        <v>0.85306352005177721</v>
      </c>
      <c r="J46" s="40">
        <f t="shared" si="36"/>
        <v>0.96009080914131617</v>
      </c>
      <c r="K46" s="40">
        <f t="shared" si="36"/>
        <v>1.0000000000000002</v>
      </c>
      <c r="L46" s="216"/>
    </row>
    <row r="47" spans="1:13" s="76" customFormat="1" ht="150" customHeight="1" x14ac:dyDescent="0.25">
      <c r="A47" s="169" t="str">
        <f>PLANILHA!A130</f>
        <v>José Henrique R. Baesse
Engenheiro Civil
CREA/MG: 053341/D</v>
      </c>
      <c r="B47" s="170"/>
      <c r="C47" s="170"/>
      <c r="D47" s="170"/>
      <c r="E47" s="170"/>
      <c r="F47" s="171"/>
      <c r="G47" s="169" t="str">
        <f>PLANILHA!E130</f>
        <v xml:space="preserve">
Bruna Andrade Coutinho Lima
Engenheira Civil
CREA/MG: 211373/D</v>
      </c>
      <c r="H47" s="170"/>
      <c r="I47" s="170"/>
      <c r="J47" s="170"/>
      <c r="K47" s="170"/>
      <c r="L47" s="171"/>
      <c r="M47" s="75"/>
    </row>
    <row r="48" spans="1:13" s="76" customFormat="1" ht="15" customHeight="1" x14ac:dyDescent="0.25">
      <c r="A48" s="212" t="str">
        <f>PLANILHA!A131</f>
        <v>R.T. DO ORÇAMENTO</v>
      </c>
      <c r="B48" s="213"/>
      <c r="C48" s="213"/>
      <c r="D48" s="213"/>
      <c r="E48" s="213"/>
      <c r="F48" s="214"/>
      <c r="G48" s="212" t="str">
        <f>PLANILHA!E131</f>
        <v>AUTORIA DO ORÇAMENTO</v>
      </c>
      <c r="H48" s="213"/>
      <c r="I48" s="213"/>
      <c r="J48" s="213"/>
      <c r="K48" s="213"/>
      <c r="L48" s="214"/>
    </row>
  </sheetData>
  <mergeCells count="50">
    <mergeCell ref="C33:C35"/>
    <mergeCell ref="A36:A38"/>
    <mergeCell ref="B36:B38"/>
    <mergeCell ref="C36:C38"/>
    <mergeCell ref="A39:A41"/>
    <mergeCell ref="B39:B41"/>
    <mergeCell ref="C39:C41"/>
    <mergeCell ref="C18:C20"/>
    <mergeCell ref="B15:B17"/>
    <mergeCell ref="C15:C17"/>
    <mergeCell ref="G47:L47"/>
    <mergeCell ref="G48:L48"/>
    <mergeCell ref="A47:F47"/>
    <mergeCell ref="A48:F48"/>
    <mergeCell ref="C27:C29"/>
    <mergeCell ref="C21:C23"/>
    <mergeCell ref="C24:C26"/>
    <mergeCell ref="A30:A32"/>
    <mergeCell ref="B30:B32"/>
    <mergeCell ref="C30:C32"/>
    <mergeCell ref="L45:L46"/>
    <mergeCell ref="A33:A35"/>
    <mergeCell ref="B33:B35"/>
    <mergeCell ref="K1:L1"/>
    <mergeCell ref="I1:J1"/>
    <mergeCell ref="A12:A14"/>
    <mergeCell ref="A1:H1"/>
    <mergeCell ref="B2:H2"/>
    <mergeCell ref="B3:H3"/>
    <mergeCell ref="B4:H4"/>
    <mergeCell ref="K2:L2"/>
    <mergeCell ref="K3:L4"/>
    <mergeCell ref="I2:J2"/>
    <mergeCell ref="B6:B8"/>
    <mergeCell ref="C6:C8"/>
    <mergeCell ref="C12:C14"/>
    <mergeCell ref="B9:B11"/>
    <mergeCell ref="C9:C11"/>
    <mergeCell ref="B12:B14"/>
    <mergeCell ref="A9:A11"/>
    <mergeCell ref="A15:A17"/>
    <mergeCell ref="A6:A8"/>
    <mergeCell ref="A27:A29"/>
    <mergeCell ref="B27:B29"/>
    <mergeCell ref="A21:A23"/>
    <mergeCell ref="B21:B23"/>
    <mergeCell ref="A18:A20"/>
    <mergeCell ref="A24:A26"/>
    <mergeCell ref="B24:B26"/>
    <mergeCell ref="B18:B20"/>
  </mergeCells>
  <phoneticPr fontId="14" type="noConversion"/>
  <conditionalFormatting sqref="E7:L7">
    <cfRule type="expression" dxfId="22" priority="11">
      <formula>E6&lt;&gt;0</formula>
    </cfRule>
  </conditionalFormatting>
  <conditionalFormatting sqref="E10:L10">
    <cfRule type="expression" dxfId="21" priority="10">
      <formula>E9&lt;&gt;0</formula>
    </cfRule>
  </conditionalFormatting>
  <conditionalFormatting sqref="E13:L13">
    <cfRule type="expression" dxfId="20" priority="9">
      <formula>E12&lt;&gt;0</formula>
    </cfRule>
  </conditionalFormatting>
  <conditionalFormatting sqref="E16:L16">
    <cfRule type="expression" dxfId="19" priority="8">
      <formula>E15&lt;&gt;0</formula>
    </cfRule>
  </conditionalFormatting>
  <conditionalFormatting sqref="E19:L19">
    <cfRule type="expression" dxfId="18" priority="7">
      <formula>E18&lt;&gt;0</formula>
    </cfRule>
  </conditionalFormatting>
  <conditionalFormatting sqref="E22:L22">
    <cfRule type="expression" dxfId="17" priority="6">
      <formula>E21&lt;&gt;0</formula>
    </cfRule>
  </conditionalFormatting>
  <conditionalFormatting sqref="E25:L25">
    <cfRule type="expression" dxfId="16" priority="5">
      <formula>E24&lt;&gt;0</formula>
    </cfRule>
  </conditionalFormatting>
  <conditionalFormatting sqref="E28:L28">
    <cfRule type="expression" dxfId="15" priority="4">
      <formula>E27&lt;&gt;0</formula>
    </cfRule>
  </conditionalFormatting>
  <conditionalFormatting sqref="E31:L31 E34:L34 E37:L37 E40:L40">
    <cfRule type="expression" dxfId="14" priority="3">
      <formula>E30&lt;&gt;0</formula>
    </cfRule>
  </conditionalFormatting>
  <printOptions horizontalCentered="1"/>
  <pageMargins left="0.23622047244094491" right="0.23622047244094491" top="0.74803149606299213" bottom="0.74803149606299213" header="0.31496062992125984" footer="0.31496062992125984"/>
  <pageSetup paperSize="9"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34"/>
  <sheetViews>
    <sheetView showGridLines="0" topLeftCell="A13" zoomScaleNormal="100" zoomScaleSheetLayoutView="100" workbookViewId="0"/>
  </sheetViews>
  <sheetFormatPr defaultColWidth="10.7109375" defaultRowHeight="15" x14ac:dyDescent="0.25"/>
  <cols>
    <col min="1" max="1" width="30.7109375" style="47" customWidth="1"/>
    <col min="2" max="7" width="5.7109375" style="47" customWidth="1"/>
    <col min="8" max="8" width="30.7109375" style="47" customWidth="1"/>
    <col min="9" max="9" width="8.7109375" style="47" customWidth="1"/>
    <col min="10" max="16384" width="10.7109375" style="47"/>
  </cols>
  <sheetData>
    <row r="1" spans="1:9" ht="60" customHeight="1" x14ac:dyDescent="0.25">
      <c r="A1" s="194" t="s">
        <v>53</v>
      </c>
      <c r="B1" s="194"/>
      <c r="C1" s="194"/>
      <c r="D1" s="194"/>
      <c r="E1" s="194"/>
      <c r="F1" s="194"/>
      <c r="G1" s="194"/>
      <c r="H1" s="196"/>
      <c r="I1" s="198"/>
    </row>
    <row r="2" spans="1:9" x14ac:dyDescent="0.25">
      <c r="A2" s="221" t="s">
        <v>3431</v>
      </c>
      <c r="B2" s="221"/>
      <c r="C2" s="221"/>
      <c r="D2" s="221"/>
      <c r="E2" s="221"/>
      <c r="F2" s="221"/>
      <c r="G2" s="221"/>
      <c r="H2" s="221"/>
      <c r="I2" s="221"/>
    </row>
    <row r="3" spans="1:9" x14ac:dyDescent="0.25">
      <c r="A3" s="221" t="s">
        <v>3425</v>
      </c>
      <c r="B3" s="221"/>
      <c r="C3" s="221"/>
      <c r="D3" s="221"/>
      <c r="E3" s="221"/>
      <c r="F3" s="221"/>
      <c r="G3" s="221"/>
      <c r="H3" s="221"/>
      <c r="I3" s="221"/>
    </row>
    <row r="4" spans="1:9" x14ac:dyDescent="0.25">
      <c r="A4" s="220" t="s">
        <v>31</v>
      </c>
      <c r="B4" s="220"/>
      <c r="C4" s="220"/>
      <c r="D4" s="220"/>
      <c r="E4" s="220"/>
      <c r="F4" s="220"/>
      <c r="G4" s="220"/>
      <c r="H4" s="220"/>
      <c r="I4" s="220"/>
    </row>
    <row r="5" spans="1:9" x14ac:dyDescent="0.25">
      <c r="A5" s="222" t="str">
        <f>PLANILHA!C2</f>
        <v>PREFEITURA MUNICIPAL DE BRUMADINHO</v>
      </c>
      <c r="B5" s="222"/>
      <c r="C5" s="222"/>
      <c r="D5" s="222"/>
      <c r="E5" s="222"/>
      <c r="F5" s="222"/>
      <c r="G5" s="222"/>
      <c r="H5" s="222"/>
      <c r="I5" s="222"/>
    </row>
    <row r="6" spans="1:9" x14ac:dyDescent="0.25">
      <c r="A6" s="220" t="s">
        <v>32</v>
      </c>
      <c r="B6" s="220"/>
      <c r="C6" s="220"/>
      <c r="D6" s="220"/>
      <c r="E6" s="220"/>
      <c r="F6" s="220"/>
      <c r="G6" s="220"/>
      <c r="H6" s="220"/>
      <c r="I6" s="220"/>
    </row>
    <row r="7" spans="1:9" x14ac:dyDescent="0.25">
      <c r="A7" s="222" t="str">
        <f>PLANILHA!C3</f>
        <v>TREVO DE ENTRADA DA CIDADE</v>
      </c>
      <c r="B7" s="222"/>
      <c r="C7" s="222"/>
      <c r="D7" s="222"/>
      <c r="E7" s="222"/>
      <c r="F7" s="222"/>
      <c r="G7" s="222"/>
      <c r="H7" s="222"/>
      <c r="I7" s="222"/>
    </row>
    <row r="8" spans="1:9" x14ac:dyDescent="0.25">
      <c r="A8" s="220" t="s">
        <v>33</v>
      </c>
      <c r="B8" s="220"/>
      <c r="C8" s="220"/>
      <c r="D8" s="220"/>
      <c r="E8" s="220"/>
      <c r="F8" s="220"/>
      <c r="G8" s="220"/>
      <c r="H8" s="220"/>
      <c r="I8" s="220"/>
    </row>
    <row r="9" spans="1:9" x14ac:dyDescent="0.25">
      <c r="A9" s="222" t="str">
        <f>PLANILHA!C4</f>
        <v>RODOVIA MG-040 COM ESTRADA PARA ALBERTO FLORES - CEP: 35460-000</v>
      </c>
      <c r="B9" s="222"/>
      <c r="C9" s="222"/>
      <c r="D9" s="222"/>
      <c r="E9" s="222"/>
      <c r="F9" s="222"/>
      <c r="G9" s="222"/>
      <c r="H9" s="222"/>
      <c r="I9" s="222"/>
    </row>
    <row r="10" spans="1:9" x14ac:dyDescent="0.25">
      <c r="A10" s="220" t="s">
        <v>11</v>
      </c>
      <c r="B10" s="220"/>
      <c r="C10" s="220"/>
      <c r="D10" s="220"/>
      <c r="E10" s="220"/>
      <c r="F10" s="220"/>
      <c r="G10" s="220"/>
      <c r="H10" s="220"/>
      <c r="I10" s="42" t="s">
        <v>12</v>
      </c>
    </row>
    <row r="11" spans="1:9" x14ac:dyDescent="0.25">
      <c r="A11" s="222" t="s">
        <v>29110</v>
      </c>
      <c r="B11" s="222"/>
      <c r="C11" s="222"/>
      <c r="D11" s="222"/>
      <c r="E11" s="222"/>
      <c r="F11" s="222"/>
      <c r="G11" s="222"/>
      <c r="H11" s="222"/>
      <c r="I11" s="43" t="s">
        <v>1445</v>
      </c>
    </row>
    <row r="12" spans="1:9" x14ac:dyDescent="0.25">
      <c r="A12" s="219" t="s">
        <v>13</v>
      </c>
      <c r="B12" s="219"/>
      <c r="C12" s="219"/>
      <c r="D12" s="219"/>
      <c r="E12" s="219"/>
      <c r="F12" s="219"/>
      <c r="G12" s="219"/>
      <c r="H12" s="219"/>
      <c r="I12" s="219"/>
    </row>
    <row r="13" spans="1:9" x14ac:dyDescent="0.25">
      <c r="A13" s="44" t="s">
        <v>14</v>
      </c>
      <c r="B13" s="225" t="s">
        <v>15</v>
      </c>
      <c r="C13" s="225"/>
      <c r="D13" s="225"/>
      <c r="E13" s="225"/>
      <c r="F13" s="225"/>
      <c r="G13" s="225"/>
      <c r="H13" s="223" t="s">
        <v>16</v>
      </c>
      <c r="I13" s="223"/>
    </row>
    <row r="14" spans="1:9" x14ac:dyDescent="0.25">
      <c r="A14" s="45" t="s">
        <v>17</v>
      </c>
      <c r="B14" s="40" t="s">
        <v>18</v>
      </c>
      <c r="C14" s="224">
        <v>3.7999999999999999E-2</v>
      </c>
      <c r="D14" s="224"/>
      <c r="E14" s="35" t="s">
        <v>19</v>
      </c>
      <c r="F14" s="224">
        <v>4.6699999999999998E-2</v>
      </c>
      <c r="G14" s="224"/>
      <c r="H14" s="45" t="s">
        <v>17</v>
      </c>
      <c r="I14" s="61">
        <v>3.7999999999999999E-2</v>
      </c>
    </row>
    <row r="15" spans="1:9" x14ac:dyDescent="0.25">
      <c r="A15" s="45" t="s">
        <v>20</v>
      </c>
      <c r="B15" s="40" t="s">
        <v>18</v>
      </c>
      <c r="C15" s="224">
        <v>3.2000000000000002E-3</v>
      </c>
      <c r="D15" s="224"/>
      <c r="E15" s="35" t="s">
        <v>19</v>
      </c>
      <c r="F15" s="224">
        <v>7.4000000000000003E-3</v>
      </c>
      <c r="G15" s="224"/>
      <c r="H15" s="45" t="s">
        <v>20</v>
      </c>
      <c r="I15" s="61">
        <v>3.2000000000000002E-3</v>
      </c>
    </row>
    <row r="16" spans="1:9" x14ac:dyDescent="0.25">
      <c r="A16" s="45" t="s">
        <v>21</v>
      </c>
      <c r="B16" s="40" t="s">
        <v>18</v>
      </c>
      <c r="C16" s="224">
        <v>5.0000000000000001E-3</v>
      </c>
      <c r="D16" s="224"/>
      <c r="E16" s="35" t="s">
        <v>19</v>
      </c>
      <c r="F16" s="224">
        <v>9.7000000000000003E-3</v>
      </c>
      <c r="G16" s="224"/>
      <c r="H16" s="45" t="s">
        <v>21</v>
      </c>
      <c r="I16" s="61">
        <v>5.0000000000000001E-3</v>
      </c>
    </row>
    <row r="17" spans="1:9" x14ac:dyDescent="0.25">
      <c r="A17" s="45" t="s">
        <v>22</v>
      </c>
      <c r="B17" s="40" t="s">
        <v>18</v>
      </c>
      <c r="C17" s="224">
        <v>1.0200000000000001E-2</v>
      </c>
      <c r="D17" s="224"/>
      <c r="E17" s="35" t="s">
        <v>19</v>
      </c>
      <c r="F17" s="224">
        <v>1.21E-2</v>
      </c>
      <c r="G17" s="224"/>
      <c r="H17" s="45" t="s">
        <v>22</v>
      </c>
      <c r="I17" s="61">
        <v>1.0200000000000001E-2</v>
      </c>
    </row>
    <row r="18" spans="1:9" x14ac:dyDescent="0.25">
      <c r="A18" s="45" t="s">
        <v>23</v>
      </c>
      <c r="B18" s="40" t="s">
        <v>18</v>
      </c>
      <c r="C18" s="224">
        <v>6.6400000000000001E-2</v>
      </c>
      <c r="D18" s="224"/>
      <c r="E18" s="35" t="s">
        <v>19</v>
      </c>
      <c r="F18" s="224">
        <v>8.6900000000000005E-2</v>
      </c>
      <c r="G18" s="224"/>
      <c r="H18" s="45" t="s">
        <v>23</v>
      </c>
      <c r="I18" s="61">
        <v>6.6400000000000001E-2</v>
      </c>
    </row>
    <row r="19" spans="1:9" x14ac:dyDescent="0.25">
      <c r="A19" s="45" t="s">
        <v>24</v>
      </c>
      <c r="B19" s="40" t="s">
        <v>18</v>
      </c>
      <c r="C19" s="224">
        <f>SUM(C20:D22)</f>
        <v>3.6499999999999998E-2</v>
      </c>
      <c r="D19" s="224"/>
      <c r="E19" s="35" t="s">
        <v>19</v>
      </c>
      <c r="F19" s="224">
        <f>SUM(F20:G22)</f>
        <v>8.6499999999999994E-2</v>
      </c>
      <c r="G19" s="224"/>
      <c r="H19" s="45" t="s">
        <v>24</v>
      </c>
      <c r="I19" s="61">
        <f>SUM(I20:I22)</f>
        <v>8.6499999999999994E-2</v>
      </c>
    </row>
    <row r="20" spans="1:9" x14ac:dyDescent="0.25">
      <c r="A20" s="45" t="s">
        <v>34</v>
      </c>
      <c r="B20" s="40" t="s">
        <v>18</v>
      </c>
      <c r="C20" s="224">
        <v>0</v>
      </c>
      <c r="D20" s="224"/>
      <c r="E20" s="35" t="s">
        <v>19</v>
      </c>
      <c r="F20" s="224">
        <v>0.05</v>
      </c>
      <c r="G20" s="224"/>
      <c r="H20" s="45" t="s">
        <v>34</v>
      </c>
      <c r="I20" s="61">
        <v>0.05</v>
      </c>
    </row>
    <row r="21" spans="1:9" x14ac:dyDescent="0.25">
      <c r="A21" s="45" t="s">
        <v>35</v>
      </c>
      <c r="B21" s="40" t="s">
        <v>18</v>
      </c>
      <c r="C21" s="224">
        <v>6.4999999999999997E-3</v>
      </c>
      <c r="D21" s="224"/>
      <c r="E21" s="35" t="s">
        <v>19</v>
      </c>
      <c r="F21" s="224">
        <v>6.4999999999999997E-3</v>
      </c>
      <c r="G21" s="224"/>
      <c r="H21" s="45" t="s">
        <v>35</v>
      </c>
      <c r="I21" s="61">
        <v>6.4999999999999997E-3</v>
      </c>
    </row>
    <row r="22" spans="1:9" x14ac:dyDescent="0.25">
      <c r="A22" s="45" t="s">
        <v>36</v>
      </c>
      <c r="B22" s="40" t="s">
        <v>18</v>
      </c>
      <c r="C22" s="224">
        <v>0.03</v>
      </c>
      <c r="D22" s="224"/>
      <c r="E22" s="35" t="s">
        <v>19</v>
      </c>
      <c r="F22" s="224">
        <v>0.03</v>
      </c>
      <c r="G22" s="224"/>
      <c r="H22" s="45" t="s">
        <v>36</v>
      </c>
      <c r="I22" s="61">
        <v>0.03</v>
      </c>
    </row>
    <row r="23" spans="1:9" x14ac:dyDescent="0.25">
      <c r="A23" s="45" t="s">
        <v>37</v>
      </c>
      <c r="B23" s="40" t="s">
        <v>18</v>
      </c>
      <c r="C23" s="224">
        <v>0</v>
      </c>
      <c r="D23" s="224"/>
      <c r="E23" s="35" t="s">
        <v>19</v>
      </c>
      <c r="F23" s="224">
        <v>4.4999999999999998E-2</v>
      </c>
      <c r="G23" s="224"/>
      <c r="H23" s="45" t="s">
        <v>37</v>
      </c>
      <c r="I23" s="61">
        <v>0</v>
      </c>
    </row>
    <row r="24" spans="1:9" x14ac:dyDescent="0.25">
      <c r="A24" s="226" t="s">
        <v>25</v>
      </c>
      <c r="B24" s="226"/>
      <c r="C24" s="226"/>
      <c r="D24" s="226"/>
      <c r="E24" s="226"/>
      <c r="F24" s="226"/>
      <c r="G24" s="226"/>
      <c r="H24" s="226"/>
      <c r="I24" s="226"/>
    </row>
    <row r="25" spans="1:9" x14ac:dyDescent="0.25">
      <c r="A25" s="45" t="s">
        <v>17</v>
      </c>
      <c r="B25" s="217" t="str">
        <f t="shared" ref="B25:B30" si="0">IF(I14&gt;F14,"Incidência maior que a permitida",IF(I14&lt;C14,"Incidência menor que a permitida","ok"))</f>
        <v>ok</v>
      </c>
      <c r="C25" s="217"/>
      <c r="D25" s="217"/>
      <c r="E25" s="217"/>
      <c r="F25" s="217"/>
      <c r="G25" s="217"/>
      <c r="H25" s="217"/>
      <c r="I25" s="217"/>
    </row>
    <row r="26" spans="1:9" x14ac:dyDescent="0.25">
      <c r="A26" s="45" t="s">
        <v>20</v>
      </c>
      <c r="B26" s="217" t="str">
        <f t="shared" si="0"/>
        <v>ok</v>
      </c>
      <c r="C26" s="217"/>
      <c r="D26" s="217"/>
      <c r="E26" s="217"/>
      <c r="F26" s="217"/>
      <c r="G26" s="217"/>
      <c r="H26" s="217"/>
      <c r="I26" s="217"/>
    </row>
    <row r="27" spans="1:9" x14ac:dyDescent="0.25">
      <c r="A27" s="45" t="s">
        <v>21</v>
      </c>
      <c r="B27" s="217" t="str">
        <f t="shared" si="0"/>
        <v>ok</v>
      </c>
      <c r="C27" s="217"/>
      <c r="D27" s="217"/>
      <c r="E27" s="217"/>
      <c r="F27" s="217"/>
      <c r="G27" s="217"/>
      <c r="H27" s="217"/>
      <c r="I27" s="217"/>
    </row>
    <row r="28" spans="1:9" x14ac:dyDescent="0.25">
      <c r="A28" s="45" t="s">
        <v>22</v>
      </c>
      <c r="B28" s="217" t="str">
        <f t="shared" si="0"/>
        <v>ok</v>
      </c>
      <c r="C28" s="217"/>
      <c r="D28" s="217"/>
      <c r="E28" s="217"/>
      <c r="F28" s="217"/>
      <c r="G28" s="217"/>
      <c r="H28" s="217"/>
      <c r="I28" s="217"/>
    </row>
    <row r="29" spans="1:9" x14ac:dyDescent="0.25">
      <c r="A29" s="45" t="s">
        <v>23</v>
      </c>
      <c r="B29" s="217" t="str">
        <f t="shared" si="0"/>
        <v>ok</v>
      </c>
      <c r="C29" s="217"/>
      <c r="D29" s="217"/>
      <c r="E29" s="217"/>
      <c r="F29" s="217"/>
      <c r="G29" s="217"/>
      <c r="H29" s="217"/>
      <c r="I29" s="217"/>
    </row>
    <row r="30" spans="1:9" x14ac:dyDescent="0.25">
      <c r="A30" s="45" t="s">
        <v>24</v>
      </c>
      <c r="B30" s="217" t="str">
        <f t="shared" si="0"/>
        <v>ok</v>
      </c>
      <c r="C30" s="217"/>
      <c r="D30" s="217"/>
      <c r="E30" s="217"/>
      <c r="F30" s="217"/>
      <c r="G30" s="217"/>
      <c r="H30" s="217"/>
      <c r="I30" s="217"/>
    </row>
    <row r="31" spans="1:9" x14ac:dyDescent="0.25">
      <c r="A31" s="45" t="s">
        <v>37</v>
      </c>
      <c r="B31" s="217" t="str">
        <f>IF(I23&gt;F23,"Incidência maior que a permitida",IF(I23&lt;C23,"Incidência menor que a permitida","ok"))</f>
        <v>ok</v>
      </c>
      <c r="C31" s="217"/>
      <c r="D31" s="217"/>
      <c r="E31" s="217"/>
      <c r="F31" s="217"/>
      <c r="G31" s="217"/>
      <c r="H31" s="217"/>
      <c r="I31" s="217"/>
    </row>
    <row r="32" spans="1:9" x14ac:dyDescent="0.25">
      <c r="A32" s="45" t="s">
        <v>26</v>
      </c>
      <c r="B32" s="218" t="s">
        <v>27</v>
      </c>
      <c r="C32" s="218"/>
      <c r="D32" s="218"/>
      <c r="E32" s="218"/>
      <c r="F32" s="218"/>
      <c r="G32" s="218"/>
      <c r="H32" s="218"/>
      <c r="I32" s="46">
        <f>ROUND(((1+I14+I15+I16)*(1+I17)*(1+I18)/(1-(I19+I23))-1),4)</f>
        <v>0.23380000000000001</v>
      </c>
    </row>
    <row r="33" spans="1:10" s="76" customFormat="1" ht="150" customHeight="1" x14ac:dyDescent="0.25">
      <c r="A33" s="169" t="str">
        <f>PLANILHA!A130</f>
        <v>José Henrique R. Baesse
Engenheiro Civil
CREA/MG: 053341/D</v>
      </c>
      <c r="B33" s="170"/>
      <c r="C33" s="170"/>
      <c r="D33" s="170"/>
      <c r="E33" s="171"/>
      <c r="F33" s="169" t="str">
        <f>PLANILHA!E130</f>
        <v xml:space="preserve">
Bruna Andrade Coutinho Lima
Engenheira Civil
CREA/MG: 211373/D</v>
      </c>
      <c r="G33" s="170"/>
      <c r="H33" s="170"/>
      <c r="I33" s="171"/>
      <c r="J33" s="75"/>
    </row>
    <row r="34" spans="1:10" s="76" customFormat="1" x14ac:dyDescent="0.25">
      <c r="A34" s="212" t="str">
        <f>PLANILHA!A131</f>
        <v>R.T. DO ORÇAMENTO</v>
      </c>
      <c r="B34" s="213"/>
      <c r="C34" s="213"/>
      <c r="D34" s="213"/>
      <c r="E34" s="214"/>
      <c r="F34" s="212" t="str">
        <f>PLANILHA!E131</f>
        <v>AUTORIA DO ORÇAMENTO</v>
      </c>
      <c r="G34" s="213"/>
      <c r="H34" s="213"/>
      <c r="I34" s="214"/>
    </row>
  </sheetData>
  <mergeCells count="48">
    <mergeCell ref="A24:I24"/>
    <mergeCell ref="B25:I25"/>
    <mergeCell ref="B31:I31"/>
    <mergeCell ref="B30:I30"/>
    <mergeCell ref="B29:I29"/>
    <mergeCell ref="F14:G14"/>
    <mergeCell ref="C16:D16"/>
    <mergeCell ref="F19:G19"/>
    <mergeCell ref="C23:D23"/>
    <mergeCell ref="F23:G23"/>
    <mergeCell ref="C19:D19"/>
    <mergeCell ref="H13:I13"/>
    <mergeCell ref="C22:D22"/>
    <mergeCell ref="F22:G22"/>
    <mergeCell ref="C18:D18"/>
    <mergeCell ref="F18:G18"/>
    <mergeCell ref="B13:G13"/>
    <mergeCell ref="C15:D15"/>
    <mergeCell ref="F15:G15"/>
    <mergeCell ref="C20:D20"/>
    <mergeCell ref="F20:G20"/>
    <mergeCell ref="C21:D21"/>
    <mergeCell ref="F21:G21"/>
    <mergeCell ref="F16:G16"/>
    <mergeCell ref="C17:D17"/>
    <mergeCell ref="F17:G17"/>
    <mergeCell ref="C14:D14"/>
    <mergeCell ref="A12:I12"/>
    <mergeCell ref="H1:I1"/>
    <mergeCell ref="A4:I4"/>
    <mergeCell ref="A6:I6"/>
    <mergeCell ref="A8:I8"/>
    <mergeCell ref="A10:H10"/>
    <mergeCell ref="A1:G1"/>
    <mergeCell ref="A2:I2"/>
    <mergeCell ref="A3:I3"/>
    <mergeCell ref="A5:I5"/>
    <mergeCell ref="A7:I7"/>
    <mergeCell ref="A9:I9"/>
    <mergeCell ref="A11:H11"/>
    <mergeCell ref="A33:E33"/>
    <mergeCell ref="A34:E34"/>
    <mergeCell ref="F33:I33"/>
    <mergeCell ref="F34:I34"/>
    <mergeCell ref="B26:I26"/>
    <mergeCell ref="B27:I27"/>
    <mergeCell ref="B28:I28"/>
    <mergeCell ref="B32:H32"/>
  </mergeCells>
  <conditionalFormatting sqref="I14:I18 I20:I22">
    <cfRule type="cellIs" dxfId="13" priority="2" stopIfTrue="1" operator="notBetween">
      <formula>C14</formula>
      <formula>F14</formula>
    </cfRule>
  </conditionalFormatting>
  <conditionalFormatting sqref="B25">
    <cfRule type="cellIs" dxfId="12" priority="3" stopIfTrue="1" operator="notEqual">
      <formula>"ok"</formula>
    </cfRule>
  </conditionalFormatting>
  <conditionalFormatting sqref="B26:B31">
    <cfRule type="cellIs" dxfId="11" priority="1" stopIfTrue="1" operator="notEqual">
      <formula>"ok"</formula>
    </cfRule>
  </conditionalFormatting>
  <dataValidations count="1">
    <dataValidation allowBlank="1" showInputMessage="1" showErrorMessage="1" promptTitle="Fórmula TCU Acórdão 2622/2013" prompt="Edificações" sqref="B32:H32" xr:uid="{00000000-0002-0000-0200-000000000000}"/>
  </dataValidations>
  <printOptions horizontalCentered="1"/>
  <pageMargins left="0.23622047244094491" right="0.23622047244094491" top="0.74803149606299213" bottom="0.74803149606299213" header="0.31496062992125984" footer="0.31496062992125984"/>
  <pageSetup paperSize="9" scale="9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45"/>
  <sheetViews>
    <sheetView showGridLines="0" zoomScaleNormal="100" zoomScaleSheetLayoutView="100" workbookViewId="0">
      <selection activeCell="E15" sqref="E15"/>
    </sheetView>
  </sheetViews>
  <sheetFormatPr defaultColWidth="15.7109375" defaultRowHeight="15" x14ac:dyDescent="0.25"/>
  <sheetData>
    <row r="1" spans="1:9" x14ac:dyDescent="0.25">
      <c r="A1" s="234" t="s">
        <v>1469</v>
      </c>
      <c r="B1" s="234"/>
      <c r="C1" s="234"/>
      <c r="D1" s="234"/>
      <c r="E1" s="234"/>
      <c r="F1" s="234"/>
      <c r="G1" s="234"/>
      <c r="H1" s="235"/>
      <c r="I1" s="236"/>
    </row>
    <row r="2" spans="1:9" x14ac:dyDescent="0.25">
      <c r="A2" s="241" t="s">
        <v>1456</v>
      </c>
      <c r="B2" s="241"/>
      <c r="C2" s="241"/>
      <c r="D2" s="242" t="str">
        <f>PLANILHA!H4</f>
        <v>7 MESES</v>
      </c>
      <c r="E2" s="242"/>
      <c r="F2" s="242"/>
      <c r="G2" s="242"/>
      <c r="H2" s="237"/>
      <c r="I2" s="238"/>
    </row>
    <row r="3" spans="1:9" x14ac:dyDescent="0.25">
      <c r="A3" s="6" t="s">
        <v>1411</v>
      </c>
      <c r="B3" s="243" t="str">
        <f>PLANILHA!C2</f>
        <v>PREFEITURA MUNICIPAL DE BRUMADINHO</v>
      </c>
      <c r="C3" s="243"/>
      <c r="D3" s="243"/>
      <c r="E3" s="243"/>
      <c r="F3" s="243"/>
      <c r="G3" s="243"/>
      <c r="H3" s="237"/>
      <c r="I3" s="238"/>
    </row>
    <row r="4" spans="1:9" x14ac:dyDescent="0.25">
      <c r="A4" s="6" t="s">
        <v>1412</v>
      </c>
      <c r="B4" s="243" t="str">
        <f>PLANILHA!C3</f>
        <v>TREVO DE ENTRADA DA CIDADE</v>
      </c>
      <c r="C4" s="243"/>
      <c r="D4" s="243"/>
      <c r="E4" s="243"/>
      <c r="F4" s="243"/>
      <c r="G4" s="243"/>
      <c r="H4" s="237"/>
      <c r="I4" s="238"/>
    </row>
    <row r="5" spans="1:9" x14ac:dyDescent="0.25">
      <c r="A5" s="7" t="s">
        <v>1470</v>
      </c>
      <c r="B5" s="243" t="str">
        <f>PLANILHA!C4</f>
        <v>RODOVIA MG-040 COM ESTRADA PARA ALBERTO FLORES - CEP: 35460-000</v>
      </c>
      <c r="C5" s="243"/>
      <c r="D5" s="243"/>
      <c r="E5" s="243"/>
      <c r="F5" s="243"/>
      <c r="G5" s="243"/>
      <c r="H5" s="239"/>
      <c r="I5" s="240"/>
    </row>
    <row r="6" spans="1:9" x14ac:dyDescent="0.25">
      <c r="A6" s="233" t="s">
        <v>52</v>
      </c>
      <c r="B6" s="233"/>
      <c r="C6" s="233"/>
      <c r="D6" s="233"/>
      <c r="E6" s="233"/>
      <c r="F6" s="233"/>
      <c r="G6" s="233"/>
      <c r="H6" s="233"/>
      <c r="I6" s="233"/>
    </row>
    <row r="7" spans="1:9" x14ac:dyDescent="0.25">
      <c r="A7" s="8" t="s">
        <v>6</v>
      </c>
      <c r="B7" s="9" t="s">
        <v>10</v>
      </c>
      <c r="C7" s="9" t="s">
        <v>45</v>
      </c>
      <c r="D7" s="9"/>
      <c r="E7" s="9" t="s">
        <v>1442</v>
      </c>
      <c r="F7" s="9" t="s">
        <v>1443</v>
      </c>
      <c r="G7" s="9" t="s">
        <v>1444</v>
      </c>
      <c r="H7" s="9" t="s">
        <v>1467</v>
      </c>
      <c r="I7" s="9" t="s">
        <v>5</v>
      </c>
    </row>
    <row r="8" spans="1:9" x14ac:dyDescent="0.25">
      <c r="A8" s="227">
        <v>1</v>
      </c>
      <c r="B8" s="229" t="str">
        <f>VLOOKUP(A8,PLANILHA!$A:$J,4,)</f>
        <v>ADMINISTRATIVO</v>
      </c>
      <c r="C8" s="231">
        <f>VLOOKUP(A8,PLANILHA!$A:$J,10,)</f>
        <v>257099.61</v>
      </c>
      <c r="D8" s="3" t="s">
        <v>9</v>
      </c>
      <c r="E8" s="13">
        <v>0.25</v>
      </c>
      <c r="F8" s="13">
        <v>0.25</v>
      </c>
      <c r="G8" s="13">
        <v>0.25</v>
      </c>
      <c r="H8" s="13">
        <v>0.25</v>
      </c>
      <c r="I8" s="13">
        <f>SUM(E8:H8)</f>
        <v>1</v>
      </c>
    </row>
    <row r="9" spans="1:9" x14ac:dyDescent="0.25">
      <c r="A9" s="228"/>
      <c r="B9" s="230"/>
      <c r="C9" s="231"/>
      <c r="D9" s="3"/>
      <c r="E9" s="5"/>
      <c r="F9" s="5"/>
      <c r="G9" s="5"/>
      <c r="H9" s="5"/>
      <c r="I9" s="5"/>
    </row>
    <row r="10" spans="1:9" x14ac:dyDescent="0.25">
      <c r="A10" s="228"/>
      <c r="B10" s="230"/>
      <c r="C10" s="231"/>
      <c r="D10" s="3" t="s">
        <v>46</v>
      </c>
      <c r="E10" s="5">
        <f>$C$8*E8</f>
        <v>64274.902499999997</v>
      </c>
      <c r="F10" s="5">
        <f>$C$8*F8</f>
        <v>64274.902499999997</v>
      </c>
      <c r="G10" s="5">
        <f>$C$8*G8</f>
        <v>64274.902499999997</v>
      </c>
      <c r="H10" s="5">
        <f>$C$8*H8</f>
        <v>64274.902499999997</v>
      </c>
      <c r="I10" s="5">
        <f>SUM(E10:H10)</f>
        <v>257099.61</v>
      </c>
    </row>
    <row r="11" spans="1:9" x14ac:dyDescent="0.25">
      <c r="A11" s="227">
        <v>2</v>
      </c>
      <c r="B11" s="229" t="str">
        <f>VLOOKUP(A11,PLANILHA!$A:$J,4,)</f>
        <v>IMPLANTAÇÃO</v>
      </c>
      <c r="C11" s="231">
        <f>VLOOKUP(A11,PLANILHA!$A:$J,10,)</f>
        <v>36272.199999999997</v>
      </c>
      <c r="D11" s="3" t="s">
        <v>9</v>
      </c>
      <c r="E11" s="13">
        <f>1-H11</f>
        <v>1</v>
      </c>
      <c r="F11" s="13"/>
      <c r="G11" s="13"/>
      <c r="H11" s="13">
        <f>PLANILHA!K9</f>
        <v>0</v>
      </c>
      <c r="I11" s="13">
        <f>SUM(E11:H11)</f>
        <v>1</v>
      </c>
    </row>
    <row r="12" spans="1:9" x14ac:dyDescent="0.25">
      <c r="A12" s="228"/>
      <c r="B12" s="230"/>
      <c r="C12" s="231"/>
      <c r="D12" s="3"/>
      <c r="E12" s="5"/>
      <c r="F12" s="5"/>
      <c r="G12" s="5"/>
      <c r="H12" s="5"/>
      <c r="I12" s="5"/>
    </row>
    <row r="13" spans="1:9" x14ac:dyDescent="0.25">
      <c r="A13" s="228"/>
      <c r="B13" s="230"/>
      <c r="C13" s="231"/>
      <c r="D13" s="3" t="s">
        <v>46</v>
      </c>
      <c r="E13" s="5">
        <f>$C$11*E11</f>
        <v>36272.199999999997</v>
      </c>
      <c r="F13" s="5">
        <f>$C$11*F11</f>
        <v>0</v>
      </c>
      <c r="G13" s="5">
        <f>$C$11*G11</f>
        <v>0</v>
      </c>
      <c r="H13" s="5">
        <f>$C$11*H11</f>
        <v>0</v>
      </c>
      <c r="I13" s="5">
        <f>SUM(E13:H13)</f>
        <v>36272.199999999997</v>
      </c>
    </row>
    <row r="14" spans="1:9" ht="15" customHeight="1" x14ac:dyDescent="0.25">
      <c r="A14" s="227">
        <v>3</v>
      </c>
      <c r="B14" s="229" t="str">
        <f>VLOOKUP(A14,PLANILHA!$A:$J,4,)</f>
        <v>MOBILIZAÇÃO E DESMOBILIZAÇÃO</v>
      </c>
      <c r="C14" s="231">
        <f>VLOOKUP(A14,PLANILHA!$A:$J,10,)</f>
        <v>7810.34</v>
      </c>
      <c r="D14" s="3" t="s">
        <v>9</v>
      </c>
      <c r="E14" s="13">
        <v>0.5</v>
      </c>
      <c r="F14" s="13"/>
      <c r="G14" s="13"/>
      <c r="H14" s="13">
        <v>0.5</v>
      </c>
      <c r="I14" s="13">
        <f>SUM(E14:H14)</f>
        <v>1</v>
      </c>
    </row>
    <row r="15" spans="1:9" x14ac:dyDescent="0.25">
      <c r="A15" s="228"/>
      <c r="B15" s="230"/>
      <c r="C15" s="231"/>
      <c r="D15" s="3"/>
      <c r="E15" s="5"/>
      <c r="F15" s="5"/>
      <c r="G15" s="5"/>
      <c r="H15" s="5"/>
      <c r="I15" s="5"/>
    </row>
    <row r="16" spans="1:9" x14ac:dyDescent="0.25">
      <c r="A16" s="228"/>
      <c r="B16" s="230"/>
      <c r="C16" s="231"/>
      <c r="D16" s="3" t="s">
        <v>46</v>
      </c>
      <c r="E16" s="5">
        <f>$C$14*E14</f>
        <v>3905.17</v>
      </c>
      <c r="F16" s="5">
        <f>$C$14*F14</f>
        <v>0</v>
      </c>
      <c r="G16" s="5">
        <f>$C$14*G14</f>
        <v>0</v>
      </c>
      <c r="H16" s="5">
        <f>$C$14*H14</f>
        <v>3905.17</v>
      </c>
      <c r="I16" s="5">
        <f>SUM(E16:H16)</f>
        <v>7810.34</v>
      </c>
    </row>
    <row r="17" spans="1:9" x14ac:dyDescent="0.25">
      <c r="A17" s="227">
        <v>4</v>
      </c>
      <c r="B17" s="229" t="str">
        <f>VLOOKUP(A17,PLANILHA!$A:$J,4,)</f>
        <v>REMOÇÕES E DEMOLIÇÕES</v>
      </c>
      <c r="C17" s="231">
        <f>VLOOKUP(A17,PLANILHA!$A:$J,10,)</f>
        <v>307209.71999999997</v>
      </c>
      <c r="D17" s="3" t="s">
        <v>9</v>
      </c>
      <c r="E17" s="13"/>
      <c r="F17" s="13"/>
      <c r="G17" s="13"/>
      <c r="H17" s="13"/>
      <c r="I17" s="13">
        <f>SUM(E17:H17)</f>
        <v>0</v>
      </c>
    </row>
    <row r="18" spans="1:9" x14ac:dyDescent="0.25">
      <c r="A18" s="228"/>
      <c r="B18" s="230"/>
      <c r="C18" s="231"/>
      <c r="D18" s="3"/>
      <c r="E18" s="5"/>
      <c r="F18" s="5"/>
      <c r="G18" s="5"/>
      <c r="H18" s="5"/>
      <c r="I18" s="5"/>
    </row>
    <row r="19" spans="1:9" x14ac:dyDescent="0.25">
      <c r="A19" s="228"/>
      <c r="B19" s="230"/>
      <c r="C19" s="231"/>
      <c r="D19" s="3" t="s">
        <v>46</v>
      </c>
      <c r="E19" s="5">
        <f>$C$17*E17</f>
        <v>0</v>
      </c>
      <c r="F19" s="5">
        <f>$C$17*F17</f>
        <v>0</v>
      </c>
      <c r="G19" s="5">
        <f>$C$17*G17</f>
        <v>0</v>
      </c>
      <c r="H19" s="5">
        <f>$C$17*H17</f>
        <v>0</v>
      </c>
      <c r="I19" s="5">
        <f>SUM(E19:H19)</f>
        <v>0</v>
      </c>
    </row>
    <row r="20" spans="1:9" x14ac:dyDescent="0.25">
      <c r="A20" s="227">
        <v>5</v>
      </c>
      <c r="B20" s="229" t="str">
        <f>VLOOKUP(A20,PLANILHA!$A:$J,4,)</f>
        <v>TERRAPLENAGEM</v>
      </c>
      <c r="C20" s="231">
        <f>VLOOKUP(A20,PLANILHA!$A:$J,10,)</f>
        <v>401684.78</v>
      </c>
      <c r="D20" s="3" t="s">
        <v>9</v>
      </c>
      <c r="E20" s="13"/>
      <c r="F20" s="13"/>
      <c r="G20" s="13"/>
      <c r="H20" s="13"/>
      <c r="I20" s="13">
        <f>SUM(E20:H20)</f>
        <v>0</v>
      </c>
    </row>
    <row r="21" spans="1:9" x14ac:dyDescent="0.25">
      <c r="A21" s="228"/>
      <c r="B21" s="230"/>
      <c r="C21" s="231"/>
      <c r="D21" s="3"/>
      <c r="E21" s="5"/>
      <c r="F21" s="5"/>
      <c r="G21" s="5"/>
      <c r="H21" s="5"/>
      <c r="I21" s="5"/>
    </row>
    <row r="22" spans="1:9" x14ac:dyDescent="0.25">
      <c r="A22" s="228"/>
      <c r="B22" s="230"/>
      <c r="C22" s="231"/>
      <c r="D22" s="3" t="s">
        <v>46</v>
      </c>
      <c r="E22" s="5">
        <f>$C$20*E20</f>
        <v>0</v>
      </c>
      <c r="F22" s="5">
        <f>$C$20*F20</f>
        <v>0</v>
      </c>
      <c r="G22" s="5">
        <f>$C$20*G20</f>
        <v>0</v>
      </c>
      <c r="H22" s="5">
        <f>$C$20*H20</f>
        <v>0</v>
      </c>
      <c r="I22" s="5">
        <f>SUM(E22:H22)</f>
        <v>0</v>
      </c>
    </row>
    <row r="23" spans="1:9" x14ac:dyDescent="0.25">
      <c r="A23" s="227">
        <v>6</v>
      </c>
      <c r="B23" s="229" t="str">
        <f>VLOOKUP(A23,PLANILHA!$A:$J,4,)</f>
        <v>PAVIMENTAÇÃO</v>
      </c>
      <c r="C23" s="231">
        <f>VLOOKUP(A23,PLANILHA!$A:$J,10,)</f>
        <v>2399605.5599999996</v>
      </c>
      <c r="D23" s="3" t="s">
        <v>9</v>
      </c>
      <c r="E23" s="13"/>
      <c r="F23" s="13">
        <v>0.05</v>
      </c>
      <c r="G23" s="13"/>
      <c r="H23" s="13"/>
      <c r="I23" s="13">
        <f>SUM(E23:H23)</f>
        <v>0.05</v>
      </c>
    </row>
    <row r="24" spans="1:9" x14ac:dyDescent="0.25">
      <c r="A24" s="228"/>
      <c r="B24" s="230"/>
      <c r="C24" s="231"/>
      <c r="D24" s="3"/>
      <c r="E24" s="5"/>
      <c r="F24" s="5"/>
      <c r="G24" s="5"/>
      <c r="H24" s="5"/>
      <c r="I24" s="5"/>
    </row>
    <row r="25" spans="1:9" x14ac:dyDescent="0.25">
      <c r="A25" s="228"/>
      <c r="B25" s="230"/>
      <c r="C25" s="231"/>
      <c r="D25" s="3" t="s">
        <v>46</v>
      </c>
      <c r="E25" s="5">
        <f>$C$23*E23</f>
        <v>0</v>
      </c>
      <c r="F25" s="5">
        <f>$C$23*F23</f>
        <v>119980.27799999999</v>
      </c>
      <c r="G25" s="5">
        <f>$C$23*G23</f>
        <v>0</v>
      </c>
      <c r="H25" s="5">
        <f>$C$23*H23</f>
        <v>0</v>
      </c>
      <c r="I25" s="5">
        <f>SUM(E25:H25)</f>
        <v>119980.27799999999</v>
      </c>
    </row>
    <row r="26" spans="1:9" x14ac:dyDescent="0.25">
      <c r="A26" s="227">
        <v>7</v>
      </c>
      <c r="B26" s="229" t="str">
        <f>VLOOKUP(A26,PLANILHA!$A:$J,4,)</f>
        <v>SARJETA, MEIO FIO E PASSEIO</v>
      </c>
      <c r="C26" s="231">
        <f>VLOOKUP(A26,PLANILHA!$A:$J,10,)</f>
        <v>400179.26</v>
      </c>
      <c r="D26" s="3" t="s">
        <v>9</v>
      </c>
      <c r="E26" s="13"/>
      <c r="F26" s="13"/>
      <c r="G26" s="13"/>
      <c r="H26" s="13"/>
      <c r="I26" s="13">
        <f>SUM(E26:H26)</f>
        <v>0</v>
      </c>
    </row>
    <row r="27" spans="1:9" x14ac:dyDescent="0.25">
      <c r="A27" s="228"/>
      <c r="B27" s="230"/>
      <c r="C27" s="231"/>
      <c r="D27" s="3"/>
      <c r="E27" s="5"/>
      <c r="F27" s="5"/>
      <c r="G27" s="5"/>
      <c r="H27" s="5"/>
      <c r="I27" s="5"/>
    </row>
    <row r="28" spans="1:9" x14ac:dyDescent="0.25">
      <c r="A28" s="228"/>
      <c r="B28" s="230"/>
      <c r="C28" s="231"/>
      <c r="D28" s="3" t="s">
        <v>46</v>
      </c>
      <c r="E28" s="5">
        <f>$C$26*E26</f>
        <v>0</v>
      </c>
      <c r="F28" s="5">
        <f>$C$26*F26</f>
        <v>0</v>
      </c>
      <c r="G28" s="5">
        <f>$C$26*G26</f>
        <v>0</v>
      </c>
      <c r="H28" s="5">
        <f>$C$26*H26</f>
        <v>0</v>
      </c>
      <c r="I28" s="5">
        <f>SUM(E28:H28)</f>
        <v>0</v>
      </c>
    </row>
    <row r="29" spans="1:9" ht="15" customHeight="1" x14ac:dyDescent="0.25">
      <c r="A29" s="227">
        <v>8</v>
      </c>
      <c r="B29" s="229" t="str">
        <f>VLOOKUP(A29,PLANILHA!$A:$J,4,)</f>
        <v>SINALIZAÇÃO</v>
      </c>
      <c r="C29" s="231">
        <f>VLOOKUP(A29,PLANILHA!$A:$J,10,)</f>
        <v>31963.47</v>
      </c>
      <c r="D29" s="3" t="s">
        <v>9</v>
      </c>
      <c r="E29" s="13"/>
      <c r="F29" s="13"/>
      <c r="G29" s="13"/>
      <c r="H29" s="13"/>
      <c r="I29" s="13">
        <f>SUM(E29:H29)</f>
        <v>0</v>
      </c>
    </row>
    <row r="30" spans="1:9" x14ac:dyDescent="0.25">
      <c r="A30" s="228"/>
      <c r="B30" s="230"/>
      <c r="C30" s="231"/>
      <c r="D30" s="3"/>
      <c r="E30" s="5"/>
      <c r="F30" s="5"/>
      <c r="G30" s="5"/>
      <c r="H30" s="5"/>
      <c r="I30" s="5"/>
    </row>
    <row r="31" spans="1:9" x14ac:dyDescent="0.25">
      <c r="A31" s="228"/>
      <c r="B31" s="230"/>
      <c r="C31" s="231"/>
      <c r="D31" s="3" t="s">
        <v>46</v>
      </c>
      <c r="E31" s="5">
        <f>$C$29*E29</f>
        <v>0</v>
      </c>
      <c r="F31" s="5">
        <f>$C$29*F29</f>
        <v>0</v>
      </c>
      <c r="G31" s="5">
        <f>$C$29*G29</f>
        <v>0</v>
      </c>
      <c r="H31" s="5">
        <f>$C$29*H29</f>
        <v>0</v>
      </c>
      <c r="I31" s="5">
        <f>SUM(E31:H31)</f>
        <v>0</v>
      </c>
    </row>
    <row r="32" spans="1:9" ht="15" customHeight="1" x14ac:dyDescent="0.25">
      <c r="A32" s="227">
        <v>9</v>
      </c>
      <c r="B32" s="229" t="str">
        <f>VLOOKUP(A32,PLANILHA!$A:$J,4,)</f>
        <v>PAISAGISMO</v>
      </c>
      <c r="C32" s="231">
        <f>VLOOKUP(A32,PLANILHA!$A:$J,10,)</f>
        <v>74166.259999999995</v>
      </c>
      <c r="D32" s="3" t="s">
        <v>9</v>
      </c>
      <c r="E32" s="13"/>
      <c r="F32" s="13"/>
      <c r="G32" s="13"/>
      <c r="H32" s="13"/>
      <c r="I32" s="13">
        <f>SUM(E32:H32)</f>
        <v>0</v>
      </c>
    </row>
    <row r="33" spans="1:9" x14ac:dyDescent="0.25">
      <c r="A33" s="228"/>
      <c r="B33" s="230"/>
      <c r="C33" s="231"/>
      <c r="D33" s="3"/>
      <c r="E33" s="5"/>
      <c r="F33" s="5"/>
      <c r="G33" s="5"/>
      <c r="H33" s="5"/>
      <c r="I33" s="5"/>
    </row>
    <row r="34" spans="1:9" x14ac:dyDescent="0.25">
      <c r="A34" s="228"/>
      <c r="B34" s="230"/>
      <c r="C34" s="231"/>
      <c r="D34" s="3" t="s">
        <v>46</v>
      </c>
      <c r="E34" s="5">
        <f>$C$32*E32</f>
        <v>0</v>
      </c>
      <c r="F34" s="5">
        <f>$C$32*F32</f>
        <v>0</v>
      </c>
      <c r="G34" s="5">
        <f>$C$32*G32</f>
        <v>0</v>
      </c>
      <c r="H34" s="5">
        <f>$C$32*H32</f>
        <v>0</v>
      </c>
      <c r="I34" s="5">
        <f>SUM(E34:H34)</f>
        <v>0</v>
      </c>
    </row>
    <row r="35" spans="1:9" x14ac:dyDescent="0.25">
      <c r="A35" s="227">
        <v>10</v>
      </c>
      <c r="B35" s="229" t="str">
        <f>VLOOKUP(A35,PLANILHA!$A:$J,4,)</f>
        <v>DRENAGEM</v>
      </c>
      <c r="C35" s="231">
        <f>VLOOKUP(A35,PLANILHA!$A:$J,10,)</f>
        <v>174453.63</v>
      </c>
      <c r="D35" s="3" t="s">
        <v>9</v>
      </c>
      <c r="E35" s="13"/>
      <c r="F35" s="13"/>
      <c r="G35" s="13"/>
      <c r="H35" s="13"/>
      <c r="I35" s="13">
        <f>SUM(E35:H35)</f>
        <v>0</v>
      </c>
    </row>
    <row r="36" spans="1:9" x14ac:dyDescent="0.25">
      <c r="A36" s="228"/>
      <c r="B36" s="230"/>
      <c r="C36" s="231"/>
      <c r="D36" s="3"/>
      <c r="E36" s="5"/>
      <c r="F36" s="5"/>
      <c r="G36" s="5"/>
      <c r="H36" s="5"/>
      <c r="I36" s="5"/>
    </row>
    <row r="37" spans="1:9" x14ac:dyDescent="0.25">
      <c r="A37" s="228"/>
      <c r="B37" s="230"/>
      <c r="C37" s="231"/>
      <c r="D37" s="3" t="s">
        <v>46</v>
      </c>
      <c r="E37" s="5">
        <f>$C$35*E35</f>
        <v>0</v>
      </c>
      <c r="F37" s="5">
        <f>$C$35*F35</f>
        <v>0</v>
      </c>
      <c r="G37" s="5">
        <f>$C$35*G35</f>
        <v>0</v>
      </c>
      <c r="H37" s="5">
        <f>$C$35*H35</f>
        <v>0</v>
      </c>
      <c r="I37" s="5">
        <f>SUM(E37:H37)</f>
        <v>0</v>
      </c>
    </row>
    <row r="38" spans="1:9" x14ac:dyDescent="0.25">
      <c r="A38" s="227">
        <v>11</v>
      </c>
      <c r="B38" s="229" t="str">
        <f>VLOOKUP(A38,PLANILHA!$A:$J,4,)</f>
        <v>INSTALAÇÕES ELÉTRICAS</v>
      </c>
      <c r="C38" s="231">
        <f>VLOOKUP(A38,PLANILHA!$A:$J,10,)</f>
        <v>11645.9</v>
      </c>
      <c r="D38" s="3" t="s">
        <v>9</v>
      </c>
      <c r="E38" s="13"/>
      <c r="F38" s="13"/>
      <c r="G38" s="13"/>
      <c r="H38" s="13">
        <v>1</v>
      </c>
      <c r="I38" s="13">
        <f>SUM(E38:H38)</f>
        <v>1</v>
      </c>
    </row>
    <row r="39" spans="1:9" x14ac:dyDescent="0.25">
      <c r="A39" s="228"/>
      <c r="B39" s="230"/>
      <c r="C39" s="231"/>
      <c r="D39" s="3"/>
      <c r="E39" s="5"/>
      <c r="F39" s="5"/>
      <c r="G39" s="5"/>
      <c r="H39" s="5"/>
      <c r="I39" s="5"/>
    </row>
    <row r="40" spans="1:9" x14ac:dyDescent="0.25">
      <c r="A40" s="228"/>
      <c r="B40" s="230"/>
      <c r="C40" s="231"/>
      <c r="D40" s="3" t="s">
        <v>46</v>
      </c>
      <c r="E40" s="5">
        <f>$C$38*E38</f>
        <v>0</v>
      </c>
      <c r="F40" s="5">
        <f>$C$38*F38</f>
        <v>0</v>
      </c>
      <c r="G40" s="5">
        <f>$C$38*G38</f>
        <v>0</v>
      </c>
      <c r="H40" s="5">
        <f>$C$38*H38</f>
        <v>11645.9</v>
      </c>
      <c r="I40" s="5">
        <f>SUM(E40:H40)</f>
        <v>11645.9</v>
      </c>
    </row>
    <row r="41" spans="1:9" x14ac:dyDescent="0.25">
      <c r="A41" s="8"/>
      <c r="B41" s="10" t="s">
        <v>47</v>
      </c>
      <c r="C41" s="11">
        <f>SUM(C8:C40)</f>
        <v>4102090.7299999995</v>
      </c>
      <c r="D41" s="3"/>
      <c r="E41" s="3"/>
      <c r="F41" s="3"/>
      <c r="G41" s="3"/>
      <c r="H41" s="3"/>
      <c r="I41" s="4">
        <f>SUM(E41:H41)</f>
        <v>0</v>
      </c>
    </row>
    <row r="42" spans="1:9" x14ac:dyDescent="0.25">
      <c r="A42" s="8"/>
      <c r="B42" s="10" t="s">
        <v>48</v>
      </c>
      <c r="C42" s="12"/>
      <c r="D42" s="3" t="s">
        <v>46</v>
      </c>
      <c r="E42" s="5">
        <f>SUMIF($D$8:$D$40,$D$10,E8:E40)</f>
        <v>104452.27249999999</v>
      </c>
      <c r="F42" s="5">
        <f>SUMIF($D$8:$D$40,$D$10,F8:F40)</f>
        <v>184255.18049999999</v>
      </c>
      <c r="G42" s="5">
        <f>SUMIF($D$8:$D$40,$D$10,G8:G40)</f>
        <v>64274.902499999997</v>
      </c>
      <c r="H42" s="5">
        <f>SUMIF($D$8:$D$40,$D$10,H8:H40)</f>
        <v>79825.972499999989</v>
      </c>
      <c r="I42" s="5">
        <f>SUM(E42:H42)</f>
        <v>432808.32799999992</v>
      </c>
    </row>
    <row r="43" spans="1:9" x14ac:dyDescent="0.25">
      <c r="A43" s="8"/>
      <c r="B43" s="10" t="s">
        <v>49</v>
      </c>
      <c r="C43" s="12"/>
      <c r="D43" s="13" t="s">
        <v>9</v>
      </c>
      <c r="E43" s="4">
        <f>E42/$C$41</f>
        <v>2.5463179479699127E-2</v>
      </c>
      <c r="F43" s="4">
        <f>F42/$C$41</f>
        <v>4.4917383019463346E-2</v>
      </c>
      <c r="G43" s="4">
        <f>G42/$C$41</f>
        <v>1.5668815423787567E-2</v>
      </c>
      <c r="H43" s="4">
        <f>H42/$C$41</f>
        <v>1.9459826160402843E-2</v>
      </c>
      <c r="I43" s="13">
        <f>I42/$C$41</f>
        <v>0.10550920408335288</v>
      </c>
    </row>
    <row r="44" spans="1:9" x14ac:dyDescent="0.25">
      <c r="A44" s="8"/>
      <c r="B44" s="10" t="s">
        <v>50</v>
      </c>
      <c r="C44" s="12"/>
      <c r="D44" s="3" t="s">
        <v>46</v>
      </c>
      <c r="E44" s="5">
        <f>E42</f>
        <v>104452.27249999999</v>
      </c>
      <c r="F44" s="5">
        <f>E44+F42</f>
        <v>288707.45299999998</v>
      </c>
      <c r="G44" s="5">
        <f>F44+G42</f>
        <v>352982.35549999995</v>
      </c>
      <c r="H44" s="5">
        <f>G44+H42</f>
        <v>432808.32799999992</v>
      </c>
      <c r="I44" s="232"/>
    </row>
    <row r="45" spans="1:9" x14ac:dyDescent="0.25">
      <c r="A45" s="8"/>
      <c r="B45" s="10" t="s">
        <v>51</v>
      </c>
      <c r="C45" s="12"/>
      <c r="D45" s="13" t="s">
        <v>9</v>
      </c>
      <c r="E45" s="4">
        <f>E44/$C$41</f>
        <v>2.5463179479699127E-2</v>
      </c>
      <c r="F45" s="4">
        <f>F44/$C$41</f>
        <v>7.0380562499162469E-2</v>
      </c>
      <c r="G45" s="4">
        <f>G44/$C$41</f>
        <v>8.6049377922950032E-2</v>
      </c>
      <c r="H45" s="13">
        <f>H44/$C$41</f>
        <v>0.10550920408335288</v>
      </c>
      <c r="I45" s="232"/>
    </row>
  </sheetData>
  <mergeCells count="42">
    <mergeCell ref="A1:G1"/>
    <mergeCell ref="H1:I5"/>
    <mergeCell ref="A2:C2"/>
    <mergeCell ref="D2:G2"/>
    <mergeCell ref="B3:G3"/>
    <mergeCell ref="B4:G4"/>
    <mergeCell ref="B5:G5"/>
    <mergeCell ref="A6:I6"/>
    <mergeCell ref="A8:A10"/>
    <mergeCell ref="B8:B10"/>
    <mergeCell ref="C8:C10"/>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8:A40"/>
    <mergeCell ref="B38:B40"/>
    <mergeCell ref="C38:C40"/>
    <mergeCell ref="I44:I45"/>
    <mergeCell ref="A32:A34"/>
    <mergeCell ref="B32:B34"/>
    <mergeCell ref="C32:C34"/>
    <mergeCell ref="A35:A37"/>
    <mergeCell ref="B35:B37"/>
    <mergeCell ref="C35:C37"/>
  </mergeCells>
  <conditionalFormatting sqref="E9:I9">
    <cfRule type="expression" dxfId="10" priority="11">
      <formula>E8&lt;&gt;0</formula>
    </cfRule>
  </conditionalFormatting>
  <conditionalFormatting sqref="E12:I12">
    <cfRule type="expression" dxfId="9" priority="10">
      <formula>E11&lt;&gt;0</formula>
    </cfRule>
  </conditionalFormatting>
  <conditionalFormatting sqref="E15:I15">
    <cfRule type="expression" dxfId="8" priority="9">
      <formula>E14&lt;&gt;0</formula>
    </cfRule>
  </conditionalFormatting>
  <conditionalFormatting sqref="E18:I18">
    <cfRule type="expression" dxfId="7" priority="8">
      <formula>E17&lt;&gt;0</formula>
    </cfRule>
  </conditionalFormatting>
  <conditionalFormatting sqref="E21:I21">
    <cfRule type="expression" dxfId="6" priority="7">
      <formula>E20&lt;&gt;0</formula>
    </cfRule>
  </conditionalFormatting>
  <conditionalFormatting sqref="E24:I24">
    <cfRule type="expression" dxfId="5" priority="6">
      <formula>E23&lt;&gt;0</formula>
    </cfRule>
  </conditionalFormatting>
  <conditionalFormatting sqref="E27:I27">
    <cfRule type="expression" dxfId="4" priority="5">
      <formula>E26&lt;&gt;0</formula>
    </cfRule>
  </conditionalFormatting>
  <conditionalFormatting sqref="E30:I30">
    <cfRule type="expression" dxfId="3" priority="4">
      <formula>E29&lt;&gt;0</formula>
    </cfRule>
  </conditionalFormatting>
  <conditionalFormatting sqref="E33:I33">
    <cfRule type="expression" dxfId="2" priority="3">
      <formula>E32&lt;&gt;0</formula>
    </cfRule>
  </conditionalFormatting>
  <conditionalFormatting sqref="E36:I36">
    <cfRule type="expression" dxfId="1" priority="2">
      <formula>E35&lt;&gt;0</formula>
    </cfRule>
  </conditionalFormatting>
  <conditionalFormatting sqref="E39:I39">
    <cfRule type="expression" dxfId="0" priority="1">
      <formula>E38&lt;&gt;0</formula>
    </cfRule>
  </conditionalFormatting>
  <printOptions horizontalCentered="1"/>
  <pageMargins left="0.23622047244094491" right="0.23622047244094491" top="0.74803149606299213" bottom="0.74803149606299213" header="0.31496062992125984" footer="0.31496062992125984"/>
  <pageSetup paperSize="9" scale="7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70"/>
  <sheetViews>
    <sheetView showGridLines="0" view="pageBreakPreview" zoomScaleNormal="100" zoomScaleSheetLayoutView="100" workbookViewId="0"/>
  </sheetViews>
  <sheetFormatPr defaultColWidth="15.7109375" defaultRowHeight="15.75" customHeight="1" x14ac:dyDescent="0.25"/>
  <cols>
    <col min="1" max="1" width="25.7109375" customWidth="1"/>
    <col min="2" max="2" width="15.7109375" customWidth="1"/>
    <col min="4" max="4" width="80.7109375" customWidth="1"/>
    <col min="5" max="5" width="8.7109375" customWidth="1"/>
  </cols>
  <sheetData>
    <row r="1" spans="1:8" ht="60" customHeight="1" x14ac:dyDescent="0.25">
      <c r="A1" s="246" t="s">
        <v>3432</v>
      </c>
      <c r="B1" s="247"/>
      <c r="C1" s="247"/>
      <c r="D1" s="248"/>
      <c r="E1" s="249"/>
      <c r="F1" s="249"/>
      <c r="G1" s="250" t="str">
        <f>PLANILHA!I3</f>
        <v>AGOSTO/2023 - SETOP (CENTRAL);
DEZEMBRO/2023 - SINAPI;
OUTUBRO/2023 - SICRO.</v>
      </c>
      <c r="H1" s="250"/>
    </row>
    <row r="2" spans="1:8" ht="15.75" customHeight="1" x14ac:dyDescent="0.25">
      <c r="A2" s="62"/>
      <c r="B2" s="63" t="s">
        <v>1454</v>
      </c>
      <c r="C2" s="63" t="s">
        <v>1453</v>
      </c>
      <c r="D2" s="64" t="s">
        <v>1452</v>
      </c>
      <c r="E2" s="63" t="s">
        <v>1451</v>
      </c>
      <c r="F2" s="63" t="s">
        <v>1450</v>
      </c>
      <c r="G2" s="65" t="s">
        <v>1449</v>
      </c>
      <c r="H2" s="65" t="s">
        <v>1448</v>
      </c>
    </row>
    <row r="3" spans="1:8" ht="15.75" customHeight="1" x14ac:dyDescent="0.25">
      <c r="A3" s="66" t="s">
        <v>1447</v>
      </c>
      <c r="B3" s="67" t="s">
        <v>9935</v>
      </c>
      <c r="C3" s="67"/>
      <c r="D3" s="66" t="s">
        <v>9937</v>
      </c>
      <c r="E3" s="67" t="s">
        <v>1408</v>
      </c>
      <c r="F3" s="68">
        <v>1</v>
      </c>
      <c r="G3" s="69"/>
      <c r="H3" s="70">
        <f>H8</f>
        <v>208380.3</v>
      </c>
    </row>
    <row r="4" spans="1:8" ht="15.75" customHeight="1" x14ac:dyDescent="0.25">
      <c r="A4" s="25" t="s">
        <v>73</v>
      </c>
      <c r="B4" s="48">
        <v>93565</v>
      </c>
      <c r="C4" s="48" t="str">
        <f>IF(IFERROR(VLOOKUP(B4,SINAPI!$A:$D,1,FALSE),"")=B4,"SINAPI",IF(IFERROR(VLOOKUP(B4,SETOP!$A:$E,1,FALSE),"")=B4,"SETOP",IF(IFERROR(VLOOKUP(B4,SETOP!$B:$E,1,FALSE),"")=B4,"SETOP","COTAÇÃO")))</f>
        <v>SINAPI</v>
      </c>
      <c r="D4" s="25" t="str">
        <f>IFERROR(VLOOKUP(B4,SINAPI!$A:$D,2,FALSE),IFERROR(VLOOKUP(B4,SETOP!$A:$E,3,FALSE),VLOOKUP(B4,SETOP!$B:$E,2,FALSE)))</f>
        <v>ENGENHEIRO CIVIL DE OBRA JUNIOR COM ENCARGOS COMPLEMENTARES</v>
      </c>
      <c r="E4" s="26" t="str">
        <f>IFERROR(VLOOKUP(B4,SINAPI!$A:$D,3,FALSE),IFERROR(VLOOKUP(B4,SETOP!$A:$E,4,FALSE),VLOOKUP(B4,SETOP!$B:$E,3,FALSE)))</f>
        <v>MES</v>
      </c>
      <c r="F4" s="49">
        <f>7*0.5</f>
        <v>3.5</v>
      </c>
      <c r="G4" s="28">
        <f>IFERROR(VLOOKUP(B4,SINAPI!$A:$D,4,FALSE),IFERROR(VLOOKUP(B4,SETOP!$A:$E,5,FALSE),VLOOKUP(B4,SETOP!$B:$E,4,FALSE)))</f>
        <v>19467.21</v>
      </c>
      <c r="H4" s="50">
        <f>TRUNC(F4*G4,2)</f>
        <v>68135.23</v>
      </c>
    </row>
    <row r="5" spans="1:8" ht="15.75" customHeight="1" x14ac:dyDescent="0.25">
      <c r="A5" s="25" t="s">
        <v>73</v>
      </c>
      <c r="B5" s="48">
        <v>93572</v>
      </c>
      <c r="C5" s="48" t="str">
        <f>IF(IFERROR(VLOOKUP(B5,SINAPI!$A:$D,1,FALSE),"")=B5,"SINAPI",IF(IFERROR(VLOOKUP(B5,SETOP!$A:$E,1,FALSE),"")=B5,"SETOP",IF(IFERROR(VLOOKUP(B5,SETOP!$B:$E,1,FALSE),"")=B5,"SETOP","COTAÇÃO")))</f>
        <v>SINAPI</v>
      </c>
      <c r="D5" s="25" t="str">
        <f>IFERROR(VLOOKUP(B5,SINAPI!$A:$D,2,FALSE),IFERROR(VLOOKUP(B5,SETOP!$A:$E,3,FALSE),VLOOKUP(B5,SETOP!$B:$E,2,FALSE)))</f>
        <v>ENCARREGADO GERAL DE OBRAS COM ENCARGOS COMPLEMENTARES</v>
      </c>
      <c r="E5" s="26" t="str">
        <f>IFERROR(VLOOKUP(B5,SINAPI!$A:$D,3,FALSE),IFERROR(VLOOKUP(B5,SETOP!$A:$E,4,FALSE),VLOOKUP(B5,SETOP!$B:$E,3,FALSE)))</f>
        <v>MES</v>
      </c>
      <c r="F5" s="49">
        <v>7</v>
      </c>
      <c r="G5" s="28">
        <f>IFERROR(VLOOKUP(B5,SINAPI!$A:$D,4,FALSE),IFERROR(VLOOKUP(B5,SETOP!$A:$E,5,FALSE),VLOOKUP(B5,SETOP!$B:$E,4,FALSE)))</f>
        <v>8761.0400000000009</v>
      </c>
      <c r="H5" s="50">
        <f>TRUNC(F5*G5,2)</f>
        <v>61327.28</v>
      </c>
    </row>
    <row r="6" spans="1:8" ht="15.75" customHeight="1" x14ac:dyDescent="0.25">
      <c r="A6" s="25" t="s">
        <v>73</v>
      </c>
      <c r="B6" s="48">
        <v>94296</v>
      </c>
      <c r="C6" s="48" t="str">
        <f>IF(IFERROR(VLOOKUP(B6,SINAPI!$A:$D,1,FALSE),"")=B6,"SINAPI",IF(IFERROR(VLOOKUP(B6,SETOP!$A:$E,1,FALSE),"")=B6,"SETOP",IF(IFERROR(VLOOKUP(B6,SETOP!$B:$E,1,FALSE),"")=B6,"SETOP","COTAÇÃO")))</f>
        <v>SINAPI</v>
      </c>
      <c r="D6" s="25" t="str">
        <f>IFERROR(VLOOKUP(B6,SINAPI!$A:$D,2,FALSE),IFERROR(VLOOKUP(B6,SETOP!$A:$E,3,FALSE),VLOOKUP(B6,SETOP!$B:$E,2,FALSE)))</f>
        <v>TOPOGRAFO COM ENCARGOS COMPLEMENTARES</v>
      </c>
      <c r="E6" s="26" t="str">
        <f>IFERROR(VLOOKUP(B6,SINAPI!$A:$D,3,FALSE),IFERROR(VLOOKUP(B6,SETOP!$A:$E,4,FALSE),VLOOKUP(B6,SETOP!$B:$E,3,FALSE)))</f>
        <v>MES</v>
      </c>
      <c r="F6" s="49">
        <v>7</v>
      </c>
      <c r="G6" s="28">
        <f>IFERROR(VLOOKUP(B6,SINAPI!$A:$D,4,FALSE),IFERROR(VLOOKUP(B6,SETOP!$A:$E,5,FALSE),VLOOKUP(B6,SETOP!$B:$E,4,FALSE)))</f>
        <v>7621.36</v>
      </c>
      <c r="H6" s="50">
        <f t="shared" ref="H6:H7" si="0">TRUNC(F6*G6,2)</f>
        <v>53349.52</v>
      </c>
    </row>
    <row r="7" spans="1:8" ht="15.75" customHeight="1" x14ac:dyDescent="0.25">
      <c r="A7" s="25" t="s">
        <v>73</v>
      </c>
      <c r="B7" s="48">
        <v>101389</v>
      </c>
      <c r="C7" s="48" t="str">
        <f>IF(IFERROR(VLOOKUP(B7,SINAPI!$A:$D,1,FALSE),"")=B7,"SINAPI",IF(IFERROR(VLOOKUP(B7,SETOP!$A:$E,1,FALSE),"")=B7,"SETOP",IF(IFERROR(VLOOKUP(B7,SETOP!$B:$E,1,FALSE),"")=B7,"SETOP","COTAÇÃO")))</f>
        <v>SINAPI</v>
      </c>
      <c r="D7" s="25" t="str">
        <f>IFERROR(VLOOKUP(B7,SINAPI!$A:$D,2,FALSE),IFERROR(VLOOKUP(B7,SETOP!$A:$E,3,FALSE),VLOOKUP(B7,SETOP!$B:$E,2,FALSE)))</f>
        <v>AUXILIAR DE TOPÓGRAFO COM ENCARGOS COMPLEMENTARES</v>
      </c>
      <c r="E7" s="26" t="str">
        <f>IFERROR(VLOOKUP(B7,SINAPI!$A:$D,3,FALSE),IFERROR(VLOOKUP(B7,SETOP!$A:$E,4,FALSE),VLOOKUP(B7,SETOP!$B:$E,3,FALSE)))</f>
        <v>MES</v>
      </c>
      <c r="F7" s="49">
        <v>7</v>
      </c>
      <c r="G7" s="28">
        <f>IFERROR(VLOOKUP(B7,SINAPI!$A:$D,4,FALSE),IFERROR(VLOOKUP(B7,SETOP!$A:$E,5,FALSE),VLOOKUP(B7,SETOP!$B:$E,4,FALSE)))</f>
        <v>3652.61</v>
      </c>
      <c r="H7" s="50">
        <f t="shared" si="0"/>
        <v>25568.27</v>
      </c>
    </row>
    <row r="8" spans="1:8" ht="15" x14ac:dyDescent="0.25">
      <c r="A8" s="245" t="s">
        <v>1455</v>
      </c>
      <c r="B8" s="245"/>
      <c r="C8" s="245"/>
      <c r="D8" s="245"/>
      <c r="E8" s="245"/>
      <c r="F8" s="245"/>
      <c r="G8" s="245"/>
      <c r="H8" s="51">
        <f>SUM(H4:H7)</f>
        <v>208380.3</v>
      </c>
    </row>
    <row r="10" spans="1:8" ht="15.75" customHeight="1" x14ac:dyDescent="0.25">
      <c r="A10" s="116"/>
      <c r="B10" s="117" t="s">
        <v>1454</v>
      </c>
      <c r="C10" s="117" t="s">
        <v>1453</v>
      </c>
      <c r="D10" s="116" t="s">
        <v>1452</v>
      </c>
      <c r="E10" s="117" t="s">
        <v>1451</v>
      </c>
      <c r="F10" s="117" t="s">
        <v>1450</v>
      </c>
      <c r="G10" s="118" t="s">
        <v>1449</v>
      </c>
      <c r="H10" s="118" t="s">
        <v>1448</v>
      </c>
    </row>
    <row r="11" spans="1:8" ht="15.75" customHeight="1" x14ac:dyDescent="0.25">
      <c r="A11" s="119" t="s">
        <v>1447</v>
      </c>
      <c r="B11" s="120" t="s">
        <v>29095</v>
      </c>
      <c r="C11" s="120"/>
      <c r="D11" s="119" t="s">
        <v>29096</v>
      </c>
      <c r="E11" s="120" t="s">
        <v>3</v>
      </c>
      <c r="F11" s="121">
        <v>1</v>
      </c>
      <c r="G11" s="122"/>
      <c r="H11" s="123">
        <f>H14</f>
        <v>37.47</v>
      </c>
    </row>
    <row r="12" spans="1:8" ht="15.75" customHeight="1" x14ac:dyDescent="0.25">
      <c r="A12" s="124" t="s">
        <v>73</v>
      </c>
      <c r="B12" s="24">
        <v>88316</v>
      </c>
      <c r="C12" s="48" t="str">
        <f>IF(IFERROR(VLOOKUP(B12,SINAPI!$A:$D,1,FALSE),"")=B12,"SINAPI",IF(IFERROR(VLOOKUP(B12,SETOP!$A:$E,1,FALSE),"")=B12,"SETOP",IF(IFERROR(VLOOKUP(B12,SETOP!$B:$E,1,FALSE),"")=B12,"SETOP","COTAÇÃO")))</f>
        <v>SINAPI</v>
      </c>
      <c r="D12" s="25" t="str">
        <f>IFERROR(VLOOKUP(B12,SINAPI!$A:$D,2,FALSE),IFERROR(VLOOKUP(B12,SETOP!$A:$E,3,FALSE),VLOOKUP(B12,SETOP!$B:$E,2,FALSE)))</f>
        <v>SERVENTE COM ENCARGOS COMPLEMENTARES</v>
      </c>
      <c r="E12" s="26" t="str">
        <f>IFERROR(VLOOKUP(B12,SINAPI!$A:$D,3,FALSE),IFERROR(VLOOKUP(B12,SETOP!$A:$E,4,FALSE),VLOOKUP(B12,SETOP!$B:$E,3,FALSE)))</f>
        <v>H</v>
      </c>
      <c r="F12" s="125">
        <v>1.2</v>
      </c>
      <c r="G12" s="126">
        <f>IFERROR(VLOOKUP(B12,SINAPI!$A:$D,4,FALSE),IFERROR(VLOOKUP(B12,SETOP!$A:$E,5,FALSE),VLOOKUP(B12,SETOP!$B:$E,4,FALSE)))</f>
        <v>19.940000000000001</v>
      </c>
      <c r="H12" s="50">
        <f t="shared" ref="H12:H13" si="1">TRUNC(F12*G12,2)</f>
        <v>23.92</v>
      </c>
    </row>
    <row r="13" spans="1:8" ht="15.75" customHeight="1" x14ac:dyDescent="0.25">
      <c r="A13" s="124" t="s">
        <v>73</v>
      </c>
      <c r="B13" s="24">
        <v>88309</v>
      </c>
      <c r="C13" s="48" t="str">
        <f>IF(IFERROR(VLOOKUP(B13,SINAPI!$A:$D,1,FALSE),"")=B13,"SINAPI",IF(IFERROR(VLOOKUP(B13,SETOP!$A:$E,1,FALSE),"")=B13,"SETOP",IF(IFERROR(VLOOKUP(B13,SETOP!$B:$E,1,FALSE),"")=B13,"SETOP","COTAÇÃO")))</f>
        <v>SINAPI</v>
      </c>
      <c r="D13" s="25" t="str">
        <f>IFERROR(VLOOKUP(B13,SINAPI!$A:$D,2,FALSE),IFERROR(VLOOKUP(B13,SETOP!$A:$E,3,FALSE),VLOOKUP(B13,SETOP!$B:$E,2,FALSE)))</f>
        <v>PEDREIRO COM ENCARGOS COMPLEMENTARES</v>
      </c>
      <c r="E13" s="26" t="str">
        <f>IFERROR(VLOOKUP(B13,SINAPI!$A:$D,3,FALSE),IFERROR(VLOOKUP(B13,SETOP!$A:$E,4,FALSE),VLOOKUP(B13,SETOP!$B:$E,3,FALSE)))</f>
        <v>H</v>
      </c>
      <c r="F13" s="125">
        <v>0.5</v>
      </c>
      <c r="G13" s="126">
        <f>IFERROR(VLOOKUP(B13,SINAPI!$A:$D,4,FALSE),IFERROR(VLOOKUP(B13,SETOP!$A:$E,5,FALSE),VLOOKUP(B13,SETOP!$B:$E,4,FALSE)))</f>
        <v>27.1</v>
      </c>
      <c r="H13" s="50">
        <f t="shared" si="1"/>
        <v>13.55</v>
      </c>
    </row>
    <row r="14" spans="1:8" ht="15.75" customHeight="1" x14ac:dyDescent="0.25">
      <c r="A14" s="252" t="s">
        <v>1455</v>
      </c>
      <c r="B14" s="252"/>
      <c r="C14" s="252"/>
      <c r="D14" s="252"/>
      <c r="E14" s="252"/>
      <c r="F14" s="252"/>
      <c r="G14" s="252"/>
      <c r="H14" s="127">
        <f>SUM(H12:H13)</f>
        <v>37.47</v>
      </c>
    </row>
    <row r="16" spans="1:8" ht="15.75" customHeight="1" x14ac:dyDescent="0.25">
      <c r="A16" s="116"/>
      <c r="B16" s="117" t="s">
        <v>1454</v>
      </c>
      <c r="C16" s="117" t="s">
        <v>1453</v>
      </c>
      <c r="D16" s="116" t="s">
        <v>1452</v>
      </c>
      <c r="E16" s="117" t="s">
        <v>1451</v>
      </c>
      <c r="F16" s="117" t="s">
        <v>1450</v>
      </c>
      <c r="G16" s="118" t="s">
        <v>1449</v>
      </c>
      <c r="H16" s="118" t="s">
        <v>1448</v>
      </c>
    </row>
    <row r="17" spans="1:8" ht="15.75" customHeight="1" x14ac:dyDescent="0.25">
      <c r="A17" s="119" t="s">
        <v>1447</v>
      </c>
      <c r="B17" s="120" t="s">
        <v>29101</v>
      </c>
      <c r="C17" s="120"/>
      <c r="D17" s="119" t="s">
        <v>29102</v>
      </c>
      <c r="E17" s="120" t="s">
        <v>1408</v>
      </c>
      <c r="F17" s="121">
        <v>1</v>
      </c>
      <c r="G17" s="122"/>
      <c r="H17" s="123">
        <f>H20</f>
        <v>235.2</v>
      </c>
    </row>
    <row r="18" spans="1:8" ht="15.75" customHeight="1" x14ac:dyDescent="0.25">
      <c r="A18" s="124" t="s">
        <v>73</v>
      </c>
      <c r="B18" s="24">
        <v>88316</v>
      </c>
      <c r="C18" s="48" t="str">
        <f>IF(IFERROR(VLOOKUP(B18,SINAPI!$A:$D,1,FALSE),"")=B18,"SINAPI",IF(IFERROR(VLOOKUP(B18,SETOP!$A:$E,1,FALSE),"")=B18,"SETOP",IF(IFERROR(VLOOKUP(B18,SETOP!$B:$E,1,FALSE),"")=B18,"SETOP","COTAÇÃO")))</f>
        <v>SINAPI</v>
      </c>
      <c r="D18" s="25" t="str">
        <f>IFERROR(VLOOKUP(B18,SINAPI!$A:$D,2,FALSE),IFERROR(VLOOKUP(B18,SETOP!$A:$E,3,FALSE),VLOOKUP(B18,SETOP!$B:$E,2,FALSE)))</f>
        <v>SERVENTE COM ENCARGOS COMPLEMENTARES</v>
      </c>
      <c r="E18" s="26" t="str">
        <f>IFERROR(VLOOKUP(B18,SINAPI!$A:$D,3,FALSE),IFERROR(VLOOKUP(B18,SETOP!$A:$E,4,FALSE),VLOOKUP(B18,SETOP!$B:$E,3,FALSE)))</f>
        <v>H</v>
      </c>
      <c r="F18" s="125">
        <v>5</v>
      </c>
      <c r="G18" s="126">
        <f>IFERROR(VLOOKUP(B18,SINAPI!$A:$D,4,FALSE),IFERROR(VLOOKUP(B18,SETOP!$A:$E,5,FALSE),VLOOKUP(B18,SETOP!$B:$E,4,FALSE)))</f>
        <v>19.940000000000001</v>
      </c>
      <c r="H18" s="50">
        <f t="shared" ref="H18:H19" si="2">TRUNC(F18*G18,2)</f>
        <v>99.7</v>
      </c>
    </row>
    <row r="19" spans="1:8" ht="15.75" customHeight="1" x14ac:dyDescent="0.25">
      <c r="A19" s="124" t="s">
        <v>73</v>
      </c>
      <c r="B19" s="24">
        <v>88309</v>
      </c>
      <c r="C19" s="48" t="str">
        <f>IF(IFERROR(VLOOKUP(B19,SINAPI!$A:$D,1,FALSE),"")=B19,"SINAPI",IF(IFERROR(VLOOKUP(B19,SETOP!$A:$E,1,FALSE),"")=B19,"SETOP",IF(IFERROR(VLOOKUP(B19,SETOP!$B:$E,1,FALSE),"")=B19,"SETOP","COTAÇÃO")))</f>
        <v>SINAPI</v>
      </c>
      <c r="D19" s="25" t="str">
        <f>IFERROR(VLOOKUP(B19,SINAPI!$A:$D,2,FALSE),IFERROR(VLOOKUP(B19,SETOP!$A:$E,3,FALSE),VLOOKUP(B19,SETOP!$B:$E,2,FALSE)))</f>
        <v>PEDREIRO COM ENCARGOS COMPLEMENTARES</v>
      </c>
      <c r="E19" s="26" t="str">
        <f>IFERROR(VLOOKUP(B19,SINAPI!$A:$D,3,FALSE),IFERROR(VLOOKUP(B19,SETOP!$A:$E,4,FALSE),VLOOKUP(B19,SETOP!$B:$E,3,FALSE)))</f>
        <v>H</v>
      </c>
      <c r="F19" s="125">
        <v>5</v>
      </c>
      <c r="G19" s="126">
        <f>IFERROR(VLOOKUP(B19,SINAPI!$A:$D,4,FALSE),IFERROR(VLOOKUP(B19,SETOP!$A:$E,5,FALSE),VLOOKUP(B19,SETOP!$B:$E,4,FALSE)))</f>
        <v>27.1</v>
      </c>
      <c r="H19" s="50">
        <f t="shared" si="2"/>
        <v>135.5</v>
      </c>
    </row>
    <row r="20" spans="1:8" ht="15.75" customHeight="1" x14ac:dyDescent="0.25">
      <c r="A20" s="252" t="s">
        <v>1455</v>
      </c>
      <c r="B20" s="252"/>
      <c r="C20" s="252"/>
      <c r="D20" s="252"/>
      <c r="E20" s="252"/>
      <c r="F20" s="252"/>
      <c r="G20" s="252"/>
      <c r="H20" s="127">
        <f>SUM(H18:H19)</f>
        <v>235.2</v>
      </c>
    </row>
    <row r="21" spans="1:8" ht="15.75" customHeight="1" x14ac:dyDescent="0.25">
      <c r="A21" s="128"/>
      <c r="B21" s="128"/>
      <c r="C21" s="128"/>
      <c r="D21" s="128"/>
      <c r="E21" s="128"/>
      <c r="F21" s="128"/>
      <c r="G21" s="128"/>
      <c r="H21" s="129"/>
    </row>
    <row r="22" spans="1:8" ht="15.75" customHeight="1" x14ac:dyDescent="0.25">
      <c r="A22" s="116"/>
      <c r="B22" s="117" t="s">
        <v>1454</v>
      </c>
      <c r="C22" s="117" t="s">
        <v>1453</v>
      </c>
      <c r="D22" s="116" t="s">
        <v>1452</v>
      </c>
      <c r="E22" s="117" t="s">
        <v>1451</v>
      </c>
      <c r="F22" s="117" t="s">
        <v>1450</v>
      </c>
      <c r="G22" s="118" t="s">
        <v>1449</v>
      </c>
      <c r="H22" s="118" t="s">
        <v>1448</v>
      </c>
    </row>
    <row r="23" spans="1:8" ht="15.75" customHeight="1" x14ac:dyDescent="0.25">
      <c r="A23" s="119" t="s">
        <v>1447</v>
      </c>
      <c r="B23" s="120" t="s">
        <v>29186</v>
      </c>
      <c r="C23" s="120"/>
      <c r="D23" s="119" t="s">
        <v>29233</v>
      </c>
      <c r="E23" s="120" t="s">
        <v>39</v>
      </c>
      <c r="F23" s="121">
        <v>1</v>
      </c>
      <c r="G23" s="122"/>
      <c r="H23" s="123">
        <f>H27</f>
        <v>236.18</v>
      </c>
    </row>
    <row r="24" spans="1:8" ht="15.75" customHeight="1" x14ac:dyDescent="0.25">
      <c r="A24" s="124" t="s">
        <v>29187</v>
      </c>
      <c r="B24" s="24">
        <v>7253</v>
      </c>
      <c r="C24" s="48" t="str">
        <f>IF(IFERROR(VLOOKUP(B24,SINAPI!$A:$D,1,FALSE),"")=B24,"SINAPI",IF(IFERROR(VLOOKUP(B24,SETOP!$A:$E,1,FALSE),"")=B24,"SETOP",IF(IFERROR(VLOOKUP(B24,SETOP!$B:$E,1,FALSE),"")=B24,"SETOP","COTAÇÃO")))</f>
        <v>SINAPI</v>
      </c>
      <c r="D24" s="25" t="str">
        <f>IFERROR(VLOOKUP(B24,SINAPI!$A:$D,2,FALSE),IFERROR(VLOOKUP(B24,SETOP!$A:$E,3,FALSE),VLOOKUP(B24,SETOP!$B:$E,2,FALSE)))</f>
        <v xml:space="preserve">TERRA VEGETAL (GRANEL)                                                                                                                                                                                                                                                                                                                                                                                                                                                                                    </v>
      </c>
      <c r="E24" s="26" t="str">
        <f>IFERROR(VLOOKUP(B24,SINAPI!$A:$D,3,FALSE),IFERROR(VLOOKUP(B24,SETOP!$A:$E,4,FALSE),VLOOKUP(B24,SETOP!$B:$E,3,FALSE)))</f>
        <v xml:space="preserve">M3    </v>
      </c>
      <c r="F24" s="125">
        <v>1</v>
      </c>
      <c r="G24" s="126">
        <f>IFERROR(VLOOKUP(B24,SINAPI!$A:$D,4,FALSE),IFERROR(VLOOKUP(B24,SETOP!$A:$E,5,FALSE),VLOOKUP(B24,SETOP!$B:$E,4,FALSE)))</f>
        <v>233.57</v>
      </c>
      <c r="H24" s="127">
        <f>TRUNC(F24*G24,2)</f>
        <v>233.57</v>
      </c>
    </row>
    <row r="25" spans="1:8" ht="15.75" customHeight="1" x14ac:dyDescent="0.25">
      <c r="A25" s="124" t="s">
        <v>73</v>
      </c>
      <c r="B25" s="24">
        <v>88316</v>
      </c>
      <c r="C25" s="48" t="str">
        <f>IF(IFERROR(VLOOKUP(B25,SINAPI!$A:$D,1,FALSE),"")=B25,"SINAPI",IF(IFERROR(VLOOKUP(B25,SETOP!$A:$E,1,FALSE),"")=B25,"SETOP",IF(IFERROR(VLOOKUP(B25,SETOP!$B:$E,1,FALSE),"")=B25,"SETOP","COTAÇÃO")))</f>
        <v>SINAPI</v>
      </c>
      <c r="D25" s="25" t="str">
        <f>IFERROR(VLOOKUP(B25,SINAPI!$A:$D,2,FALSE),IFERROR(VLOOKUP(B25,SETOP!$A:$E,3,FALSE),VLOOKUP(B25,SETOP!$B:$E,2,FALSE)))</f>
        <v>SERVENTE COM ENCARGOS COMPLEMENTARES</v>
      </c>
      <c r="E25" s="26" t="str">
        <f>IFERROR(VLOOKUP(B25,SINAPI!$A:$D,3,FALSE),IFERROR(VLOOKUP(B25,SETOP!$A:$E,4,FALSE),VLOOKUP(B25,SETOP!$B:$E,3,FALSE)))</f>
        <v>H</v>
      </c>
      <c r="F25" s="125">
        <v>0.1018</v>
      </c>
      <c r="G25" s="126">
        <f>IFERROR(VLOOKUP(B25,SINAPI!$A:$D,4,FALSE),IFERROR(VLOOKUP(B25,SETOP!$A:$E,5,FALSE),VLOOKUP(B25,SETOP!$B:$E,4,FALSE)))</f>
        <v>19.940000000000001</v>
      </c>
      <c r="H25" s="127">
        <f>TRUNC(F25*G25,2)</f>
        <v>2.02</v>
      </c>
    </row>
    <row r="26" spans="1:8" ht="15.75" customHeight="1" x14ac:dyDescent="0.25">
      <c r="A26" s="124" t="s">
        <v>73</v>
      </c>
      <c r="B26" s="24">
        <v>88441</v>
      </c>
      <c r="C26" s="48" t="str">
        <f>IF(IFERROR(VLOOKUP(B26,SINAPI!$A:$D,1,FALSE),"")=B26,"SINAPI",IF(IFERROR(VLOOKUP(B26,SETOP!$A:$E,1,FALSE),"")=B26,"SETOP",IF(IFERROR(VLOOKUP(B26,SETOP!$B:$E,1,FALSE),"")=B26,"SETOP","COTAÇÃO")))</f>
        <v>SINAPI</v>
      </c>
      <c r="D26" s="25" t="str">
        <f>IFERROR(VLOOKUP(B26,SINAPI!$A:$D,2,FALSE),IFERROR(VLOOKUP(B26,SETOP!$A:$E,3,FALSE),VLOOKUP(B26,SETOP!$B:$E,2,FALSE)))</f>
        <v>JARDINEIRO COM ENCARGOS COMPLEMENTARES</v>
      </c>
      <c r="E26" s="26" t="str">
        <f>IFERROR(VLOOKUP(B26,SINAPI!$A:$D,3,FALSE),IFERROR(VLOOKUP(B26,SETOP!$A:$E,4,FALSE),VLOOKUP(B26,SETOP!$B:$E,3,FALSE)))</f>
        <v>H</v>
      </c>
      <c r="F26" s="125">
        <v>2.5499999999999998E-2</v>
      </c>
      <c r="G26" s="126">
        <f>IFERROR(VLOOKUP(B26,SINAPI!$A:$D,4,FALSE),IFERROR(VLOOKUP(B26,SETOP!$A:$E,5,FALSE),VLOOKUP(B26,SETOP!$B:$E,4,FALSE)))</f>
        <v>23.26</v>
      </c>
      <c r="H26" s="127">
        <f>TRUNC(F26*G26,2)</f>
        <v>0.59</v>
      </c>
    </row>
    <row r="27" spans="1:8" ht="15.75" customHeight="1" x14ac:dyDescent="0.25">
      <c r="A27" s="252" t="s">
        <v>1455</v>
      </c>
      <c r="B27" s="252"/>
      <c r="C27" s="252"/>
      <c r="D27" s="252"/>
      <c r="E27" s="252"/>
      <c r="F27" s="252"/>
      <c r="G27" s="252"/>
      <c r="H27" s="127">
        <f>SUM(H24:H26)</f>
        <v>236.18</v>
      </c>
    </row>
    <row r="28" spans="1:8" ht="15.75" customHeight="1" x14ac:dyDescent="0.25">
      <c r="A28" s="128"/>
      <c r="B28" s="128"/>
      <c r="C28" s="128"/>
      <c r="D28" s="128"/>
      <c r="E28" s="128"/>
      <c r="F28" s="128"/>
      <c r="G28" s="128"/>
      <c r="H28" s="129"/>
    </row>
    <row r="29" spans="1:8" ht="15.75" customHeight="1" x14ac:dyDescent="0.25">
      <c r="A29" s="116"/>
      <c r="B29" s="117" t="s">
        <v>1454</v>
      </c>
      <c r="C29" s="117" t="s">
        <v>1453</v>
      </c>
      <c r="D29" s="116" t="s">
        <v>1452</v>
      </c>
      <c r="E29" s="117" t="s">
        <v>1451</v>
      </c>
      <c r="F29" s="117" t="s">
        <v>1450</v>
      </c>
      <c r="G29" s="118" t="s">
        <v>1449</v>
      </c>
      <c r="H29" s="118" t="s">
        <v>1448</v>
      </c>
    </row>
    <row r="30" spans="1:8" ht="15.75" customHeight="1" x14ac:dyDescent="0.25">
      <c r="A30" s="119" t="s">
        <v>1447</v>
      </c>
      <c r="B30" s="120" t="s">
        <v>29198</v>
      </c>
      <c r="C30" s="120"/>
      <c r="D30" s="119" t="s">
        <v>29199</v>
      </c>
      <c r="E30" s="120" t="s">
        <v>39</v>
      </c>
      <c r="F30" s="121">
        <v>1</v>
      </c>
      <c r="G30" s="122"/>
      <c r="H30" s="123">
        <f>H35</f>
        <v>103.12</v>
      </c>
    </row>
    <row r="31" spans="1:8" ht="15.75" customHeight="1" x14ac:dyDescent="0.25">
      <c r="A31" s="124" t="s">
        <v>29187</v>
      </c>
      <c r="B31" s="24">
        <v>4741</v>
      </c>
      <c r="C31" s="48" t="str">
        <f>IF(IFERROR(VLOOKUP(B31,SINAPI!$A:$D,1,FALSE),"")=B31,"SINAPI",IF(IFERROR(VLOOKUP(B31,SETOP!$A:$E,1,FALSE),"")=B31,"SETOP",IF(IFERROR(VLOOKUP(B31,SETOP!$B:$E,1,FALSE),"")=B31,"SETOP","COTAÇÃO")))</f>
        <v>SINAPI</v>
      </c>
      <c r="D31" s="25" t="str">
        <f>IFERROR(VLOOKUP(B31,SINAPI!$A:$D,2,FALSE),IFERROR(VLOOKUP(B31,SETOP!$A:$E,3,FALSE),VLOOKUP(B31,SETOP!$B:$E,2,FALSE)))</f>
        <v xml:space="preserve">PO DE PEDRA (POSTO PEDREIRA/FORNECEDOR, SEM FRETE)                                                                                                                                                                                                                                                                                                                                                                                                                                                        </v>
      </c>
      <c r="E31" s="26" t="str">
        <f>IFERROR(VLOOKUP(B31,SINAPI!$A:$D,3,FALSE),IFERROR(VLOOKUP(B31,SETOP!$A:$E,4,FALSE),VLOOKUP(B31,SETOP!$B:$E,3,FALSE)))</f>
        <v xml:space="preserve">M3    </v>
      </c>
      <c r="F31" s="125">
        <v>0.2</v>
      </c>
      <c r="G31" s="126">
        <f>IFERROR(VLOOKUP(B31,SINAPI!$A:$D,4,FALSE),IFERROR(VLOOKUP(B31,SETOP!$A:$E,5,FALSE),VLOOKUP(B31,SETOP!$B:$E,4,FALSE)))</f>
        <v>112.58</v>
      </c>
      <c r="H31" s="127">
        <f>TRUNC(F31*G31,2)</f>
        <v>22.51</v>
      </c>
    </row>
    <row r="32" spans="1:8" ht="15.75" customHeight="1" x14ac:dyDescent="0.25">
      <c r="A32" s="124" t="s">
        <v>29187</v>
      </c>
      <c r="B32" s="24">
        <v>370</v>
      </c>
      <c r="C32" s="48" t="str">
        <f>IF(IFERROR(VLOOKUP(B32,SINAPI!$A:$D,1,FALSE),"")=B32,"SINAPI",IF(IFERROR(VLOOKUP(B32,SETOP!$A:$E,1,FALSE),"")=B32,"SETOP",IF(IFERROR(VLOOKUP(B32,SETOP!$B:$E,1,FALSE),"")=B32,"SETOP","COTAÇÃO")))</f>
        <v>SINAPI</v>
      </c>
      <c r="D32" s="25" t="str">
        <f>IFERROR(VLOOKUP(B32,SINAPI!$A:$D,2,FALSE),IFERROR(VLOOKUP(B32,SETOP!$A:$E,3,FALSE),VLOOKUP(B32,SETOP!$B:$E,2,FALSE)))</f>
        <v xml:space="preserve">AREIA MEDIA - POSTO JAZIDA/FORNECEDOR (RETIRADO NA JAZIDA, SEM TRANSPORTE)                                                                                                                                                                                                                                                                                                                                                                                                                                </v>
      </c>
      <c r="E32" s="26" t="str">
        <f>IFERROR(VLOOKUP(B32,SINAPI!$A:$D,3,FALSE),IFERROR(VLOOKUP(B32,SETOP!$A:$E,4,FALSE),VLOOKUP(B32,SETOP!$B:$E,3,FALSE)))</f>
        <v xml:space="preserve">M3    </v>
      </c>
      <c r="F32" s="125">
        <v>0.8</v>
      </c>
      <c r="G32" s="126">
        <f>IFERROR(VLOOKUP(B32,SINAPI!$A:$D,4,FALSE),IFERROR(VLOOKUP(B32,SETOP!$A:$E,5,FALSE),VLOOKUP(B32,SETOP!$B:$E,4,FALSE)))</f>
        <v>97.5</v>
      </c>
      <c r="H32" s="127">
        <f>TRUNC(F32*G32,2)</f>
        <v>78</v>
      </c>
    </row>
    <row r="33" spans="1:8" ht="15.75" customHeight="1" x14ac:dyDescent="0.25">
      <c r="A33" s="124" t="s">
        <v>73</v>
      </c>
      <c r="B33" s="24">
        <v>88316</v>
      </c>
      <c r="C33" s="48" t="str">
        <f>IF(IFERROR(VLOOKUP(B33,SINAPI!$A:$D,1,FALSE),"")=B33,"SINAPI",IF(IFERROR(VLOOKUP(B33,SETOP!$A:$E,1,FALSE),"")=B33,"SETOP",IF(IFERROR(VLOOKUP(B33,SETOP!$B:$E,1,FALSE),"")=B33,"SETOP","COTAÇÃO")))</f>
        <v>SINAPI</v>
      </c>
      <c r="D33" s="25" t="str">
        <f>IFERROR(VLOOKUP(B33,SINAPI!$A:$D,2,FALSE),IFERROR(VLOOKUP(B33,SETOP!$A:$E,3,FALSE),VLOOKUP(B33,SETOP!$B:$E,2,FALSE)))</f>
        <v>SERVENTE COM ENCARGOS COMPLEMENTARES</v>
      </c>
      <c r="E33" s="26" t="str">
        <f>IFERROR(VLOOKUP(B33,SINAPI!$A:$D,3,FALSE),IFERROR(VLOOKUP(B33,SETOP!$A:$E,4,FALSE),VLOOKUP(B33,SETOP!$B:$E,3,FALSE)))</f>
        <v>H</v>
      </c>
      <c r="F33" s="125">
        <v>0.1018</v>
      </c>
      <c r="G33" s="126">
        <f>IFERROR(VLOOKUP(B33,SINAPI!$A:$D,4,FALSE),IFERROR(VLOOKUP(B33,SETOP!$A:$E,5,FALSE),VLOOKUP(B33,SETOP!$B:$E,4,FALSE)))</f>
        <v>19.940000000000001</v>
      </c>
      <c r="H33" s="127">
        <f>TRUNC(F33*G33,2)</f>
        <v>2.02</v>
      </c>
    </row>
    <row r="34" spans="1:8" ht="15.75" customHeight="1" x14ac:dyDescent="0.25">
      <c r="A34" s="124" t="s">
        <v>73</v>
      </c>
      <c r="B34" s="24">
        <v>88441</v>
      </c>
      <c r="C34" s="48" t="str">
        <f>IF(IFERROR(VLOOKUP(B34,SINAPI!$A:$D,1,FALSE),"")=B34,"SINAPI",IF(IFERROR(VLOOKUP(B34,SETOP!$A:$E,1,FALSE),"")=B34,"SETOP",IF(IFERROR(VLOOKUP(B34,SETOP!$B:$E,1,FALSE),"")=B34,"SETOP","COTAÇÃO")))</f>
        <v>SINAPI</v>
      </c>
      <c r="D34" s="25" t="str">
        <f>IFERROR(VLOOKUP(B34,SINAPI!$A:$D,2,FALSE),IFERROR(VLOOKUP(B34,SETOP!$A:$E,3,FALSE),VLOOKUP(B34,SETOP!$B:$E,2,FALSE)))</f>
        <v>JARDINEIRO COM ENCARGOS COMPLEMENTARES</v>
      </c>
      <c r="E34" s="26" t="str">
        <f>IFERROR(VLOOKUP(B34,SINAPI!$A:$D,3,FALSE),IFERROR(VLOOKUP(B34,SETOP!$A:$E,4,FALSE),VLOOKUP(B34,SETOP!$B:$E,3,FALSE)))</f>
        <v>H</v>
      </c>
      <c r="F34" s="125">
        <v>2.5499999999999998E-2</v>
      </c>
      <c r="G34" s="126">
        <f>IFERROR(VLOOKUP(B34,SINAPI!$A:$D,4,FALSE),IFERROR(VLOOKUP(B34,SETOP!$A:$E,5,FALSE),VLOOKUP(B34,SETOP!$B:$E,4,FALSE)))</f>
        <v>23.26</v>
      </c>
      <c r="H34" s="127">
        <f>TRUNC(F34*G34,2)</f>
        <v>0.59</v>
      </c>
    </row>
    <row r="35" spans="1:8" ht="15.75" customHeight="1" x14ac:dyDescent="0.25">
      <c r="A35" s="252" t="s">
        <v>1455</v>
      </c>
      <c r="B35" s="252"/>
      <c r="C35" s="252"/>
      <c r="D35" s="252"/>
      <c r="E35" s="252"/>
      <c r="F35" s="252"/>
      <c r="G35" s="252"/>
      <c r="H35" s="127">
        <f>SUM(H31:H34)</f>
        <v>103.12</v>
      </c>
    </row>
    <row r="36" spans="1:8" ht="15.75" customHeight="1" x14ac:dyDescent="0.25">
      <c r="A36" s="128"/>
      <c r="B36" s="128"/>
      <c r="C36" s="128"/>
      <c r="D36" s="128"/>
      <c r="E36" s="128"/>
      <c r="F36" s="128"/>
      <c r="G36" s="128"/>
      <c r="H36" s="129"/>
    </row>
    <row r="37" spans="1:8" ht="15.75" customHeight="1" x14ac:dyDescent="0.25">
      <c r="A37" s="116"/>
      <c r="B37" s="117" t="s">
        <v>1454</v>
      </c>
      <c r="C37" s="117" t="s">
        <v>1453</v>
      </c>
      <c r="D37" s="116" t="s">
        <v>1452</v>
      </c>
      <c r="E37" s="117" t="s">
        <v>1451</v>
      </c>
      <c r="F37" s="117" t="s">
        <v>1450</v>
      </c>
      <c r="G37" s="118" t="s">
        <v>1449</v>
      </c>
      <c r="H37" s="118" t="s">
        <v>1448</v>
      </c>
    </row>
    <row r="38" spans="1:8" ht="15.75" customHeight="1" x14ac:dyDescent="0.25">
      <c r="A38" s="119" t="s">
        <v>1447</v>
      </c>
      <c r="B38" s="120" t="s">
        <v>29222</v>
      </c>
      <c r="C38" s="120"/>
      <c r="D38" s="119" t="s">
        <v>29223</v>
      </c>
      <c r="E38" s="120" t="s">
        <v>1408</v>
      </c>
      <c r="F38" s="121">
        <v>1</v>
      </c>
      <c r="G38" s="122"/>
      <c r="H38" s="123">
        <f>H44</f>
        <v>5858.29</v>
      </c>
    </row>
    <row r="39" spans="1:8" ht="30" x14ac:dyDescent="0.25">
      <c r="A39" s="124" t="s">
        <v>29224</v>
      </c>
      <c r="B39" s="24" t="s">
        <v>5980</v>
      </c>
      <c r="C39" s="48" t="str">
        <f>IF(IFERROR(VLOOKUP(B39,SINAPI!$A:$D,1,FALSE),"")=B39,"SINAPI",IF(IFERROR(VLOOKUP(B39,SETOP!$A:$E,1,FALSE),"")=B39,"SETOP",IF(IFERROR(VLOOKUP(B39,SETOP!$B:$E,1,FALSE),"")=B39,"SETOP","COTAÇÃO")))</f>
        <v>SETOP</v>
      </c>
      <c r="D39" s="25" t="str">
        <f>IFERROR(VLOOKUP(B39,SINAPI!$A:$D,2,FALSE),IFERROR(VLOOKUP(B39,SETOP!$A:$E,3,FALSE),VLOOKUP(B39,SETOP!$B:$E,2,FALSE)))</f>
        <v>FORNECIMENTO DE CONCRETO ESTRUTURAL, PREPARADO EM OBRA, COM FCK 25MPA, INCLUSIVE LANÇAMENTO, ADENSAMENTO E ACABAMENTO</v>
      </c>
      <c r="E39" s="26" t="str">
        <f>IFERROR(VLOOKUP(B39,SINAPI!$A:$D,3,FALSE),IFERROR(VLOOKUP(B39,SETOP!$A:$E,4,FALSE),VLOOKUP(B39,SETOP!$B:$E,3,FALSE)))</f>
        <v>M3</v>
      </c>
      <c r="F39" s="125">
        <f>8.49*0.7*0.5</f>
        <v>2.9714999999999998</v>
      </c>
      <c r="G39" s="126">
        <f>IFERROR(VLOOKUP(B39,SINAPI!$A:$D,4,FALSE),IFERROR(VLOOKUP(B39,SETOP!$A:$E,5,FALSE),VLOOKUP(B39,SETOP!$B:$E,4,FALSE)))</f>
        <v>740.67</v>
      </c>
      <c r="H39" s="127">
        <f>TRUNC(F39*G39,2)</f>
        <v>2200.9</v>
      </c>
    </row>
    <row r="40" spans="1:8" ht="30" x14ac:dyDescent="0.25">
      <c r="A40" s="124" t="s">
        <v>29224</v>
      </c>
      <c r="B40" s="24" t="s">
        <v>5955</v>
      </c>
      <c r="C40" s="48" t="str">
        <f>IF(IFERROR(VLOOKUP(B40,SINAPI!$A:$D,1,FALSE),"")=B40,"SINAPI",IF(IFERROR(VLOOKUP(B40,SETOP!$A:$E,1,FALSE),"")=B40,"SETOP",IF(IFERROR(VLOOKUP(B40,SETOP!$B:$E,1,FALSE),"")=B40,"SETOP","COTAÇÃO")))</f>
        <v>SETOP</v>
      </c>
      <c r="D40" s="25" t="str">
        <f>IFERROR(VLOOKUP(B40,SINAPI!$A:$D,2,FALSE),IFERROR(VLOOKUP(B40,SETOP!$A:$E,3,FALSE),VLOOKUP(B40,SETOP!$B:$E,2,FALSE)))</f>
        <v>FÔRMA E DESFORMA DE TÁBUA E SARRAFO, REAPROVEITAMENTO (5X), EXCLUSIVE ESCORAMENTO</v>
      </c>
      <c r="E40" s="26" t="str">
        <f>IFERROR(VLOOKUP(B40,SINAPI!$A:$D,3,FALSE),IFERROR(VLOOKUP(B40,SETOP!$A:$E,4,FALSE),VLOOKUP(B40,SETOP!$B:$E,3,FALSE)))</f>
        <v>M2</v>
      </c>
      <c r="F40" s="125">
        <f>(8.49*0.5*2)+(0.7*0.5*2)</f>
        <v>9.19</v>
      </c>
      <c r="G40" s="126">
        <f>IFERROR(VLOOKUP(B40,SINAPI!$A:$D,4,FALSE),IFERROR(VLOOKUP(B40,SETOP!$A:$E,5,FALSE),VLOOKUP(B40,SETOP!$B:$E,4,FALSE)))</f>
        <v>46.62</v>
      </c>
      <c r="H40" s="127">
        <f>TRUNC(F40*G40,2)</f>
        <v>428.43</v>
      </c>
    </row>
    <row r="41" spans="1:8" ht="30" x14ac:dyDescent="0.25">
      <c r="A41" s="124" t="s">
        <v>29224</v>
      </c>
      <c r="B41" s="24" t="s">
        <v>5942</v>
      </c>
      <c r="C41" s="48" t="str">
        <f>IF(IFERROR(VLOOKUP(B41,SINAPI!$A:$D,1,FALSE),"")=B41,"SINAPI",IF(IFERROR(VLOOKUP(B41,SETOP!$A:$E,1,FALSE),"")=B41,"SETOP",IF(IFERROR(VLOOKUP(B41,SETOP!$B:$E,1,FALSE),"")=B41,"SETOP","COTAÇÃO")))</f>
        <v>SETOP</v>
      </c>
      <c r="D41" s="25" t="str">
        <f>IFERROR(VLOOKUP(B41,SINAPI!$A:$D,2,FALSE),IFERROR(VLOOKUP(B41,SETOP!$A:$E,3,FALSE),VLOOKUP(B41,SETOP!$B:$E,2,FALSE)))</f>
        <v>CORTE, DOBRA E MONTAGEM DE AÇO CA-50, DIÂMETRO (6,3MM A 12,5MM), INCLUSIVE ESPAÇADOR</v>
      </c>
      <c r="E41" s="26" t="str">
        <f>IFERROR(VLOOKUP(B41,SINAPI!$A:$D,3,FALSE),IFERROR(VLOOKUP(B41,SETOP!$A:$E,4,FALSE),VLOOKUP(B41,SETOP!$B:$E,3,FALSE)))</f>
        <v>KG</v>
      </c>
      <c r="F41" s="125">
        <f>F39*80</f>
        <v>237.71999999999997</v>
      </c>
      <c r="G41" s="126">
        <f>IFERROR(VLOOKUP(B41,SINAPI!$A:$D,4,FALSE),IFERROR(VLOOKUP(B41,SETOP!$A:$E,5,FALSE),VLOOKUP(B41,SETOP!$B:$E,4,FALSE)))</f>
        <v>12</v>
      </c>
      <c r="H41" s="127">
        <f>TRUNC(F41*G41,2)</f>
        <v>2852.64</v>
      </c>
    </row>
    <row r="42" spans="1:8" ht="15.75" customHeight="1" x14ac:dyDescent="0.25">
      <c r="A42" s="124" t="s">
        <v>73</v>
      </c>
      <c r="B42" s="24">
        <v>88316</v>
      </c>
      <c r="C42" s="48" t="str">
        <f>IF(IFERROR(VLOOKUP(B42,SINAPI!$A:$D,1,FALSE),"")=B42,"SINAPI",IF(IFERROR(VLOOKUP(B42,SETOP!$A:$E,1,FALSE),"")=B42,"SETOP",IF(IFERROR(VLOOKUP(B42,SETOP!$B:$E,1,FALSE),"")=B42,"SETOP","COTAÇÃO")))</f>
        <v>SINAPI</v>
      </c>
      <c r="D42" s="25" t="str">
        <f>IFERROR(VLOOKUP(B42,SINAPI!$A:$D,2,FALSE),IFERROR(VLOOKUP(B42,SETOP!$A:$E,3,FALSE),VLOOKUP(B42,SETOP!$B:$E,2,FALSE)))</f>
        <v>SERVENTE COM ENCARGOS COMPLEMENTARES</v>
      </c>
      <c r="E42" s="26" t="str">
        <f>IFERROR(VLOOKUP(B42,SINAPI!$A:$D,3,FALSE),IFERROR(VLOOKUP(B42,SETOP!$A:$E,4,FALSE),VLOOKUP(B42,SETOP!$B:$E,3,FALSE)))</f>
        <v>H</v>
      </c>
      <c r="F42" s="125">
        <v>8</v>
      </c>
      <c r="G42" s="126">
        <f>IFERROR(VLOOKUP(B42,SINAPI!$A:$D,4,FALSE),IFERROR(VLOOKUP(B42,SETOP!$A:$E,5,FALSE),VLOOKUP(B42,SETOP!$B:$E,4,FALSE)))</f>
        <v>19.940000000000001</v>
      </c>
      <c r="H42" s="127">
        <f>TRUNC(F42*G42,2)</f>
        <v>159.52000000000001</v>
      </c>
    </row>
    <row r="43" spans="1:8" ht="15.75" customHeight="1" x14ac:dyDescent="0.25">
      <c r="A43" s="124" t="s">
        <v>73</v>
      </c>
      <c r="B43" s="24">
        <v>88309</v>
      </c>
      <c r="C43" s="48" t="str">
        <f>IF(IFERROR(VLOOKUP(B43,SINAPI!$A:$D,1,FALSE),"")=B43,"SINAPI",IF(IFERROR(VLOOKUP(B43,SETOP!$A:$E,1,FALSE),"")=B43,"SETOP",IF(IFERROR(VLOOKUP(B43,SETOP!$B:$E,1,FALSE),"")=B43,"SETOP","COTAÇÃO")))</f>
        <v>SINAPI</v>
      </c>
      <c r="D43" s="25" t="str">
        <f>IFERROR(VLOOKUP(B43,SINAPI!$A:$D,2,FALSE),IFERROR(VLOOKUP(B43,SETOP!$A:$E,3,FALSE),VLOOKUP(B43,SETOP!$B:$E,2,FALSE)))</f>
        <v>PEDREIRO COM ENCARGOS COMPLEMENTARES</v>
      </c>
      <c r="E43" s="26" t="str">
        <f>IFERROR(VLOOKUP(B43,SINAPI!$A:$D,3,FALSE),IFERROR(VLOOKUP(B43,SETOP!$A:$E,4,FALSE),VLOOKUP(B43,SETOP!$B:$E,3,FALSE)))</f>
        <v>H</v>
      </c>
      <c r="F43" s="125">
        <v>8</v>
      </c>
      <c r="G43" s="126">
        <f>IFERROR(VLOOKUP(B43,SINAPI!$A:$D,4,FALSE),IFERROR(VLOOKUP(B43,SETOP!$A:$E,5,FALSE),VLOOKUP(B43,SETOP!$B:$E,4,FALSE)))</f>
        <v>27.1</v>
      </c>
      <c r="H43" s="127">
        <f>TRUNC(F43*G43,2)</f>
        <v>216.8</v>
      </c>
    </row>
    <row r="44" spans="1:8" ht="15.75" customHeight="1" x14ac:dyDescent="0.25">
      <c r="A44" s="252" t="s">
        <v>1455</v>
      </c>
      <c r="B44" s="252"/>
      <c r="C44" s="252"/>
      <c r="D44" s="252"/>
      <c r="E44" s="252"/>
      <c r="F44" s="252"/>
      <c r="G44" s="252"/>
      <c r="H44" s="127">
        <f>SUM(H39:H43)</f>
        <v>5858.29</v>
      </c>
    </row>
    <row r="45" spans="1:8" ht="15.75" customHeight="1" x14ac:dyDescent="0.25">
      <c r="A45" s="128"/>
      <c r="B45" s="128"/>
      <c r="C45" s="128"/>
      <c r="D45" s="128"/>
      <c r="E45" s="128"/>
      <c r="F45" s="128"/>
      <c r="G45" s="128"/>
      <c r="H45" s="129"/>
    </row>
    <row r="46" spans="1:8" ht="15.75" customHeight="1" x14ac:dyDescent="0.25">
      <c r="A46" s="62"/>
      <c r="B46" s="63" t="s">
        <v>1454</v>
      </c>
      <c r="C46" s="63" t="s">
        <v>1453</v>
      </c>
      <c r="D46" s="64" t="s">
        <v>1452</v>
      </c>
      <c r="E46" s="63" t="s">
        <v>1451</v>
      </c>
      <c r="F46" s="63" t="s">
        <v>1450</v>
      </c>
      <c r="G46" s="65" t="s">
        <v>1449</v>
      </c>
      <c r="H46" s="65" t="s">
        <v>1448</v>
      </c>
    </row>
    <row r="47" spans="1:8" ht="15.75" customHeight="1" x14ac:dyDescent="0.25">
      <c r="A47" s="66" t="s">
        <v>1447</v>
      </c>
      <c r="B47" s="67" t="s">
        <v>35117</v>
      </c>
      <c r="C47" s="67"/>
      <c r="D47" s="66" t="s">
        <v>35118</v>
      </c>
      <c r="E47" s="67" t="s">
        <v>1408</v>
      </c>
      <c r="F47" s="68">
        <v>1</v>
      </c>
      <c r="G47" s="69"/>
      <c r="H47" s="70">
        <f>H51</f>
        <v>170.26000000000002</v>
      </c>
    </row>
    <row r="48" spans="1:8" ht="15.75" customHeight="1" x14ac:dyDescent="0.25">
      <c r="A48" s="25" t="s">
        <v>29187</v>
      </c>
      <c r="B48" s="48" t="s">
        <v>35119</v>
      </c>
      <c r="C48" s="48" t="s">
        <v>35120</v>
      </c>
      <c r="D48" s="25" t="s">
        <v>35121</v>
      </c>
      <c r="E48" s="26" t="s">
        <v>1408</v>
      </c>
      <c r="F48" s="49">
        <v>1</v>
      </c>
      <c r="G48" s="28">
        <f>COTAÇÕES!E10</f>
        <v>160.08666666666667</v>
      </c>
      <c r="H48" s="50">
        <f t="shared" ref="H48:H50" si="3">TRUNC(F48*G48,2)</f>
        <v>160.08000000000001</v>
      </c>
    </row>
    <row r="49" spans="1:8" ht="15.75" customHeight="1" x14ac:dyDescent="0.25">
      <c r="A49" s="25" t="s">
        <v>73</v>
      </c>
      <c r="B49" s="48">
        <v>88264</v>
      </c>
      <c r="C49" s="48" t="str">
        <f>IF(IFERROR(VLOOKUP(B49,SINAPI!$A:$D,1,FALSE),"")=B49,"SINAPI",IF(IFERROR(VLOOKUP(B49,SETOP!$A:$E,1,FALSE),"")=B49,"SETOP",IF(IFERROR(VLOOKUP(B49,SETOP!$B:$E,1,FALSE),"")=B49,"SETOP","COTAÇÃO")))</f>
        <v>SINAPI</v>
      </c>
      <c r="D49" s="25" t="str">
        <f>IFERROR(VLOOKUP(B49,SINAPI!$A:$D,2,FALSE),IFERROR(VLOOKUP(B49,SETOP!$A:$E,3,FALSE),VLOOKUP(B49,SETOP!$B:$E,2,FALSE)))</f>
        <v>ELETRICISTA COM ENCARGOS COMPLEMENTARES</v>
      </c>
      <c r="E49" s="26" t="str">
        <f>IFERROR(VLOOKUP(B49,SINAPI!$A:$D,3,FALSE),IFERROR(VLOOKUP(B49,SETOP!$A:$E,4,FALSE),VLOOKUP(B49,SETOP!$B:$E,3,FALSE)))</f>
        <v>H</v>
      </c>
      <c r="F49" s="49">
        <v>0.20399999999999999</v>
      </c>
      <c r="G49" s="126">
        <f>IFERROR(VLOOKUP(B49,SINAPI!$A:$D,4,FALSE),IFERROR(VLOOKUP(B49,SETOP!$A:$E,5,FALSE),VLOOKUP(B49,SETOP!$B:$E,4,FALSE)))</f>
        <v>27.47</v>
      </c>
      <c r="H49" s="50">
        <f t="shared" si="3"/>
        <v>5.6</v>
      </c>
    </row>
    <row r="50" spans="1:8" ht="15.75" customHeight="1" x14ac:dyDescent="0.25">
      <c r="A50" s="25" t="s">
        <v>73</v>
      </c>
      <c r="B50" s="48">
        <v>88247</v>
      </c>
      <c r="C50" s="48" t="str">
        <f>IF(IFERROR(VLOOKUP(B50,SINAPI!$A:$D,1,FALSE),"")=B50,"SINAPI",IF(IFERROR(VLOOKUP(B50,SETOP!$A:$E,1,FALSE),"")=B50,"SETOP",IF(IFERROR(VLOOKUP(B50,SETOP!$B:$E,1,FALSE),"")=B50,"SETOP","COTAÇÃO")))</f>
        <v>SINAPI</v>
      </c>
      <c r="D50" s="25" t="str">
        <f>IFERROR(VLOOKUP(B50,SINAPI!$A:$D,2,FALSE),IFERROR(VLOOKUP(B50,SETOP!$A:$E,3,FALSE),VLOOKUP(B50,SETOP!$B:$E,2,FALSE)))</f>
        <v>AUXILIAR DE ELETRICISTA COM ENCARGOS COMPLEMENTARES</v>
      </c>
      <c r="E50" s="26" t="str">
        <f>IFERROR(VLOOKUP(B50,SINAPI!$A:$D,3,FALSE),IFERROR(VLOOKUP(B50,SETOP!$A:$E,4,FALSE),VLOOKUP(B50,SETOP!$B:$E,3,FALSE)))</f>
        <v>H</v>
      </c>
      <c r="F50" s="49">
        <f>F49</f>
        <v>0.20399999999999999</v>
      </c>
      <c r="G50" s="126">
        <f>IFERROR(VLOOKUP(B50,SINAPI!$A:$D,4,FALSE),IFERROR(VLOOKUP(B50,SETOP!$A:$E,5,FALSE),VLOOKUP(B50,SETOP!$B:$E,4,FALSE)))</f>
        <v>22.48</v>
      </c>
      <c r="H50" s="50">
        <f t="shared" si="3"/>
        <v>4.58</v>
      </c>
    </row>
    <row r="51" spans="1:8" ht="15.75" customHeight="1" x14ac:dyDescent="0.25">
      <c r="A51" s="245" t="s">
        <v>1455</v>
      </c>
      <c r="B51" s="245"/>
      <c r="C51" s="245"/>
      <c r="D51" s="245"/>
      <c r="E51" s="245"/>
      <c r="F51" s="245"/>
      <c r="G51" s="245"/>
      <c r="H51" s="51">
        <f>SUM(H48:H50)</f>
        <v>170.26000000000002</v>
      </c>
    </row>
    <row r="52" spans="1:8" ht="15.75" customHeight="1" x14ac:dyDescent="0.25">
      <c r="A52" s="156"/>
      <c r="B52" s="156"/>
      <c r="C52" s="156"/>
      <c r="D52" s="156"/>
      <c r="E52" s="156"/>
      <c r="F52" s="156"/>
      <c r="G52" s="156"/>
      <c r="H52" s="157"/>
    </row>
    <row r="53" spans="1:8" ht="15.75" customHeight="1" x14ac:dyDescent="0.25">
      <c r="A53" s="62"/>
      <c r="B53" s="63" t="s">
        <v>1454</v>
      </c>
      <c r="C53" s="63" t="s">
        <v>1453</v>
      </c>
      <c r="D53" s="64" t="s">
        <v>1452</v>
      </c>
      <c r="E53" s="63" t="s">
        <v>1451</v>
      </c>
      <c r="F53" s="63" t="s">
        <v>1450</v>
      </c>
      <c r="G53" s="65" t="s">
        <v>1449</v>
      </c>
      <c r="H53" s="65" t="s">
        <v>1448</v>
      </c>
    </row>
    <row r="54" spans="1:8" ht="15.75" customHeight="1" x14ac:dyDescent="0.25">
      <c r="A54" s="66" t="s">
        <v>1447</v>
      </c>
      <c r="B54" s="67" t="s">
        <v>35122</v>
      </c>
      <c r="C54" s="67"/>
      <c r="D54" s="66" t="s">
        <v>35123</v>
      </c>
      <c r="E54" s="67" t="s">
        <v>3</v>
      </c>
      <c r="F54" s="68">
        <v>1</v>
      </c>
      <c r="G54" s="69"/>
      <c r="H54" s="70">
        <f>H58</f>
        <v>34.159999999999997</v>
      </c>
    </row>
    <row r="55" spans="1:8" ht="15.75" customHeight="1" x14ac:dyDescent="0.25">
      <c r="A55" s="25" t="s">
        <v>29187</v>
      </c>
      <c r="B55" s="48">
        <v>36522</v>
      </c>
      <c r="C55" s="48" t="s">
        <v>35124</v>
      </c>
      <c r="D55" s="25" t="s">
        <v>35125</v>
      </c>
      <c r="E55" s="26" t="s">
        <v>1408</v>
      </c>
      <c r="F55" s="49">
        <f>1/5</f>
        <v>0.2</v>
      </c>
      <c r="G55" s="28">
        <v>119.9</v>
      </c>
      <c r="H55" s="50">
        <f t="shared" ref="H55:H57" si="4">TRUNC(F55*G55,2)</f>
        <v>23.98</v>
      </c>
    </row>
    <row r="56" spans="1:8" ht="15.75" customHeight="1" x14ac:dyDescent="0.25">
      <c r="A56" s="25" t="s">
        <v>73</v>
      </c>
      <c r="B56" s="48">
        <v>88264</v>
      </c>
      <c r="C56" s="48" t="str">
        <f>IF(IFERROR(VLOOKUP(B56,SINAPI!$A:$D,1,FALSE),"")=B56,"SINAPI",IF(IFERROR(VLOOKUP(B56,SETOP!$A:$E,1,FALSE),"")=B56,"SETOP",IF(IFERROR(VLOOKUP(B56,SETOP!$B:$E,1,FALSE),"")=B56,"SETOP","COTAÇÃO")))</f>
        <v>SINAPI</v>
      </c>
      <c r="D56" s="25" t="str">
        <f>IFERROR(VLOOKUP(B56,SINAPI!$A:$D,2,FALSE),IFERROR(VLOOKUP(B56,SETOP!$A:$E,3,FALSE),VLOOKUP(B56,SETOP!$B:$E,2,FALSE)))</f>
        <v>ELETRICISTA COM ENCARGOS COMPLEMENTARES</v>
      </c>
      <c r="E56" s="26" t="str">
        <f>IFERROR(VLOOKUP(B56,SINAPI!$A:$D,3,FALSE),IFERROR(VLOOKUP(B56,SETOP!$A:$E,4,FALSE),VLOOKUP(B56,SETOP!$B:$E,3,FALSE)))</f>
        <v>H</v>
      </c>
      <c r="F56" s="49">
        <v>0.20399999999999999</v>
      </c>
      <c r="G56" s="126">
        <f>IFERROR(VLOOKUP(B56,SINAPI!$A:$D,4,FALSE),IFERROR(VLOOKUP(B56,SETOP!$A:$E,5,FALSE),VLOOKUP(B56,SETOP!$B:$E,4,FALSE)))</f>
        <v>27.47</v>
      </c>
      <c r="H56" s="50">
        <f t="shared" si="4"/>
        <v>5.6</v>
      </c>
    </row>
    <row r="57" spans="1:8" ht="15.75" customHeight="1" x14ac:dyDescent="0.25">
      <c r="A57" s="25" t="s">
        <v>73</v>
      </c>
      <c r="B57" s="48">
        <v>88247</v>
      </c>
      <c r="C57" s="48" t="str">
        <f>IF(IFERROR(VLOOKUP(B57,SINAPI!$A:$D,1,FALSE),"")=B57,"SINAPI",IF(IFERROR(VLOOKUP(B57,SETOP!$A:$E,1,FALSE),"")=B57,"SETOP",IF(IFERROR(VLOOKUP(B57,SETOP!$B:$E,1,FALSE),"")=B57,"SETOP","COTAÇÃO")))</f>
        <v>SINAPI</v>
      </c>
      <c r="D57" s="25" t="str">
        <f>IFERROR(VLOOKUP(B57,SINAPI!$A:$D,2,FALSE),IFERROR(VLOOKUP(B57,SETOP!$A:$E,3,FALSE),VLOOKUP(B57,SETOP!$B:$E,2,FALSE)))</f>
        <v>AUXILIAR DE ELETRICISTA COM ENCARGOS COMPLEMENTARES</v>
      </c>
      <c r="E57" s="26" t="str">
        <f>IFERROR(VLOOKUP(B57,SINAPI!$A:$D,3,FALSE),IFERROR(VLOOKUP(B57,SETOP!$A:$E,4,FALSE),VLOOKUP(B57,SETOP!$B:$E,3,FALSE)))</f>
        <v>H</v>
      </c>
      <c r="F57" s="49">
        <f>F56</f>
        <v>0.20399999999999999</v>
      </c>
      <c r="G57" s="126">
        <f>IFERROR(VLOOKUP(B57,SINAPI!$A:$D,4,FALSE),IFERROR(VLOOKUP(B57,SETOP!$A:$E,5,FALSE),VLOOKUP(B57,SETOP!$B:$E,4,FALSE)))</f>
        <v>22.48</v>
      </c>
      <c r="H57" s="50">
        <f t="shared" si="4"/>
        <v>4.58</v>
      </c>
    </row>
    <row r="58" spans="1:8" ht="15.75" customHeight="1" x14ac:dyDescent="0.25">
      <c r="A58" s="245" t="s">
        <v>1455</v>
      </c>
      <c r="B58" s="245"/>
      <c r="C58" s="245"/>
      <c r="D58" s="245"/>
      <c r="E58" s="245"/>
      <c r="F58" s="245"/>
      <c r="G58" s="245"/>
      <c r="H58" s="51">
        <f>SUM(H55:H57)</f>
        <v>34.159999999999997</v>
      </c>
    </row>
    <row r="59" spans="1:8" ht="15.75" customHeight="1" x14ac:dyDescent="0.25">
      <c r="A59" s="156"/>
      <c r="B59" s="156"/>
      <c r="C59" s="156"/>
      <c r="D59" s="156"/>
      <c r="E59" s="156"/>
      <c r="F59" s="156"/>
      <c r="G59" s="156"/>
      <c r="H59" s="157"/>
    </row>
    <row r="60" spans="1:8" ht="15.75" customHeight="1" x14ac:dyDescent="0.25">
      <c r="A60" s="62"/>
      <c r="B60" s="63" t="s">
        <v>1454</v>
      </c>
      <c r="C60" s="63" t="s">
        <v>1453</v>
      </c>
      <c r="D60" s="64" t="s">
        <v>1452</v>
      </c>
      <c r="E60" s="63" t="s">
        <v>1451</v>
      </c>
      <c r="F60" s="63" t="s">
        <v>1450</v>
      </c>
      <c r="G60" s="65" t="s">
        <v>1449</v>
      </c>
      <c r="H60" s="65" t="s">
        <v>1448</v>
      </c>
    </row>
    <row r="61" spans="1:8" ht="15.75" customHeight="1" x14ac:dyDescent="0.25">
      <c r="A61" s="66" t="s">
        <v>1447</v>
      </c>
      <c r="B61" s="67" t="s">
        <v>35133</v>
      </c>
      <c r="C61" s="67"/>
      <c r="D61" s="66" t="s">
        <v>35134</v>
      </c>
      <c r="E61" s="67" t="s">
        <v>1408</v>
      </c>
      <c r="F61" s="68">
        <v>1</v>
      </c>
      <c r="G61" s="69"/>
      <c r="H61" s="70">
        <f>H67</f>
        <v>427.34000000000009</v>
      </c>
    </row>
    <row r="62" spans="1:8" ht="15.75" customHeight="1" x14ac:dyDescent="0.25">
      <c r="A62" s="25" t="s">
        <v>29187</v>
      </c>
      <c r="B62" s="48" t="s">
        <v>35119</v>
      </c>
      <c r="C62" s="48" t="s">
        <v>35120</v>
      </c>
      <c r="D62" s="25" t="s">
        <v>35135</v>
      </c>
      <c r="E62" s="26" t="s">
        <v>1408</v>
      </c>
      <c r="F62" s="49">
        <v>1</v>
      </c>
      <c r="G62" s="28">
        <f>COTAÇÕES!E18</f>
        <v>127.86333333333333</v>
      </c>
      <c r="H62" s="50">
        <f t="shared" ref="H62:H66" si="5">TRUNC(F62*G62,2)</f>
        <v>127.86</v>
      </c>
    </row>
    <row r="63" spans="1:8" ht="15.75" customHeight="1" x14ac:dyDescent="0.25">
      <c r="A63" s="25" t="s">
        <v>29187</v>
      </c>
      <c r="B63" s="48">
        <v>21127</v>
      </c>
      <c r="C63" s="48" t="str">
        <f>IF(IFERROR(VLOOKUP(B63,SINAPI!$A:$D,1,FALSE),"")=B63,"SINAPI",IF(IFERROR(VLOOKUP(B63,SETOP!$A:$E,1,FALSE),"")=B63,"SETOP",IF(IFERROR(VLOOKUP(B63,SETOP!$B:$E,1,FALSE),"")=B63,"SETOP","COTAÇÃO")))</f>
        <v>SINAPI</v>
      </c>
      <c r="D63" s="25" t="str">
        <f>IFERROR(VLOOKUP(B63,SINAPI!$A:$D,2,FALSE),IFERROR(VLOOKUP(B63,SETOP!$A:$E,3,FALSE),VLOOKUP(B63,SETOP!$B:$E,2,FALSE)))</f>
        <v xml:space="preserve">FITA ISOLANTE ADESIVA ANTICHAMA, USO ATE 750 V, EM ROLO DE 19 MM X 5 M                                                                                                                                                                                                                                                                                                                                                                                                                                    </v>
      </c>
      <c r="E63" s="26" t="str">
        <f>IFERROR(VLOOKUP(B63,SINAPI!$A:$D,3,FALSE),IFERROR(VLOOKUP(B63,SETOP!$A:$E,4,FALSE),VLOOKUP(B63,SETOP!$B:$E,3,FALSE)))</f>
        <v xml:space="preserve">UN    </v>
      </c>
      <c r="F63" s="49">
        <v>1.4E-2</v>
      </c>
      <c r="G63" s="126">
        <f>IFERROR(VLOOKUP(B63,SINAPI!$A:$D,4,FALSE),IFERROR(VLOOKUP(B63,SETOP!$A:$E,5,FALSE),VLOOKUP(B63,SETOP!$B:$E,4,FALSE)))</f>
        <v>3.63</v>
      </c>
      <c r="H63" s="50">
        <f t="shared" si="5"/>
        <v>0.05</v>
      </c>
    </row>
    <row r="64" spans="1:8" ht="15.75" customHeight="1" x14ac:dyDescent="0.25">
      <c r="A64" s="25" t="s">
        <v>29187</v>
      </c>
      <c r="B64" s="48" t="s">
        <v>35136</v>
      </c>
      <c r="C64" s="48" t="s">
        <v>35137</v>
      </c>
      <c r="D64" s="25" t="s">
        <v>35138</v>
      </c>
      <c r="E64" s="26" t="s">
        <v>15645</v>
      </c>
      <c r="F64" s="49">
        <v>1</v>
      </c>
      <c r="G64" s="28">
        <v>287.54000000000002</v>
      </c>
      <c r="H64" s="50">
        <f t="shared" si="5"/>
        <v>287.54000000000002</v>
      </c>
    </row>
    <row r="65" spans="1:9" ht="15.75" customHeight="1" x14ac:dyDescent="0.25">
      <c r="A65" s="25" t="s">
        <v>73</v>
      </c>
      <c r="B65" s="48">
        <v>88247</v>
      </c>
      <c r="C65" s="48" t="str">
        <f>IF(IFERROR(VLOOKUP(B65,SINAPI!$A:$D,1,FALSE),"")=B65,"SINAPI",IF(IFERROR(VLOOKUP(B65,SETOP!$A:$E,1,FALSE),"")=B65,"SETOP",IF(IFERROR(VLOOKUP(B65,SETOP!$B:$E,1,FALSE),"")=B65,"SETOP","COTAÇÃO")))</f>
        <v>SINAPI</v>
      </c>
      <c r="D65" s="25" t="str">
        <f>IFERROR(VLOOKUP(B65,SINAPI!$A:$D,2,FALSE),IFERROR(VLOOKUP(B65,SETOP!$A:$E,3,FALSE),VLOOKUP(B65,SETOP!$B:$E,2,FALSE)))</f>
        <v>AUXILIAR DE ELETRICISTA COM ENCARGOS COMPLEMENTARES</v>
      </c>
      <c r="E65" s="26" t="str">
        <f>IFERROR(VLOOKUP(B65,SINAPI!$A:$D,3,FALSE),IFERROR(VLOOKUP(B65,SETOP!$A:$E,4,FALSE),VLOOKUP(B65,SETOP!$B:$E,3,FALSE)))</f>
        <v>H</v>
      </c>
      <c r="F65" s="49">
        <v>0.23810000000000001</v>
      </c>
      <c r="G65" s="126">
        <f>IFERROR(VLOOKUP(B65,SINAPI!$A:$D,4,FALSE),IFERROR(VLOOKUP(B65,SETOP!$A:$E,5,FALSE),VLOOKUP(B65,SETOP!$B:$E,4,FALSE)))</f>
        <v>22.48</v>
      </c>
      <c r="H65" s="50">
        <f t="shared" si="5"/>
        <v>5.35</v>
      </c>
    </row>
    <row r="66" spans="1:9" ht="15.75" customHeight="1" x14ac:dyDescent="0.25">
      <c r="A66" s="25" t="s">
        <v>73</v>
      </c>
      <c r="B66" s="48">
        <v>88264</v>
      </c>
      <c r="C66" s="48" t="str">
        <f>IF(IFERROR(VLOOKUP(B66,SINAPI!$A:$D,1,FALSE),"")=B66,"SINAPI",IF(IFERROR(VLOOKUP(B66,SETOP!$A:$E,1,FALSE),"")=B66,"SETOP",IF(IFERROR(VLOOKUP(B66,SETOP!$B:$E,1,FALSE),"")=B66,"SETOP","COTAÇÃO")))</f>
        <v>SINAPI</v>
      </c>
      <c r="D66" s="25" t="str">
        <f>IFERROR(VLOOKUP(B66,SINAPI!$A:$D,2,FALSE),IFERROR(VLOOKUP(B66,SETOP!$A:$E,3,FALSE),VLOOKUP(B66,SETOP!$B:$E,2,FALSE)))</f>
        <v>ELETRICISTA COM ENCARGOS COMPLEMENTARES</v>
      </c>
      <c r="E66" s="26" t="str">
        <f>IFERROR(VLOOKUP(B66,SINAPI!$A:$D,3,FALSE),IFERROR(VLOOKUP(B66,SETOP!$A:$E,4,FALSE),VLOOKUP(B66,SETOP!$B:$E,3,FALSE)))</f>
        <v>H</v>
      </c>
      <c r="F66" s="49">
        <v>0.23810000000000001</v>
      </c>
      <c r="G66" s="126">
        <f>IFERROR(VLOOKUP(B66,SINAPI!$A:$D,4,FALSE),IFERROR(VLOOKUP(B66,SETOP!$A:$E,5,FALSE),VLOOKUP(B66,SETOP!$B:$E,4,FALSE)))</f>
        <v>27.47</v>
      </c>
      <c r="H66" s="50">
        <f t="shared" si="5"/>
        <v>6.54</v>
      </c>
    </row>
    <row r="67" spans="1:9" ht="15.75" customHeight="1" x14ac:dyDescent="0.25">
      <c r="A67" s="245" t="s">
        <v>1455</v>
      </c>
      <c r="B67" s="245"/>
      <c r="C67" s="245"/>
      <c r="D67" s="245"/>
      <c r="E67" s="245"/>
      <c r="F67" s="245"/>
      <c r="G67" s="245"/>
      <c r="H67" s="51">
        <f>SUM(H62:H66)</f>
        <v>427.34000000000009</v>
      </c>
    </row>
    <row r="68" spans="1:9" ht="15.75" customHeight="1" x14ac:dyDescent="0.25">
      <c r="A68" s="128"/>
      <c r="B68" s="128"/>
      <c r="C68" s="128"/>
      <c r="D68" s="128"/>
      <c r="E68" s="128"/>
      <c r="F68" s="128"/>
      <c r="G68" s="128"/>
      <c r="H68" s="129"/>
    </row>
    <row r="69" spans="1:9" s="76" customFormat="1" ht="150" customHeight="1" x14ac:dyDescent="0.25">
      <c r="A69" s="251" t="str">
        <f>PLANILHA!A130</f>
        <v>José Henrique R. Baesse
Engenheiro Civil
CREA/MG: 053341/D</v>
      </c>
      <c r="B69" s="251"/>
      <c r="C69" s="251"/>
      <c r="D69" s="169" t="str">
        <f>PLANILHA!E130</f>
        <v xml:space="preserve">
Bruna Andrade Coutinho Lima
Engenheira Civil
CREA/MG: 211373/D</v>
      </c>
      <c r="E69" s="170"/>
      <c r="F69" s="170"/>
      <c r="G69" s="170"/>
      <c r="H69" s="171"/>
      <c r="I69" s="75"/>
    </row>
    <row r="70" spans="1:9" s="76" customFormat="1" ht="15" customHeight="1" x14ac:dyDescent="0.25">
      <c r="A70" s="244" t="str">
        <f>PLANILHA!A131</f>
        <v>R.T. DO ORÇAMENTO</v>
      </c>
      <c r="B70" s="244"/>
      <c r="C70" s="244"/>
      <c r="D70" s="212" t="str">
        <f>PLANILHA!E131</f>
        <v>AUTORIA DO ORÇAMENTO</v>
      </c>
      <c r="E70" s="213"/>
      <c r="F70" s="213"/>
      <c r="G70" s="213"/>
      <c r="H70" s="214"/>
    </row>
  </sheetData>
  <mergeCells count="16">
    <mergeCell ref="D69:H69"/>
    <mergeCell ref="D70:H70"/>
    <mergeCell ref="A70:C70"/>
    <mergeCell ref="A8:G8"/>
    <mergeCell ref="A1:D1"/>
    <mergeCell ref="E1:F1"/>
    <mergeCell ref="G1:H1"/>
    <mergeCell ref="A69:C69"/>
    <mergeCell ref="A14:G14"/>
    <mergeCell ref="A20:G20"/>
    <mergeCell ref="A27:G27"/>
    <mergeCell ref="A35:G35"/>
    <mergeCell ref="A44:G44"/>
    <mergeCell ref="A51:G51"/>
    <mergeCell ref="A58:G58"/>
    <mergeCell ref="A67:G67"/>
  </mergeCells>
  <printOptions horizontalCentered="1"/>
  <pageMargins left="0.23622047244094491" right="0.23622047244094491" top="0.74803149606299213" bottom="0.74803149606299213" header="0.31496062992125984" footer="0.31496062992125984"/>
  <pageSetup paperSize="9" scale="73" fitToHeight="0" orientation="landscape" r:id="rId1"/>
  <rowBreaks count="2" manualBreakCount="2">
    <brk id="36" max="7" man="1"/>
    <brk id="59"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F92CF-19F6-4236-9C30-F3B43E0AAC86}">
  <sheetPr>
    <pageSetUpPr fitToPage="1"/>
  </sheetPr>
  <dimension ref="A1:L23"/>
  <sheetViews>
    <sheetView showGridLines="0" view="pageBreakPreview" topLeftCell="A16" zoomScale="85" zoomScaleNormal="100" zoomScaleSheetLayoutView="85" workbookViewId="0"/>
  </sheetViews>
  <sheetFormatPr defaultRowHeight="15" x14ac:dyDescent="0.25"/>
  <cols>
    <col min="1" max="9" width="20.7109375" style="47" customWidth="1"/>
    <col min="10" max="10" width="20.7109375" style="52" customWidth="1"/>
    <col min="11" max="12" width="20.7109375" style="47" customWidth="1"/>
    <col min="13" max="16384" width="9.140625" style="47"/>
  </cols>
  <sheetData>
    <row r="1" spans="1:12" ht="60" customHeight="1" x14ac:dyDescent="0.25">
      <c r="A1" s="159" t="s">
        <v>19764</v>
      </c>
      <c r="B1" s="159"/>
      <c r="C1" s="159"/>
      <c r="D1" s="159"/>
      <c r="E1" s="159"/>
      <c r="F1" s="159"/>
      <c r="G1" s="159"/>
      <c r="H1" s="159"/>
      <c r="I1" s="217"/>
      <c r="J1" s="217"/>
      <c r="K1" s="261" t="str">
        <f>PLANILHA!I1</f>
        <v>DATA: 15/03/2024</v>
      </c>
      <c r="L1" s="159"/>
    </row>
    <row r="2" spans="1:12" ht="30" customHeight="1" x14ac:dyDescent="0.25">
      <c r="A2" s="83" t="s">
        <v>1411</v>
      </c>
      <c r="B2" s="262" t="str">
        <f>PLANILHA!C2</f>
        <v>PREFEITURA MUNICIPAL DE BRUMADINHO</v>
      </c>
      <c r="C2" s="262"/>
      <c r="D2" s="262"/>
      <c r="E2" s="262"/>
      <c r="F2" s="262"/>
      <c r="G2" s="262"/>
      <c r="H2" s="262"/>
      <c r="I2" s="261" t="str">
        <f>PLANILHA!G2</f>
        <v>(X) ONERADO ( ) DESONERADO</v>
      </c>
      <c r="J2" s="159"/>
      <c r="K2" s="159" t="str">
        <f>PLANILHA!I2</f>
        <v>BASES ORÇAMENTÁRIAS:</v>
      </c>
      <c r="L2" s="159"/>
    </row>
    <row r="3" spans="1:12" ht="30" customHeight="1" x14ac:dyDescent="0.25">
      <c r="A3" s="83" t="s">
        <v>1412</v>
      </c>
      <c r="B3" s="262" t="str">
        <f>PLANILHA!C3</f>
        <v>TREVO DE ENTRADA DA CIDADE</v>
      </c>
      <c r="C3" s="262"/>
      <c r="D3" s="262"/>
      <c r="E3" s="262"/>
      <c r="F3" s="262"/>
      <c r="G3" s="262"/>
      <c r="H3" s="262"/>
      <c r="I3" s="84" t="s">
        <v>7</v>
      </c>
      <c r="J3" s="85">
        <f>PLANILHA!H3</f>
        <v>0.23380000000000001</v>
      </c>
      <c r="K3" s="168" t="str">
        <f>PLANILHA!I3</f>
        <v>AGOSTO/2023 - SETOP (CENTRAL);
DEZEMBRO/2023 - SINAPI;
OUTUBRO/2023 - SICRO.</v>
      </c>
      <c r="L3" s="168"/>
    </row>
    <row r="4" spans="1:12" ht="30" customHeight="1" x14ac:dyDescent="0.25">
      <c r="A4" s="83" t="s">
        <v>1471</v>
      </c>
      <c r="B4" s="262" t="str">
        <f>PLANILHA!C4</f>
        <v>RODOVIA MG-040 COM ESTRADA PARA ALBERTO FLORES - CEP: 35460-000</v>
      </c>
      <c r="C4" s="262"/>
      <c r="D4" s="262"/>
      <c r="E4" s="262"/>
      <c r="F4" s="262"/>
      <c r="G4" s="262"/>
      <c r="H4" s="262"/>
      <c r="I4" s="84" t="s">
        <v>19765</v>
      </c>
      <c r="J4" s="86" t="str">
        <f>PLANILHA!H4</f>
        <v>7 MESES</v>
      </c>
      <c r="K4" s="168"/>
      <c r="L4" s="168"/>
    </row>
    <row r="5" spans="1:12" x14ac:dyDescent="0.25">
      <c r="A5" s="167" t="s">
        <v>35110</v>
      </c>
      <c r="B5" s="167"/>
      <c r="C5" s="167"/>
      <c r="D5" s="167"/>
      <c r="E5" s="167"/>
      <c r="F5" s="167"/>
      <c r="G5" s="167"/>
      <c r="H5" s="167"/>
      <c r="I5" s="167"/>
      <c r="J5" s="167"/>
      <c r="K5" s="167"/>
      <c r="L5" s="167"/>
    </row>
    <row r="6" spans="1:12" x14ac:dyDescent="0.25">
      <c r="A6" s="81" t="s">
        <v>19766</v>
      </c>
      <c r="B6" s="81" t="s">
        <v>19767</v>
      </c>
      <c r="C6" s="87" t="s">
        <v>45</v>
      </c>
      <c r="D6" s="81" t="s">
        <v>19768</v>
      </c>
      <c r="E6" s="87" t="s">
        <v>5</v>
      </c>
      <c r="F6" s="259" t="s">
        <v>19769</v>
      </c>
      <c r="G6" s="259"/>
      <c r="H6" s="259"/>
      <c r="I6" s="259"/>
      <c r="J6" s="259"/>
      <c r="K6" s="259"/>
      <c r="L6" s="259"/>
    </row>
    <row r="7" spans="1:12" x14ac:dyDescent="0.25">
      <c r="A7" s="82" t="s">
        <v>35111</v>
      </c>
      <c r="B7" s="152">
        <v>45365</v>
      </c>
      <c r="C7" s="153">
        <v>140.85</v>
      </c>
      <c r="D7" s="153">
        <v>22.46</v>
      </c>
      <c r="E7" s="153">
        <f>C7+D7</f>
        <v>163.31</v>
      </c>
      <c r="F7" s="155" t="s">
        <v>35114</v>
      </c>
    </row>
    <row r="8" spans="1:12" x14ac:dyDescent="0.25">
      <c r="A8" s="82" t="s">
        <v>35112</v>
      </c>
      <c r="B8" s="152">
        <v>45365</v>
      </c>
      <c r="C8" s="153">
        <v>140.55000000000001</v>
      </c>
      <c r="D8" s="153">
        <v>0</v>
      </c>
      <c r="E8" s="153">
        <f>C8+D8</f>
        <v>140.55000000000001</v>
      </c>
      <c r="F8" s="155" t="s">
        <v>35115</v>
      </c>
    </row>
    <row r="9" spans="1:12" x14ac:dyDescent="0.25">
      <c r="A9" s="82" t="s">
        <v>35113</v>
      </c>
      <c r="B9" s="152">
        <v>45365</v>
      </c>
      <c r="C9" s="153">
        <v>142.19999999999999</v>
      </c>
      <c r="D9" s="153">
        <v>34.200000000000003</v>
      </c>
      <c r="E9" s="153">
        <f>C9+D9</f>
        <v>176.39999999999998</v>
      </c>
      <c r="F9" s="155" t="s">
        <v>35116</v>
      </c>
    </row>
    <row r="10" spans="1:12" x14ac:dyDescent="0.25">
      <c r="A10" s="260" t="s">
        <v>19770</v>
      </c>
      <c r="B10" s="260"/>
      <c r="C10" s="260"/>
      <c r="D10" s="260"/>
      <c r="E10" s="154">
        <f>AVERAGE(E7:E9)</f>
        <v>160.08666666666667</v>
      </c>
    </row>
    <row r="11" spans="1:12" x14ac:dyDescent="0.25">
      <c r="A11" s="217" t="str">
        <f>A7</f>
        <v>LUMINÁRIAS ONLINE</v>
      </c>
      <c r="B11" s="217"/>
      <c r="C11" s="217"/>
      <c r="D11" s="217"/>
      <c r="E11" s="217" t="str">
        <f>A8</f>
        <v>MAGAZINE LUIZA</v>
      </c>
      <c r="F11" s="217"/>
      <c r="G11" s="217"/>
      <c r="H11" s="217"/>
      <c r="I11" s="217" t="str">
        <f>A9</f>
        <v>BELLUCE</v>
      </c>
      <c r="J11" s="217"/>
      <c r="K11" s="217"/>
      <c r="L11" s="217"/>
    </row>
    <row r="12" spans="1:12" ht="300" customHeight="1" x14ac:dyDescent="0.25">
      <c r="A12" s="217"/>
      <c r="B12" s="217"/>
      <c r="C12" s="217"/>
      <c r="D12" s="217"/>
      <c r="E12" s="217"/>
      <c r="F12" s="217"/>
      <c r="G12" s="217"/>
      <c r="H12" s="217"/>
      <c r="I12" s="217"/>
      <c r="J12" s="217"/>
      <c r="K12" s="217"/>
      <c r="L12" s="217"/>
    </row>
    <row r="13" spans="1:12" x14ac:dyDescent="0.25">
      <c r="A13" s="167" t="s">
        <v>35132</v>
      </c>
      <c r="B13" s="167"/>
      <c r="C13" s="167"/>
      <c r="D13" s="167"/>
      <c r="E13" s="167"/>
      <c r="F13" s="167"/>
      <c r="G13" s="167"/>
      <c r="H13" s="167"/>
      <c r="I13" s="167"/>
      <c r="J13" s="167"/>
      <c r="K13" s="167"/>
      <c r="L13" s="167"/>
    </row>
    <row r="14" spans="1:12" x14ac:dyDescent="0.25">
      <c r="A14" s="81" t="s">
        <v>19766</v>
      </c>
      <c r="B14" s="81" t="s">
        <v>19767</v>
      </c>
      <c r="C14" s="87" t="s">
        <v>45</v>
      </c>
      <c r="D14" s="81" t="s">
        <v>19768</v>
      </c>
      <c r="E14" s="87" t="s">
        <v>5</v>
      </c>
      <c r="F14" s="259" t="s">
        <v>19769</v>
      </c>
      <c r="G14" s="259"/>
      <c r="H14" s="259"/>
      <c r="I14" s="259"/>
      <c r="J14" s="259"/>
      <c r="K14" s="259"/>
      <c r="L14" s="259"/>
    </row>
    <row r="15" spans="1:12" x14ac:dyDescent="0.25">
      <c r="A15" s="82" t="s">
        <v>35126</v>
      </c>
      <c r="B15" s="152">
        <v>45365</v>
      </c>
      <c r="C15" s="153">
        <v>129.9</v>
      </c>
      <c r="D15" s="153">
        <v>12.9</v>
      </c>
      <c r="E15" s="153">
        <f>C15+D15</f>
        <v>142.80000000000001</v>
      </c>
      <c r="F15" s="155" t="s">
        <v>35129</v>
      </c>
    </row>
    <row r="16" spans="1:12" x14ac:dyDescent="0.25">
      <c r="A16" s="82" t="s">
        <v>35127</v>
      </c>
      <c r="B16" s="152">
        <v>45365</v>
      </c>
      <c r="C16" s="153">
        <v>110.53</v>
      </c>
      <c r="D16" s="153">
        <v>29.05</v>
      </c>
      <c r="E16" s="153">
        <f>C16+D16</f>
        <v>139.58000000000001</v>
      </c>
      <c r="F16" s="155" t="s">
        <v>35130</v>
      </c>
    </row>
    <row r="17" spans="1:12" x14ac:dyDescent="0.25">
      <c r="A17" s="82" t="s">
        <v>35128</v>
      </c>
      <c r="B17" s="152">
        <v>45365</v>
      </c>
      <c r="C17" s="153">
        <v>78.989999999999995</v>
      </c>
      <c r="D17" s="153">
        <v>22.22</v>
      </c>
      <c r="E17" s="153">
        <f>C17+D17</f>
        <v>101.21</v>
      </c>
      <c r="F17" s="155" t="s">
        <v>35131</v>
      </c>
    </row>
    <row r="18" spans="1:12" x14ac:dyDescent="0.25">
      <c r="A18" s="260" t="s">
        <v>19770</v>
      </c>
      <c r="B18" s="260"/>
      <c r="C18" s="260"/>
      <c r="D18" s="260"/>
      <c r="E18" s="154">
        <f>AVERAGE(E15:E17)</f>
        <v>127.86333333333333</v>
      </c>
    </row>
    <row r="19" spans="1:12" x14ac:dyDescent="0.25">
      <c r="A19" s="217" t="str">
        <f>A15</f>
        <v>LEROY MERLIN</v>
      </c>
      <c r="B19" s="217"/>
      <c r="C19" s="217"/>
      <c r="D19" s="217"/>
      <c r="E19" s="217" t="str">
        <f>A16</f>
        <v>MANPLEX</v>
      </c>
      <c r="F19" s="217"/>
      <c r="G19" s="217"/>
      <c r="H19" s="217"/>
      <c r="I19" s="217" t="str">
        <f>A17</f>
        <v>SUSTENTA LED</v>
      </c>
      <c r="J19" s="217"/>
      <c r="K19" s="217"/>
      <c r="L19" s="217"/>
    </row>
    <row r="20" spans="1:12" ht="300" customHeight="1" x14ac:dyDescent="0.25">
      <c r="A20" s="217"/>
      <c r="B20" s="217"/>
      <c r="C20" s="217"/>
      <c r="D20" s="217"/>
      <c r="E20" s="217"/>
      <c r="F20" s="217"/>
      <c r="G20" s="217"/>
      <c r="H20" s="217"/>
      <c r="I20" s="217"/>
      <c r="J20" s="217"/>
      <c r="K20" s="217"/>
      <c r="L20" s="217"/>
    </row>
    <row r="22" spans="1:12" ht="150" customHeight="1" x14ac:dyDescent="0.25">
      <c r="A22" s="253" t="str">
        <f>PLANILHA!A130</f>
        <v>José Henrique R. Baesse
Engenheiro Civil
CREA/MG: 053341/D</v>
      </c>
      <c r="B22" s="254"/>
      <c r="C22" s="254"/>
      <c r="D22" s="254"/>
      <c r="E22" s="254"/>
      <c r="F22" s="254"/>
      <c r="G22" s="257" t="str">
        <f>PLANILHA!E130</f>
        <v xml:space="preserve">
Bruna Andrade Coutinho Lima
Engenheira Civil
CREA/MG: 211373/D</v>
      </c>
      <c r="H22" s="257"/>
      <c r="I22" s="257"/>
      <c r="J22" s="257"/>
      <c r="K22" s="257"/>
      <c r="L22" s="257"/>
    </row>
    <row r="23" spans="1:12" ht="15" customHeight="1" x14ac:dyDescent="0.25">
      <c r="A23" s="255" t="str">
        <f>PLANILHA!A131</f>
        <v>R.T. DO ORÇAMENTO</v>
      </c>
      <c r="B23" s="256"/>
      <c r="C23" s="256"/>
      <c r="D23" s="256"/>
      <c r="E23" s="256"/>
      <c r="F23" s="256"/>
      <c r="G23" s="258" t="str">
        <f>PLANILHA!E131</f>
        <v>AUTORIA DO ORÇAMENTO</v>
      </c>
      <c r="H23" s="258"/>
      <c r="I23" s="258"/>
      <c r="J23" s="258"/>
      <c r="K23" s="258"/>
      <c r="L23" s="258"/>
    </row>
  </sheetData>
  <mergeCells count="31">
    <mergeCell ref="A12:D12"/>
    <mergeCell ref="E12:H12"/>
    <mergeCell ref="I12:L12"/>
    <mergeCell ref="K2:L2"/>
    <mergeCell ref="K3:L4"/>
    <mergeCell ref="A5:L5"/>
    <mergeCell ref="F6:L6"/>
    <mergeCell ref="A10:D10"/>
    <mergeCell ref="A1:H1"/>
    <mergeCell ref="I1:J1"/>
    <mergeCell ref="A11:D11"/>
    <mergeCell ref="E11:H11"/>
    <mergeCell ref="I11:L11"/>
    <mergeCell ref="K1:L1"/>
    <mergeCell ref="B2:H2"/>
    <mergeCell ref="B3:H3"/>
    <mergeCell ref="B4:H4"/>
    <mergeCell ref="I2:J2"/>
    <mergeCell ref="A13:L13"/>
    <mergeCell ref="F14:L14"/>
    <mergeCell ref="A18:D18"/>
    <mergeCell ref="A19:D19"/>
    <mergeCell ref="E19:H19"/>
    <mergeCell ref="I19:L19"/>
    <mergeCell ref="A20:D20"/>
    <mergeCell ref="E20:H20"/>
    <mergeCell ref="I20:L20"/>
    <mergeCell ref="A22:F22"/>
    <mergeCell ref="A23:F23"/>
    <mergeCell ref="G22:L22"/>
    <mergeCell ref="G23:L23"/>
  </mergeCells>
  <hyperlinks>
    <hyperlink ref="F7" r:id="rId1" display="https://luminariasonline.com.br/luminarias/fonte-driver-12v-40w-stella-sth6892/?utm_source=Google%20Shopping&amp;utm_campaign=Shopping&amp;utm_medium=ShopsFeedGeral&amp;utm_term=3352&amp;ads&amp;gad_source=1&amp;gclid=Cj0KCQjwwMqvBhCtARIsAIXsZpa5weOeCqh6-pK4Oq3fwq5V6y4gdCF0F2ot_541GfsF8-H0oiBgsWcaAvT4EALw_wcB" xr:uid="{A2E829A2-BD63-4992-9BE3-CE802C0BDF96}"/>
    <hyperlink ref="F8" r:id="rId2" display="https://www.magazineluiza.com.br/fonte-profissional-fita-led-12v-40w-stella-sth6892/p/agd3fj57a4/cj/fnta/?&amp;seller_id=dhlediluminacao&amp;utm_source=google&amp;utm_medium=pla&amp;utm_campaign=&amp;partner_id=73499&amp;gclsrc=aw.ds&amp;gad_source=1&amp;gclid=Cj0KCQjwwMqvBhCtARIsAIXsZpYo2zPxclQtOzdbyifCGkntR2_gjbzEV9Ag8LhU6M5ESykVhzJfz_IaAugWEALw_wcB" xr:uid="{56B51684-CC7F-4E31-B3FB-99F957A48869}"/>
    <hyperlink ref="F9" r:id="rId3" xr:uid="{F855414B-E045-4553-B8D8-E02990777A94}"/>
    <hyperlink ref="F15" r:id="rId4" xr:uid="{50C2B9C1-3503-454D-89E3-F7635FF192FD}"/>
    <hyperlink ref="F16" r:id="rId5" xr:uid="{30F07C1C-FB5B-4112-83EE-CEA6EB4C3050}"/>
    <hyperlink ref="F17" r:id="rId6" xr:uid="{90B307D3-B1DD-40F9-90C4-D2A116201392}"/>
  </hyperlinks>
  <pageMargins left="0.511811024" right="0.511811024" top="0.78740157499999996" bottom="0.78740157499999996" header="0.31496062000000002" footer="0.31496062000000002"/>
  <pageSetup paperSize="9" scale="54" fitToHeight="0" orientation="landscape" r:id="rId7"/>
  <rowBreaks count="1" manualBreakCount="1">
    <brk id="12" max="11" man="1"/>
  </rowBreaks>
  <drawing r:id="rId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46B3E-9622-4A99-A5C7-80D1AD88AD9C}">
  <dimension ref="A1:AW41"/>
  <sheetViews>
    <sheetView topLeftCell="Y1" workbookViewId="0">
      <selection activeCell="AE5" sqref="AE5"/>
    </sheetView>
  </sheetViews>
  <sheetFormatPr defaultRowHeight="15" x14ac:dyDescent="0.25"/>
  <cols>
    <col min="1" max="2" width="15.7109375" style="74" customWidth="1"/>
    <col min="3" max="3" width="2.7109375" customWidth="1"/>
    <col min="4" max="4" width="47.42578125" bestFit="1" customWidth="1"/>
    <col min="5" max="5" width="2.7109375" customWidth="1"/>
    <col min="6" max="9" width="15.7109375" style="74" customWidth="1"/>
    <col min="10" max="10" width="2.7109375" customWidth="1"/>
    <col min="11" max="15" width="15.7109375" style="74" customWidth="1"/>
    <col min="16" max="16" width="2.7109375" customWidth="1"/>
    <col min="17" max="18" width="15.7109375" style="74" customWidth="1"/>
    <col min="19" max="19" width="2.7109375" customWidth="1"/>
    <col min="20" max="22" width="15.7109375" style="74" customWidth="1"/>
    <col min="23" max="23" width="2.7109375" customWidth="1"/>
    <col min="24" max="25" width="15.7109375" style="74" customWidth="1"/>
    <col min="26" max="26" width="2.7109375" customWidth="1"/>
    <col min="27" max="28" width="15.7109375" style="74" customWidth="1"/>
    <col min="29" max="29" width="2.7109375" customWidth="1"/>
    <col min="30" max="30" width="20.7109375" style="74" customWidth="1"/>
    <col min="31" max="31" width="15.7109375" style="74" customWidth="1"/>
    <col min="32" max="32" width="2.7109375" customWidth="1"/>
    <col min="33" max="34" width="15.7109375" style="74" customWidth="1"/>
    <col min="35" max="35" width="2.7109375" customWidth="1"/>
    <col min="36" max="36" width="20.7109375" style="74" customWidth="1"/>
    <col min="37" max="37" width="15.7109375" style="74" customWidth="1"/>
    <col min="38" max="38" width="2.7109375" customWidth="1"/>
    <col min="39" max="39" width="20" style="74" bestFit="1" customWidth="1"/>
    <col min="40" max="40" width="15.7109375" style="74" customWidth="1"/>
    <col min="41" max="41" width="2.7109375" customWidth="1"/>
    <col min="42" max="42" width="20" style="74" bestFit="1" customWidth="1"/>
    <col min="43" max="43" width="15.7109375" style="74" customWidth="1"/>
    <col min="44" max="44" width="2.7109375" customWidth="1"/>
    <col min="45" max="45" width="20" style="74" bestFit="1" customWidth="1"/>
    <col min="46" max="46" width="15.7109375" style="74" customWidth="1"/>
    <col min="47" max="47" width="2.7109375" customWidth="1"/>
    <col min="48" max="48" width="20" style="74" bestFit="1" customWidth="1"/>
    <col min="49" max="49" width="15.7109375" style="74" customWidth="1"/>
  </cols>
  <sheetData>
    <row r="1" spans="1:49" x14ac:dyDescent="0.25">
      <c r="A1" s="263" t="s">
        <v>29012</v>
      </c>
      <c r="B1" s="263"/>
      <c r="D1" s="263" t="s">
        <v>29020</v>
      </c>
      <c r="E1" s="263"/>
      <c r="F1" s="263"/>
      <c r="G1" s="263"/>
      <c r="H1" s="263"/>
      <c r="I1" s="263"/>
      <c r="K1" s="263" t="s">
        <v>29038</v>
      </c>
      <c r="L1" s="263"/>
      <c r="M1" s="263"/>
      <c r="N1" s="263"/>
      <c r="O1" s="263"/>
      <c r="P1" s="263"/>
      <c r="Q1" s="263"/>
      <c r="R1" s="263"/>
      <c r="S1" s="263"/>
      <c r="T1" s="263"/>
      <c r="U1" s="263"/>
      <c r="V1" s="263"/>
      <c r="W1" s="263"/>
      <c r="X1" s="263"/>
      <c r="Y1" s="263"/>
      <c r="Z1" s="263"/>
      <c r="AA1" s="263"/>
      <c r="AB1" s="263"/>
      <c r="AD1" s="263" t="s">
        <v>29079</v>
      </c>
      <c r="AE1" s="263"/>
      <c r="AG1" s="263" t="s">
        <v>29179</v>
      </c>
      <c r="AH1" s="263"/>
      <c r="AJ1" s="263" t="s">
        <v>29097</v>
      </c>
      <c r="AK1" s="263"/>
      <c r="AM1" s="263" t="s">
        <v>29188</v>
      </c>
      <c r="AN1" s="263"/>
      <c r="AP1" s="263" t="s">
        <v>29197</v>
      </c>
      <c r="AQ1" s="263"/>
      <c r="AS1" s="263" t="s">
        <v>29083</v>
      </c>
      <c r="AT1" s="263"/>
      <c r="AV1" s="263" t="s">
        <v>29196</v>
      </c>
      <c r="AW1" s="263"/>
    </row>
    <row r="2" spans="1:49" x14ac:dyDescent="0.25">
      <c r="A2" s="263" t="s">
        <v>29013</v>
      </c>
      <c r="B2" s="263"/>
      <c r="D2" s="110" t="s">
        <v>29022</v>
      </c>
      <c r="F2" s="264" t="s">
        <v>29018</v>
      </c>
      <c r="G2" s="264"/>
      <c r="H2" s="264"/>
      <c r="I2" s="264"/>
      <c r="K2" s="263" t="s">
        <v>29039</v>
      </c>
      <c r="L2" s="263"/>
      <c r="M2" s="263"/>
      <c r="N2" s="263"/>
      <c r="O2" s="263"/>
      <c r="Q2" s="264" t="s">
        <v>29044</v>
      </c>
      <c r="R2" s="264"/>
      <c r="T2" s="264" t="s">
        <v>29048</v>
      </c>
      <c r="U2" s="264"/>
      <c r="V2" s="264"/>
      <c r="X2" s="263" t="s">
        <v>29061</v>
      </c>
      <c r="Y2" s="263"/>
      <c r="AA2" s="264" t="s">
        <v>29057</v>
      </c>
      <c r="AB2" s="264"/>
      <c r="AD2" s="263" t="s">
        <v>29103</v>
      </c>
      <c r="AE2" s="263"/>
      <c r="AG2" s="263" t="s">
        <v>29180</v>
      </c>
      <c r="AH2" s="263"/>
      <c r="AJ2" s="106" t="s">
        <v>29098</v>
      </c>
      <c r="AK2" s="106">
        <f>61.9+32.9+36.11+32.76</f>
        <v>163.66999999999999</v>
      </c>
      <c r="AM2" s="106" t="s">
        <v>29189</v>
      </c>
      <c r="AN2" s="106">
        <f>0.6*0.6</f>
        <v>0.36</v>
      </c>
      <c r="AP2" s="106" t="s">
        <v>29189</v>
      </c>
      <c r="AQ2" s="106">
        <f>0.6*0.6</f>
        <v>0.36</v>
      </c>
      <c r="AS2" s="106" t="s">
        <v>29189</v>
      </c>
      <c r="AT2" s="106">
        <f>0.6*0.6</f>
        <v>0.36</v>
      </c>
      <c r="AV2" s="106" t="s">
        <v>29189</v>
      </c>
      <c r="AW2" s="106">
        <v>17.03</v>
      </c>
    </row>
    <row r="3" spans="1:49" x14ac:dyDescent="0.25">
      <c r="A3" s="106" t="s">
        <v>29014</v>
      </c>
      <c r="B3" s="106">
        <v>944.54</v>
      </c>
      <c r="D3" s="107" t="s">
        <v>29023</v>
      </c>
      <c r="F3" s="106" t="s">
        <v>1452</v>
      </c>
      <c r="G3" s="106" t="s">
        <v>29028</v>
      </c>
      <c r="H3" s="106" t="s">
        <v>29029</v>
      </c>
      <c r="I3" s="106" t="s">
        <v>29030</v>
      </c>
      <c r="K3" s="106" t="s">
        <v>1454</v>
      </c>
      <c r="L3" s="106" t="s">
        <v>29047</v>
      </c>
      <c r="M3" s="106" t="s">
        <v>29069</v>
      </c>
      <c r="N3" s="106" t="s">
        <v>29067</v>
      </c>
      <c r="O3" s="106" t="s">
        <v>29041</v>
      </c>
      <c r="Q3" s="106" t="s">
        <v>29047</v>
      </c>
      <c r="R3" s="106" t="s">
        <v>29041</v>
      </c>
      <c r="T3" s="106" t="s">
        <v>29047</v>
      </c>
      <c r="U3" s="106" t="s">
        <v>29059</v>
      </c>
      <c r="V3" s="106" t="s">
        <v>29049</v>
      </c>
      <c r="X3" s="106" t="s">
        <v>29062</v>
      </c>
      <c r="Y3" s="106">
        <v>9.7200000000000006</v>
      </c>
      <c r="AA3" s="106" t="s">
        <v>29047</v>
      </c>
      <c r="AB3" s="106" t="s">
        <v>29041</v>
      </c>
      <c r="AD3" s="106" t="s">
        <v>29080</v>
      </c>
      <c r="AE3" s="106">
        <v>30</v>
      </c>
      <c r="AG3" s="106" t="s">
        <v>29028</v>
      </c>
      <c r="AH3" s="106">
        <v>1779.8400000000001</v>
      </c>
      <c r="AM3" s="106" t="s">
        <v>29190</v>
      </c>
      <c r="AN3" s="106">
        <f>0.6*0.6</f>
        <v>0.36</v>
      </c>
      <c r="AP3" s="106" t="s">
        <v>29190</v>
      </c>
      <c r="AQ3" s="106">
        <f>0.6*0.6</f>
        <v>0.36</v>
      </c>
      <c r="AS3" s="106" t="s">
        <v>29190</v>
      </c>
      <c r="AT3" s="106">
        <f>0.6*0.6</f>
        <v>0.36</v>
      </c>
      <c r="AV3" s="106" t="s">
        <v>29190</v>
      </c>
      <c r="AW3" s="106">
        <v>22.27</v>
      </c>
    </row>
    <row r="4" spans="1:49" x14ac:dyDescent="0.25">
      <c r="A4" s="106" t="s">
        <v>29015</v>
      </c>
      <c r="B4" s="106">
        <v>12.14</v>
      </c>
      <c r="D4" s="107" t="s">
        <v>29024</v>
      </c>
      <c r="F4" s="106" t="s">
        <v>29021</v>
      </c>
      <c r="G4" s="106">
        <v>46.16</v>
      </c>
      <c r="H4" s="106">
        <v>659.38</v>
      </c>
      <c r="I4" s="106"/>
      <c r="K4" s="106" t="s">
        <v>29040</v>
      </c>
      <c r="L4" s="106" t="s">
        <v>29070</v>
      </c>
      <c r="M4" s="106" t="s">
        <v>29091</v>
      </c>
      <c r="N4" s="106">
        <v>0.5</v>
      </c>
      <c r="O4" s="106">
        <v>3</v>
      </c>
      <c r="Q4" s="106" t="s">
        <v>29045</v>
      </c>
      <c r="R4" s="106">
        <v>3</v>
      </c>
      <c r="T4" s="111" t="s">
        <v>29050</v>
      </c>
      <c r="U4" s="106">
        <v>0.2</v>
      </c>
      <c r="V4" s="106">
        <v>120.22</v>
      </c>
      <c r="AA4" s="106" t="s">
        <v>29058</v>
      </c>
      <c r="AB4" s="106">
        <v>127</v>
      </c>
      <c r="AD4" s="106" t="s">
        <v>29081</v>
      </c>
      <c r="AE4" s="106">
        <f>486.88+27.46</f>
        <v>514.34</v>
      </c>
      <c r="AG4" s="263" t="s">
        <v>29032</v>
      </c>
      <c r="AH4" s="263"/>
      <c r="AJ4" s="263" t="s">
        <v>29099</v>
      </c>
      <c r="AK4" s="263"/>
      <c r="AM4" s="106" t="s">
        <v>29191</v>
      </c>
      <c r="AN4" s="106">
        <f>0.6*0.6</f>
        <v>0.36</v>
      </c>
      <c r="AP4" s="106" t="s">
        <v>29191</v>
      </c>
      <c r="AQ4" s="106">
        <f>0.6*0.6</f>
        <v>0.36</v>
      </c>
      <c r="AS4" s="106" t="s">
        <v>29191</v>
      </c>
      <c r="AT4" s="106">
        <f>0.6*0.6</f>
        <v>0.36</v>
      </c>
      <c r="AV4" s="106" t="s">
        <v>29191</v>
      </c>
      <c r="AW4" s="106">
        <v>4.2699999999999996</v>
      </c>
    </row>
    <row r="5" spans="1:49" x14ac:dyDescent="0.25">
      <c r="A5" s="106" t="s">
        <v>29016</v>
      </c>
      <c r="B5" s="106">
        <f>B3-B4</f>
        <v>932.4</v>
      </c>
      <c r="D5" s="107" t="s">
        <v>29025</v>
      </c>
      <c r="F5" s="106" t="s">
        <v>29031</v>
      </c>
      <c r="G5" s="106">
        <v>145.06</v>
      </c>
      <c r="H5" s="106">
        <v>725.31</v>
      </c>
      <c r="I5" s="106"/>
      <c r="K5" s="106" t="s">
        <v>29042</v>
      </c>
      <c r="L5" s="106" t="s">
        <v>29071</v>
      </c>
      <c r="M5" s="106" t="s">
        <v>29072</v>
      </c>
      <c r="N5" s="106" t="s">
        <v>29068</v>
      </c>
      <c r="O5" s="106">
        <v>3</v>
      </c>
      <c r="Q5" s="106" t="s">
        <v>29046</v>
      </c>
      <c r="R5" s="106">
        <v>6</v>
      </c>
      <c r="T5" s="111" t="s">
        <v>29051</v>
      </c>
      <c r="U5" s="106">
        <v>0.3</v>
      </c>
      <c r="V5" s="106">
        <v>165.65</v>
      </c>
      <c r="AD5" s="106" t="s">
        <v>29082</v>
      </c>
      <c r="AE5" s="106">
        <f>TRUNC(AE4*AE3,2)</f>
        <v>15430.2</v>
      </c>
      <c r="AG5" s="106" t="s">
        <v>29028</v>
      </c>
      <c r="AH5" s="106">
        <v>1654.31</v>
      </c>
      <c r="AJ5" s="106" t="s">
        <v>29100</v>
      </c>
      <c r="AK5" s="112">
        <f>8.45*0.5*0.5</f>
        <v>2.1124999999999998</v>
      </c>
      <c r="AM5" s="106" t="s">
        <v>29192</v>
      </c>
      <c r="AN5" s="106">
        <f>0.6*0.6</f>
        <v>0.36</v>
      </c>
      <c r="AP5" s="106" t="s">
        <v>29192</v>
      </c>
      <c r="AQ5" s="106">
        <f>0.6*0.6</f>
        <v>0.36</v>
      </c>
      <c r="AS5" s="106" t="s">
        <v>29192</v>
      </c>
      <c r="AT5" s="106">
        <f>0.6*0.6</f>
        <v>0.36</v>
      </c>
      <c r="AV5" s="106" t="s">
        <v>29192</v>
      </c>
      <c r="AW5" s="106">
        <v>524.16</v>
      </c>
    </row>
    <row r="6" spans="1:49" x14ac:dyDescent="0.25">
      <c r="A6" s="263" t="s">
        <v>29017</v>
      </c>
      <c r="B6" s="263"/>
      <c r="D6" s="107" t="s">
        <v>29027</v>
      </c>
      <c r="F6" s="106" t="s">
        <v>29032</v>
      </c>
      <c r="G6" s="106">
        <v>152.97</v>
      </c>
      <c r="H6" s="106">
        <v>764.84</v>
      </c>
      <c r="I6" s="106"/>
      <c r="K6" s="106" t="s">
        <v>29043</v>
      </c>
      <c r="L6" s="106" t="s">
        <v>29070</v>
      </c>
      <c r="M6" s="106" t="s">
        <v>29073</v>
      </c>
      <c r="N6" s="106">
        <v>0.9</v>
      </c>
      <c r="O6" s="106">
        <v>3</v>
      </c>
      <c r="T6" s="111" t="s">
        <v>29052</v>
      </c>
      <c r="U6" s="106">
        <v>0.1</v>
      </c>
      <c r="V6" s="106">
        <v>1228.3599999999999</v>
      </c>
      <c r="AD6" s="263" t="s">
        <v>29104</v>
      </c>
      <c r="AE6" s="263"/>
      <c r="AG6" s="263" t="s">
        <v>29083</v>
      </c>
      <c r="AH6" s="263"/>
      <c r="AM6" s="106" t="s">
        <v>29193</v>
      </c>
      <c r="AN6" s="106">
        <f>SUM(AN2:AN5)</f>
        <v>1.44</v>
      </c>
      <c r="AP6" s="106" t="s">
        <v>29193</v>
      </c>
      <c r="AQ6" s="106">
        <f>SUM(AQ2:AQ5)</f>
        <v>1.44</v>
      </c>
      <c r="AS6" s="106" t="s">
        <v>29193</v>
      </c>
      <c r="AT6" s="106">
        <f>SUM(AT2:AT5)</f>
        <v>1.44</v>
      </c>
      <c r="AV6" s="106" t="s">
        <v>29193</v>
      </c>
      <c r="AW6" s="106">
        <f>SUM(AW2:AW5)</f>
        <v>567.73</v>
      </c>
    </row>
    <row r="7" spans="1:49" x14ac:dyDescent="0.25">
      <c r="A7" s="106" t="s">
        <v>29014</v>
      </c>
      <c r="B7" s="106">
        <v>683.68</v>
      </c>
      <c r="D7" s="107" t="s">
        <v>29026</v>
      </c>
      <c r="F7" s="106" t="s">
        <v>29033</v>
      </c>
      <c r="G7" s="106">
        <v>160.72</v>
      </c>
      <c r="H7" s="106">
        <v>803.59</v>
      </c>
      <c r="I7" s="106"/>
      <c r="T7" s="111" t="s">
        <v>29053</v>
      </c>
      <c r="U7" s="106">
        <v>0.1</v>
      </c>
      <c r="V7" s="106">
        <v>1003.17</v>
      </c>
      <c r="AD7" s="106" t="s">
        <v>29080</v>
      </c>
      <c r="AE7" s="106">
        <v>18.5</v>
      </c>
      <c r="AG7" s="106" t="s">
        <v>29028</v>
      </c>
      <c r="AH7" s="106">
        <v>1528.06</v>
      </c>
      <c r="AJ7" s="263" t="s">
        <v>29111</v>
      </c>
      <c r="AK7" s="263"/>
      <c r="AM7" s="106" t="s">
        <v>29194</v>
      </c>
      <c r="AN7" s="106">
        <v>0.4</v>
      </c>
      <c r="AP7" s="106" t="s">
        <v>29194</v>
      </c>
      <c r="AQ7" s="106">
        <v>0.2</v>
      </c>
      <c r="AS7" s="106" t="s">
        <v>29194</v>
      </c>
      <c r="AT7" s="106">
        <v>0.35</v>
      </c>
    </row>
    <row r="8" spans="1:49" x14ac:dyDescent="0.25">
      <c r="A8" s="106" t="s">
        <v>29015</v>
      </c>
      <c r="B8" s="106">
        <v>31.38</v>
      </c>
      <c r="F8" s="106" t="s">
        <v>29034</v>
      </c>
      <c r="G8" s="106"/>
      <c r="H8" s="106">
        <v>146.15</v>
      </c>
      <c r="I8" s="106"/>
      <c r="T8" s="111" t="s">
        <v>29054</v>
      </c>
      <c r="U8" s="106">
        <v>0.2</v>
      </c>
      <c r="V8" s="106">
        <v>20.350000000000001</v>
      </c>
      <c r="AD8" s="106" t="s">
        <v>29081</v>
      </c>
      <c r="AE8" s="106">
        <f>486.88+27.46</f>
        <v>514.34</v>
      </c>
      <c r="AG8" s="106" t="s">
        <v>29084</v>
      </c>
      <c r="AH8" s="106">
        <v>7.3300000000000004E-2</v>
      </c>
      <c r="AJ8" s="106" t="s">
        <v>29028</v>
      </c>
      <c r="AK8" s="112">
        <f>6955.43*0.1</f>
        <v>695.54300000000012</v>
      </c>
      <c r="AM8" s="106" t="s">
        <v>29195</v>
      </c>
      <c r="AN8" s="112">
        <f>AN6*AN7</f>
        <v>0.57599999999999996</v>
      </c>
      <c r="AP8" s="106" t="s">
        <v>29195</v>
      </c>
      <c r="AQ8" s="112">
        <f>AQ6*AQ7</f>
        <v>0.28799999999999998</v>
      </c>
      <c r="AS8" s="106" t="s">
        <v>29195</v>
      </c>
      <c r="AT8" s="112">
        <f>AT6*AT7</f>
        <v>0.504</v>
      </c>
      <c r="AW8" s="113"/>
    </row>
    <row r="9" spans="1:49" x14ac:dyDescent="0.25">
      <c r="A9" s="106" t="s">
        <v>29016</v>
      </c>
      <c r="B9" s="106">
        <f>B7-B8</f>
        <v>652.29999999999995</v>
      </c>
      <c r="F9" s="106" t="s">
        <v>29035</v>
      </c>
      <c r="G9" s="106"/>
      <c r="H9" s="106"/>
      <c r="I9" s="106">
        <v>139.82</v>
      </c>
      <c r="T9" s="111" t="s">
        <v>29055</v>
      </c>
      <c r="U9" s="106">
        <v>0.1</v>
      </c>
      <c r="V9" s="106">
        <v>64.06</v>
      </c>
      <c r="AD9" s="106" t="s">
        <v>29082</v>
      </c>
      <c r="AE9" s="106">
        <f>TRUNC(AE8*AE7,2)</f>
        <v>9515.2900000000009</v>
      </c>
      <c r="AG9" s="106" t="s">
        <v>29181</v>
      </c>
      <c r="AH9" s="106">
        <f>TRUNC(AH8*AH7,2)</f>
        <v>112</v>
      </c>
    </row>
    <row r="10" spans="1:49" x14ac:dyDescent="0.25">
      <c r="A10" s="263" t="s">
        <v>29018</v>
      </c>
      <c r="B10" s="263"/>
      <c r="F10" s="263" t="s">
        <v>29017</v>
      </c>
      <c r="G10" s="263"/>
      <c r="H10" s="263"/>
      <c r="I10" s="263"/>
      <c r="T10" s="111" t="s">
        <v>29056</v>
      </c>
      <c r="U10" s="106">
        <v>0.2</v>
      </c>
      <c r="V10" s="106">
        <v>154.53</v>
      </c>
      <c r="AD10" s="265" t="s">
        <v>29083</v>
      </c>
      <c r="AE10" s="266"/>
      <c r="AG10" s="263" t="s">
        <v>29085</v>
      </c>
      <c r="AH10" s="263"/>
      <c r="AJ10" s="263" t="s">
        <v>29112</v>
      </c>
      <c r="AK10" s="263"/>
    </row>
    <row r="11" spans="1:49" x14ac:dyDescent="0.25">
      <c r="A11" s="106" t="s">
        <v>29014</v>
      </c>
      <c r="B11" s="106">
        <v>195.11</v>
      </c>
      <c r="F11" s="106" t="s">
        <v>1452</v>
      </c>
      <c r="G11" s="106" t="s">
        <v>29028</v>
      </c>
      <c r="H11" s="106" t="s">
        <v>29029</v>
      </c>
      <c r="I11" s="106" t="s">
        <v>29030</v>
      </c>
      <c r="T11" s="111" t="s">
        <v>29060</v>
      </c>
      <c r="U11" s="106">
        <v>0.1</v>
      </c>
      <c r="V11" s="106">
        <v>152.84</v>
      </c>
      <c r="AD11" s="106" t="s">
        <v>29080</v>
      </c>
      <c r="AE11" s="106">
        <v>27.5</v>
      </c>
      <c r="AG11" s="106" t="s">
        <v>29028</v>
      </c>
      <c r="AH11" s="106">
        <v>1528.06</v>
      </c>
      <c r="AJ11" s="106" t="s">
        <v>29028</v>
      </c>
      <c r="AK11" s="112">
        <f>8899.17*0.2</f>
        <v>1779.8340000000001</v>
      </c>
    </row>
    <row r="12" spans="1:49" x14ac:dyDescent="0.25">
      <c r="A12" s="106" t="s">
        <v>29015</v>
      </c>
      <c r="B12" s="106">
        <v>7.0000000000000007E-2</v>
      </c>
      <c r="F12" s="106" t="s">
        <v>29021</v>
      </c>
      <c r="G12" s="106">
        <v>58.37</v>
      </c>
      <c r="H12" s="106">
        <v>833.92</v>
      </c>
      <c r="I12" s="106"/>
      <c r="T12" s="106" t="s">
        <v>29063</v>
      </c>
      <c r="U12" s="106">
        <v>0.1</v>
      </c>
      <c r="V12" s="106">
        <v>67.59</v>
      </c>
      <c r="AD12" s="106" t="s">
        <v>29081</v>
      </c>
      <c r="AE12" s="106">
        <v>1528.06</v>
      </c>
      <c r="AG12" s="106" t="s">
        <v>29084</v>
      </c>
      <c r="AH12" s="106">
        <v>0.69669999999999999</v>
      </c>
    </row>
    <row r="13" spans="1:49" x14ac:dyDescent="0.25">
      <c r="A13" s="106" t="s">
        <v>29016</v>
      </c>
      <c r="B13" s="106">
        <f>B11-B12</f>
        <v>195.04000000000002</v>
      </c>
      <c r="F13" s="106" t="s">
        <v>29031</v>
      </c>
      <c r="G13" s="106">
        <v>181.36</v>
      </c>
      <c r="H13" s="106">
        <v>906.82</v>
      </c>
      <c r="I13" s="106"/>
      <c r="T13" s="106" t="s">
        <v>29064</v>
      </c>
      <c r="U13" s="106">
        <v>0.3</v>
      </c>
      <c r="V13" s="106">
        <v>15.63</v>
      </c>
      <c r="AD13" s="106" t="s">
        <v>29084</v>
      </c>
      <c r="AE13" s="106">
        <v>7.3300000000000004E-2</v>
      </c>
      <c r="AG13" s="106" t="s">
        <v>29181</v>
      </c>
      <c r="AH13" s="106">
        <f>TRUNC(AH12*AH11,2)</f>
        <v>1064.5899999999999</v>
      </c>
      <c r="AJ13" s="263" t="s">
        <v>29112</v>
      </c>
      <c r="AK13" s="263"/>
    </row>
    <row r="14" spans="1:49" x14ac:dyDescent="0.25">
      <c r="A14" s="263" t="s">
        <v>29019</v>
      </c>
      <c r="B14" s="263"/>
      <c r="F14" s="106" t="s">
        <v>29032</v>
      </c>
      <c r="G14" s="106">
        <v>194.65</v>
      </c>
      <c r="H14" s="106">
        <v>973.23</v>
      </c>
      <c r="I14" s="106"/>
      <c r="T14" s="106" t="s">
        <v>29065</v>
      </c>
      <c r="U14" s="106">
        <v>0.1</v>
      </c>
      <c r="V14" s="106">
        <v>128</v>
      </c>
      <c r="AD14" s="106" t="s">
        <v>29082</v>
      </c>
      <c r="AE14" s="112">
        <f>TRUNC(AE13*AE12*AE11,2)</f>
        <v>3080.18</v>
      </c>
      <c r="AG14" s="263" t="s">
        <v>29086</v>
      </c>
      <c r="AH14" s="263"/>
      <c r="AJ14" s="106" t="s">
        <v>29028</v>
      </c>
      <c r="AK14" s="112">
        <f>8899.17*0.2</f>
        <v>1779.8340000000001</v>
      </c>
    </row>
    <row r="15" spans="1:49" x14ac:dyDescent="0.25">
      <c r="A15" s="106" t="s">
        <v>29014</v>
      </c>
      <c r="B15" s="106">
        <v>3872.7</v>
      </c>
      <c r="F15" s="106" t="s">
        <v>29033</v>
      </c>
      <c r="G15" s="106">
        <v>207.77</v>
      </c>
      <c r="H15" s="106">
        <v>1038.8599999999999</v>
      </c>
      <c r="I15" s="106"/>
      <c r="T15" s="111" t="s">
        <v>29066</v>
      </c>
      <c r="U15" s="106">
        <v>0.3</v>
      </c>
      <c r="V15" s="106">
        <v>4.5999999999999996</v>
      </c>
      <c r="AD15" s="265" t="s">
        <v>29085</v>
      </c>
      <c r="AE15" s="266"/>
      <c r="AG15" s="106" t="s">
        <v>29028</v>
      </c>
      <c r="AH15" s="106">
        <v>1528.06</v>
      </c>
    </row>
    <row r="16" spans="1:49" x14ac:dyDescent="0.25">
      <c r="A16" s="106" t="s">
        <v>29015</v>
      </c>
      <c r="B16" s="106">
        <v>134.46</v>
      </c>
      <c r="F16" s="106" t="s">
        <v>29034</v>
      </c>
      <c r="G16" s="106"/>
      <c r="H16" s="106">
        <v>211.48</v>
      </c>
      <c r="I16" s="106"/>
      <c r="AD16" s="106" t="s">
        <v>29080</v>
      </c>
      <c r="AE16" s="106">
        <v>27.5</v>
      </c>
      <c r="AG16" s="106" t="s">
        <v>29084</v>
      </c>
      <c r="AH16" s="106">
        <v>0.1467</v>
      </c>
    </row>
    <row r="17" spans="1:34" x14ac:dyDescent="0.25">
      <c r="A17" s="106" t="s">
        <v>29016</v>
      </c>
      <c r="B17" s="106">
        <f>B15-B16</f>
        <v>3738.24</v>
      </c>
      <c r="F17" s="106" t="s">
        <v>29035</v>
      </c>
      <c r="G17" s="106"/>
      <c r="H17" s="106"/>
      <c r="I17" s="106">
        <v>174.25</v>
      </c>
      <c r="AD17" s="106" t="s">
        <v>29081</v>
      </c>
      <c r="AE17" s="106">
        <v>1528.06</v>
      </c>
      <c r="AG17" s="106" t="s">
        <v>29181</v>
      </c>
      <c r="AH17" s="106">
        <f>TRUNC(AH16*AH15,2)</f>
        <v>224.16</v>
      </c>
    </row>
    <row r="18" spans="1:34" x14ac:dyDescent="0.25">
      <c r="F18" s="263" t="s">
        <v>29013</v>
      </c>
      <c r="G18" s="263"/>
      <c r="H18" s="263"/>
      <c r="I18" s="263"/>
      <c r="AD18" s="106" t="s">
        <v>29084</v>
      </c>
      <c r="AE18" s="106">
        <v>0.69669999999999999</v>
      </c>
      <c r="AG18" s="263" t="s">
        <v>29087</v>
      </c>
      <c r="AH18" s="263"/>
    </row>
    <row r="19" spans="1:34" x14ac:dyDescent="0.25">
      <c r="F19" s="106" t="s">
        <v>1452</v>
      </c>
      <c r="G19" s="106" t="s">
        <v>29028</v>
      </c>
      <c r="H19" s="106" t="s">
        <v>29029</v>
      </c>
      <c r="I19" s="106" t="s">
        <v>29030</v>
      </c>
      <c r="AD19" s="106" t="s">
        <v>29082</v>
      </c>
      <c r="AE19" s="112">
        <f>TRUNC(AE18*AE17*AE16,2)</f>
        <v>29276.48</v>
      </c>
      <c r="AG19" s="106" t="s">
        <v>29028</v>
      </c>
      <c r="AH19" s="106">
        <v>1528.06</v>
      </c>
    </row>
    <row r="20" spans="1:34" x14ac:dyDescent="0.25">
      <c r="F20" s="106" t="s">
        <v>29021</v>
      </c>
      <c r="G20" s="106">
        <v>58.9</v>
      </c>
      <c r="H20" s="106">
        <v>841.44</v>
      </c>
      <c r="I20" s="106"/>
      <c r="AD20" s="265" t="s">
        <v>29086</v>
      </c>
      <c r="AE20" s="266"/>
      <c r="AG20" s="106" t="s">
        <v>29084</v>
      </c>
      <c r="AH20" s="106">
        <v>0.49130000000000001</v>
      </c>
    </row>
    <row r="21" spans="1:34" x14ac:dyDescent="0.25">
      <c r="F21" s="106" t="s">
        <v>29031</v>
      </c>
      <c r="G21" s="106">
        <v>191.66</v>
      </c>
      <c r="H21" s="106">
        <v>958.31</v>
      </c>
      <c r="I21" s="106"/>
      <c r="AD21" s="106" t="s">
        <v>29080</v>
      </c>
      <c r="AE21" s="106">
        <v>27.5</v>
      </c>
      <c r="AG21" s="106" t="s">
        <v>29181</v>
      </c>
      <c r="AH21" s="106">
        <f>TRUNC(AH20*AH19,2)</f>
        <v>750.73</v>
      </c>
    </row>
    <row r="22" spans="1:34" x14ac:dyDescent="0.25">
      <c r="F22" s="106" t="s">
        <v>29032</v>
      </c>
      <c r="G22" s="106">
        <v>215.04</v>
      </c>
      <c r="H22" s="106">
        <v>1075.18</v>
      </c>
      <c r="I22" s="106"/>
      <c r="AD22" s="106" t="s">
        <v>29081</v>
      </c>
      <c r="AE22" s="106">
        <v>1528.06</v>
      </c>
    </row>
    <row r="23" spans="1:34" x14ac:dyDescent="0.25">
      <c r="F23" s="106" t="s">
        <v>29033</v>
      </c>
      <c r="G23" s="106">
        <v>238.41</v>
      </c>
      <c r="H23" s="106">
        <v>1192.04</v>
      </c>
      <c r="I23" s="106"/>
      <c r="AD23" s="106" t="s">
        <v>29084</v>
      </c>
      <c r="AE23" s="106">
        <v>0.1467</v>
      </c>
    </row>
    <row r="24" spans="1:34" x14ac:dyDescent="0.25">
      <c r="F24" s="106" t="s">
        <v>29034</v>
      </c>
      <c r="G24" s="106"/>
      <c r="H24" s="106">
        <v>200.67</v>
      </c>
      <c r="I24" s="106"/>
      <c r="AD24" s="106" t="s">
        <v>29082</v>
      </c>
      <c r="AE24" s="112">
        <f>TRUNC(AE23*AE22*AE21,2)</f>
        <v>6164.57</v>
      </c>
    </row>
    <row r="25" spans="1:34" x14ac:dyDescent="0.25">
      <c r="F25" s="106" t="s">
        <v>29035</v>
      </c>
      <c r="G25" s="106"/>
      <c r="H25" s="106"/>
      <c r="I25" s="106">
        <v>128.74</v>
      </c>
      <c r="AD25" s="265" t="s">
        <v>29087</v>
      </c>
      <c r="AE25" s="266"/>
    </row>
    <row r="26" spans="1:34" x14ac:dyDescent="0.25">
      <c r="F26" s="263" t="s">
        <v>29036</v>
      </c>
      <c r="G26" s="263"/>
      <c r="H26" s="263"/>
      <c r="I26" s="263"/>
      <c r="AD26" s="106" t="s">
        <v>29080</v>
      </c>
      <c r="AE26" s="106">
        <v>27.5</v>
      </c>
    </row>
    <row r="27" spans="1:34" x14ac:dyDescent="0.25">
      <c r="F27" s="106" t="s">
        <v>1452</v>
      </c>
      <c r="G27" s="106" t="s">
        <v>29028</v>
      </c>
      <c r="H27" s="106" t="s">
        <v>29029</v>
      </c>
      <c r="I27" s="106" t="s">
        <v>29030</v>
      </c>
      <c r="AD27" s="106" t="s">
        <v>29081</v>
      </c>
      <c r="AE27" s="106">
        <v>1528.06</v>
      </c>
    </row>
    <row r="28" spans="1:34" x14ac:dyDescent="0.25">
      <c r="F28" s="106" t="s">
        <v>29021</v>
      </c>
      <c r="G28" s="106">
        <v>323.45</v>
      </c>
      <c r="H28" s="106">
        <v>4620.6899999999996</v>
      </c>
      <c r="I28" s="106"/>
      <c r="AD28" s="106" t="s">
        <v>29084</v>
      </c>
      <c r="AE28" s="106">
        <v>0.49130000000000001</v>
      </c>
    </row>
    <row r="29" spans="1:34" x14ac:dyDescent="0.25">
      <c r="F29" s="106" t="s">
        <v>29031</v>
      </c>
      <c r="G29" s="106">
        <v>1009.98</v>
      </c>
      <c r="H29" s="106">
        <v>5049.88</v>
      </c>
      <c r="I29" s="106"/>
      <c r="AD29" s="106" t="s">
        <v>29082</v>
      </c>
      <c r="AE29" s="112">
        <f>TRUNC(AE28*AE27*AE26,2)</f>
        <v>20645.23</v>
      </c>
    </row>
    <row r="30" spans="1:34" x14ac:dyDescent="0.25">
      <c r="F30" s="106" t="s">
        <v>29032</v>
      </c>
      <c r="G30" s="106">
        <v>1091.6500000000001</v>
      </c>
      <c r="H30" s="106">
        <v>5458.25</v>
      </c>
      <c r="I30" s="106"/>
      <c r="AD30" s="263" t="s">
        <v>29088</v>
      </c>
      <c r="AE30" s="263"/>
    </row>
    <row r="31" spans="1:34" x14ac:dyDescent="0.25">
      <c r="F31" s="106" t="s">
        <v>29033</v>
      </c>
      <c r="G31" s="106">
        <v>1172.94</v>
      </c>
      <c r="H31" s="106">
        <v>5864.68</v>
      </c>
      <c r="I31" s="106"/>
      <c r="AD31" s="106" t="s">
        <v>29080</v>
      </c>
      <c r="AE31" s="106">
        <v>15</v>
      </c>
    </row>
    <row r="32" spans="1:34" x14ac:dyDescent="0.25">
      <c r="F32" s="106" t="s">
        <v>29034</v>
      </c>
      <c r="G32" s="106"/>
      <c r="H32" s="106">
        <v>1118.42</v>
      </c>
      <c r="I32" s="106"/>
      <c r="AD32" s="106" t="s">
        <v>29081</v>
      </c>
      <c r="AE32" s="106">
        <v>1779.84</v>
      </c>
    </row>
    <row r="33" spans="6:31" x14ac:dyDescent="0.25">
      <c r="F33" s="106" t="s">
        <v>29035</v>
      </c>
      <c r="G33" s="106"/>
      <c r="H33" s="106"/>
      <c r="I33" s="106">
        <v>851.32</v>
      </c>
      <c r="AD33" s="106" t="s">
        <v>29082</v>
      </c>
      <c r="AE33" s="106">
        <f>TRUNC(AE32*AE31,2)</f>
        <v>26697.599999999999</v>
      </c>
    </row>
    <row r="34" spans="6:31" x14ac:dyDescent="0.25">
      <c r="F34" s="263" t="s">
        <v>29075</v>
      </c>
      <c r="G34" s="263"/>
      <c r="H34" s="263"/>
      <c r="I34" s="263"/>
      <c r="AD34" s="263" t="s">
        <v>29089</v>
      </c>
      <c r="AE34" s="263"/>
    </row>
    <row r="35" spans="6:31" x14ac:dyDescent="0.25">
      <c r="F35" s="106" t="s">
        <v>1452</v>
      </c>
      <c r="G35" s="106" t="s">
        <v>29028</v>
      </c>
      <c r="H35" s="106" t="s">
        <v>29029</v>
      </c>
      <c r="I35" s="106" t="s">
        <v>29030</v>
      </c>
      <c r="AD35" s="106" t="s">
        <v>29080</v>
      </c>
      <c r="AE35" s="106">
        <v>15</v>
      </c>
    </row>
    <row r="36" spans="6:31" x14ac:dyDescent="0.25">
      <c r="F36" s="106" t="s">
        <v>29021</v>
      </c>
      <c r="G36" s="111">
        <f>G28+G20+G12+G4</f>
        <v>486.88</v>
      </c>
      <c r="H36" s="111">
        <f>H4+H12+H20+H28</f>
        <v>6955.4299999999994</v>
      </c>
      <c r="I36" s="106"/>
      <c r="AD36" s="106" t="s">
        <v>29081</v>
      </c>
      <c r="AE36" s="106">
        <v>1654.31</v>
      </c>
    </row>
    <row r="37" spans="6:31" x14ac:dyDescent="0.25">
      <c r="F37" s="106" t="s">
        <v>29031</v>
      </c>
      <c r="G37" s="111">
        <f>G29+G21+G13+G5</f>
        <v>1528.06</v>
      </c>
      <c r="H37" s="106">
        <f>H5+H13+H21+H29</f>
        <v>7640.32</v>
      </c>
      <c r="I37" s="106"/>
      <c r="AD37" s="106" t="s">
        <v>29082</v>
      </c>
      <c r="AE37" s="106">
        <f>TRUNC(AE36*AE35,2)</f>
        <v>24814.65</v>
      </c>
    </row>
    <row r="38" spans="6:31" x14ac:dyDescent="0.25">
      <c r="F38" s="106" t="s">
        <v>29032</v>
      </c>
      <c r="G38" s="111">
        <f>G30+G22+G14+G6</f>
        <v>1654.3100000000002</v>
      </c>
      <c r="H38" s="106">
        <f>H6+H14+H22+H30</f>
        <v>8271.5</v>
      </c>
      <c r="I38" s="106"/>
    </row>
    <row r="39" spans="6:31" x14ac:dyDescent="0.25">
      <c r="F39" s="106" t="s">
        <v>29033</v>
      </c>
      <c r="G39" s="111">
        <f>G31+G23+G15+G7</f>
        <v>1779.8400000000001</v>
      </c>
      <c r="H39" s="111">
        <f>H7+H15+H23+H31</f>
        <v>8899.17</v>
      </c>
      <c r="I39" s="106"/>
      <c r="AE39" s="113"/>
    </row>
    <row r="40" spans="6:31" x14ac:dyDescent="0.25">
      <c r="F40" s="106" t="s">
        <v>29034</v>
      </c>
      <c r="G40" s="106"/>
      <c r="H40" s="111">
        <f>H8+H16+H24+H32</f>
        <v>1676.72</v>
      </c>
      <c r="I40" s="106"/>
    </row>
    <row r="41" spans="6:31" x14ac:dyDescent="0.25">
      <c r="F41" s="106" t="s">
        <v>29035</v>
      </c>
      <c r="G41" s="106"/>
      <c r="H41" s="106"/>
      <c r="I41" s="111">
        <f>I9+I17+I25+I33</f>
        <v>1294.1300000000001</v>
      </c>
    </row>
  </sheetData>
  <mergeCells count="42">
    <mergeCell ref="AD10:AE10"/>
    <mergeCell ref="AD15:AE15"/>
    <mergeCell ref="AD20:AE20"/>
    <mergeCell ref="AD25:AE25"/>
    <mergeCell ref="AD30:AE30"/>
    <mergeCell ref="AD34:AE34"/>
    <mergeCell ref="AA2:AB2"/>
    <mergeCell ref="K1:AB1"/>
    <mergeCell ref="X2:Y2"/>
    <mergeCell ref="F34:I34"/>
    <mergeCell ref="AD1:AE1"/>
    <mergeCell ref="AD2:AE2"/>
    <mergeCell ref="AD6:AE6"/>
    <mergeCell ref="F18:I18"/>
    <mergeCell ref="F26:I26"/>
    <mergeCell ref="D1:I1"/>
    <mergeCell ref="Q2:R2"/>
    <mergeCell ref="T2:V2"/>
    <mergeCell ref="K2:O2"/>
    <mergeCell ref="F2:I2"/>
    <mergeCell ref="F10:I10"/>
    <mergeCell ref="A1:B1"/>
    <mergeCell ref="A2:B2"/>
    <mergeCell ref="A6:B6"/>
    <mergeCell ref="A10:B10"/>
    <mergeCell ref="A14:B14"/>
    <mergeCell ref="AG18:AH18"/>
    <mergeCell ref="AG1:AH1"/>
    <mergeCell ref="AG2:AH2"/>
    <mergeCell ref="AG4:AH4"/>
    <mergeCell ref="AG6:AH6"/>
    <mergeCell ref="AG10:AH10"/>
    <mergeCell ref="AM1:AN1"/>
    <mergeCell ref="AV1:AW1"/>
    <mergeCell ref="AP1:AQ1"/>
    <mergeCell ref="AS1:AT1"/>
    <mergeCell ref="AG14:AH14"/>
    <mergeCell ref="AJ1:AK1"/>
    <mergeCell ref="AJ4:AK4"/>
    <mergeCell ref="AJ7:AK7"/>
    <mergeCell ref="AJ10:AK10"/>
    <mergeCell ref="AJ13:AK13"/>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AC571-EE8D-4E50-AAD6-27D2C757AE14}">
  <dimension ref="A1:D6351"/>
  <sheetViews>
    <sheetView showGridLines="0" topLeftCell="A4693" workbookViewId="0">
      <selection activeCell="D4730" sqref="D4730"/>
    </sheetView>
  </sheetViews>
  <sheetFormatPr defaultRowHeight="15" x14ac:dyDescent="0.25"/>
  <cols>
    <col min="1" max="1" width="15.7109375" style="74" customWidth="1"/>
    <col min="2" max="2" width="100.7109375" customWidth="1"/>
    <col min="3" max="4" width="15.7109375" style="74" customWidth="1"/>
  </cols>
  <sheetData>
    <row r="1" spans="1:4" x14ac:dyDescent="0.25">
      <c r="A1" s="74">
        <v>307731</v>
      </c>
      <c r="B1" t="s">
        <v>21603</v>
      </c>
      <c r="C1" s="74" t="s">
        <v>21604</v>
      </c>
      <c r="D1" s="74">
        <v>108.98</v>
      </c>
    </row>
    <row r="2" spans="1:4" x14ac:dyDescent="0.25">
      <c r="A2" s="74">
        <v>307732</v>
      </c>
      <c r="B2" t="s">
        <v>21605</v>
      </c>
      <c r="C2" s="74" t="s">
        <v>21604</v>
      </c>
      <c r="D2" s="74">
        <v>86.86</v>
      </c>
    </row>
    <row r="3" spans="1:4" x14ac:dyDescent="0.25">
      <c r="A3" s="74">
        <v>308308</v>
      </c>
      <c r="B3" t="s">
        <v>21606</v>
      </c>
      <c r="C3" s="74" t="s">
        <v>15645</v>
      </c>
      <c r="D3" s="74">
        <v>14203.59</v>
      </c>
    </row>
    <row r="4" spans="1:4" x14ac:dyDescent="0.25">
      <c r="A4" s="74">
        <v>308313</v>
      </c>
      <c r="B4" t="s">
        <v>21607</v>
      </c>
      <c r="C4" s="74" t="s">
        <v>15645</v>
      </c>
      <c r="D4" s="74">
        <v>93037.3</v>
      </c>
    </row>
    <row r="5" spans="1:4" x14ac:dyDescent="0.25">
      <c r="A5" s="74">
        <v>308309</v>
      </c>
      <c r="B5" t="s">
        <v>21608</v>
      </c>
      <c r="C5" s="74" t="s">
        <v>15645</v>
      </c>
      <c r="D5" s="74">
        <v>23200.26</v>
      </c>
    </row>
    <row r="6" spans="1:4" x14ac:dyDescent="0.25">
      <c r="A6" s="74">
        <v>308310</v>
      </c>
      <c r="B6" t="s">
        <v>21609</v>
      </c>
      <c r="C6" s="74" t="s">
        <v>15645</v>
      </c>
      <c r="D6" s="74">
        <v>37370.57</v>
      </c>
    </row>
    <row r="7" spans="1:4" x14ac:dyDescent="0.25">
      <c r="A7" s="74">
        <v>308311</v>
      </c>
      <c r="B7" t="s">
        <v>21610</v>
      </c>
      <c r="C7" s="74" t="s">
        <v>15645</v>
      </c>
      <c r="D7" s="74">
        <v>50149.62</v>
      </c>
    </row>
    <row r="8" spans="1:4" x14ac:dyDescent="0.25">
      <c r="A8" s="74">
        <v>308312</v>
      </c>
      <c r="B8" t="s">
        <v>21611</v>
      </c>
      <c r="C8" s="74" t="s">
        <v>15645</v>
      </c>
      <c r="D8" s="74">
        <v>68791.19</v>
      </c>
    </row>
    <row r="9" spans="1:4" x14ac:dyDescent="0.25">
      <c r="A9" s="74">
        <v>308307</v>
      </c>
      <c r="B9" t="s">
        <v>21612</v>
      </c>
      <c r="C9" s="74" t="s">
        <v>15645</v>
      </c>
      <c r="D9" s="74">
        <v>9547.1</v>
      </c>
    </row>
    <row r="10" spans="1:4" x14ac:dyDescent="0.25">
      <c r="A10" s="74">
        <v>308322</v>
      </c>
      <c r="B10" t="s">
        <v>21613</v>
      </c>
      <c r="C10" s="74" t="s">
        <v>15645</v>
      </c>
      <c r="D10" s="74">
        <v>8606.7099999999991</v>
      </c>
    </row>
    <row r="11" spans="1:4" x14ac:dyDescent="0.25">
      <c r="A11" s="74">
        <v>308327</v>
      </c>
      <c r="B11" t="s">
        <v>21614</v>
      </c>
      <c r="C11" s="74" t="s">
        <v>15645</v>
      </c>
      <c r="D11" s="74">
        <v>55949.37</v>
      </c>
    </row>
    <row r="12" spans="1:4" x14ac:dyDescent="0.25">
      <c r="A12" s="74">
        <v>308323</v>
      </c>
      <c r="B12" t="s">
        <v>21615</v>
      </c>
      <c r="C12" s="74" t="s">
        <v>15645</v>
      </c>
      <c r="D12" s="74">
        <v>11958.25</v>
      </c>
    </row>
    <row r="13" spans="1:4" x14ac:dyDescent="0.25">
      <c r="A13" s="74">
        <v>308324</v>
      </c>
      <c r="B13" t="s">
        <v>21616</v>
      </c>
      <c r="C13" s="74" t="s">
        <v>15645</v>
      </c>
      <c r="D13" s="74">
        <v>19919.18</v>
      </c>
    </row>
    <row r="14" spans="1:4" x14ac:dyDescent="0.25">
      <c r="A14" s="74">
        <v>308325</v>
      </c>
      <c r="B14" t="s">
        <v>21617</v>
      </c>
      <c r="C14" s="74" t="s">
        <v>15645</v>
      </c>
      <c r="D14" s="74">
        <v>28597.69</v>
      </c>
    </row>
    <row r="15" spans="1:4" x14ac:dyDescent="0.25">
      <c r="A15" s="74">
        <v>308326</v>
      </c>
      <c r="B15" t="s">
        <v>21618</v>
      </c>
      <c r="C15" s="74" t="s">
        <v>15645</v>
      </c>
      <c r="D15" s="74">
        <v>40440.61</v>
      </c>
    </row>
    <row r="16" spans="1:4" x14ac:dyDescent="0.25">
      <c r="A16" s="74">
        <v>308321</v>
      </c>
      <c r="B16" t="s">
        <v>21619</v>
      </c>
      <c r="C16" s="74" t="s">
        <v>15645</v>
      </c>
      <c r="D16" s="74">
        <v>4975.5600000000004</v>
      </c>
    </row>
    <row r="17" spans="1:4" x14ac:dyDescent="0.25">
      <c r="A17" s="74">
        <v>308315</v>
      </c>
      <c r="B17" t="s">
        <v>21620</v>
      </c>
      <c r="C17" s="74" t="s">
        <v>15645</v>
      </c>
      <c r="D17" s="74">
        <v>10180.31</v>
      </c>
    </row>
    <row r="18" spans="1:4" x14ac:dyDescent="0.25">
      <c r="A18" s="74">
        <v>308320</v>
      </c>
      <c r="B18" t="s">
        <v>21621</v>
      </c>
      <c r="C18" s="74" t="s">
        <v>15645</v>
      </c>
      <c r="D18" s="74">
        <v>59652.81</v>
      </c>
    </row>
    <row r="19" spans="1:4" x14ac:dyDescent="0.25">
      <c r="A19" s="74">
        <v>308316</v>
      </c>
      <c r="B19" t="s">
        <v>21622</v>
      </c>
      <c r="C19" s="74" t="s">
        <v>15645</v>
      </c>
      <c r="D19" s="74">
        <v>15085.02</v>
      </c>
    </row>
    <row r="20" spans="1:4" x14ac:dyDescent="0.25">
      <c r="A20" s="74">
        <v>308317</v>
      </c>
      <c r="B20" t="s">
        <v>21623</v>
      </c>
      <c r="C20" s="74" t="s">
        <v>15645</v>
      </c>
      <c r="D20" s="74">
        <v>24955.82</v>
      </c>
    </row>
    <row r="21" spans="1:4" x14ac:dyDescent="0.25">
      <c r="A21" s="74">
        <v>308318</v>
      </c>
      <c r="B21" t="s">
        <v>21624</v>
      </c>
      <c r="C21" s="74" t="s">
        <v>15645</v>
      </c>
      <c r="D21" s="74">
        <v>32429.51</v>
      </c>
    </row>
    <row r="22" spans="1:4" x14ac:dyDescent="0.25">
      <c r="A22" s="74">
        <v>308319</v>
      </c>
      <c r="B22" t="s">
        <v>21625</v>
      </c>
      <c r="C22" s="74" t="s">
        <v>15645</v>
      </c>
      <c r="D22" s="74">
        <v>44994.98</v>
      </c>
    </row>
    <row r="23" spans="1:4" x14ac:dyDescent="0.25">
      <c r="A23" s="74">
        <v>308314</v>
      </c>
      <c r="B23" t="s">
        <v>21626</v>
      </c>
      <c r="C23" s="74" t="s">
        <v>15645</v>
      </c>
      <c r="D23" s="74">
        <v>6900.66</v>
      </c>
    </row>
    <row r="24" spans="1:4" x14ac:dyDescent="0.25">
      <c r="A24" s="74">
        <v>308250</v>
      </c>
      <c r="B24" t="s">
        <v>21627</v>
      </c>
      <c r="C24" s="74" t="s">
        <v>15645</v>
      </c>
      <c r="D24" s="74">
        <v>5767</v>
      </c>
    </row>
    <row r="25" spans="1:4" x14ac:dyDescent="0.25">
      <c r="A25" s="74">
        <v>308251</v>
      </c>
      <c r="B25" t="s">
        <v>21628</v>
      </c>
      <c r="C25" s="74" t="s">
        <v>15645</v>
      </c>
      <c r="D25" s="74">
        <v>8586.58</v>
      </c>
    </row>
    <row r="26" spans="1:4" x14ac:dyDescent="0.25">
      <c r="A26" s="74">
        <v>308268</v>
      </c>
      <c r="B26" t="s">
        <v>21629</v>
      </c>
      <c r="C26" s="74" t="s">
        <v>15645</v>
      </c>
      <c r="D26" s="74">
        <v>128633</v>
      </c>
    </row>
    <row r="27" spans="1:4" x14ac:dyDescent="0.25">
      <c r="A27" s="74">
        <v>308252</v>
      </c>
      <c r="B27" t="s">
        <v>21630</v>
      </c>
      <c r="C27" s="74" t="s">
        <v>15645</v>
      </c>
      <c r="D27" s="74">
        <v>10861.27</v>
      </c>
    </row>
    <row r="28" spans="1:4" x14ac:dyDescent="0.25">
      <c r="A28" s="74">
        <v>308253</v>
      </c>
      <c r="B28" t="s">
        <v>21631</v>
      </c>
      <c r="C28" s="74" t="s">
        <v>15645</v>
      </c>
      <c r="D28" s="74">
        <v>13694.36</v>
      </c>
    </row>
    <row r="29" spans="1:4" x14ac:dyDescent="0.25">
      <c r="A29" s="74">
        <v>308254</v>
      </c>
      <c r="B29" t="s">
        <v>21632</v>
      </c>
      <c r="C29" s="74" t="s">
        <v>15645</v>
      </c>
      <c r="D29" s="74">
        <v>15726.08</v>
      </c>
    </row>
    <row r="30" spans="1:4" x14ac:dyDescent="0.25">
      <c r="A30" s="74">
        <v>308255</v>
      </c>
      <c r="B30" t="s">
        <v>21633</v>
      </c>
      <c r="C30" s="74" t="s">
        <v>15645</v>
      </c>
      <c r="D30" s="74">
        <v>18998.3</v>
      </c>
    </row>
    <row r="31" spans="1:4" x14ac:dyDescent="0.25">
      <c r="A31" s="74">
        <v>308256</v>
      </c>
      <c r="B31" t="s">
        <v>21634</v>
      </c>
      <c r="C31" s="74" t="s">
        <v>15645</v>
      </c>
      <c r="D31" s="74">
        <v>22394.93</v>
      </c>
    </row>
    <row r="32" spans="1:4" x14ac:dyDescent="0.25">
      <c r="A32" s="74">
        <v>308257</v>
      </c>
      <c r="B32" t="s">
        <v>21635</v>
      </c>
      <c r="C32" s="74" t="s">
        <v>15645</v>
      </c>
      <c r="D32" s="74">
        <v>56898.09</v>
      </c>
    </row>
    <row r="33" spans="1:4" x14ac:dyDescent="0.25">
      <c r="A33" s="74">
        <v>308258</v>
      </c>
      <c r="B33" t="s">
        <v>21636</v>
      </c>
      <c r="C33" s="74" t="s">
        <v>15645</v>
      </c>
      <c r="D33" s="74">
        <v>63262.03</v>
      </c>
    </row>
    <row r="34" spans="1:4" x14ac:dyDescent="0.25">
      <c r="A34" s="74">
        <v>308259</v>
      </c>
      <c r="B34" t="s">
        <v>21637</v>
      </c>
      <c r="C34" s="74" t="s">
        <v>15645</v>
      </c>
      <c r="D34" s="74">
        <v>68619.62</v>
      </c>
    </row>
    <row r="35" spans="1:4" x14ac:dyDescent="0.25">
      <c r="A35" s="74">
        <v>308260</v>
      </c>
      <c r="B35" t="s">
        <v>21638</v>
      </c>
      <c r="C35" s="74" t="s">
        <v>15645</v>
      </c>
      <c r="D35" s="74">
        <v>74025.83</v>
      </c>
    </row>
    <row r="36" spans="1:4" x14ac:dyDescent="0.25">
      <c r="A36" s="74">
        <v>308261</v>
      </c>
      <c r="B36" t="s">
        <v>21639</v>
      </c>
      <c r="C36" s="74" t="s">
        <v>15645</v>
      </c>
      <c r="D36" s="74">
        <v>84130.82</v>
      </c>
    </row>
    <row r="37" spans="1:4" x14ac:dyDescent="0.25">
      <c r="A37" s="74">
        <v>308262</v>
      </c>
      <c r="B37" t="s">
        <v>21640</v>
      </c>
      <c r="C37" s="74" t="s">
        <v>15645</v>
      </c>
      <c r="D37" s="74">
        <v>86808.49</v>
      </c>
    </row>
    <row r="38" spans="1:4" x14ac:dyDescent="0.25">
      <c r="A38" s="74">
        <v>308263</v>
      </c>
      <c r="B38" t="s">
        <v>21641</v>
      </c>
      <c r="C38" s="74" t="s">
        <v>15645</v>
      </c>
      <c r="D38" s="74">
        <v>96992.85</v>
      </c>
    </row>
    <row r="39" spans="1:4" x14ac:dyDescent="0.25">
      <c r="A39" s="74">
        <v>308264</v>
      </c>
      <c r="B39" t="s">
        <v>21642</v>
      </c>
      <c r="C39" s="74" t="s">
        <v>15645</v>
      </c>
      <c r="D39" s="74">
        <v>103686.24</v>
      </c>
    </row>
    <row r="40" spans="1:4" x14ac:dyDescent="0.25">
      <c r="A40" s="74">
        <v>308265</v>
      </c>
      <c r="B40" t="s">
        <v>21643</v>
      </c>
      <c r="C40" s="74" t="s">
        <v>15645</v>
      </c>
      <c r="D40" s="74">
        <v>106195.89</v>
      </c>
    </row>
    <row r="41" spans="1:4" x14ac:dyDescent="0.25">
      <c r="A41" s="74">
        <v>308266</v>
      </c>
      <c r="B41" t="s">
        <v>21644</v>
      </c>
      <c r="C41" s="74" t="s">
        <v>15645</v>
      </c>
      <c r="D41" s="74">
        <v>114762.28</v>
      </c>
    </row>
    <row r="42" spans="1:4" x14ac:dyDescent="0.25">
      <c r="A42" s="74">
        <v>308267</v>
      </c>
      <c r="B42" t="s">
        <v>21645</v>
      </c>
      <c r="C42" s="74" t="s">
        <v>15645</v>
      </c>
      <c r="D42" s="74">
        <v>121013.64</v>
      </c>
    </row>
    <row r="43" spans="1:4" x14ac:dyDescent="0.25">
      <c r="A43" s="74">
        <v>308288</v>
      </c>
      <c r="B43" t="s">
        <v>21646</v>
      </c>
      <c r="C43" s="74" t="s">
        <v>15645</v>
      </c>
      <c r="D43" s="74">
        <v>12153.74</v>
      </c>
    </row>
    <row r="44" spans="1:4" x14ac:dyDescent="0.25">
      <c r="A44" s="74">
        <v>308289</v>
      </c>
      <c r="B44" t="s">
        <v>21647</v>
      </c>
      <c r="C44" s="74" t="s">
        <v>15645</v>
      </c>
      <c r="D44" s="74">
        <v>17193.86</v>
      </c>
    </row>
    <row r="45" spans="1:4" x14ac:dyDescent="0.25">
      <c r="A45" s="74">
        <v>308306</v>
      </c>
      <c r="B45" t="s">
        <v>21648</v>
      </c>
      <c r="C45" s="74" t="s">
        <v>15645</v>
      </c>
      <c r="D45" s="74">
        <v>114201.61</v>
      </c>
    </row>
    <row r="46" spans="1:4" x14ac:dyDescent="0.25">
      <c r="A46" s="74">
        <v>308290</v>
      </c>
      <c r="B46" t="s">
        <v>21649</v>
      </c>
      <c r="C46" s="74" t="s">
        <v>15645</v>
      </c>
      <c r="D46" s="74">
        <v>22874.51</v>
      </c>
    </row>
    <row r="47" spans="1:4" x14ac:dyDescent="0.25">
      <c r="A47" s="74">
        <v>308291</v>
      </c>
      <c r="B47" t="s">
        <v>21650</v>
      </c>
      <c r="C47" s="74" t="s">
        <v>15645</v>
      </c>
      <c r="D47" s="74">
        <v>27252.42</v>
      </c>
    </row>
    <row r="48" spans="1:4" x14ac:dyDescent="0.25">
      <c r="A48" s="74">
        <v>308292</v>
      </c>
      <c r="B48" t="s">
        <v>21651</v>
      </c>
      <c r="C48" s="74" t="s">
        <v>15645</v>
      </c>
      <c r="D48" s="74">
        <v>31926.44</v>
      </c>
    </row>
    <row r="49" spans="1:4" x14ac:dyDescent="0.25">
      <c r="A49" s="74">
        <v>308293</v>
      </c>
      <c r="B49" t="s">
        <v>21652</v>
      </c>
      <c r="C49" s="74" t="s">
        <v>15645</v>
      </c>
      <c r="D49" s="74">
        <v>36283.14</v>
      </c>
    </row>
    <row r="50" spans="1:4" x14ac:dyDescent="0.25">
      <c r="A50" s="74">
        <v>308294</v>
      </c>
      <c r="B50" t="s">
        <v>21653</v>
      </c>
      <c r="C50" s="74" t="s">
        <v>15645</v>
      </c>
      <c r="D50" s="74">
        <v>41393.33</v>
      </c>
    </row>
    <row r="51" spans="1:4" x14ac:dyDescent="0.25">
      <c r="A51" s="74">
        <v>308295</v>
      </c>
      <c r="B51" t="s">
        <v>21654</v>
      </c>
      <c r="C51" s="74" t="s">
        <v>15645</v>
      </c>
      <c r="D51" s="74">
        <v>47964.9</v>
      </c>
    </row>
    <row r="52" spans="1:4" x14ac:dyDescent="0.25">
      <c r="A52" s="74">
        <v>308296</v>
      </c>
      <c r="B52" t="s">
        <v>21655</v>
      </c>
      <c r="C52" s="74" t="s">
        <v>15645</v>
      </c>
      <c r="D52" s="74">
        <v>53392.28</v>
      </c>
    </row>
    <row r="53" spans="1:4" x14ac:dyDescent="0.25">
      <c r="A53" s="74">
        <v>308297</v>
      </c>
      <c r="B53" t="s">
        <v>21656</v>
      </c>
      <c r="C53" s="74" t="s">
        <v>15645</v>
      </c>
      <c r="D53" s="74">
        <v>57819.27</v>
      </c>
    </row>
    <row r="54" spans="1:4" x14ac:dyDescent="0.25">
      <c r="A54" s="74">
        <v>308298</v>
      </c>
      <c r="B54" t="s">
        <v>21657</v>
      </c>
      <c r="C54" s="74" t="s">
        <v>15645</v>
      </c>
      <c r="D54" s="74">
        <v>65972.75</v>
      </c>
    </row>
    <row r="55" spans="1:4" x14ac:dyDescent="0.25">
      <c r="A55" s="74">
        <v>308299</v>
      </c>
      <c r="B55" t="s">
        <v>21658</v>
      </c>
      <c r="C55" s="74" t="s">
        <v>15645</v>
      </c>
      <c r="D55" s="74">
        <v>71300.89</v>
      </c>
    </row>
    <row r="56" spans="1:4" x14ac:dyDescent="0.25">
      <c r="A56" s="74">
        <v>308300</v>
      </c>
      <c r="B56" t="s">
        <v>21659</v>
      </c>
      <c r="C56" s="74" t="s">
        <v>15645</v>
      </c>
      <c r="D56" s="74">
        <v>76781.17</v>
      </c>
    </row>
    <row r="57" spans="1:4" x14ac:dyDescent="0.25">
      <c r="A57" s="74">
        <v>308301</v>
      </c>
      <c r="B57" t="s">
        <v>21660</v>
      </c>
      <c r="C57" s="74" t="s">
        <v>15645</v>
      </c>
      <c r="D57" s="74">
        <v>82861.210000000006</v>
      </c>
    </row>
    <row r="58" spans="1:4" x14ac:dyDescent="0.25">
      <c r="A58" s="74">
        <v>308302</v>
      </c>
      <c r="B58" t="s">
        <v>21661</v>
      </c>
      <c r="C58" s="74" t="s">
        <v>15645</v>
      </c>
      <c r="D58" s="74">
        <v>88287.32</v>
      </c>
    </row>
    <row r="59" spans="1:4" x14ac:dyDescent="0.25">
      <c r="A59" s="74">
        <v>308303</v>
      </c>
      <c r="B59" t="s">
        <v>21662</v>
      </c>
      <c r="C59" s="74" t="s">
        <v>15645</v>
      </c>
      <c r="D59" s="74">
        <v>97140.91</v>
      </c>
    </row>
    <row r="60" spans="1:4" x14ac:dyDescent="0.25">
      <c r="A60" s="74">
        <v>308304</v>
      </c>
      <c r="B60" t="s">
        <v>21663</v>
      </c>
      <c r="C60" s="74" t="s">
        <v>15645</v>
      </c>
      <c r="D60" s="74">
        <v>102364.54</v>
      </c>
    </row>
    <row r="61" spans="1:4" x14ac:dyDescent="0.25">
      <c r="A61" s="74">
        <v>308305</v>
      </c>
      <c r="B61" t="s">
        <v>21664</v>
      </c>
      <c r="C61" s="74" t="s">
        <v>15645</v>
      </c>
      <c r="D61" s="74">
        <v>108746.04</v>
      </c>
    </row>
    <row r="62" spans="1:4" x14ac:dyDescent="0.25">
      <c r="A62" s="74">
        <v>308269</v>
      </c>
      <c r="B62" t="s">
        <v>21665</v>
      </c>
      <c r="C62" s="74" t="s">
        <v>15645</v>
      </c>
      <c r="D62" s="74">
        <v>6870.48</v>
      </c>
    </row>
    <row r="63" spans="1:4" x14ac:dyDescent="0.25">
      <c r="A63" s="74">
        <v>308270</v>
      </c>
      <c r="B63" t="s">
        <v>21666</v>
      </c>
      <c r="C63" s="74" t="s">
        <v>15645</v>
      </c>
      <c r="D63" s="74">
        <v>10768.04</v>
      </c>
    </row>
    <row r="64" spans="1:4" x14ac:dyDescent="0.25">
      <c r="A64" s="74">
        <v>308287</v>
      </c>
      <c r="B64" t="s">
        <v>21667</v>
      </c>
      <c r="C64" s="74" t="s">
        <v>15645</v>
      </c>
      <c r="D64" s="74">
        <v>127145.21</v>
      </c>
    </row>
    <row r="65" spans="1:4" x14ac:dyDescent="0.25">
      <c r="A65" s="74">
        <v>308271</v>
      </c>
      <c r="B65" t="s">
        <v>21668</v>
      </c>
      <c r="C65" s="74" t="s">
        <v>15645</v>
      </c>
      <c r="D65" s="74">
        <v>13054.82</v>
      </c>
    </row>
    <row r="66" spans="1:4" x14ac:dyDescent="0.25">
      <c r="A66" s="74">
        <v>308272</v>
      </c>
      <c r="B66" t="s">
        <v>21669</v>
      </c>
      <c r="C66" s="74" t="s">
        <v>15645</v>
      </c>
      <c r="D66" s="74">
        <v>16247.25</v>
      </c>
    </row>
    <row r="67" spans="1:4" x14ac:dyDescent="0.25">
      <c r="A67" s="74">
        <v>308273</v>
      </c>
      <c r="B67" t="s">
        <v>21670</v>
      </c>
      <c r="C67" s="74" t="s">
        <v>15645</v>
      </c>
      <c r="D67" s="74">
        <v>20010.650000000001</v>
      </c>
    </row>
    <row r="68" spans="1:4" x14ac:dyDescent="0.25">
      <c r="A68" s="74">
        <v>308274</v>
      </c>
      <c r="B68" t="s">
        <v>21671</v>
      </c>
      <c r="C68" s="74" t="s">
        <v>15645</v>
      </c>
      <c r="D68" s="74">
        <v>22664.1</v>
      </c>
    </row>
    <row r="69" spans="1:4" x14ac:dyDescent="0.25">
      <c r="A69" s="74">
        <v>308275</v>
      </c>
      <c r="B69" t="s">
        <v>21672</v>
      </c>
      <c r="C69" s="74" t="s">
        <v>15645</v>
      </c>
      <c r="D69" s="74">
        <v>34034.03</v>
      </c>
    </row>
    <row r="70" spans="1:4" x14ac:dyDescent="0.25">
      <c r="A70" s="74">
        <v>308276</v>
      </c>
      <c r="B70" t="s">
        <v>21673</v>
      </c>
      <c r="C70" s="74" t="s">
        <v>15645</v>
      </c>
      <c r="D70" s="74">
        <v>56129.64</v>
      </c>
    </row>
    <row r="71" spans="1:4" x14ac:dyDescent="0.25">
      <c r="A71" s="74">
        <v>308277</v>
      </c>
      <c r="B71" t="s">
        <v>21674</v>
      </c>
      <c r="C71" s="74" t="s">
        <v>15645</v>
      </c>
      <c r="D71" s="74">
        <v>62163.3</v>
      </c>
    </row>
    <row r="72" spans="1:4" x14ac:dyDescent="0.25">
      <c r="A72" s="74">
        <v>308278</v>
      </c>
      <c r="B72" t="s">
        <v>21675</v>
      </c>
      <c r="C72" s="74" t="s">
        <v>15645</v>
      </c>
      <c r="D72" s="74">
        <v>67550.350000000006</v>
      </c>
    </row>
    <row r="73" spans="1:4" x14ac:dyDescent="0.25">
      <c r="A73" s="74">
        <v>308279</v>
      </c>
      <c r="B73" t="s">
        <v>21676</v>
      </c>
      <c r="C73" s="74" t="s">
        <v>15645</v>
      </c>
      <c r="D73" s="74">
        <v>71036.490000000005</v>
      </c>
    </row>
    <row r="74" spans="1:4" x14ac:dyDescent="0.25">
      <c r="A74" s="74">
        <v>308280</v>
      </c>
      <c r="B74" t="s">
        <v>21677</v>
      </c>
      <c r="C74" s="74" t="s">
        <v>15645</v>
      </c>
      <c r="D74" s="74">
        <v>81163.34</v>
      </c>
    </row>
    <row r="75" spans="1:4" x14ac:dyDescent="0.25">
      <c r="A75" s="74">
        <v>308281</v>
      </c>
      <c r="B75" t="s">
        <v>21678</v>
      </c>
      <c r="C75" s="74" t="s">
        <v>15645</v>
      </c>
      <c r="D75" s="74">
        <v>87171.06</v>
      </c>
    </row>
    <row r="76" spans="1:4" x14ac:dyDescent="0.25">
      <c r="A76" s="74">
        <v>308282</v>
      </c>
      <c r="B76" t="s">
        <v>21679</v>
      </c>
      <c r="C76" s="74" t="s">
        <v>15645</v>
      </c>
      <c r="D76" s="74">
        <v>93749.62</v>
      </c>
    </row>
    <row r="77" spans="1:4" x14ac:dyDescent="0.25">
      <c r="A77" s="74">
        <v>308283</v>
      </c>
      <c r="B77" t="s">
        <v>21680</v>
      </c>
      <c r="C77" s="74" t="s">
        <v>15645</v>
      </c>
      <c r="D77" s="74">
        <v>99575.54</v>
      </c>
    </row>
    <row r="78" spans="1:4" x14ac:dyDescent="0.25">
      <c r="A78" s="74">
        <v>308284</v>
      </c>
      <c r="B78" t="s">
        <v>21681</v>
      </c>
      <c r="C78" s="74" t="s">
        <v>15645</v>
      </c>
      <c r="D78" s="74">
        <v>107710.43</v>
      </c>
    </row>
    <row r="79" spans="1:4" x14ac:dyDescent="0.25">
      <c r="A79" s="74">
        <v>308285</v>
      </c>
      <c r="B79" t="s">
        <v>21682</v>
      </c>
      <c r="C79" s="74" t="s">
        <v>15645</v>
      </c>
      <c r="D79" s="74">
        <v>114359.57</v>
      </c>
    </row>
    <row r="80" spans="1:4" x14ac:dyDescent="0.25">
      <c r="A80" s="74">
        <v>308286</v>
      </c>
      <c r="B80" t="s">
        <v>21683</v>
      </c>
      <c r="C80" s="74" t="s">
        <v>15645</v>
      </c>
      <c r="D80" s="74">
        <v>121049.99</v>
      </c>
    </row>
    <row r="81" spans="1:4" x14ac:dyDescent="0.25">
      <c r="A81" s="74">
        <v>307733</v>
      </c>
      <c r="B81" t="s">
        <v>21684</v>
      </c>
      <c r="C81" s="74" t="s">
        <v>3</v>
      </c>
      <c r="D81" s="74">
        <v>442.61</v>
      </c>
    </row>
    <row r="82" spans="1:4" x14ac:dyDescent="0.25">
      <c r="A82" s="74">
        <v>307734</v>
      </c>
      <c r="B82" t="s">
        <v>21685</v>
      </c>
      <c r="C82" s="74" t="s">
        <v>3</v>
      </c>
      <c r="D82" s="74">
        <v>549.33000000000004</v>
      </c>
    </row>
    <row r="83" spans="1:4" x14ac:dyDescent="0.25">
      <c r="A83" s="74">
        <v>307735</v>
      </c>
      <c r="B83" t="s">
        <v>21686</v>
      </c>
      <c r="C83" s="74" t="s">
        <v>3</v>
      </c>
      <c r="D83" s="74">
        <v>915.97</v>
      </c>
    </row>
    <row r="84" spans="1:4" x14ac:dyDescent="0.25">
      <c r="A84" s="74">
        <v>307736</v>
      </c>
      <c r="B84" t="s">
        <v>21687</v>
      </c>
      <c r="C84" s="74" t="s">
        <v>3</v>
      </c>
      <c r="D84" s="74">
        <v>1258.24</v>
      </c>
    </row>
    <row r="85" spans="1:4" x14ac:dyDescent="0.25">
      <c r="A85" s="74">
        <v>307737</v>
      </c>
      <c r="B85" t="s">
        <v>21688</v>
      </c>
      <c r="C85" s="74" t="s">
        <v>3</v>
      </c>
      <c r="D85" s="74">
        <v>1539.88</v>
      </c>
    </row>
    <row r="86" spans="1:4" x14ac:dyDescent="0.25">
      <c r="A86" s="74">
        <v>307730</v>
      </c>
      <c r="B86" t="s">
        <v>21689</v>
      </c>
      <c r="C86" s="74" t="s">
        <v>3</v>
      </c>
      <c r="D86" s="74">
        <v>0</v>
      </c>
    </row>
    <row r="87" spans="1:4" x14ac:dyDescent="0.25">
      <c r="A87" s="74">
        <v>307084</v>
      </c>
      <c r="B87" t="s">
        <v>21690</v>
      </c>
      <c r="C87" s="74" t="s">
        <v>3</v>
      </c>
      <c r="D87" s="74">
        <v>29.3</v>
      </c>
    </row>
    <row r="88" spans="1:4" x14ac:dyDescent="0.25">
      <c r="A88" s="74">
        <v>407818</v>
      </c>
      <c r="B88" t="s">
        <v>21691</v>
      </c>
      <c r="C88" s="74" t="s">
        <v>4</v>
      </c>
      <c r="D88" s="74">
        <v>12.68</v>
      </c>
    </row>
    <row r="89" spans="1:4" x14ac:dyDescent="0.25">
      <c r="A89" s="74">
        <v>407819</v>
      </c>
      <c r="B89" t="s">
        <v>21692</v>
      </c>
      <c r="C89" s="74" t="s">
        <v>4</v>
      </c>
      <c r="D89" s="74">
        <v>11.85</v>
      </c>
    </row>
    <row r="90" spans="1:4" x14ac:dyDescent="0.25">
      <c r="A90" s="74">
        <v>407820</v>
      </c>
      <c r="B90" t="s">
        <v>21693</v>
      </c>
      <c r="C90" s="74" t="s">
        <v>4</v>
      </c>
      <c r="D90" s="74">
        <v>12.97</v>
      </c>
    </row>
    <row r="91" spans="1:4" x14ac:dyDescent="0.25">
      <c r="A91" s="74">
        <v>407740</v>
      </c>
      <c r="B91" t="s">
        <v>21694</v>
      </c>
      <c r="C91" s="74" t="s">
        <v>4</v>
      </c>
      <c r="D91" s="74">
        <v>14.96</v>
      </c>
    </row>
    <row r="92" spans="1:4" x14ac:dyDescent="0.25">
      <c r="A92" s="74">
        <v>408037</v>
      </c>
      <c r="B92" t="s">
        <v>21695</v>
      </c>
      <c r="C92" s="74" t="s">
        <v>15645</v>
      </c>
      <c r="D92" s="74">
        <v>22.05</v>
      </c>
    </row>
    <row r="93" spans="1:4" x14ac:dyDescent="0.25">
      <c r="A93" s="74">
        <v>408038</v>
      </c>
      <c r="B93" t="s">
        <v>21696</v>
      </c>
      <c r="C93" s="74" t="s">
        <v>15645</v>
      </c>
      <c r="D93" s="74">
        <v>30.43</v>
      </c>
    </row>
    <row r="94" spans="1:4" x14ac:dyDescent="0.25">
      <c r="A94" s="74">
        <v>408039</v>
      </c>
      <c r="B94" t="s">
        <v>21697</v>
      </c>
      <c r="C94" s="74" t="s">
        <v>15645</v>
      </c>
      <c r="D94" s="74">
        <v>40.479999999999997</v>
      </c>
    </row>
    <row r="95" spans="1:4" x14ac:dyDescent="0.25">
      <c r="A95" s="74">
        <v>408041</v>
      </c>
      <c r="B95" t="s">
        <v>21698</v>
      </c>
      <c r="C95" s="74" t="s">
        <v>15645</v>
      </c>
      <c r="D95" s="74">
        <v>57.66</v>
      </c>
    </row>
    <row r="96" spans="1:4" x14ac:dyDescent="0.25">
      <c r="A96" s="74">
        <v>408042</v>
      </c>
      <c r="B96" t="s">
        <v>21699</v>
      </c>
      <c r="C96" s="74" t="s">
        <v>15645</v>
      </c>
      <c r="D96" s="74">
        <v>85.88</v>
      </c>
    </row>
    <row r="97" spans="1:4" x14ac:dyDescent="0.25">
      <c r="A97" s="74">
        <v>408031</v>
      </c>
      <c r="B97" t="s">
        <v>21700</v>
      </c>
      <c r="C97" s="74" t="s">
        <v>15645</v>
      </c>
      <c r="D97" s="74">
        <v>20.22</v>
      </c>
    </row>
    <row r="98" spans="1:4" x14ac:dyDescent="0.25">
      <c r="A98" s="74">
        <v>408032</v>
      </c>
      <c r="B98" t="s">
        <v>21701</v>
      </c>
      <c r="C98" s="74" t="s">
        <v>15645</v>
      </c>
      <c r="D98" s="74">
        <v>27.64</v>
      </c>
    </row>
    <row r="99" spans="1:4" x14ac:dyDescent="0.25">
      <c r="A99" s="74">
        <v>408033</v>
      </c>
      <c r="B99" t="s">
        <v>21702</v>
      </c>
      <c r="C99" s="74" t="s">
        <v>15645</v>
      </c>
      <c r="D99" s="74">
        <v>39.450000000000003</v>
      </c>
    </row>
    <row r="100" spans="1:4" x14ac:dyDescent="0.25">
      <c r="A100" s="74">
        <v>408035</v>
      </c>
      <c r="B100" t="s">
        <v>21703</v>
      </c>
      <c r="C100" s="74" t="s">
        <v>15645</v>
      </c>
      <c r="D100" s="74">
        <v>69.56</v>
      </c>
    </row>
    <row r="101" spans="1:4" x14ac:dyDescent="0.25">
      <c r="A101" s="74">
        <v>408036</v>
      </c>
      <c r="B101" t="s">
        <v>21704</v>
      </c>
      <c r="C101" s="74" t="s">
        <v>15645</v>
      </c>
      <c r="D101" s="74">
        <v>135.93</v>
      </c>
    </row>
    <row r="102" spans="1:4" x14ac:dyDescent="0.25">
      <c r="A102" s="74">
        <v>408067</v>
      </c>
      <c r="B102" t="s">
        <v>21705</v>
      </c>
      <c r="C102" s="74" t="s">
        <v>4</v>
      </c>
      <c r="D102" s="74">
        <v>11.86</v>
      </c>
    </row>
    <row r="103" spans="1:4" x14ac:dyDescent="0.25">
      <c r="A103" s="74">
        <v>407743</v>
      </c>
      <c r="B103" t="s">
        <v>21706</v>
      </c>
      <c r="C103" s="74" t="s">
        <v>4</v>
      </c>
      <c r="D103" s="74">
        <v>12.07</v>
      </c>
    </row>
    <row r="104" spans="1:4" x14ac:dyDescent="0.25">
      <c r="A104" s="74">
        <v>607137</v>
      </c>
      <c r="B104" t="s">
        <v>21707</v>
      </c>
      <c r="C104" s="74" t="s">
        <v>3</v>
      </c>
      <c r="D104" s="74">
        <v>59918.74</v>
      </c>
    </row>
    <row r="105" spans="1:4" x14ac:dyDescent="0.25">
      <c r="A105" s="74">
        <v>606785</v>
      </c>
      <c r="B105" t="s">
        <v>21708</v>
      </c>
      <c r="C105" s="74" t="s">
        <v>3</v>
      </c>
      <c r="D105" s="74">
        <v>59110.02</v>
      </c>
    </row>
    <row r="106" spans="1:4" x14ac:dyDescent="0.25">
      <c r="A106" s="74">
        <v>607139</v>
      </c>
      <c r="B106" t="s">
        <v>21709</v>
      </c>
      <c r="C106" s="74" t="s">
        <v>3</v>
      </c>
      <c r="D106" s="74">
        <v>60750.31</v>
      </c>
    </row>
    <row r="107" spans="1:4" x14ac:dyDescent="0.25">
      <c r="A107" s="74">
        <v>606787</v>
      </c>
      <c r="B107" t="s">
        <v>21710</v>
      </c>
      <c r="C107" s="74" t="s">
        <v>3</v>
      </c>
      <c r="D107" s="74">
        <v>59624.81</v>
      </c>
    </row>
    <row r="108" spans="1:4" x14ac:dyDescent="0.25">
      <c r="A108" s="74">
        <v>607140</v>
      </c>
      <c r="B108" t="s">
        <v>21711</v>
      </c>
      <c r="C108" s="74" t="s">
        <v>3</v>
      </c>
      <c r="D108" s="74">
        <v>55510.69</v>
      </c>
    </row>
    <row r="109" spans="1:4" x14ac:dyDescent="0.25">
      <c r="A109" s="74">
        <v>606788</v>
      </c>
      <c r="B109" t="s">
        <v>21712</v>
      </c>
      <c r="C109" s="74" t="s">
        <v>3</v>
      </c>
      <c r="D109" s="74">
        <v>55061.599999999999</v>
      </c>
    </row>
    <row r="110" spans="1:4" x14ac:dyDescent="0.25">
      <c r="A110" s="74">
        <v>607141</v>
      </c>
      <c r="B110" t="s">
        <v>21713</v>
      </c>
      <c r="C110" s="74" t="s">
        <v>3</v>
      </c>
      <c r="D110" s="74">
        <v>61796.52</v>
      </c>
    </row>
    <row r="111" spans="1:4" x14ac:dyDescent="0.25">
      <c r="A111" s="74">
        <v>606789</v>
      </c>
      <c r="B111" t="s">
        <v>21714</v>
      </c>
      <c r="C111" s="74" t="s">
        <v>3</v>
      </c>
      <c r="D111" s="74">
        <v>60956.24</v>
      </c>
    </row>
    <row r="112" spans="1:4" x14ac:dyDescent="0.25">
      <c r="A112" s="74">
        <v>607144</v>
      </c>
      <c r="B112" t="s">
        <v>21715</v>
      </c>
      <c r="C112" s="74" t="s">
        <v>3</v>
      </c>
      <c r="D112" s="74">
        <v>72450.899999999994</v>
      </c>
    </row>
    <row r="113" spans="1:4" x14ac:dyDescent="0.25">
      <c r="A113" s="74">
        <v>606792</v>
      </c>
      <c r="B113" t="s">
        <v>21716</v>
      </c>
      <c r="C113" s="74" t="s">
        <v>3</v>
      </c>
      <c r="D113" s="74">
        <v>71681.95</v>
      </c>
    </row>
    <row r="114" spans="1:4" x14ac:dyDescent="0.25">
      <c r="A114" s="74">
        <v>607142</v>
      </c>
      <c r="B114" t="s">
        <v>21717</v>
      </c>
      <c r="C114" s="74" t="s">
        <v>3</v>
      </c>
      <c r="D114" s="74">
        <v>64830.6</v>
      </c>
    </row>
    <row r="115" spans="1:4" x14ac:dyDescent="0.25">
      <c r="A115" s="74">
        <v>606790</v>
      </c>
      <c r="B115" t="s">
        <v>21718</v>
      </c>
      <c r="C115" s="74" t="s">
        <v>3</v>
      </c>
      <c r="D115" s="74">
        <v>63923.17</v>
      </c>
    </row>
    <row r="116" spans="1:4" x14ac:dyDescent="0.25">
      <c r="A116" s="74">
        <v>607145</v>
      </c>
      <c r="B116" t="s">
        <v>21719</v>
      </c>
      <c r="C116" s="74" t="s">
        <v>3</v>
      </c>
      <c r="D116" s="74">
        <v>80032.639999999999</v>
      </c>
    </row>
    <row r="117" spans="1:4" x14ac:dyDescent="0.25">
      <c r="A117" s="74">
        <v>606793</v>
      </c>
      <c r="B117" t="s">
        <v>21720</v>
      </c>
      <c r="C117" s="74" t="s">
        <v>3</v>
      </c>
      <c r="D117" s="74">
        <v>79166.58</v>
      </c>
    </row>
    <row r="118" spans="1:4" x14ac:dyDescent="0.25">
      <c r="A118" s="74">
        <v>607146</v>
      </c>
      <c r="B118" t="s">
        <v>21721</v>
      </c>
      <c r="C118" s="74" t="s">
        <v>3</v>
      </c>
      <c r="D118" s="74">
        <v>83425.34</v>
      </c>
    </row>
    <row r="119" spans="1:4" x14ac:dyDescent="0.25">
      <c r="A119" s="74">
        <v>606794</v>
      </c>
      <c r="B119" t="s">
        <v>21722</v>
      </c>
      <c r="C119" s="74" t="s">
        <v>3</v>
      </c>
      <c r="D119" s="74">
        <v>82491.33</v>
      </c>
    </row>
    <row r="120" spans="1:4" x14ac:dyDescent="0.25">
      <c r="A120" s="74">
        <v>607143</v>
      </c>
      <c r="B120" t="s">
        <v>21723</v>
      </c>
      <c r="C120" s="74" t="s">
        <v>3</v>
      </c>
      <c r="D120" s="74">
        <v>70037.17</v>
      </c>
    </row>
    <row r="121" spans="1:4" x14ac:dyDescent="0.25">
      <c r="A121" s="74">
        <v>606791</v>
      </c>
      <c r="B121" t="s">
        <v>21724</v>
      </c>
      <c r="C121" s="74" t="s">
        <v>3</v>
      </c>
      <c r="D121" s="74">
        <v>68991.64</v>
      </c>
    </row>
    <row r="122" spans="1:4" x14ac:dyDescent="0.25">
      <c r="A122" s="74">
        <v>607147</v>
      </c>
      <c r="B122" t="s">
        <v>21725</v>
      </c>
      <c r="C122" s="74" t="s">
        <v>3</v>
      </c>
      <c r="D122" s="74">
        <v>89969.72</v>
      </c>
    </row>
    <row r="123" spans="1:4" x14ac:dyDescent="0.25">
      <c r="A123" s="74">
        <v>606795</v>
      </c>
      <c r="B123" t="s">
        <v>21726</v>
      </c>
      <c r="C123" s="74" t="s">
        <v>3</v>
      </c>
      <c r="D123" s="74">
        <v>88896.67</v>
      </c>
    </row>
    <row r="124" spans="1:4" x14ac:dyDescent="0.25">
      <c r="A124" s="74">
        <v>607112</v>
      </c>
      <c r="B124" t="s">
        <v>21727</v>
      </c>
      <c r="C124" s="74" t="s">
        <v>3</v>
      </c>
      <c r="D124" s="74">
        <v>29291.07</v>
      </c>
    </row>
    <row r="125" spans="1:4" x14ac:dyDescent="0.25">
      <c r="A125" s="74">
        <v>606760</v>
      </c>
      <c r="B125" t="s">
        <v>21728</v>
      </c>
      <c r="C125" s="74" t="s">
        <v>3</v>
      </c>
      <c r="D125" s="74">
        <v>29008.1</v>
      </c>
    </row>
    <row r="126" spans="1:4" x14ac:dyDescent="0.25">
      <c r="A126" s="74">
        <v>607113</v>
      </c>
      <c r="B126" t="s">
        <v>21729</v>
      </c>
      <c r="C126" s="74" t="s">
        <v>3</v>
      </c>
      <c r="D126" s="74">
        <v>34283.760000000002</v>
      </c>
    </row>
    <row r="127" spans="1:4" x14ac:dyDescent="0.25">
      <c r="A127" s="74">
        <v>606761</v>
      </c>
      <c r="B127" t="s">
        <v>21730</v>
      </c>
      <c r="C127" s="74" t="s">
        <v>3</v>
      </c>
      <c r="D127" s="74">
        <v>33959.269999999997</v>
      </c>
    </row>
    <row r="128" spans="1:4" x14ac:dyDescent="0.25">
      <c r="A128" s="74">
        <v>606762</v>
      </c>
      <c r="B128" t="s">
        <v>21731</v>
      </c>
      <c r="C128" s="74" t="s">
        <v>3</v>
      </c>
      <c r="D128" s="74">
        <v>33817.61</v>
      </c>
    </row>
    <row r="129" spans="1:4" x14ac:dyDescent="0.25">
      <c r="A129" s="74">
        <v>607114</v>
      </c>
      <c r="B129" t="s">
        <v>21732</v>
      </c>
      <c r="C129" s="74" t="s">
        <v>3</v>
      </c>
      <c r="D129" s="74">
        <v>34145.86</v>
      </c>
    </row>
    <row r="130" spans="1:4" x14ac:dyDescent="0.25">
      <c r="A130" s="74">
        <v>607116</v>
      </c>
      <c r="B130" t="s">
        <v>21733</v>
      </c>
      <c r="C130" s="74" t="s">
        <v>3</v>
      </c>
      <c r="D130" s="74">
        <v>36097.440000000002</v>
      </c>
    </row>
    <row r="131" spans="1:4" x14ac:dyDescent="0.25">
      <c r="A131" s="74">
        <v>606764</v>
      </c>
      <c r="B131" t="s">
        <v>21734</v>
      </c>
      <c r="C131" s="74" t="s">
        <v>3</v>
      </c>
      <c r="D131" s="74">
        <v>35752.11</v>
      </c>
    </row>
    <row r="132" spans="1:4" x14ac:dyDescent="0.25">
      <c r="A132" s="74">
        <v>607115</v>
      </c>
      <c r="B132" t="s">
        <v>21735</v>
      </c>
      <c r="C132" s="74" t="s">
        <v>3</v>
      </c>
      <c r="D132" s="74">
        <v>40997.589999999997</v>
      </c>
    </row>
    <row r="133" spans="1:4" x14ac:dyDescent="0.25">
      <c r="A133" s="74">
        <v>606763</v>
      </c>
      <c r="B133" t="s">
        <v>21736</v>
      </c>
      <c r="C133" s="74" t="s">
        <v>3</v>
      </c>
      <c r="D133" s="74">
        <v>40580.61</v>
      </c>
    </row>
    <row r="134" spans="1:4" x14ac:dyDescent="0.25">
      <c r="A134" s="74">
        <v>607117</v>
      </c>
      <c r="B134" t="s">
        <v>21737</v>
      </c>
      <c r="C134" s="74" t="s">
        <v>3</v>
      </c>
      <c r="D134" s="74">
        <v>40990.480000000003</v>
      </c>
    </row>
    <row r="135" spans="1:4" x14ac:dyDescent="0.25">
      <c r="A135" s="74">
        <v>606765</v>
      </c>
      <c r="B135" t="s">
        <v>21738</v>
      </c>
      <c r="C135" s="74" t="s">
        <v>3</v>
      </c>
      <c r="D135" s="74">
        <v>40584.61</v>
      </c>
    </row>
    <row r="136" spans="1:4" x14ac:dyDescent="0.25">
      <c r="A136" s="74">
        <v>607118</v>
      </c>
      <c r="B136" t="s">
        <v>21739</v>
      </c>
      <c r="C136" s="74" t="s">
        <v>3</v>
      </c>
      <c r="D136" s="74">
        <v>36750.85</v>
      </c>
    </row>
    <row r="137" spans="1:4" x14ac:dyDescent="0.25">
      <c r="A137" s="74">
        <v>606766</v>
      </c>
      <c r="B137" t="s">
        <v>21740</v>
      </c>
      <c r="C137" s="74" t="s">
        <v>3</v>
      </c>
      <c r="D137" s="74">
        <v>36391.69</v>
      </c>
    </row>
    <row r="138" spans="1:4" x14ac:dyDescent="0.25">
      <c r="A138" s="74">
        <v>607120</v>
      </c>
      <c r="B138" t="s">
        <v>21741</v>
      </c>
      <c r="C138" s="74" t="s">
        <v>3</v>
      </c>
      <c r="D138" s="74">
        <v>37405.019999999997</v>
      </c>
    </row>
    <row r="139" spans="1:4" x14ac:dyDescent="0.25">
      <c r="A139" s="74">
        <v>606768</v>
      </c>
      <c r="B139" t="s">
        <v>21742</v>
      </c>
      <c r="C139" s="74" t="s">
        <v>3</v>
      </c>
      <c r="D139" s="74">
        <v>37029.56</v>
      </c>
    </row>
    <row r="140" spans="1:4" x14ac:dyDescent="0.25">
      <c r="A140" s="74">
        <v>607119</v>
      </c>
      <c r="B140" t="s">
        <v>21743</v>
      </c>
      <c r="C140" s="74" t="s">
        <v>3</v>
      </c>
      <c r="D140" s="74">
        <v>42956.46</v>
      </c>
    </row>
    <row r="141" spans="1:4" x14ac:dyDescent="0.25">
      <c r="A141" s="74">
        <v>606767</v>
      </c>
      <c r="B141" t="s">
        <v>21744</v>
      </c>
      <c r="C141" s="74" t="s">
        <v>3</v>
      </c>
      <c r="D141" s="74">
        <v>42502.69</v>
      </c>
    </row>
    <row r="142" spans="1:4" x14ac:dyDescent="0.25">
      <c r="A142" s="74">
        <v>607121</v>
      </c>
      <c r="B142" t="s">
        <v>21745</v>
      </c>
      <c r="C142" s="74" t="s">
        <v>3</v>
      </c>
      <c r="D142" s="74">
        <v>40513.74</v>
      </c>
    </row>
    <row r="143" spans="1:4" x14ac:dyDescent="0.25">
      <c r="A143" s="74">
        <v>606769</v>
      </c>
      <c r="B143" t="s">
        <v>21746</v>
      </c>
      <c r="C143" s="74" t="s">
        <v>3</v>
      </c>
      <c r="D143" s="74">
        <v>40083.74</v>
      </c>
    </row>
    <row r="144" spans="1:4" x14ac:dyDescent="0.25">
      <c r="A144" s="74">
        <v>607123</v>
      </c>
      <c r="B144" t="s">
        <v>21747</v>
      </c>
      <c r="C144" s="74" t="s">
        <v>3</v>
      </c>
      <c r="D144" s="74">
        <v>39952.71</v>
      </c>
    </row>
    <row r="145" spans="1:4" x14ac:dyDescent="0.25">
      <c r="A145" s="74">
        <v>606771</v>
      </c>
      <c r="B145" t="s">
        <v>21748</v>
      </c>
      <c r="C145" s="74" t="s">
        <v>3</v>
      </c>
      <c r="D145" s="74">
        <v>39527.480000000003</v>
      </c>
    </row>
    <row r="146" spans="1:4" x14ac:dyDescent="0.25">
      <c r="A146" s="74">
        <v>607122</v>
      </c>
      <c r="B146" t="s">
        <v>21749</v>
      </c>
      <c r="C146" s="74" t="s">
        <v>3</v>
      </c>
      <c r="D146" s="74">
        <v>44301.64</v>
      </c>
    </row>
    <row r="147" spans="1:4" x14ac:dyDescent="0.25">
      <c r="A147" s="74">
        <v>606770</v>
      </c>
      <c r="B147" t="s">
        <v>21750</v>
      </c>
      <c r="C147" s="74" t="s">
        <v>3</v>
      </c>
      <c r="D147" s="74">
        <v>43812.63</v>
      </c>
    </row>
    <row r="148" spans="1:4" x14ac:dyDescent="0.25">
      <c r="A148" s="74">
        <v>607125</v>
      </c>
      <c r="B148" t="s">
        <v>21751</v>
      </c>
      <c r="C148" s="74" t="s">
        <v>3</v>
      </c>
      <c r="D148" s="74">
        <v>41280.199999999997</v>
      </c>
    </row>
    <row r="149" spans="1:4" x14ac:dyDescent="0.25">
      <c r="A149" s="74">
        <v>606773</v>
      </c>
      <c r="B149" t="s">
        <v>21752</v>
      </c>
      <c r="C149" s="74" t="s">
        <v>3</v>
      </c>
      <c r="D149" s="74">
        <v>40835.699999999997</v>
      </c>
    </row>
    <row r="150" spans="1:4" x14ac:dyDescent="0.25">
      <c r="A150" s="74">
        <v>607124</v>
      </c>
      <c r="B150" t="s">
        <v>21753</v>
      </c>
      <c r="C150" s="74" t="s">
        <v>3</v>
      </c>
      <c r="D150" s="74">
        <v>44991.97</v>
      </c>
    </row>
    <row r="151" spans="1:4" x14ac:dyDescent="0.25">
      <c r="A151" s="74">
        <v>606772</v>
      </c>
      <c r="B151" t="s">
        <v>21754</v>
      </c>
      <c r="C151" s="74" t="s">
        <v>3</v>
      </c>
      <c r="D151" s="74">
        <v>44483.53</v>
      </c>
    </row>
    <row r="152" spans="1:4" x14ac:dyDescent="0.25">
      <c r="A152" s="74">
        <v>607126</v>
      </c>
      <c r="B152" t="s">
        <v>21755</v>
      </c>
      <c r="C152" s="74" t="s">
        <v>3</v>
      </c>
      <c r="D152" s="74">
        <v>46218</v>
      </c>
    </row>
    <row r="153" spans="1:4" x14ac:dyDescent="0.25">
      <c r="A153" s="74">
        <v>606774</v>
      </c>
      <c r="B153" t="s">
        <v>21756</v>
      </c>
      <c r="C153" s="74" t="s">
        <v>3</v>
      </c>
      <c r="D153" s="74">
        <v>45688.23</v>
      </c>
    </row>
    <row r="154" spans="1:4" x14ac:dyDescent="0.25">
      <c r="A154" s="74">
        <v>607127</v>
      </c>
      <c r="B154" t="s">
        <v>21757</v>
      </c>
      <c r="C154" s="74" t="s">
        <v>3</v>
      </c>
      <c r="D154" s="74">
        <v>42602.47</v>
      </c>
    </row>
    <row r="155" spans="1:4" x14ac:dyDescent="0.25">
      <c r="A155" s="74">
        <v>606775</v>
      </c>
      <c r="B155" t="s">
        <v>21758</v>
      </c>
      <c r="C155" s="74" t="s">
        <v>3</v>
      </c>
      <c r="D155" s="74">
        <v>42124.13</v>
      </c>
    </row>
    <row r="156" spans="1:4" x14ac:dyDescent="0.25">
      <c r="A156" s="74">
        <v>607129</v>
      </c>
      <c r="B156" t="s">
        <v>21759</v>
      </c>
      <c r="C156" s="74" t="s">
        <v>3</v>
      </c>
      <c r="D156" s="74">
        <v>44554.45</v>
      </c>
    </row>
    <row r="157" spans="1:4" x14ac:dyDescent="0.25">
      <c r="A157" s="74">
        <v>606777</v>
      </c>
      <c r="B157" t="s">
        <v>21760</v>
      </c>
      <c r="C157" s="74" t="s">
        <v>3</v>
      </c>
      <c r="D157" s="74">
        <v>44034.89</v>
      </c>
    </row>
    <row r="158" spans="1:4" x14ac:dyDescent="0.25">
      <c r="A158" s="74">
        <v>607128</v>
      </c>
      <c r="B158" t="s">
        <v>21761</v>
      </c>
      <c r="C158" s="74" t="s">
        <v>3</v>
      </c>
      <c r="D158" s="74">
        <v>48970.63</v>
      </c>
    </row>
    <row r="159" spans="1:4" x14ac:dyDescent="0.25">
      <c r="A159" s="74">
        <v>606776</v>
      </c>
      <c r="B159" t="s">
        <v>21762</v>
      </c>
      <c r="C159" s="74" t="s">
        <v>3</v>
      </c>
      <c r="D159" s="74">
        <v>48365.22</v>
      </c>
    </row>
    <row r="160" spans="1:4" x14ac:dyDescent="0.25">
      <c r="A160" s="74">
        <v>607130</v>
      </c>
      <c r="B160" t="s">
        <v>21763</v>
      </c>
      <c r="C160" s="74" t="s">
        <v>3</v>
      </c>
      <c r="D160" s="74">
        <v>52195.33</v>
      </c>
    </row>
    <row r="161" spans="1:4" x14ac:dyDescent="0.25">
      <c r="A161" s="74">
        <v>606778</v>
      </c>
      <c r="B161" t="s">
        <v>21764</v>
      </c>
      <c r="C161" s="74" t="s">
        <v>3</v>
      </c>
      <c r="D161" s="74">
        <v>51528.62</v>
      </c>
    </row>
    <row r="162" spans="1:4" x14ac:dyDescent="0.25">
      <c r="A162" s="74">
        <v>607131</v>
      </c>
      <c r="B162" t="s">
        <v>21765</v>
      </c>
      <c r="C162" s="74" t="s">
        <v>3</v>
      </c>
      <c r="D162" s="74">
        <v>48983.11</v>
      </c>
    </row>
    <row r="163" spans="1:4" x14ac:dyDescent="0.25">
      <c r="A163" s="74">
        <v>606779</v>
      </c>
      <c r="B163" t="s">
        <v>21766</v>
      </c>
      <c r="C163" s="74" t="s">
        <v>3</v>
      </c>
      <c r="D163" s="74">
        <v>48394.18</v>
      </c>
    </row>
    <row r="164" spans="1:4" x14ac:dyDescent="0.25">
      <c r="A164" s="74">
        <v>607133</v>
      </c>
      <c r="B164" t="s">
        <v>21767</v>
      </c>
      <c r="C164" s="74" t="s">
        <v>3</v>
      </c>
      <c r="D164" s="74">
        <v>49771.8</v>
      </c>
    </row>
    <row r="165" spans="1:4" x14ac:dyDescent="0.25">
      <c r="A165" s="74">
        <v>606781</v>
      </c>
      <c r="B165" t="s">
        <v>21768</v>
      </c>
      <c r="C165" s="74" t="s">
        <v>3</v>
      </c>
      <c r="D165" s="74">
        <v>49158.6</v>
      </c>
    </row>
    <row r="166" spans="1:4" x14ac:dyDescent="0.25">
      <c r="A166" s="74">
        <v>607132</v>
      </c>
      <c r="B166" t="s">
        <v>21769</v>
      </c>
      <c r="C166" s="74" t="s">
        <v>3</v>
      </c>
      <c r="D166" s="74">
        <v>54224.13</v>
      </c>
    </row>
    <row r="167" spans="1:4" x14ac:dyDescent="0.25">
      <c r="A167" s="74">
        <v>606780</v>
      </c>
      <c r="B167" t="s">
        <v>21770</v>
      </c>
      <c r="C167" s="74" t="s">
        <v>3</v>
      </c>
      <c r="D167" s="74">
        <v>53509.8</v>
      </c>
    </row>
    <row r="168" spans="1:4" x14ac:dyDescent="0.25">
      <c r="A168" s="74">
        <v>607134</v>
      </c>
      <c r="B168" t="s">
        <v>21771</v>
      </c>
      <c r="C168" s="74" t="s">
        <v>3</v>
      </c>
      <c r="D168" s="74">
        <v>53679.7</v>
      </c>
    </row>
    <row r="169" spans="1:4" x14ac:dyDescent="0.25">
      <c r="A169" s="74">
        <v>606782</v>
      </c>
      <c r="B169" t="s">
        <v>21772</v>
      </c>
      <c r="C169" s="74" t="s">
        <v>3</v>
      </c>
      <c r="D169" s="74">
        <v>52982.62</v>
      </c>
    </row>
    <row r="170" spans="1:4" x14ac:dyDescent="0.25">
      <c r="A170" s="74">
        <v>607136</v>
      </c>
      <c r="B170" t="s">
        <v>21773</v>
      </c>
      <c r="C170" s="74" t="s">
        <v>3</v>
      </c>
      <c r="D170" s="74">
        <v>53006.82</v>
      </c>
    </row>
    <row r="171" spans="1:4" x14ac:dyDescent="0.25">
      <c r="A171" s="74">
        <v>606784</v>
      </c>
      <c r="B171" t="s">
        <v>21774</v>
      </c>
      <c r="C171" s="74" t="s">
        <v>3</v>
      </c>
      <c r="D171" s="74">
        <v>52326.51</v>
      </c>
    </row>
    <row r="172" spans="1:4" x14ac:dyDescent="0.25">
      <c r="A172" s="74">
        <v>607135</v>
      </c>
      <c r="B172" t="s">
        <v>21775</v>
      </c>
      <c r="C172" s="74" t="s">
        <v>3</v>
      </c>
      <c r="D172" s="74">
        <v>59075.16</v>
      </c>
    </row>
    <row r="173" spans="1:4" x14ac:dyDescent="0.25">
      <c r="A173" s="74">
        <v>606783</v>
      </c>
      <c r="B173" t="s">
        <v>21776</v>
      </c>
      <c r="C173" s="74" t="s">
        <v>3</v>
      </c>
      <c r="D173" s="74">
        <v>58292.41</v>
      </c>
    </row>
    <row r="174" spans="1:4" x14ac:dyDescent="0.25">
      <c r="A174" s="74">
        <v>607138</v>
      </c>
      <c r="B174" t="s">
        <v>21777</v>
      </c>
      <c r="C174" s="74" t="s">
        <v>3</v>
      </c>
      <c r="D174" s="74">
        <v>53884.2</v>
      </c>
    </row>
    <row r="175" spans="1:4" x14ac:dyDescent="0.25">
      <c r="A175" s="74">
        <v>606786</v>
      </c>
      <c r="B175" t="s">
        <v>21778</v>
      </c>
      <c r="C175" s="74" t="s">
        <v>3</v>
      </c>
      <c r="D175" s="74">
        <v>53163.31</v>
      </c>
    </row>
    <row r="176" spans="1:4" x14ac:dyDescent="0.25">
      <c r="A176" s="74">
        <v>606842</v>
      </c>
      <c r="B176" t="s">
        <v>21779</v>
      </c>
      <c r="C176" s="74" t="s">
        <v>3</v>
      </c>
      <c r="D176" s="74">
        <v>67141.320000000007</v>
      </c>
    </row>
    <row r="177" spans="1:4" x14ac:dyDescent="0.25">
      <c r="A177" s="74">
        <v>606832</v>
      </c>
      <c r="B177" t="s">
        <v>21780</v>
      </c>
      <c r="C177" s="74" t="s">
        <v>3</v>
      </c>
      <c r="D177" s="74">
        <v>66758.95</v>
      </c>
    </row>
    <row r="178" spans="1:4" x14ac:dyDescent="0.25">
      <c r="A178" s="74">
        <v>606843</v>
      </c>
      <c r="B178" t="s">
        <v>21781</v>
      </c>
      <c r="C178" s="74" t="s">
        <v>3</v>
      </c>
      <c r="D178" s="74">
        <v>69765.34</v>
      </c>
    </row>
    <row r="179" spans="1:4" x14ac:dyDescent="0.25">
      <c r="A179" s="74">
        <v>606833</v>
      </c>
      <c r="B179" t="s">
        <v>21782</v>
      </c>
      <c r="C179" s="74" t="s">
        <v>3</v>
      </c>
      <c r="D179" s="74">
        <v>69362.67</v>
      </c>
    </row>
    <row r="180" spans="1:4" x14ac:dyDescent="0.25">
      <c r="A180" s="74">
        <v>606845</v>
      </c>
      <c r="B180" t="s">
        <v>21783</v>
      </c>
      <c r="C180" s="74" t="s">
        <v>3</v>
      </c>
      <c r="D180" s="74">
        <v>72328.84</v>
      </c>
    </row>
    <row r="181" spans="1:4" x14ac:dyDescent="0.25">
      <c r="A181" s="74">
        <v>606835</v>
      </c>
      <c r="B181" t="s">
        <v>21784</v>
      </c>
      <c r="C181" s="74" t="s">
        <v>3</v>
      </c>
      <c r="D181" s="74">
        <v>71928.73</v>
      </c>
    </row>
    <row r="182" spans="1:4" x14ac:dyDescent="0.25">
      <c r="A182" s="74">
        <v>606844</v>
      </c>
      <c r="B182" t="s">
        <v>21785</v>
      </c>
      <c r="C182" s="74" t="s">
        <v>3</v>
      </c>
      <c r="D182" s="74">
        <v>70865.53</v>
      </c>
    </row>
    <row r="183" spans="1:4" x14ac:dyDescent="0.25">
      <c r="A183" s="74">
        <v>606834</v>
      </c>
      <c r="B183" t="s">
        <v>21786</v>
      </c>
      <c r="C183" s="74" t="s">
        <v>3</v>
      </c>
      <c r="D183" s="74">
        <v>70451.929999999993</v>
      </c>
    </row>
    <row r="184" spans="1:4" x14ac:dyDescent="0.25">
      <c r="A184" s="74">
        <v>606847</v>
      </c>
      <c r="B184" t="s">
        <v>21787</v>
      </c>
      <c r="C184" s="74" t="s">
        <v>3</v>
      </c>
      <c r="D184" s="74">
        <v>75658.34</v>
      </c>
    </row>
    <row r="185" spans="1:4" x14ac:dyDescent="0.25">
      <c r="A185" s="74">
        <v>606837</v>
      </c>
      <c r="B185" t="s">
        <v>21788</v>
      </c>
      <c r="C185" s="74" t="s">
        <v>3</v>
      </c>
      <c r="D185" s="74">
        <v>75204.36</v>
      </c>
    </row>
    <row r="186" spans="1:4" x14ac:dyDescent="0.25">
      <c r="A186" s="74">
        <v>606846</v>
      </c>
      <c r="B186" t="s">
        <v>21789</v>
      </c>
      <c r="C186" s="74" t="s">
        <v>3</v>
      </c>
      <c r="D186" s="74">
        <v>76503.48</v>
      </c>
    </row>
    <row r="187" spans="1:4" x14ac:dyDescent="0.25">
      <c r="A187" s="74">
        <v>606836</v>
      </c>
      <c r="B187" t="s">
        <v>21790</v>
      </c>
      <c r="C187" s="74" t="s">
        <v>3</v>
      </c>
      <c r="D187" s="74">
        <v>76046.31</v>
      </c>
    </row>
    <row r="188" spans="1:4" x14ac:dyDescent="0.25">
      <c r="A188" s="74">
        <v>606848</v>
      </c>
      <c r="B188" t="s">
        <v>21791</v>
      </c>
      <c r="C188" s="74" t="s">
        <v>3</v>
      </c>
      <c r="D188" s="74">
        <v>76323.100000000006</v>
      </c>
    </row>
    <row r="189" spans="1:4" x14ac:dyDescent="0.25">
      <c r="A189" s="74">
        <v>606838</v>
      </c>
      <c r="B189" t="s">
        <v>21792</v>
      </c>
      <c r="C189" s="74" t="s">
        <v>3</v>
      </c>
      <c r="D189" s="74">
        <v>75846.559999999998</v>
      </c>
    </row>
    <row r="190" spans="1:4" x14ac:dyDescent="0.25">
      <c r="A190" s="74">
        <v>606849</v>
      </c>
      <c r="B190" t="s">
        <v>21793</v>
      </c>
      <c r="C190" s="74" t="s">
        <v>3</v>
      </c>
      <c r="D190" s="74">
        <v>82534.58</v>
      </c>
    </row>
    <row r="191" spans="1:4" x14ac:dyDescent="0.25">
      <c r="A191" s="74">
        <v>606839</v>
      </c>
      <c r="B191" t="s">
        <v>21794</v>
      </c>
      <c r="C191" s="74" t="s">
        <v>3</v>
      </c>
      <c r="D191" s="74">
        <v>82071.98</v>
      </c>
    </row>
    <row r="192" spans="1:4" x14ac:dyDescent="0.25">
      <c r="A192" s="74">
        <v>606850</v>
      </c>
      <c r="B192" t="s">
        <v>21795</v>
      </c>
      <c r="C192" s="74" t="s">
        <v>3</v>
      </c>
      <c r="D192" s="74">
        <v>83233.149999999994</v>
      </c>
    </row>
    <row r="193" spans="1:4" x14ac:dyDescent="0.25">
      <c r="A193" s="74">
        <v>606840</v>
      </c>
      <c r="B193" t="s">
        <v>21796</v>
      </c>
      <c r="C193" s="74" t="s">
        <v>3</v>
      </c>
      <c r="D193" s="74">
        <v>82724.63</v>
      </c>
    </row>
    <row r="194" spans="1:4" x14ac:dyDescent="0.25">
      <c r="A194" s="74">
        <v>606851</v>
      </c>
      <c r="B194" t="s">
        <v>21797</v>
      </c>
      <c r="C194" s="74" t="s">
        <v>3</v>
      </c>
      <c r="D194" s="74">
        <v>83923.78</v>
      </c>
    </row>
    <row r="195" spans="1:4" x14ac:dyDescent="0.25">
      <c r="A195" s="74">
        <v>606841</v>
      </c>
      <c r="B195" t="s">
        <v>21798</v>
      </c>
      <c r="C195" s="74" t="s">
        <v>3</v>
      </c>
      <c r="D195" s="74">
        <v>83437.91</v>
      </c>
    </row>
    <row r="196" spans="1:4" x14ac:dyDescent="0.25">
      <c r="A196" s="74">
        <v>605604</v>
      </c>
      <c r="B196" t="s">
        <v>21799</v>
      </c>
      <c r="C196" s="74" t="s">
        <v>21800</v>
      </c>
      <c r="D196" s="74">
        <v>275.12</v>
      </c>
    </row>
    <row r="197" spans="1:4" x14ac:dyDescent="0.25">
      <c r="A197" s="74">
        <v>605695</v>
      </c>
      <c r="B197" t="s">
        <v>21801</v>
      </c>
      <c r="C197" s="74" t="s">
        <v>3</v>
      </c>
      <c r="D197" s="74">
        <v>1602.17</v>
      </c>
    </row>
    <row r="198" spans="1:4" x14ac:dyDescent="0.25">
      <c r="A198" s="74">
        <v>605607</v>
      </c>
      <c r="B198" t="s">
        <v>21802</v>
      </c>
      <c r="C198" s="74" t="s">
        <v>3</v>
      </c>
      <c r="D198" s="74">
        <v>1571.87</v>
      </c>
    </row>
    <row r="199" spans="1:4" x14ac:dyDescent="0.25">
      <c r="A199" s="74">
        <v>605696</v>
      </c>
      <c r="B199" t="s">
        <v>21803</v>
      </c>
      <c r="C199" s="74" t="s">
        <v>3</v>
      </c>
      <c r="D199" s="74">
        <v>1844.09</v>
      </c>
    </row>
    <row r="200" spans="1:4" x14ac:dyDescent="0.25">
      <c r="A200" s="74">
        <v>605608</v>
      </c>
      <c r="B200" t="s">
        <v>21804</v>
      </c>
      <c r="C200" s="74" t="s">
        <v>3</v>
      </c>
      <c r="D200" s="74">
        <v>1811.9</v>
      </c>
    </row>
    <row r="201" spans="1:4" x14ac:dyDescent="0.25">
      <c r="A201" s="74">
        <v>605697</v>
      </c>
      <c r="B201" t="s">
        <v>21805</v>
      </c>
      <c r="C201" s="74" t="s">
        <v>3</v>
      </c>
      <c r="D201" s="74">
        <v>2086.0300000000002</v>
      </c>
    </row>
    <row r="202" spans="1:4" x14ac:dyDescent="0.25">
      <c r="A202" s="74">
        <v>605609</v>
      </c>
      <c r="B202" t="s">
        <v>21806</v>
      </c>
      <c r="C202" s="74" t="s">
        <v>3</v>
      </c>
      <c r="D202" s="74">
        <v>2051.9499999999998</v>
      </c>
    </row>
    <row r="203" spans="1:4" x14ac:dyDescent="0.25">
      <c r="A203" s="74">
        <v>605698</v>
      </c>
      <c r="B203" t="s">
        <v>21807</v>
      </c>
      <c r="C203" s="74" t="s">
        <v>3</v>
      </c>
      <c r="D203" s="74">
        <v>2280.8200000000002</v>
      </c>
    </row>
    <row r="204" spans="1:4" x14ac:dyDescent="0.25">
      <c r="A204" s="74">
        <v>605610</v>
      </c>
      <c r="B204" t="s">
        <v>21808</v>
      </c>
      <c r="C204" s="74" t="s">
        <v>3</v>
      </c>
      <c r="D204" s="74">
        <v>2244.84</v>
      </c>
    </row>
    <row r="205" spans="1:4" x14ac:dyDescent="0.25">
      <c r="A205" s="74">
        <v>605699</v>
      </c>
      <c r="B205" t="s">
        <v>21809</v>
      </c>
      <c r="C205" s="74" t="s">
        <v>3</v>
      </c>
      <c r="D205" s="74">
        <v>2522.6999999999998</v>
      </c>
    </row>
    <row r="206" spans="1:4" x14ac:dyDescent="0.25">
      <c r="A206" s="74">
        <v>605611</v>
      </c>
      <c r="B206" t="s">
        <v>21810</v>
      </c>
      <c r="C206" s="74" t="s">
        <v>3</v>
      </c>
      <c r="D206" s="74">
        <v>2484.83</v>
      </c>
    </row>
    <row r="207" spans="1:4" x14ac:dyDescent="0.25">
      <c r="A207" s="74">
        <v>605700</v>
      </c>
      <c r="B207" t="s">
        <v>21811</v>
      </c>
      <c r="C207" s="74" t="s">
        <v>3</v>
      </c>
      <c r="D207" s="74">
        <v>2859.07</v>
      </c>
    </row>
    <row r="208" spans="1:4" x14ac:dyDescent="0.25">
      <c r="A208" s="74">
        <v>605612</v>
      </c>
      <c r="B208" t="s">
        <v>21812</v>
      </c>
      <c r="C208" s="74" t="s">
        <v>3</v>
      </c>
      <c r="D208" s="74">
        <v>2819.3</v>
      </c>
    </row>
    <row r="209" spans="1:4" x14ac:dyDescent="0.25">
      <c r="A209" s="74">
        <v>605701</v>
      </c>
      <c r="B209" t="s">
        <v>21813</v>
      </c>
      <c r="C209" s="74" t="s">
        <v>3</v>
      </c>
      <c r="D209" s="74">
        <v>3053.81</v>
      </c>
    </row>
    <row r="210" spans="1:4" x14ac:dyDescent="0.25">
      <c r="A210" s="74">
        <v>605613</v>
      </c>
      <c r="B210" t="s">
        <v>21814</v>
      </c>
      <c r="C210" s="74" t="s">
        <v>3</v>
      </c>
      <c r="D210" s="74">
        <v>3012.15</v>
      </c>
    </row>
    <row r="211" spans="1:4" x14ac:dyDescent="0.25">
      <c r="A211" s="74">
        <v>605702</v>
      </c>
      <c r="B211" t="s">
        <v>21815</v>
      </c>
      <c r="C211" s="74" t="s">
        <v>3</v>
      </c>
      <c r="D211" s="74">
        <v>3337.06</v>
      </c>
    </row>
    <row r="212" spans="1:4" x14ac:dyDescent="0.25">
      <c r="A212" s="74">
        <v>605614</v>
      </c>
      <c r="B212" t="s">
        <v>21816</v>
      </c>
      <c r="C212" s="74" t="s">
        <v>3</v>
      </c>
      <c r="D212" s="74">
        <v>3271.73</v>
      </c>
    </row>
    <row r="213" spans="1:4" x14ac:dyDescent="0.25">
      <c r="A213" s="74">
        <v>605703</v>
      </c>
      <c r="B213" t="s">
        <v>21817</v>
      </c>
      <c r="C213" s="74" t="s">
        <v>3</v>
      </c>
      <c r="D213" s="74">
        <v>3536.18</v>
      </c>
    </row>
    <row r="214" spans="1:4" x14ac:dyDescent="0.25">
      <c r="A214" s="74">
        <v>605615</v>
      </c>
      <c r="B214" t="s">
        <v>21818</v>
      </c>
      <c r="C214" s="74" t="s">
        <v>3</v>
      </c>
      <c r="D214" s="74">
        <v>3468.01</v>
      </c>
    </row>
    <row r="215" spans="1:4" x14ac:dyDescent="0.25">
      <c r="A215" s="74">
        <v>605704</v>
      </c>
      <c r="B215" t="s">
        <v>21819</v>
      </c>
      <c r="C215" s="74" t="s">
        <v>3</v>
      </c>
      <c r="D215" s="74">
        <v>3783.13</v>
      </c>
    </row>
    <row r="216" spans="1:4" x14ac:dyDescent="0.25">
      <c r="A216" s="74">
        <v>605616</v>
      </c>
      <c r="B216" t="s">
        <v>21820</v>
      </c>
      <c r="C216" s="74" t="s">
        <v>3</v>
      </c>
      <c r="D216" s="74">
        <v>3712.12</v>
      </c>
    </row>
    <row r="217" spans="1:4" x14ac:dyDescent="0.25">
      <c r="A217" s="74">
        <v>605705</v>
      </c>
      <c r="B217" t="s">
        <v>21821</v>
      </c>
      <c r="C217" s="74" t="s">
        <v>3</v>
      </c>
      <c r="D217" s="74">
        <v>4033.78</v>
      </c>
    </row>
    <row r="218" spans="1:4" x14ac:dyDescent="0.25">
      <c r="A218" s="74">
        <v>605617</v>
      </c>
      <c r="B218" t="s">
        <v>21822</v>
      </c>
      <c r="C218" s="74" t="s">
        <v>3</v>
      </c>
      <c r="D218" s="74">
        <v>3959.93</v>
      </c>
    </row>
    <row r="219" spans="1:4" x14ac:dyDescent="0.25">
      <c r="A219" s="74">
        <v>605706</v>
      </c>
      <c r="B219" t="s">
        <v>21823</v>
      </c>
      <c r="C219" s="74" t="s">
        <v>3</v>
      </c>
      <c r="D219" s="74">
        <v>4238.6000000000004</v>
      </c>
    </row>
    <row r="220" spans="1:4" x14ac:dyDescent="0.25">
      <c r="A220" s="74">
        <v>605618</v>
      </c>
      <c r="B220" t="s">
        <v>21824</v>
      </c>
      <c r="C220" s="74" t="s">
        <v>3</v>
      </c>
      <c r="D220" s="74">
        <v>4161.91</v>
      </c>
    </row>
    <row r="221" spans="1:4" x14ac:dyDescent="0.25">
      <c r="A221" s="74">
        <v>605707</v>
      </c>
      <c r="B221" t="s">
        <v>21825</v>
      </c>
      <c r="C221" s="74" t="s">
        <v>3</v>
      </c>
      <c r="D221" s="74">
        <v>4696.7</v>
      </c>
    </row>
    <row r="222" spans="1:4" x14ac:dyDescent="0.25">
      <c r="A222" s="74">
        <v>605619</v>
      </c>
      <c r="B222" t="s">
        <v>21826</v>
      </c>
      <c r="C222" s="74" t="s">
        <v>3</v>
      </c>
      <c r="D222" s="74">
        <v>4617.17</v>
      </c>
    </row>
    <row r="223" spans="1:4" x14ac:dyDescent="0.25">
      <c r="A223" s="74">
        <v>605708</v>
      </c>
      <c r="B223" t="s">
        <v>21827</v>
      </c>
      <c r="C223" s="74" t="s">
        <v>3</v>
      </c>
      <c r="D223" s="74">
        <v>5503.62</v>
      </c>
    </row>
    <row r="224" spans="1:4" x14ac:dyDescent="0.25">
      <c r="A224" s="74">
        <v>605620</v>
      </c>
      <c r="B224" t="s">
        <v>21828</v>
      </c>
      <c r="C224" s="74" t="s">
        <v>3</v>
      </c>
      <c r="D224" s="74">
        <v>5421.25</v>
      </c>
    </row>
    <row r="225" spans="1:4" x14ac:dyDescent="0.25">
      <c r="A225" s="74">
        <v>605709</v>
      </c>
      <c r="B225" t="s">
        <v>21829</v>
      </c>
      <c r="C225" s="74" t="s">
        <v>3</v>
      </c>
      <c r="D225" s="74">
        <v>5765.4</v>
      </c>
    </row>
    <row r="226" spans="1:4" x14ac:dyDescent="0.25">
      <c r="A226" s="74">
        <v>605621</v>
      </c>
      <c r="B226" t="s">
        <v>21830</v>
      </c>
      <c r="C226" s="74" t="s">
        <v>3</v>
      </c>
      <c r="D226" s="74">
        <v>5680.19</v>
      </c>
    </row>
    <row r="227" spans="1:4" x14ac:dyDescent="0.25">
      <c r="A227" s="74">
        <v>605710</v>
      </c>
      <c r="B227" t="s">
        <v>21831</v>
      </c>
      <c r="C227" s="74" t="s">
        <v>3</v>
      </c>
      <c r="D227" s="74">
        <v>6190.59</v>
      </c>
    </row>
    <row r="228" spans="1:4" x14ac:dyDescent="0.25">
      <c r="A228" s="74">
        <v>605622</v>
      </c>
      <c r="B228" t="s">
        <v>21832</v>
      </c>
      <c r="C228" s="74" t="s">
        <v>3</v>
      </c>
      <c r="D228" s="74">
        <v>6102.53</v>
      </c>
    </row>
    <row r="229" spans="1:4" x14ac:dyDescent="0.25">
      <c r="A229" s="74">
        <v>605711</v>
      </c>
      <c r="B229" t="s">
        <v>21833</v>
      </c>
      <c r="C229" s="74" t="s">
        <v>3</v>
      </c>
      <c r="D229" s="74">
        <v>6397.16</v>
      </c>
    </row>
    <row r="230" spans="1:4" x14ac:dyDescent="0.25">
      <c r="A230" s="74">
        <v>605623</v>
      </c>
      <c r="B230" t="s">
        <v>21834</v>
      </c>
      <c r="C230" s="74" t="s">
        <v>3</v>
      </c>
      <c r="D230" s="74">
        <v>6306.27</v>
      </c>
    </row>
    <row r="231" spans="1:4" x14ac:dyDescent="0.25">
      <c r="A231" s="74">
        <v>605712</v>
      </c>
      <c r="B231" t="s">
        <v>21835</v>
      </c>
      <c r="C231" s="74" t="s">
        <v>3</v>
      </c>
      <c r="D231" s="74">
        <v>6732.54</v>
      </c>
    </row>
    <row r="232" spans="1:4" x14ac:dyDescent="0.25">
      <c r="A232" s="74">
        <v>605624</v>
      </c>
      <c r="B232" t="s">
        <v>21836</v>
      </c>
      <c r="C232" s="74" t="s">
        <v>3</v>
      </c>
      <c r="D232" s="74">
        <v>6638.81</v>
      </c>
    </row>
    <row r="233" spans="1:4" x14ac:dyDescent="0.25">
      <c r="A233" s="74">
        <v>605713</v>
      </c>
      <c r="B233" t="s">
        <v>21837</v>
      </c>
      <c r="C233" s="74" t="s">
        <v>3</v>
      </c>
      <c r="D233" s="74">
        <v>9025.32</v>
      </c>
    </row>
    <row r="234" spans="1:4" x14ac:dyDescent="0.25">
      <c r="A234" s="74">
        <v>605625</v>
      </c>
      <c r="B234" t="s">
        <v>21838</v>
      </c>
      <c r="C234" s="74" t="s">
        <v>3</v>
      </c>
      <c r="D234" s="74">
        <v>8928.75</v>
      </c>
    </row>
    <row r="235" spans="1:4" x14ac:dyDescent="0.25">
      <c r="A235" s="74">
        <v>605714</v>
      </c>
      <c r="B235" t="s">
        <v>21839</v>
      </c>
      <c r="C235" s="74" t="s">
        <v>3</v>
      </c>
      <c r="D235" s="74">
        <v>11358.63</v>
      </c>
    </row>
    <row r="236" spans="1:4" x14ac:dyDescent="0.25">
      <c r="A236" s="74">
        <v>605626</v>
      </c>
      <c r="B236" t="s">
        <v>21840</v>
      </c>
      <c r="C236" s="74" t="s">
        <v>3</v>
      </c>
      <c r="D236" s="74">
        <v>11259.22</v>
      </c>
    </row>
    <row r="237" spans="1:4" x14ac:dyDescent="0.25">
      <c r="A237" s="74">
        <v>605715</v>
      </c>
      <c r="B237" t="s">
        <v>21841</v>
      </c>
      <c r="C237" s="74" t="s">
        <v>3</v>
      </c>
      <c r="D237" s="74">
        <v>12124.46</v>
      </c>
    </row>
    <row r="238" spans="1:4" x14ac:dyDescent="0.25">
      <c r="A238" s="74">
        <v>605627</v>
      </c>
      <c r="B238" t="s">
        <v>21842</v>
      </c>
      <c r="C238" s="74" t="s">
        <v>3</v>
      </c>
      <c r="D238" s="74">
        <v>12022.2</v>
      </c>
    </row>
    <row r="239" spans="1:4" x14ac:dyDescent="0.25">
      <c r="A239" s="74">
        <v>605716</v>
      </c>
      <c r="B239" t="s">
        <v>21843</v>
      </c>
      <c r="C239" s="74" t="s">
        <v>3</v>
      </c>
      <c r="D239" s="74">
        <v>12569.49</v>
      </c>
    </row>
    <row r="240" spans="1:4" x14ac:dyDescent="0.25">
      <c r="A240" s="74">
        <v>605628</v>
      </c>
      <c r="B240" t="s">
        <v>21844</v>
      </c>
      <c r="C240" s="74" t="s">
        <v>3</v>
      </c>
      <c r="D240" s="74">
        <v>12464.4</v>
      </c>
    </row>
    <row r="241" spans="1:4" x14ac:dyDescent="0.25">
      <c r="A241" s="74">
        <v>605717</v>
      </c>
      <c r="B241" t="s">
        <v>21845</v>
      </c>
      <c r="C241" s="74" t="s">
        <v>3</v>
      </c>
      <c r="D241" s="74">
        <v>13386.35</v>
      </c>
    </row>
    <row r="242" spans="1:4" x14ac:dyDescent="0.25">
      <c r="A242" s="74">
        <v>605629</v>
      </c>
      <c r="B242" t="s">
        <v>21846</v>
      </c>
      <c r="C242" s="74" t="s">
        <v>3</v>
      </c>
      <c r="D242" s="74">
        <v>13278.42</v>
      </c>
    </row>
    <row r="243" spans="1:4" x14ac:dyDescent="0.25">
      <c r="A243" s="74">
        <v>605651</v>
      </c>
      <c r="B243" t="s">
        <v>21847</v>
      </c>
      <c r="C243" s="74" t="s">
        <v>3</v>
      </c>
      <c r="D243" s="74">
        <v>1513.05</v>
      </c>
    </row>
    <row r="244" spans="1:4" x14ac:dyDescent="0.25">
      <c r="A244" s="74">
        <v>605460</v>
      </c>
      <c r="B244" t="s">
        <v>21848</v>
      </c>
      <c r="C244" s="74" t="s">
        <v>3</v>
      </c>
      <c r="D244" s="74">
        <v>1482.75</v>
      </c>
    </row>
    <row r="245" spans="1:4" x14ac:dyDescent="0.25">
      <c r="A245" s="74">
        <v>605652</v>
      </c>
      <c r="B245" t="s">
        <v>21849</v>
      </c>
      <c r="C245" s="74" t="s">
        <v>3</v>
      </c>
      <c r="D245" s="74">
        <v>1741.05</v>
      </c>
    </row>
    <row r="246" spans="1:4" x14ac:dyDescent="0.25">
      <c r="A246" s="74">
        <v>605461</v>
      </c>
      <c r="B246" t="s">
        <v>21850</v>
      </c>
      <c r="C246" s="74" t="s">
        <v>3</v>
      </c>
      <c r="D246" s="74">
        <v>1708.86</v>
      </c>
    </row>
    <row r="247" spans="1:4" x14ac:dyDescent="0.25">
      <c r="A247" s="74">
        <v>605653</v>
      </c>
      <c r="B247" t="s">
        <v>21851</v>
      </c>
      <c r="C247" s="74" t="s">
        <v>3</v>
      </c>
      <c r="D247" s="74">
        <v>1969.07</v>
      </c>
    </row>
    <row r="248" spans="1:4" x14ac:dyDescent="0.25">
      <c r="A248" s="74">
        <v>605462</v>
      </c>
      <c r="B248" t="s">
        <v>21852</v>
      </c>
      <c r="C248" s="74" t="s">
        <v>3</v>
      </c>
      <c r="D248" s="74">
        <v>1934.99</v>
      </c>
    </row>
    <row r="249" spans="1:4" x14ac:dyDescent="0.25">
      <c r="A249" s="74">
        <v>605654</v>
      </c>
      <c r="B249" t="s">
        <v>21853</v>
      </c>
      <c r="C249" s="74" t="s">
        <v>3</v>
      </c>
      <c r="D249" s="74">
        <v>2152.73</v>
      </c>
    </row>
    <row r="250" spans="1:4" x14ac:dyDescent="0.25">
      <c r="A250" s="74">
        <v>605463</v>
      </c>
      <c r="B250" t="s">
        <v>21854</v>
      </c>
      <c r="C250" s="74" t="s">
        <v>3</v>
      </c>
      <c r="D250" s="74">
        <v>2116.75</v>
      </c>
    </row>
    <row r="251" spans="1:4" x14ac:dyDescent="0.25">
      <c r="A251" s="74">
        <v>605655</v>
      </c>
      <c r="B251" t="s">
        <v>21855</v>
      </c>
      <c r="C251" s="74" t="s">
        <v>3</v>
      </c>
      <c r="D251" s="74">
        <v>2380.6799999999998</v>
      </c>
    </row>
    <row r="252" spans="1:4" x14ac:dyDescent="0.25">
      <c r="A252" s="74">
        <v>605464</v>
      </c>
      <c r="B252" t="s">
        <v>21856</v>
      </c>
      <c r="C252" s="74" t="s">
        <v>3</v>
      </c>
      <c r="D252" s="74">
        <v>2342.81</v>
      </c>
    </row>
    <row r="253" spans="1:4" x14ac:dyDescent="0.25">
      <c r="A253" s="74">
        <v>605656</v>
      </c>
      <c r="B253" t="s">
        <v>21857</v>
      </c>
      <c r="C253" s="74" t="s">
        <v>3</v>
      </c>
      <c r="D253" s="74">
        <v>2697.54</v>
      </c>
    </row>
    <row r="254" spans="1:4" x14ac:dyDescent="0.25">
      <c r="A254" s="74">
        <v>605465</v>
      </c>
      <c r="B254" t="s">
        <v>21858</v>
      </c>
      <c r="C254" s="74" t="s">
        <v>3</v>
      </c>
      <c r="D254" s="74">
        <v>2657.78</v>
      </c>
    </row>
    <row r="255" spans="1:4" x14ac:dyDescent="0.25">
      <c r="A255" s="74">
        <v>605657</v>
      </c>
      <c r="B255" t="s">
        <v>21859</v>
      </c>
      <c r="C255" s="74" t="s">
        <v>3</v>
      </c>
      <c r="D255" s="74">
        <v>2881.15</v>
      </c>
    </row>
    <row r="256" spans="1:4" x14ac:dyDescent="0.25">
      <c r="A256" s="74">
        <v>605466</v>
      </c>
      <c r="B256" t="s">
        <v>21860</v>
      </c>
      <c r="C256" s="74" t="s">
        <v>3</v>
      </c>
      <c r="D256" s="74">
        <v>2839.49</v>
      </c>
    </row>
    <row r="257" spans="1:4" x14ac:dyDescent="0.25">
      <c r="A257" s="74">
        <v>605658</v>
      </c>
      <c r="B257" t="s">
        <v>21861</v>
      </c>
      <c r="C257" s="74" t="s">
        <v>3</v>
      </c>
      <c r="D257" s="74">
        <v>3150.48</v>
      </c>
    </row>
    <row r="258" spans="1:4" x14ac:dyDescent="0.25">
      <c r="A258" s="74">
        <v>605467</v>
      </c>
      <c r="B258" t="s">
        <v>21862</v>
      </c>
      <c r="C258" s="74" t="s">
        <v>3</v>
      </c>
      <c r="D258" s="74">
        <v>3085.15</v>
      </c>
    </row>
    <row r="259" spans="1:4" x14ac:dyDescent="0.25">
      <c r="A259" s="74">
        <v>605659</v>
      </c>
      <c r="B259" t="s">
        <v>21863</v>
      </c>
      <c r="C259" s="74" t="s">
        <v>3</v>
      </c>
      <c r="D259" s="74">
        <v>3338.46</v>
      </c>
    </row>
    <row r="260" spans="1:4" x14ac:dyDescent="0.25">
      <c r="A260" s="74">
        <v>605468</v>
      </c>
      <c r="B260" t="s">
        <v>21864</v>
      </c>
      <c r="C260" s="74" t="s">
        <v>3</v>
      </c>
      <c r="D260" s="74">
        <v>3270.29</v>
      </c>
    </row>
    <row r="261" spans="1:4" x14ac:dyDescent="0.25">
      <c r="A261" s="74">
        <v>605660</v>
      </c>
      <c r="B261" t="s">
        <v>21865</v>
      </c>
      <c r="C261" s="74" t="s">
        <v>3</v>
      </c>
      <c r="D261" s="74">
        <v>3571.49</v>
      </c>
    </row>
    <row r="262" spans="1:4" x14ac:dyDescent="0.25">
      <c r="A262" s="74">
        <v>605469</v>
      </c>
      <c r="B262" t="s">
        <v>21866</v>
      </c>
      <c r="C262" s="74" t="s">
        <v>3</v>
      </c>
      <c r="D262" s="74">
        <v>3500.48</v>
      </c>
    </row>
    <row r="263" spans="1:4" x14ac:dyDescent="0.25">
      <c r="A263" s="74">
        <v>605661</v>
      </c>
      <c r="B263" t="s">
        <v>21867</v>
      </c>
      <c r="C263" s="74" t="s">
        <v>3</v>
      </c>
      <c r="D263" s="74">
        <v>3808.21</v>
      </c>
    </row>
    <row r="264" spans="1:4" x14ac:dyDescent="0.25">
      <c r="A264" s="74">
        <v>605470</v>
      </c>
      <c r="B264" t="s">
        <v>21868</v>
      </c>
      <c r="C264" s="74" t="s">
        <v>3</v>
      </c>
      <c r="D264" s="74">
        <v>3734.36</v>
      </c>
    </row>
    <row r="265" spans="1:4" x14ac:dyDescent="0.25">
      <c r="A265" s="74">
        <v>605662</v>
      </c>
      <c r="B265" t="s">
        <v>21869</v>
      </c>
      <c r="C265" s="74" t="s">
        <v>3</v>
      </c>
      <c r="D265" s="74">
        <v>4001.89</v>
      </c>
    </row>
    <row r="266" spans="1:4" x14ac:dyDescent="0.25">
      <c r="A266" s="74">
        <v>605471</v>
      </c>
      <c r="B266" t="s">
        <v>21870</v>
      </c>
      <c r="C266" s="74" t="s">
        <v>3</v>
      </c>
      <c r="D266" s="74">
        <v>3925.2</v>
      </c>
    </row>
    <row r="267" spans="1:4" x14ac:dyDescent="0.25">
      <c r="A267" s="74">
        <v>605663</v>
      </c>
      <c r="B267" t="s">
        <v>21871</v>
      </c>
      <c r="C267" s="74" t="s">
        <v>3</v>
      </c>
      <c r="D267" s="74">
        <v>4446.04</v>
      </c>
    </row>
    <row r="268" spans="1:4" x14ac:dyDescent="0.25">
      <c r="A268" s="74">
        <v>605472</v>
      </c>
      <c r="B268" t="s">
        <v>21872</v>
      </c>
      <c r="C268" s="74" t="s">
        <v>3</v>
      </c>
      <c r="D268" s="74">
        <v>4366.51</v>
      </c>
    </row>
    <row r="269" spans="1:4" x14ac:dyDescent="0.25">
      <c r="A269" s="74">
        <v>605664</v>
      </c>
      <c r="B269" t="s">
        <v>21873</v>
      </c>
      <c r="C269" s="74" t="s">
        <v>3</v>
      </c>
      <c r="D269" s="74">
        <v>5203.2299999999996</v>
      </c>
    </row>
    <row r="270" spans="1:4" x14ac:dyDescent="0.25">
      <c r="A270" s="74">
        <v>605473</v>
      </c>
      <c r="B270" t="s">
        <v>21874</v>
      </c>
      <c r="C270" s="74" t="s">
        <v>3</v>
      </c>
      <c r="D270" s="74">
        <v>5120.8599999999997</v>
      </c>
    </row>
    <row r="271" spans="1:4" x14ac:dyDescent="0.25">
      <c r="A271" s="74">
        <v>605665</v>
      </c>
      <c r="B271" t="s">
        <v>21875</v>
      </c>
      <c r="C271" s="74" t="s">
        <v>3</v>
      </c>
      <c r="D271" s="74">
        <v>5448.78</v>
      </c>
    </row>
    <row r="272" spans="1:4" x14ac:dyDescent="0.25">
      <c r="A272" s="74">
        <v>605474</v>
      </c>
      <c r="B272" t="s">
        <v>21876</v>
      </c>
      <c r="C272" s="74" t="s">
        <v>3</v>
      </c>
      <c r="D272" s="74">
        <v>5363.57</v>
      </c>
    </row>
    <row r="273" spans="1:4" x14ac:dyDescent="0.25">
      <c r="A273" s="74">
        <v>605666</v>
      </c>
      <c r="B273" t="s">
        <v>21877</v>
      </c>
      <c r="C273" s="74" t="s">
        <v>3</v>
      </c>
      <c r="D273" s="74">
        <v>5852.32</v>
      </c>
    </row>
    <row r="274" spans="1:4" x14ac:dyDescent="0.25">
      <c r="A274" s="74">
        <v>605475</v>
      </c>
      <c r="B274" t="s">
        <v>21878</v>
      </c>
      <c r="C274" s="74" t="s">
        <v>3</v>
      </c>
      <c r="D274" s="74">
        <v>5764.27</v>
      </c>
    </row>
    <row r="275" spans="1:4" x14ac:dyDescent="0.25">
      <c r="A275" s="74">
        <v>605667</v>
      </c>
      <c r="B275" t="s">
        <v>21879</v>
      </c>
      <c r="C275" s="74" t="s">
        <v>3</v>
      </c>
      <c r="D275" s="74">
        <v>6050.77</v>
      </c>
    </row>
    <row r="276" spans="1:4" x14ac:dyDescent="0.25">
      <c r="A276" s="74">
        <v>605476</v>
      </c>
      <c r="B276" t="s">
        <v>21880</v>
      </c>
      <c r="C276" s="74" t="s">
        <v>3</v>
      </c>
      <c r="D276" s="74">
        <v>5959.88</v>
      </c>
    </row>
    <row r="277" spans="1:4" x14ac:dyDescent="0.25">
      <c r="A277" s="74">
        <v>605668</v>
      </c>
      <c r="B277" t="s">
        <v>21881</v>
      </c>
      <c r="C277" s="74" t="s">
        <v>3</v>
      </c>
      <c r="D277" s="74">
        <v>6372.62</v>
      </c>
    </row>
    <row r="278" spans="1:4" x14ac:dyDescent="0.25">
      <c r="A278" s="74">
        <v>605477</v>
      </c>
      <c r="B278" t="s">
        <v>21882</v>
      </c>
      <c r="C278" s="74" t="s">
        <v>3</v>
      </c>
      <c r="D278" s="74">
        <v>6278.89</v>
      </c>
    </row>
    <row r="279" spans="1:4" x14ac:dyDescent="0.25">
      <c r="A279" s="74">
        <v>605669</v>
      </c>
      <c r="B279" t="s">
        <v>21883</v>
      </c>
      <c r="C279" s="74" t="s">
        <v>3</v>
      </c>
      <c r="D279" s="74">
        <v>8357.65</v>
      </c>
    </row>
    <row r="280" spans="1:4" x14ac:dyDescent="0.25">
      <c r="A280" s="74">
        <v>605478</v>
      </c>
      <c r="B280" t="s">
        <v>21884</v>
      </c>
      <c r="C280" s="74" t="s">
        <v>3</v>
      </c>
      <c r="D280" s="74">
        <v>8261.08</v>
      </c>
    </row>
    <row r="281" spans="1:4" x14ac:dyDescent="0.25">
      <c r="A281" s="74">
        <v>605670</v>
      </c>
      <c r="B281" t="s">
        <v>21885</v>
      </c>
      <c r="C281" s="74" t="s">
        <v>3</v>
      </c>
      <c r="D281" s="74">
        <v>10517.25</v>
      </c>
    </row>
    <row r="282" spans="1:4" x14ac:dyDescent="0.25">
      <c r="A282" s="74">
        <v>605479</v>
      </c>
      <c r="B282" t="s">
        <v>21886</v>
      </c>
      <c r="C282" s="74" t="s">
        <v>3</v>
      </c>
      <c r="D282" s="74">
        <v>10417.84</v>
      </c>
    </row>
    <row r="283" spans="1:4" x14ac:dyDescent="0.25">
      <c r="A283" s="74">
        <v>605671</v>
      </c>
      <c r="B283" t="s">
        <v>21887</v>
      </c>
      <c r="C283" s="74" t="s">
        <v>3</v>
      </c>
      <c r="D283" s="74">
        <v>11235.19</v>
      </c>
    </row>
    <row r="284" spans="1:4" x14ac:dyDescent="0.25">
      <c r="A284" s="74">
        <v>605480</v>
      </c>
      <c r="B284" t="s">
        <v>21888</v>
      </c>
      <c r="C284" s="74" t="s">
        <v>3</v>
      </c>
      <c r="D284" s="74">
        <v>11132.94</v>
      </c>
    </row>
    <row r="285" spans="1:4" x14ac:dyDescent="0.25">
      <c r="A285" s="74">
        <v>605672</v>
      </c>
      <c r="B285" t="s">
        <v>21889</v>
      </c>
      <c r="C285" s="74" t="s">
        <v>3</v>
      </c>
      <c r="D285" s="74">
        <v>11663.11</v>
      </c>
    </row>
    <row r="286" spans="1:4" x14ac:dyDescent="0.25">
      <c r="A286" s="74">
        <v>605481</v>
      </c>
      <c r="B286" t="s">
        <v>21890</v>
      </c>
      <c r="C286" s="74" t="s">
        <v>3</v>
      </c>
      <c r="D286" s="74">
        <v>11558.02</v>
      </c>
    </row>
    <row r="287" spans="1:4" x14ac:dyDescent="0.25">
      <c r="A287" s="74">
        <v>605673</v>
      </c>
      <c r="B287" t="s">
        <v>21891</v>
      </c>
      <c r="C287" s="74" t="s">
        <v>3</v>
      </c>
      <c r="D287" s="74">
        <v>12435.53</v>
      </c>
    </row>
    <row r="288" spans="1:4" x14ac:dyDescent="0.25">
      <c r="A288" s="74">
        <v>605482</v>
      </c>
      <c r="B288" t="s">
        <v>21892</v>
      </c>
      <c r="C288" s="74" t="s">
        <v>3</v>
      </c>
      <c r="D288" s="74">
        <v>12327.59</v>
      </c>
    </row>
    <row r="289" spans="1:4" x14ac:dyDescent="0.25">
      <c r="A289" s="74">
        <v>605718</v>
      </c>
      <c r="B289" t="s">
        <v>21893</v>
      </c>
      <c r="C289" s="74" t="s">
        <v>3</v>
      </c>
      <c r="D289" s="74">
        <v>7526.63</v>
      </c>
    </row>
    <row r="290" spans="1:4" x14ac:dyDescent="0.25">
      <c r="A290" s="74">
        <v>605630</v>
      </c>
      <c r="B290" t="s">
        <v>21894</v>
      </c>
      <c r="C290" s="74" t="s">
        <v>3</v>
      </c>
      <c r="D290" s="74">
        <v>7455.62</v>
      </c>
    </row>
    <row r="291" spans="1:4" x14ac:dyDescent="0.25">
      <c r="A291" s="74">
        <v>605719</v>
      </c>
      <c r="B291" t="s">
        <v>21895</v>
      </c>
      <c r="C291" s="74" t="s">
        <v>3</v>
      </c>
      <c r="D291" s="74">
        <v>9314.7000000000007</v>
      </c>
    </row>
    <row r="292" spans="1:4" x14ac:dyDescent="0.25">
      <c r="A292" s="74">
        <v>605631</v>
      </c>
      <c r="B292" t="s">
        <v>21896</v>
      </c>
      <c r="C292" s="74" t="s">
        <v>3</v>
      </c>
      <c r="D292" s="74">
        <v>9235.17</v>
      </c>
    </row>
    <row r="293" spans="1:4" x14ac:dyDescent="0.25">
      <c r="A293" s="74">
        <v>605720</v>
      </c>
      <c r="B293" t="s">
        <v>21897</v>
      </c>
      <c r="C293" s="74" t="s">
        <v>3</v>
      </c>
      <c r="D293" s="74">
        <v>9611.08</v>
      </c>
    </row>
    <row r="294" spans="1:4" x14ac:dyDescent="0.25">
      <c r="A294" s="74">
        <v>605632</v>
      </c>
      <c r="B294" t="s">
        <v>21898</v>
      </c>
      <c r="C294" s="74" t="s">
        <v>3</v>
      </c>
      <c r="D294" s="74">
        <v>9528.7099999999991</v>
      </c>
    </row>
    <row r="295" spans="1:4" x14ac:dyDescent="0.25">
      <c r="A295" s="74">
        <v>605721</v>
      </c>
      <c r="B295" t="s">
        <v>21899</v>
      </c>
      <c r="C295" s="74" t="s">
        <v>3</v>
      </c>
      <c r="D295" s="74">
        <v>10890.1</v>
      </c>
    </row>
    <row r="296" spans="1:4" x14ac:dyDescent="0.25">
      <c r="A296" s="74">
        <v>605633</v>
      </c>
      <c r="B296" t="s">
        <v>21900</v>
      </c>
      <c r="C296" s="74" t="s">
        <v>3</v>
      </c>
      <c r="D296" s="74">
        <v>10800.62</v>
      </c>
    </row>
    <row r="297" spans="1:4" x14ac:dyDescent="0.25">
      <c r="A297" s="74">
        <v>605722</v>
      </c>
      <c r="B297" t="s">
        <v>21901</v>
      </c>
      <c r="C297" s="74" t="s">
        <v>3</v>
      </c>
      <c r="D297" s="74">
        <v>11536.25</v>
      </c>
    </row>
    <row r="298" spans="1:4" x14ac:dyDescent="0.25">
      <c r="A298" s="74">
        <v>605634</v>
      </c>
      <c r="B298" t="s">
        <v>21902</v>
      </c>
      <c r="C298" s="74" t="s">
        <v>3</v>
      </c>
      <c r="D298" s="74">
        <v>11442.51</v>
      </c>
    </row>
    <row r="299" spans="1:4" x14ac:dyDescent="0.25">
      <c r="A299" s="74">
        <v>605723</v>
      </c>
      <c r="B299" t="s">
        <v>21903</v>
      </c>
      <c r="C299" s="74" t="s">
        <v>3</v>
      </c>
      <c r="D299" s="74">
        <v>13496.76</v>
      </c>
    </row>
    <row r="300" spans="1:4" x14ac:dyDescent="0.25">
      <c r="A300" s="74">
        <v>605635</v>
      </c>
      <c r="B300" t="s">
        <v>21904</v>
      </c>
      <c r="C300" s="74" t="s">
        <v>3</v>
      </c>
      <c r="D300" s="74">
        <v>13393.09</v>
      </c>
    </row>
    <row r="301" spans="1:4" x14ac:dyDescent="0.25">
      <c r="A301" s="74">
        <v>605724</v>
      </c>
      <c r="B301" t="s">
        <v>21905</v>
      </c>
      <c r="C301" s="74" t="s">
        <v>3</v>
      </c>
      <c r="D301" s="74">
        <v>15417.22</v>
      </c>
    </row>
    <row r="302" spans="1:4" x14ac:dyDescent="0.25">
      <c r="A302" s="74">
        <v>605636</v>
      </c>
      <c r="B302" t="s">
        <v>21906</v>
      </c>
      <c r="C302" s="74" t="s">
        <v>3</v>
      </c>
      <c r="D302" s="74">
        <v>15273.78</v>
      </c>
    </row>
    <row r="303" spans="1:4" x14ac:dyDescent="0.25">
      <c r="A303" s="74">
        <v>605725</v>
      </c>
      <c r="B303" t="s">
        <v>21907</v>
      </c>
      <c r="C303" s="74" t="s">
        <v>3</v>
      </c>
      <c r="D303" s="74">
        <v>16365.99</v>
      </c>
    </row>
    <row r="304" spans="1:4" x14ac:dyDescent="0.25">
      <c r="A304" s="74">
        <v>605637</v>
      </c>
      <c r="B304" t="s">
        <v>21908</v>
      </c>
      <c r="C304" s="74" t="s">
        <v>3</v>
      </c>
      <c r="D304" s="74">
        <v>16218.29</v>
      </c>
    </row>
    <row r="305" spans="1:4" x14ac:dyDescent="0.25">
      <c r="A305" s="74">
        <v>605726</v>
      </c>
      <c r="B305" t="s">
        <v>21909</v>
      </c>
      <c r="C305" s="74" t="s">
        <v>3</v>
      </c>
      <c r="D305" s="74">
        <v>17321.349999999999</v>
      </c>
    </row>
    <row r="306" spans="1:4" x14ac:dyDescent="0.25">
      <c r="A306" s="74">
        <v>605638</v>
      </c>
      <c r="B306" t="s">
        <v>21910</v>
      </c>
      <c r="C306" s="74" t="s">
        <v>3</v>
      </c>
      <c r="D306" s="74">
        <v>17167.97</v>
      </c>
    </row>
    <row r="307" spans="1:4" x14ac:dyDescent="0.25">
      <c r="A307" s="74">
        <v>605727</v>
      </c>
      <c r="B307" t="s">
        <v>21911</v>
      </c>
      <c r="C307" s="74" t="s">
        <v>3</v>
      </c>
      <c r="D307" s="74">
        <v>18564.66</v>
      </c>
    </row>
    <row r="308" spans="1:4" x14ac:dyDescent="0.25">
      <c r="A308" s="74">
        <v>605639</v>
      </c>
      <c r="B308" t="s">
        <v>21912</v>
      </c>
      <c r="C308" s="74" t="s">
        <v>3</v>
      </c>
      <c r="D308" s="74">
        <v>18404.18</v>
      </c>
    </row>
    <row r="309" spans="1:4" x14ac:dyDescent="0.25">
      <c r="A309" s="74">
        <v>605728</v>
      </c>
      <c r="B309" t="s">
        <v>21913</v>
      </c>
      <c r="C309" s="74" t="s">
        <v>3</v>
      </c>
      <c r="D309" s="74">
        <v>19257.28</v>
      </c>
    </row>
    <row r="310" spans="1:4" x14ac:dyDescent="0.25">
      <c r="A310" s="74">
        <v>605640</v>
      </c>
      <c r="B310" t="s">
        <v>21914</v>
      </c>
      <c r="C310" s="74" t="s">
        <v>3</v>
      </c>
      <c r="D310" s="74">
        <v>19092.54</v>
      </c>
    </row>
    <row r="311" spans="1:4" x14ac:dyDescent="0.25">
      <c r="A311" s="74">
        <v>605729</v>
      </c>
      <c r="B311" t="s">
        <v>21915</v>
      </c>
      <c r="C311" s="74" t="s">
        <v>3</v>
      </c>
      <c r="D311" s="74">
        <v>21150.87</v>
      </c>
    </row>
    <row r="312" spans="1:4" x14ac:dyDescent="0.25">
      <c r="A312" s="74">
        <v>605641</v>
      </c>
      <c r="B312" t="s">
        <v>21916</v>
      </c>
      <c r="C312" s="74" t="s">
        <v>3</v>
      </c>
      <c r="D312" s="74">
        <v>20974.76</v>
      </c>
    </row>
    <row r="313" spans="1:4" x14ac:dyDescent="0.25">
      <c r="A313" s="74">
        <v>605730</v>
      </c>
      <c r="B313" t="s">
        <v>21917</v>
      </c>
      <c r="C313" s="74" t="s">
        <v>3</v>
      </c>
      <c r="D313" s="74">
        <v>23099.27</v>
      </c>
    </row>
    <row r="314" spans="1:4" x14ac:dyDescent="0.25">
      <c r="A314" s="74">
        <v>605642</v>
      </c>
      <c r="B314" t="s">
        <v>21918</v>
      </c>
      <c r="C314" s="74" t="s">
        <v>3</v>
      </c>
      <c r="D314" s="74">
        <v>22911.81</v>
      </c>
    </row>
    <row r="315" spans="1:4" x14ac:dyDescent="0.25">
      <c r="A315" s="74">
        <v>605731</v>
      </c>
      <c r="B315" t="s">
        <v>21919</v>
      </c>
      <c r="C315" s="74" t="s">
        <v>3</v>
      </c>
      <c r="D315" s="74">
        <v>29267.86</v>
      </c>
    </row>
    <row r="316" spans="1:4" x14ac:dyDescent="0.25">
      <c r="A316" s="74">
        <v>605643</v>
      </c>
      <c r="B316" t="s">
        <v>21920</v>
      </c>
      <c r="C316" s="74" t="s">
        <v>3</v>
      </c>
      <c r="D316" s="74">
        <v>29074.71</v>
      </c>
    </row>
    <row r="317" spans="1:4" x14ac:dyDescent="0.25">
      <c r="A317" s="74">
        <v>605732</v>
      </c>
      <c r="B317" t="s">
        <v>21921</v>
      </c>
      <c r="C317" s="74" t="s">
        <v>3</v>
      </c>
      <c r="D317" s="74">
        <v>30266.36</v>
      </c>
    </row>
    <row r="318" spans="1:4" x14ac:dyDescent="0.25">
      <c r="A318" s="74">
        <v>605644</v>
      </c>
      <c r="B318" t="s">
        <v>21922</v>
      </c>
      <c r="C318" s="74" t="s">
        <v>3</v>
      </c>
      <c r="D318" s="74">
        <v>30034.400000000001</v>
      </c>
    </row>
    <row r="319" spans="1:4" x14ac:dyDescent="0.25">
      <c r="A319" s="74">
        <v>605733</v>
      </c>
      <c r="B319" t="s">
        <v>21923</v>
      </c>
      <c r="C319" s="74" t="s">
        <v>3</v>
      </c>
      <c r="D319" s="74">
        <v>36854.32</v>
      </c>
    </row>
    <row r="320" spans="1:4" x14ac:dyDescent="0.25">
      <c r="A320" s="74">
        <v>605645</v>
      </c>
      <c r="B320" t="s">
        <v>21924</v>
      </c>
      <c r="C320" s="74" t="s">
        <v>3</v>
      </c>
      <c r="D320" s="74">
        <v>36610.76</v>
      </c>
    </row>
    <row r="321" spans="1:4" x14ac:dyDescent="0.25">
      <c r="A321" s="74">
        <v>605734</v>
      </c>
      <c r="B321" t="s">
        <v>21925</v>
      </c>
      <c r="C321" s="74" t="s">
        <v>3</v>
      </c>
      <c r="D321" s="74">
        <v>39589.81</v>
      </c>
    </row>
    <row r="322" spans="1:4" x14ac:dyDescent="0.25">
      <c r="A322" s="74">
        <v>605646</v>
      </c>
      <c r="B322" t="s">
        <v>21926</v>
      </c>
      <c r="C322" s="74" t="s">
        <v>3</v>
      </c>
      <c r="D322" s="74">
        <v>39334.65</v>
      </c>
    </row>
    <row r="323" spans="1:4" x14ac:dyDescent="0.25">
      <c r="A323" s="74">
        <v>605735</v>
      </c>
      <c r="B323" t="s">
        <v>21927</v>
      </c>
      <c r="C323" s="74" t="s">
        <v>3</v>
      </c>
      <c r="D323" s="74">
        <v>48800.98</v>
      </c>
    </row>
    <row r="324" spans="1:4" x14ac:dyDescent="0.25">
      <c r="A324" s="74">
        <v>605647</v>
      </c>
      <c r="B324" t="s">
        <v>21928</v>
      </c>
      <c r="C324" s="74" t="s">
        <v>3</v>
      </c>
      <c r="D324" s="74">
        <v>48532.56</v>
      </c>
    </row>
    <row r="325" spans="1:4" x14ac:dyDescent="0.25">
      <c r="A325" s="74">
        <v>605736</v>
      </c>
      <c r="B325" t="s">
        <v>21929</v>
      </c>
      <c r="C325" s="74" t="s">
        <v>3</v>
      </c>
      <c r="D325" s="74">
        <v>62260.94</v>
      </c>
    </row>
    <row r="326" spans="1:4" x14ac:dyDescent="0.25">
      <c r="A326" s="74">
        <v>605648</v>
      </c>
      <c r="B326" t="s">
        <v>21930</v>
      </c>
      <c r="C326" s="74" t="s">
        <v>3</v>
      </c>
      <c r="D326" s="74">
        <v>61979.27</v>
      </c>
    </row>
    <row r="327" spans="1:4" x14ac:dyDescent="0.25">
      <c r="A327" s="74">
        <v>605737</v>
      </c>
      <c r="B327" t="s">
        <v>21931</v>
      </c>
      <c r="C327" s="74" t="s">
        <v>3</v>
      </c>
      <c r="D327" s="74">
        <v>66188.479999999996</v>
      </c>
    </row>
    <row r="328" spans="1:4" x14ac:dyDescent="0.25">
      <c r="A328" s="74">
        <v>605649</v>
      </c>
      <c r="B328" t="s">
        <v>21932</v>
      </c>
      <c r="C328" s="74" t="s">
        <v>3</v>
      </c>
      <c r="D328" s="74">
        <v>65895.210000000006</v>
      </c>
    </row>
    <row r="329" spans="1:4" x14ac:dyDescent="0.25">
      <c r="A329" s="74">
        <v>605738</v>
      </c>
      <c r="B329" t="s">
        <v>21933</v>
      </c>
      <c r="C329" s="74" t="s">
        <v>3</v>
      </c>
      <c r="D329" s="74">
        <v>70180.38</v>
      </c>
    </row>
    <row r="330" spans="1:4" x14ac:dyDescent="0.25">
      <c r="A330" s="74">
        <v>605650</v>
      </c>
      <c r="B330" t="s">
        <v>21934</v>
      </c>
      <c r="C330" s="74" t="s">
        <v>3</v>
      </c>
      <c r="D330" s="74">
        <v>69873.86</v>
      </c>
    </row>
    <row r="331" spans="1:4" x14ac:dyDescent="0.25">
      <c r="A331" s="74">
        <v>605674</v>
      </c>
      <c r="B331" t="s">
        <v>21935</v>
      </c>
      <c r="C331" s="74" t="s">
        <v>3</v>
      </c>
      <c r="D331" s="74">
        <v>7271.88</v>
      </c>
    </row>
    <row r="332" spans="1:4" x14ac:dyDescent="0.25">
      <c r="A332" s="74">
        <v>605483</v>
      </c>
      <c r="B332" t="s">
        <v>21936</v>
      </c>
      <c r="C332" s="74" t="s">
        <v>3</v>
      </c>
      <c r="D332" s="74">
        <v>7200.87</v>
      </c>
    </row>
    <row r="333" spans="1:4" x14ac:dyDescent="0.25">
      <c r="A333" s="74">
        <v>605675</v>
      </c>
      <c r="B333" t="s">
        <v>21937</v>
      </c>
      <c r="C333" s="74" t="s">
        <v>3</v>
      </c>
      <c r="D333" s="74">
        <v>9006.68</v>
      </c>
    </row>
    <row r="334" spans="1:4" x14ac:dyDescent="0.25">
      <c r="A334" s="74">
        <v>605484</v>
      </c>
      <c r="B334" t="s">
        <v>21938</v>
      </c>
      <c r="C334" s="74" t="s">
        <v>3</v>
      </c>
      <c r="D334" s="74">
        <v>8927.15</v>
      </c>
    </row>
    <row r="335" spans="1:4" x14ac:dyDescent="0.25">
      <c r="A335" s="74">
        <v>605676</v>
      </c>
      <c r="B335" t="s">
        <v>21939</v>
      </c>
      <c r="C335" s="74" t="s">
        <v>3</v>
      </c>
      <c r="D335" s="74">
        <v>9293.07</v>
      </c>
    </row>
    <row r="336" spans="1:4" x14ac:dyDescent="0.25">
      <c r="A336" s="74">
        <v>605485</v>
      </c>
      <c r="B336" t="s">
        <v>21940</v>
      </c>
      <c r="C336" s="74" t="s">
        <v>3</v>
      </c>
      <c r="D336" s="74">
        <v>9210.7000000000007</v>
      </c>
    </row>
    <row r="337" spans="1:4" x14ac:dyDescent="0.25">
      <c r="A337" s="74">
        <v>605677</v>
      </c>
      <c r="B337" t="s">
        <v>21941</v>
      </c>
      <c r="C337" s="74" t="s">
        <v>3</v>
      </c>
      <c r="D337" s="74">
        <v>10528.79</v>
      </c>
    </row>
    <row r="338" spans="1:4" x14ac:dyDescent="0.25">
      <c r="A338" s="74">
        <v>605486</v>
      </c>
      <c r="B338" t="s">
        <v>21942</v>
      </c>
      <c r="C338" s="74" t="s">
        <v>3</v>
      </c>
      <c r="D338" s="74">
        <v>10439.32</v>
      </c>
    </row>
    <row r="339" spans="1:4" x14ac:dyDescent="0.25">
      <c r="A339" s="74">
        <v>605678</v>
      </c>
      <c r="B339" t="s">
        <v>21943</v>
      </c>
      <c r="C339" s="74" t="s">
        <v>3</v>
      </c>
      <c r="D339" s="74">
        <v>11154.96</v>
      </c>
    </row>
    <row r="340" spans="1:4" x14ac:dyDescent="0.25">
      <c r="A340" s="74">
        <v>605487</v>
      </c>
      <c r="B340" t="s">
        <v>21944</v>
      </c>
      <c r="C340" s="74" t="s">
        <v>3</v>
      </c>
      <c r="D340" s="74">
        <v>11061.22</v>
      </c>
    </row>
    <row r="341" spans="1:4" x14ac:dyDescent="0.25">
      <c r="A341" s="74">
        <v>605679</v>
      </c>
      <c r="B341" t="s">
        <v>21945</v>
      </c>
      <c r="C341" s="74" t="s">
        <v>3</v>
      </c>
      <c r="D341" s="74">
        <v>13050.55</v>
      </c>
    </row>
    <row r="342" spans="1:4" x14ac:dyDescent="0.25">
      <c r="A342" s="74">
        <v>605488</v>
      </c>
      <c r="B342" t="s">
        <v>21946</v>
      </c>
      <c r="C342" s="74" t="s">
        <v>3</v>
      </c>
      <c r="D342" s="74">
        <v>12946.87</v>
      </c>
    </row>
    <row r="343" spans="1:4" x14ac:dyDescent="0.25">
      <c r="A343" s="74">
        <v>605680</v>
      </c>
      <c r="B343" t="s">
        <v>21947</v>
      </c>
      <c r="C343" s="74" t="s">
        <v>3</v>
      </c>
      <c r="D343" s="74">
        <v>14907.73</v>
      </c>
    </row>
    <row r="344" spans="1:4" x14ac:dyDescent="0.25">
      <c r="A344" s="74">
        <v>605489</v>
      </c>
      <c r="B344" t="s">
        <v>21948</v>
      </c>
      <c r="C344" s="74" t="s">
        <v>3</v>
      </c>
      <c r="D344" s="74">
        <v>14764.29</v>
      </c>
    </row>
    <row r="345" spans="1:4" x14ac:dyDescent="0.25">
      <c r="A345" s="74">
        <v>605681</v>
      </c>
      <c r="B345" t="s">
        <v>21949</v>
      </c>
      <c r="C345" s="74" t="s">
        <v>3</v>
      </c>
      <c r="D345" s="74">
        <v>15824.87</v>
      </c>
    </row>
    <row r="346" spans="1:4" x14ac:dyDescent="0.25">
      <c r="A346" s="74">
        <v>605490</v>
      </c>
      <c r="B346" t="s">
        <v>21950</v>
      </c>
      <c r="C346" s="74" t="s">
        <v>3</v>
      </c>
      <c r="D346" s="74">
        <v>15677.17</v>
      </c>
    </row>
    <row r="347" spans="1:4" x14ac:dyDescent="0.25">
      <c r="A347" s="74">
        <v>605682</v>
      </c>
      <c r="B347" t="s">
        <v>21951</v>
      </c>
      <c r="C347" s="74" t="s">
        <v>3</v>
      </c>
      <c r="D347" s="74">
        <v>16748.599999999999</v>
      </c>
    </row>
    <row r="348" spans="1:4" x14ac:dyDescent="0.25">
      <c r="A348" s="74">
        <v>605491</v>
      </c>
      <c r="B348" t="s">
        <v>21952</v>
      </c>
      <c r="C348" s="74" t="s">
        <v>3</v>
      </c>
      <c r="D348" s="74">
        <v>16595.22</v>
      </c>
    </row>
    <row r="349" spans="1:4" x14ac:dyDescent="0.25">
      <c r="A349" s="74">
        <v>605683</v>
      </c>
      <c r="B349" t="s">
        <v>21953</v>
      </c>
      <c r="C349" s="74" t="s">
        <v>3</v>
      </c>
      <c r="D349" s="74">
        <v>17950.28</v>
      </c>
    </row>
    <row r="350" spans="1:4" x14ac:dyDescent="0.25">
      <c r="A350" s="74">
        <v>605492</v>
      </c>
      <c r="B350" t="s">
        <v>21954</v>
      </c>
      <c r="C350" s="74" t="s">
        <v>3</v>
      </c>
      <c r="D350" s="74">
        <v>17789.8</v>
      </c>
    </row>
    <row r="351" spans="1:4" x14ac:dyDescent="0.25">
      <c r="A351" s="74">
        <v>605684</v>
      </c>
      <c r="B351" t="s">
        <v>21955</v>
      </c>
      <c r="C351" s="74" t="s">
        <v>3</v>
      </c>
      <c r="D351" s="74">
        <v>18621.25</v>
      </c>
    </row>
    <row r="352" spans="1:4" x14ac:dyDescent="0.25">
      <c r="A352" s="74">
        <v>605493</v>
      </c>
      <c r="B352" t="s">
        <v>21956</v>
      </c>
      <c r="C352" s="74" t="s">
        <v>3</v>
      </c>
      <c r="D352" s="74">
        <v>18456.509999999998</v>
      </c>
    </row>
    <row r="353" spans="1:4" x14ac:dyDescent="0.25">
      <c r="A353" s="74">
        <v>605685</v>
      </c>
      <c r="B353" t="s">
        <v>21957</v>
      </c>
      <c r="C353" s="74" t="s">
        <v>3</v>
      </c>
      <c r="D353" s="74">
        <v>20449.91</v>
      </c>
    </row>
    <row r="354" spans="1:4" x14ac:dyDescent="0.25">
      <c r="A354" s="74">
        <v>605494</v>
      </c>
      <c r="B354" t="s">
        <v>21958</v>
      </c>
      <c r="C354" s="74" t="s">
        <v>3</v>
      </c>
      <c r="D354" s="74">
        <v>20273.8</v>
      </c>
    </row>
    <row r="355" spans="1:4" x14ac:dyDescent="0.25">
      <c r="A355" s="74">
        <v>605686</v>
      </c>
      <c r="B355" t="s">
        <v>21959</v>
      </c>
      <c r="C355" s="74" t="s">
        <v>3</v>
      </c>
      <c r="D355" s="74">
        <v>22335.05</v>
      </c>
    </row>
    <row r="356" spans="1:4" x14ac:dyDescent="0.25">
      <c r="A356" s="74">
        <v>605495</v>
      </c>
      <c r="B356" t="s">
        <v>21960</v>
      </c>
      <c r="C356" s="74" t="s">
        <v>3</v>
      </c>
      <c r="D356" s="74">
        <v>22147.58</v>
      </c>
    </row>
    <row r="357" spans="1:4" x14ac:dyDescent="0.25">
      <c r="A357" s="74">
        <v>605687</v>
      </c>
      <c r="B357" t="s">
        <v>21961</v>
      </c>
      <c r="C357" s="74" t="s">
        <v>3</v>
      </c>
      <c r="D357" s="74">
        <v>25491.67</v>
      </c>
    </row>
    <row r="358" spans="1:4" x14ac:dyDescent="0.25">
      <c r="A358" s="74">
        <v>605496</v>
      </c>
      <c r="B358" t="s">
        <v>21962</v>
      </c>
      <c r="C358" s="74" t="s">
        <v>3</v>
      </c>
      <c r="D358" s="74">
        <v>25298.53</v>
      </c>
    </row>
    <row r="359" spans="1:4" x14ac:dyDescent="0.25">
      <c r="A359" s="74">
        <v>605688</v>
      </c>
      <c r="B359" t="s">
        <v>21963</v>
      </c>
      <c r="C359" s="74" t="s">
        <v>3</v>
      </c>
      <c r="D359" s="74">
        <v>26383.54</v>
      </c>
    </row>
    <row r="360" spans="1:4" x14ac:dyDescent="0.25">
      <c r="A360" s="74">
        <v>605497</v>
      </c>
      <c r="B360" t="s">
        <v>21964</v>
      </c>
      <c r="C360" s="74" t="s">
        <v>3</v>
      </c>
      <c r="D360" s="74">
        <v>26151.58</v>
      </c>
    </row>
    <row r="361" spans="1:4" x14ac:dyDescent="0.25">
      <c r="A361" s="74">
        <v>605689</v>
      </c>
      <c r="B361" t="s">
        <v>21965</v>
      </c>
      <c r="C361" s="74" t="s">
        <v>3</v>
      </c>
      <c r="D361" s="74">
        <v>33088.959999999999</v>
      </c>
    </row>
    <row r="362" spans="1:4" x14ac:dyDescent="0.25">
      <c r="A362" s="74">
        <v>605498</v>
      </c>
      <c r="B362" t="s">
        <v>21966</v>
      </c>
      <c r="C362" s="74" t="s">
        <v>3</v>
      </c>
      <c r="D362" s="74">
        <v>32845.4</v>
      </c>
    </row>
    <row r="363" spans="1:4" x14ac:dyDescent="0.25">
      <c r="A363" s="74">
        <v>605690</v>
      </c>
      <c r="B363" t="s">
        <v>21967</v>
      </c>
      <c r="C363" s="74" t="s">
        <v>3</v>
      </c>
      <c r="D363" s="74">
        <v>35555.15</v>
      </c>
    </row>
    <row r="364" spans="1:4" x14ac:dyDescent="0.25">
      <c r="A364" s="74">
        <v>605499</v>
      </c>
      <c r="B364" t="s">
        <v>21968</v>
      </c>
      <c r="C364" s="74" t="s">
        <v>3</v>
      </c>
      <c r="D364" s="74">
        <v>35299.99</v>
      </c>
    </row>
    <row r="365" spans="1:4" x14ac:dyDescent="0.25">
      <c r="A365" s="74">
        <v>605691</v>
      </c>
      <c r="B365" t="s">
        <v>21969</v>
      </c>
      <c r="C365" s="74" t="s">
        <v>3</v>
      </c>
      <c r="D365" s="74">
        <v>43666.38</v>
      </c>
    </row>
    <row r="366" spans="1:4" x14ac:dyDescent="0.25">
      <c r="A366" s="74">
        <v>605500</v>
      </c>
      <c r="B366" t="s">
        <v>21970</v>
      </c>
      <c r="C366" s="74" t="s">
        <v>3</v>
      </c>
      <c r="D366" s="74">
        <v>43397.96</v>
      </c>
    </row>
    <row r="367" spans="1:4" x14ac:dyDescent="0.25">
      <c r="A367" s="74">
        <v>605692</v>
      </c>
      <c r="B367" t="s">
        <v>21971</v>
      </c>
      <c r="C367" s="74" t="s">
        <v>3</v>
      </c>
      <c r="D367" s="74">
        <v>52186.46</v>
      </c>
    </row>
    <row r="368" spans="1:4" x14ac:dyDescent="0.25">
      <c r="A368" s="74">
        <v>605501</v>
      </c>
      <c r="B368" t="s">
        <v>21972</v>
      </c>
      <c r="C368" s="74" t="s">
        <v>3</v>
      </c>
      <c r="D368" s="74">
        <v>51904.79</v>
      </c>
    </row>
    <row r="369" spans="1:4" x14ac:dyDescent="0.25">
      <c r="A369" s="74">
        <v>605693</v>
      </c>
      <c r="B369" t="s">
        <v>21973</v>
      </c>
      <c r="C369" s="74" t="s">
        <v>3</v>
      </c>
      <c r="D369" s="74">
        <v>55523.71</v>
      </c>
    </row>
    <row r="370" spans="1:4" x14ac:dyDescent="0.25">
      <c r="A370" s="74">
        <v>605502</v>
      </c>
      <c r="B370" t="s">
        <v>21974</v>
      </c>
      <c r="C370" s="74" t="s">
        <v>3</v>
      </c>
      <c r="D370" s="74">
        <v>55230.44</v>
      </c>
    </row>
    <row r="371" spans="1:4" x14ac:dyDescent="0.25">
      <c r="A371" s="74">
        <v>605694</v>
      </c>
      <c r="B371" t="s">
        <v>21975</v>
      </c>
      <c r="C371" s="74" t="s">
        <v>3</v>
      </c>
      <c r="D371" s="74">
        <v>58925.35</v>
      </c>
    </row>
    <row r="372" spans="1:4" x14ac:dyDescent="0.25">
      <c r="A372" s="74">
        <v>605503</v>
      </c>
      <c r="B372" t="s">
        <v>21976</v>
      </c>
      <c r="C372" s="74" t="s">
        <v>3</v>
      </c>
      <c r="D372" s="74">
        <v>58618.82</v>
      </c>
    </row>
    <row r="373" spans="1:4" x14ac:dyDescent="0.25">
      <c r="A373" s="74">
        <v>606433</v>
      </c>
      <c r="B373" t="s">
        <v>21977</v>
      </c>
      <c r="C373" s="74" t="s">
        <v>3</v>
      </c>
      <c r="D373" s="74">
        <v>8760.7999999999993</v>
      </c>
    </row>
    <row r="374" spans="1:4" x14ac:dyDescent="0.25">
      <c r="A374" s="74">
        <v>606343</v>
      </c>
      <c r="B374" t="s">
        <v>21978</v>
      </c>
      <c r="C374" s="74" t="s">
        <v>3</v>
      </c>
      <c r="D374" s="74">
        <v>8677.01</v>
      </c>
    </row>
    <row r="375" spans="1:4" x14ac:dyDescent="0.25">
      <c r="A375" s="74">
        <v>606434</v>
      </c>
      <c r="B375" t="s">
        <v>21979</v>
      </c>
      <c r="C375" s="74" t="s">
        <v>3</v>
      </c>
      <c r="D375" s="74">
        <v>9686.16</v>
      </c>
    </row>
    <row r="376" spans="1:4" x14ac:dyDescent="0.25">
      <c r="A376" s="74">
        <v>606344</v>
      </c>
      <c r="B376" t="s">
        <v>21980</v>
      </c>
      <c r="C376" s="74" t="s">
        <v>3</v>
      </c>
      <c r="D376" s="74">
        <v>9596.69</v>
      </c>
    </row>
    <row r="377" spans="1:4" x14ac:dyDescent="0.25">
      <c r="A377" s="74">
        <v>606435</v>
      </c>
      <c r="B377" t="s">
        <v>21981</v>
      </c>
      <c r="C377" s="74" t="s">
        <v>3</v>
      </c>
      <c r="D377" s="74">
        <v>10580.82</v>
      </c>
    </row>
    <row r="378" spans="1:4" x14ac:dyDescent="0.25">
      <c r="A378" s="74">
        <v>606345</v>
      </c>
      <c r="B378" t="s">
        <v>21982</v>
      </c>
      <c r="C378" s="74" t="s">
        <v>3</v>
      </c>
      <c r="D378" s="74">
        <v>10487.09</v>
      </c>
    </row>
    <row r="379" spans="1:4" x14ac:dyDescent="0.25">
      <c r="A379" s="74">
        <v>606436</v>
      </c>
      <c r="B379" t="s">
        <v>21983</v>
      </c>
      <c r="C379" s="74" t="s">
        <v>3</v>
      </c>
      <c r="D379" s="74">
        <v>11249.05</v>
      </c>
    </row>
    <row r="380" spans="1:4" x14ac:dyDescent="0.25">
      <c r="A380" s="74">
        <v>606346</v>
      </c>
      <c r="B380" t="s">
        <v>21984</v>
      </c>
      <c r="C380" s="74" t="s">
        <v>3</v>
      </c>
      <c r="D380" s="74">
        <v>11148.21</v>
      </c>
    </row>
    <row r="381" spans="1:4" x14ac:dyDescent="0.25">
      <c r="A381" s="74">
        <v>606437</v>
      </c>
      <c r="B381" t="s">
        <v>21985</v>
      </c>
      <c r="C381" s="74" t="s">
        <v>3</v>
      </c>
      <c r="D381" s="74">
        <v>12173.12</v>
      </c>
    </row>
    <row r="382" spans="1:4" x14ac:dyDescent="0.25">
      <c r="A382" s="74">
        <v>606347</v>
      </c>
      <c r="B382" t="s">
        <v>21986</v>
      </c>
      <c r="C382" s="74" t="s">
        <v>3</v>
      </c>
      <c r="D382" s="74">
        <v>12068.97</v>
      </c>
    </row>
    <row r="383" spans="1:4" x14ac:dyDescent="0.25">
      <c r="A383" s="74">
        <v>606438</v>
      </c>
      <c r="B383" t="s">
        <v>21987</v>
      </c>
      <c r="C383" s="74" t="s">
        <v>3</v>
      </c>
      <c r="D383" s="74">
        <v>12499.59</v>
      </c>
    </row>
    <row r="384" spans="1:4" x14ac:dyDescent="0.25">
      <c r="A384" s="74">
        <v>606348</v>
      </c>
      <c r="B384" t="s">
        <v>21988</v>
      </c>
      <c r="C384" s="74" t="s">
        <v>3</v>
      </c>
      <c r="D384" s="74">
        <v>12393.07</v>
      </c>
    </row>
    <row r="385" spans="1:4" x14ac:dyDescent="0.25">
      <c r="A385" s="74">
        <v>606439</v>
      </c>
      <c r="B385" t="s">
        <v>21989</v>
      </c>
      <c r="C385" s="74" t="s">
        <v>3</v>
      </c>
      <c r="D385" s="74">
        <v>13181.22</v>
      </c>
    </row>
    <row r="386" spans="1:4" x14ac:dyDescent="0.25">
      <c r="A386" s="74">
        <v>606349</v>
      </c>
      <c r="B386" t="s">
        <v>21990</v>
      </c>
      <c r="C386" s="74" t="s">
        <v>3</v>
      </c>
      <c r="D386" s="74">
        <v>13039.2</v>
      </c>
    </row>
    <row r="387" spans="1:4" x14ac:dyDescent="0.25">
      <c r="A387" s="74">
        <v>606440</v>
      </c>
      <c r="B387" t="s">
        <v>21991</v>
      </c>
      <c r="C387" s="74" t="s">
        <v>3</v>
      </c>
      <c r="D387" s="74">
        <v>13784.21</v>
      </c>
    </row>
    <row r="388" spans="1:4" x14ac:dyDescent="0.25">
      <c r="A388" s="74">
        <v>606350</v>
      </c>
      <c r="B388" t="s">
        <v>21992</v>
      </c>
      <c r="C388" s="74" t="s">
        <v>3</v>
      </c>
      <c r="D388" s="74">
        <v>13636.51</v>
      </c>
    </row>
    <row r="389" spans="1:4" x14ac:dyDescent="0.25">
      <c r="A389" s="74">
        <v>606441</v>
      </c>
      <c r="B389" t="s">
        <v>21993</v>
      </c>
      <c r="C389" s="74" t="s">
        <v>3</v>
      </c>
      <c r="D389" s="74">
        <v>14439.72</v>
      </c>
    </row>
    <row r="390" spans="1:4" x14ac:dyDescent="0.25">
      <c r="A390" s="74">
        <v>606351</v>
      </c>
      <c r="B390" t="s">
        <v>21994</v>
      </c>
      <c r="C390" s="74" t="s">
        <v>3</v>
      </c>
      <c r="D390" s="74">
        <v>14287.75</v>
      </c>
    </row>
    <row r="391" spans="1:4" x14ac:dyDescent="0.25">
      <c r="A391" s="74">
        <v>606442</v>
      </c>
      <c r="B391" t="s">
        <v>21995</v>
      </c>
      <c r="C391" s="74" t="s">
        <v>3</v>
      </c>
      <c r="D391" s="74">
        <v>15069.72</v>
      </c>
    </row>
    <row r="392" spans="1:4" x14ac:dyDescent="0.25">
      <c r="A392" s="74">
        <v>606352</v>
      </c>
      <c r="B392" t="s">
        <v>21996</v>
      </c>
      <c r="C392" s="74" t="s">
        <v>3</v>
      </c>
      <c r="D392" s="74">
        <v>14912.08</v>
      </c>
    </row>
    <row r="393" spans="1:4" x14ac:dyDescent="0.25">
      <c r="A393" s="74">
        <v>606443</v>
      </c>
      <c r="B393" t="s">
        <v>21997</v>
      </c>
      <c r="C393" s="74" t="s">
        <v>3</v>
      </c>
      <c r="D393" s="74">
        <v>15978.9</v>
      </c>
    </row>
    <row r="394" spans="1:4" x14ac:dyDescent="0.25">
      <c r="A394" s="74">
        <v>606353</v>
      </c>
      <c r="B394" t="s">
        <v>21998</v>
      </c>
      <c r="C394" s="74" t="s">
        <v>3</v>
      </c>
      <c r="D394" s="74">
        <v>15816.99</v>
      </c>
    </row>
    <row r="395" spans="1:4" x14ac:dyDescent="0.25">
      <c r="A395" s="74">
        <v>606444</v>
      </c>
      <c r="B395" t="s">
        <v>21999</v>
      </c>
      <c r="C395" s="74" t="s">
        <v>3</v>
      </c>
      <c r="D395" s="74">
        <v>16671.03</v>
      </c>
    </row>
    <row r="396" spans="1:4" x14ac:dyDescent="0.25">
      <c r="A396" s="74">
        <v>606354</v>
      </c>
      <c r="B396" t="s">
        <v>22000</v>
      </c>
      <c r="C396" s="74" t="s">
        <v>3</v>
      </c>
      <c r="D396" s="74">
        <v>16503.45</v>
      </c>
    </row>
    <row r="397" spans="1:4" x14ac:dyDescent="0.25">
      <c r="A397" s="74">
        <v>606445</v>
      </c>
      <c r="B397" t="s">
        <v>22001</v>
      </c>
      <c r="C397" s="74" t="s">
        <v>3</v>
      </c>
      <c r="D397" s="74">
        <v>17320.89</v>
      </c>
    </row>
    <row r="398" spans="1:4" x14ac:dyDescent="0.25">
      <c r="A398" s="74">
        <v>606355</v>
      </c>
      <c r="B398" t="s">
        <v>22002</v>
      </c>
      <c r="C398" s="74" t="s">
        <v>3</v>
      </c>
      <c r="D398" s="74">
        <v>17150.47</v>
      </c>
    </row>
    <row r="399" spans="1:4" x14ac:dyDescent="0.25">
      <c r="A399" s="74">
        <v>606446</v>
      </c>
      <c r="B399" t="s">
        <v>22003</v>
      </c>
      <c r="C399" s="74" t="s">
        <v>3</v>
      </c>
      <c r="D399" s="74">
        <v>17952.919999999998</v>
      </c>
    </row>
    <row r="400" spans="1:4" x14ac:dyDescent="0.25">
      <c r="A400" s="74">
        <v>606356</v>
      </c>
      <c r="B400" t="s">
        <v>22004</v>
      </c>
      <c r="C400" s="74" t="s">
        <v>3</v>
      </c>
      <c r="D400" s="74">
        <v>17778.23</v>
      </c>
    </row>
    <row r="401" spans="1:4" x14ac:dyDescent="0.25">
      <c r="A401" s="74">
        <v>606447</v>
      </c>
      <c r="B401" t="s">
        <v>22005</v>
      </c>
      <c r="C401" s="74" t="s">
        <v>3</v>
      </c>
      <c r="D401" s="74">
        <v>18652.38</v>
      </c>
    </row>
    <row r="402" spans="1:4" x14ac:dyDescent="0.25">
      <c r="A402" s="74">
        <v>606357</v>
      </c>
      <c r="B402" t="s">
        <v>22006</v>
      </c>
      <c r="C402" s="74" t="s">
        <v>3</v>
      </c>
      <c r="D402" s="74">
        <v>18440.29</v>
      </c>
    </row>
    <row r="403" spans="1:4" x14ac:dyDescent="0.25">
      <c r="A403" s="74">
        <v>606448</v>
      </c>
      <c r="B403" t="s">
        <v>22007</v>
      </c>
      <c r="C403" s="74" t="s">
        <v>3</v>
      </c>
      <c r="D403" s="74">
        <v>19623.32</v>
      </c>
    </row>
    <row r="404" spans="1:4" x14ac:dyDescent="0.25">
      <c r="A404" s="74">
        <v>606358</v>
      </c>
      <c r="B404" t="s">
        <v>22008</v>
      </c>
      <c r="C404" s="74" t="s">
        <v>3</v>
      </c>
      <c r="D404" s="74">
        <v>19404.61</v>
      </c>
    </row>
    <row r="405" spans="1:4" x14ac:dyDescent="0.25">
      <c r="A405" s="74">
        <v>606449</v>
      </c>
      <c r="B405" t="s">
        <v>22009</v>
      </c>
      <c r="C405" s="74" t="s">
        <v>3</v>
      </c>
      <c r="D405" s="74">
        <v>24183.31</v>
      </c>
    </row>
    <row r="406" spans="1:4" x14ac:dyDescent="0.25">
      <c r="A406" s="74">
        <v>606359</v>
      </c>
      <c r="B406" t="s">
        <v>22010</v>
      </c>
      <c r="C406" s="74" t="s">
        <v>3</v>
      </c>
      <c r="D406" s="74">
        <v>23957.97</v>
      </c>
    </row>
    <row r="407" spans="1:4" x14ac:dyDescent="0.25">
      <c r="A407" s="74">
        <v>606450</v>
      </c>
      <c r="B407" t="s">
        <v>22011</v>
      </c>
      <c r="C407" s="74" t="s">
        <v>3</v>
      </c>
      <c r="D407" s="74">
        <v>25144.28</v>
      </c>
    </row>
    <row r="408" spans="1:4" x14ac:dyDescent="0.25">
      <c r="A408" s="74">
        <v>606360</v>
      </c>
      <c r="B408" t="s">
        <v>22012</v>
      </c>
      <c r="C408" s="74" t="s">
        <v>3</v>
      </c>
      <c r="D408" s="74">
        <v>24910.65</v>
      </c>
    </row>
    <row r="409" spans="1:4" x14ac:dyDescent="0.25">
      <c r="A409" s="74">
        <v>606451</v>
      </c>
      <c r="B409" t="s">
        <v>22013</v>
      </c>
      <c r="C409" s="74" t="s">
        <v>3</v>
      </c>
      <c r="D409" s="74">
        <v>25952.04</v>
      </c>
    </row>
    <row r="410" spans="1:4" x14ac:dyDescent="0.25">
      <c r="A410" s="74">
        <v>606361</v>
      </c>
      <c r="B410" t="s">
        <v>22014</v>
      </c>
      <c r="C410" s="74" t="s">
        <v>3</v>
      </c>
      <c r="D410" s="74">
        <v>25711.79</v>
      </c>
    </row>
    <row r="411" spans="1:4" x14ac:dyDescent="0.25">
      <c r="A411" s="74">
        <v>606452</v>
      </c>
      <c r="B411" t="s">
        <v>22015</v>
      </c>
      <c r="C411" s="74" t="s">
        <v>3</v>
      </c>
      <c r="D411" s="74">
        <v>29565.85</v>
      </c>
    </row>
    <row r="412" spans="1:4" x14ac:dyDescent="0.25">
      <c r="A412" s="74">
        <v>606362</v>
      </c>
      <c r="B412" t="s">
        <v>22016</v>
      </c>
      <c r="C412" s="74" t="s">
        <v>3</v>
      </c>
      <c r="D412" s="74">
        <v>29318.97</v>
      </c>
    </row>
    <row r="413" spans="1:4" x14ac:dyDescent="0.25">
      <c r="A413" s="74">
        <v>606453</v>
      </c>
      <c r="B413" t="s">
        <v>22017</v>
      </c>
      <c r="C413" s="74" t="s">
        <v>3</v>
      </c>
      <c r="D413" s="74">
        <v>30023.040000000001</v>
      </c>
    </row>
    <row r="414" spans="1:4" x14ac:dyDescent="0.25">
      <c r="A414" s="74">
        <v>606363</v>
      </c>
      <c r="B414" t="s">
        <v>22018</v>
      </c>
      <c r="C414" s="74" t="s">
        <v>3</v>
      </c>
      <c r="D414" s="74">
        <v>29771.19</v>
      </c>
    </row>
    <row r="415" spans="1:4" x14ac:dyDescent="0.25">
      <c r="A415" s="74">
        <v>606454</v>
      </c>
      <c r="B415" t="s">
        <v>22019</v>
      </c>
      <c r="C415" s="74" t="s">
        <v>3</v>
      </c>
      <c r="D415" s="74">
        <v>35834.17</v>
      </c>
    </row>
    <row r="416" spans="1:4" x14ac:dyDescent="0.25">
      <c r="A416" s="74">
        <v>606364</v>
      </c>
      <c r="B416" t="s">
        <v>22020</v>
      </c>
      <c r="C416" s="74" t="s">
        <v>3</v>
      </c>
      <c r="D416" s="74">
        <v>35575.69</v>
      </c>
    </row>
    <row r="417" spans="1:4" x14ac:dyDescent="0.25">
      <c r="A417" s="74">
        <v>606455</v>
      </c>
      <c r="B417" t="s">
        <v>22021</v>
      </c>
      <c r="C417" s="74" t="s">
        <v>3</v>
      </c>
      <c r="D417" s="74">
        <v>36409.129999999997</v>
      </c>
    </row>
    <row r="418" spans="1:4" x14ac:dyDescent="0.25">
      <c r="A418" s="74">
        <v>606365</v>
      </c>
      <c r="B418" t="s">
        <v>22022</v>
      </c>
      <c r="C418" s="74" t="s">
        <v>3</v>
      </c>
      <c r="D418" s="74">
        <v>36147.339999999997</v>
      </c>
    </row>
    <row r="419" spans="1:4" x14ac:dyDescent="0.25">
      <c r="A419" s="74">
        <v>606456</v>
      </c>
      <c r="B419" t="s">
        <v>22023</v>
      </c>
      <c r="C419" s="74" t="s">
        <v>3</v>
      </c>
      <c r="D419" s="74">
        <v>37804.53</v>
      </c>
    </row>
    <row r="420" spans="1:4" x14ac:dyDescent="0.25">
      <c r="A420" s="74">
        <v>606366</v>
      </c>
      <c r="B420" t="s">
        <v>22024</v>
      </c>
      <c r="C420" s="74" t="s">
        <v>3</v>
      </c>
      <c r="D420" s="74">
        <v>37536.11</v>
      </c>
    </row>
    <row r="421" spans="1:4" x14ac:dyDescent="0.25">
      <c r="A421" s="74">
        <v>606457</v>
      </c>
      <c r="B421" t="s">
        <v>22025</v>
      </c>
      <c r="C421" s="74" t="s">
        <v>3</v>
      </c>
      <c r="D421" s="74">
        <v>38411.64</v>
      </c>
    </row>
    <row r="422" spans="1:4" x14ac:dyDescent="0.25">
      <c r="A422" s="74">
        <v>606367</v>
      </c>
      <c r="B422" t="s">
        <v>22026</v>
      </c>
      <c r="C422" s="74" t="s">
        <v>3</v>
      </c>
      <c r="D422" s="74">
        <v>38138.25</v>
      </c>
    </row>
    <row r="423" spans="1:4" x14ac:dyDescent="0.25">
      <c r="A423" s="74">
        <v>606458</v>
      </c>
      <c r="B423" t="s">
        <v>22027</v>
      </c>
      <c r="C423" s="74" t="s">
        <v>3</v>
      </c>
      <c r="D423" s="74">
        <v>52193.26</v>
      </c>
    </row>
    <row r="424" spans="1:4" x14ac:dyDescent="0.25">
      <c r="A424" s="74">
        <v>606368</v>
      </c>
      <c r="B424" t="s">
        <v>22028</v>
      </c>
      <c r="C424" s="74" t="s">
        <v>3</v>
      </c>
      <c r="D424" s="74">
        <v>51914.9</v>
      </c>
    </row>
    <row r="425" spans="1:4" x14ac:dyDescent="0.25">
      <c r="A425" s="74">
        <v>606459</v>
      </c>
      <c r="B425" t="s">
        <v>22029</v>
      </c>
      <c r="C425" s="74" t="s">
        <v>3</v>
      </c>
      <c r="D425" s="74">
        <v>54313.87</v>
      </c>
    </row>
    <row r="426" spans="1:4" x14ac:dyDescent="0.25">
      <c r="A426" s="74">
        <v>606369</v>
      </c>
      <c r="B426" t="s">
        <v>22030</v>
      </c>
      <c r="C426" s="74" t="s">
        <v>3</v>
      </c>
      <c r="D426" s="74">
        <v>54028.88</v>
      </c>
    </row>
    <row r="427" spans="1:4" x14ac:dyDescent="0.25">
      <c r="A427" s="74">
        <v>606479</v>
      </c>
      <c r="B427" t="s">
        <v>22031</v>
      </c>
      <c r="C427" s="74" t="s">
        <v>3</v>
      </c>
      <c r="D427" s="74">
        <v>12289.07</v>
      </c>
    </row>
    <row r="428" spans="1:4" x14ac:dyDescent="0.25">
      <c r="A428" s="74">
        <v>606460</v>
      </c>
      <c r="B428" t="s">
        <v>22032</v>
      </c>
      <c r="C428" s="74" t="s">
        <v>3</v>
      </c>
      <c r="D428" s="74">
        <v>12183.03</v>
      </c>
    </row>
    <row r="429" spans="1:4" x14ac:dyDescent="0.25">
      <c r="A429" s="74">
        <v>606480</v>
      </c>
      <c r="B429" t="s">
        <v>22033</v>
      </c>
      <c r="C429" s="74" t="s">
        <v>3</v>
      </c>
      <c r="D429" s="74">
        <v>16016.76</v>
      </c>
    </row>
    <row r="430" spans="1:4" x14ac:dyDescent="0.25">
      <c r="A430" s="74">
        <v>606461</v>
      </c>
      <c r="B430" t="s">
        <v>22034</v>
      </c>
      <c r="C430" s="74" t="s">
        <v>3</v>
      </c>
      <c r="D430" s="74">
        <v>15887.52</v>
      </c>
    </row>
    <row r="431" spans="1:4" x14ac:dyDescent="0.25">
      <c r="A431" s="74">
        <v>606481</v>
      </c>
      <c r="B431" t="s">
        <v>22035</v>
      </c>
      <c r="C431" s="74" t="s">
        <v>3</v>
      </c>
      <c r="D431" s="74">
        <v>18643.849999999999</v>
      </c>
    </row>
    <row r="432" spans="1:4" x14ac:dyDescent="0.25">
      <c r="A432" s="74">
        <v>606462</v>
      </c>
      <c r="B432" t="s">
        <v>22036</v>
      </c>
      <c r="C432" s="74" t="s">
        <v>3</v>
      </c>
      <c r="D432" s="74">
        <v>18454.96</v>
      </c>
    </row>
    <row r="433" spans="1:4" x14ac:dyDescent="0.25">
      <c r="A433" s="74">
        <v>606482</v>
      </c>
      <c r="B433" t="s">
        <v>22037</v>
      </c>
      <c r="C433" s="74" t="s">
        <v>3</v>
      </c>
      <c r="D433" s="74">
        <v>19613.48</v>
      </c>
    </row>
    <row r="434" spans="1:4" x14ac:dyDescent="0.25">
      <c r="A434" s="74">
        <v>606463</v>
      </c>
      <c r="B434" t="s">
        <v>22038</v>
      </c>
      <c r="C434" s="74" t="s">
        <v>3</v>
      </c>
      <c r="D434" s="74">
        <v>19417.96</v>
      </c>
    </row>
    <row r="435" spans="1:4" x14ac:dyDescent="0.25">
      <c r="A435" s="74">
        <v>606483</v>
      </c>
      <c r="B435" t="s">
        <v>22039</v>
      </c>
      <c r="C435" s="74" t="s">
        <v>3</v>
      </c>
      <c r="D435" s="74">
        <v>20107.68</v>
      </c>
    </row>
    <row r="436" spans="1:4" x14ac:dyDescent="0.25">
      <c r="A436" s="74">
        <v>606464</v>
      </c>
      <c r="B436" t="s">
        <v>22040</v>
      </c>
      <c r="C436" s="74" t="s">
        <v>3</v>
      </c>
      <c r="D436" s="74">
        <v>19908.849999999999</v>
      </c>
    </row>
    <row r="437" spans="1:4" x14ac:dyDescent="0.25">
      <c r="A437" s="74">
        <v>606484</v>
      </c>
      <c r="B437" t="s">
        <v>22041</v>
      </c>
      <c r="C437" s="74" t="s">
        <v>3</v>
      </c>
      <c r="D437" s="74">
        <v>20798.72</v>
      </c>
    </row>
    <row r="438" spans="1:4" x14ac:dyDescent="0.25">
      <c r="A438" s="74">
        <v>606465</v>
      </c>
      <c r="B438" t="s">
        <v>22042</v>
      </c>
      <c r="C438" s="74" t="s">
        <v>3</v>
      </c>
      <c r="D438" s="74">
        <v>20593.259999999998</v>
      </c>
    </row>
    <row r="439" spans="1:4" x14ac:dyDescent="0.25">
      <c r="A439" s="74">
        <v>606485</v>
      </c>
      <c r="B439" t="s">
        <v>22043</v>
      </c>
      <c r="C439" s="74" t="s">
        <v>3</v>
      </c>
      <c r="D439" s="74">
        <v>21462.66</v>
      </c>
    </row>
    <row r="440" spans="1:4" x14ac:dyDescent="0.25">
      <c r="A440" s="74">
        <v>606466</v>
      </c>
      <c r="B440" t="s">
        <v>22044</v>
      </c>
      <c r="C440" s="74" t="s">
        <v>3</v>
      </c>
      <c r="D440" s="74">
        <v>21255.55</v>
      </c>
    </row>
    <row r="441" spans="1:4" x14ac:dyDescent="0.25">
      <c r="A441" s="74">
        <v>606486</v>
      </c>
      <c r="B441" t="s">
        <v>22045</v>
      </c>
      <c r="C441" s="74" t="s">
        <v>3</v>
      </c>
      <c r="D441" s="74">
        <v>22400.67</v>
      </c>
    </row>
    <row r="442" spans="1:4" x14ac:dyDescent="0.25">
      <c r="A442" s="74">
        <v>606467</v>
      </c>
      <c r="B442" t="s">
        <v>22046</v>
      </c>
      <c r="C442" s="74" t="s">
        <v>3</v>
      </c>
      <c r="D442" s="74">
        <v>22188.59</v>
      </c>
    </row>
    <row r="443" spans="1:4" x14ac:dyDescent="0.25">
      <c r="A443" s="74">
        <v>606487</v>
      </c>
      <c r="B443" t="s">
        <v>22047</v>
      </c>
      <c r="C443" s="74" t="s">
        <v>3</v>
      </c>
      <c r="D443" s="74">
        <v>23052.32</v>
      </c>
    </row>
    <row r="444" spans="1:4" x14ac:dyDescent="0.25">
      <c r="A444" s="74">
        <v>606468</v>
      </c>
      <c r="B444" t="s">
        <v>22048</v>
      </c>
      <c r="C444" s="74" t="s">
        <v>3</v>
      </c>
      <c r="D444" s="74">
        <v>22836.92</v>
      </c>
    </row>
    <row r="445" spans="1:4" x14ac:dyDescent="0.25">
      <c r="A445" s="74">
        <v>606488</v>
      </c>
      <c r="B445" t="s">
        <v>22049</v>
      </c>
      <c r="C445" s="74" t="s">
        <v>3</v>
      </c>
      <c r="D445" s="74">
        <v>28470.66</v>
      </c>
    </row>
    <row r="446" spans="1:4" x14ac:dyDescent="0.25">
      <c r="A446" s="74">
        <v>606469</v>
      </c>
      <c r="B446" t="s">
        <v>22050</v>
      </c>
      <c r="C446" s="74" t="s">
        <v>3</v>
      </c>
      <c r="D446" s="74">
        <v>28248.639999999999</v>
      </c>
    </row>
    <row r="447" spans="1:4" x14ac:dyDescent="0.25">
      <c r="A447" s="74">
        <v>606489</v>
      </c>
      <c r="B447" t="s">
        <v>22051</v>
      </c>
      <c r="C447" s="74" t="s">
        <v>3</v>
      </c>
      <c r="D447" s="74">
        <v>30033.24</v>
      </c>
    </row>
    <row r="448" spans="1:4" x14ac:dyDescent="0.25">
      <c r="A448" s="74">
        <v>606470</v>
      </c>
      <c r="B448" t="s">
        <v>22052</v>
      </c>
      <c r="C448" s="74" t="s">
        <v>3</v>
      </c>
      <c r="D448" s="74">
        <v>29807.9</v>
      </c>
    </row>
    <row r="449" spans="1:4" x14ac:dyDescent="0.25">
      <c r="A449" s="74">
        <v>606490</v>
      </c>
      <c r="B449" t="s">
        <v>22053</v>
      </c>
      <c r="C449" s="74" t="s">
        <v>3</v>
      </c>
      <c r="D449" s="74">
        <v>30911.59</v>
      </c>
    </row>
    <row r="450" spans="1:4" x14ac:dyDescent="0.25">
      <c r="A450" s="74">
        <v>606471</v>
      </c>
      <c r="B450" t="s">
        <v>22054</v>
      </c>
      <c r="C450" s="74" t="s">
        <v>3</v>
      </c>
      <c r="D450" s="74">
        <v>30679.63</v>
      </c>
    </row>
    <row r="451" spans="1:4" x14ac:dyDescent="0.25">
      <c r="A451" s="74">
        <v>606491</v>
      </c>
      <c r="B451" t="s">
        <v>22055</v>
      </c>
      <c r="C451" s="74" t="s">
        <v>3</v>
      </c>
      <c r="D451" s="74">
        <v>31772.86</v>
      </c>
    </row>
    <row r="452" spans="1:4" x14ac:dyDescent="0.25">
      <c r="A452" s="74">
        <v>606472</v>
      </c>
      <c r="B452" t="s">
        <v>22056</v>
      </c>
      <c r="C452" s="74" t="s">
        <v>3</v>
      </c>
      <c r="D452" s="74">
        <v>31535.93</v>
      </c>
    </row>
    <row r="453" spans="1:4" x14ac:dyDescent="0.25">
      <c r="A453" s="74">
        <v>606492</v>
      </c>
      <c r="B453" t="s">
        <v>22057</v>
      </c>
      <c r="C453" s="74" t="s">
        <v>3</v>
      </c>
      <c r="D453" s="74">
        <v>32423.35</v>
      </c>
    </row>
    <row r="454" spans="1:4" x14ac:dyDescent="0.25">
      <c r="A454" s="74">
        <v>606473</v>
      </c>
      <c r="B454" t="s">
        <v>22058</v>
      </c>
      <c r="C454" s="74" t="s">
        <v>3</v>
      </c>
      <c r="D454" s="74">
        <v>32183.1</v>
      </c>
    </row>
    <row r="455" spans="1:4" x14ac:dyDescent="0.25">
      <c r="A455" s="74">
        <v>606493</v>
      </c>
      <c r="B455" t="s">
        <v>22059</v>
      </c>
      <c r="C455" s="74" t="s">
        <v>3</v>
      </c>
      <c r="D455" s="74">
        <v>34164.94</v>
      </c>
    </row>
    <row r="456" spans="1:4" x14ac:dyDescent="0.25">
      <c r="A456" s="74">
        <v>606474</v>
      </c>
      <c r="B456" t="s">
        <v>22060</v>
      </c>
      <c r="C456" s="74" t="s">
        <v>3</v>
      </c>
      <c r="D456" s="74">
        <v>33923.040000000001</v>
      </c>
    </row>
    <row r="457" spans="1:4" x14ac:dyDescent="0.25">
      <c r="A457" s="74">
        <v>606494</v>
      </c>
      <c r="B457" t="s">
        <v>22061</v>
      </c>
      <c r="C457" s="74" t="s">
        <v>3</v>
      </c>
      <c r="D457" s="74">
        <v>39450.269999999997</v>
      </c>
    </row>
    <row r="458" spans="1:4" x14ac:dyDescent="0.25">
      <c r="A458" s="74">
        <v>606475</v>
      </c>
      <c r="B458" t="s">
        <v>22062</v>
      </c>
      <c r="C458" s="74" t="s">
        <v>3</v>
      </c>
      <c r="D458" s="74">
        <v>39196.76</v>
      </c>
    </row>
    <row r="459" spans="1:4" x14ac:dyDescent="0.25">
      <c r="A459" s="74">
        <v>606495</v>
      </c>
      <c r="B459" t="s">
        <v>22063</v>
      </c>
      <c r="C459" s="74" t="s">
        <v>3</v>
      </c>
      <c r="D459" s="74">
        <v>46443.86</v>
      </c>
    </row>
    <row r="460" spans="1:4" x14ac:dyDescent="0.25">
      <c r="A460" s="74">
        <v>606476</v>
      </c>
      <c r="B460" t="s">
        <v>22064</v>
      </c>
      <c r="C460" s="74" t="s">
        <v>3</v>
      </c>
      <c r="D460" s="74">
        <v>46183.73</v>
      </c>
    </row>
    <row r="461" spans="1:4" x14ac:dyDescent="0.25">
      <c r="A461" s="74">
        <v>606496</v>
      </c>
      <c r="B461" t="s">
        <v>22065</v>
      </c>
      <c r="C461" s="74" t="s">
        <v>3</v>
      </c>
      <c r="D461" s="74">
        <v>47546.75</v>
      </c>
    </row>
    <row r="462" spans="1:4" x14ac:dyDescent="0.25">
      <c r="A462" s="74">
        <v>606477</v>
      </c>
      <c r="B462" t="s">
        <v>22066</v>
      </c>
      <c r="C462" s="74" t="s">
        <v>3</v>
      </c>
      <c r="D462" s="74">
        <v>47281.65</v>
      </c>
    </row>
    <row r="463" spans="1:4" x14ac:dyDescent="0.25">
      <c r="A463" s="74">
        <v>606497</v>
      </c>
      <c r="B463" t="s">
        <v>22067</v>
      </c>
      <c r="C463" s="74" t="s">
        <v>3</v>
      </c>
      <c r="D463" s="74">
        <v>48834.34</v>
      </c>
    </row>
    <row r="464" spans="1:4" x14ac:dyDescent="0.25">
      <c r="A464" s="74">
        <v>606478</v>
      </c>
      <c r="B464" t="s">
        <v>22068</v>
      </c>
      <c r="C464" s="74" t="s">
        <v>3</v>
      </c>
      <c r="D464" s="74">
        <v>48560.95</v>
      </c>
    </row>
    <row r="465" spans="1:4" x14ac:dyDescent="0.25">
      <c r="A465" s="74">
        <v>605835</v>
      </c>
      <c r="B465" t="s">
        <v>22069</v>
      </c>
      <c r="C465" s="74" t="s">
        <v>3</v>
      </c>
      <c r="D465" s="74">
        <v>7012.71</v>
      </c>
    </row>
    <row r="466" spans="1:4" x14ac:dyDescent="0.25">
      <c r="A466" s="74">
        <v>605571</v>
      </c>
      <c r="B466" t="s">
        <v>22070</v>
      </c>
      <c r="C466" s="74" t="s">
        <v>3</v>
      </c>
      <c r="D466" s="74">
        <v>6203.1</v>
      </c>
    </row>
    <row r="467" spans="1:4" x14ac:dyDescent="0.25">
      <c r="A467" s="74">
        <v>605850</v>
      </c>
      <c r="B467" t="s">
        <v>22071</v>
      </c>
      <c r="C467" s="74" t="s">
        <v>3</v>
      </c>
      <c r="D467" s="74">
        <v>7435.3</v>
      </c>
    </row>
    <row r="468" spans="1:4" x14ac:dyDescent="0.25">
      <c r="A468" s="74">
        <v>605582</v>
      </c>
      <c r="B468" t="s">
        <v>22072</v>
      </c>
      <c r="C468" s="74" t="s">
        <v>3</v>
      </c>
      <c r="D468" s="74">
        <v>6625.7</v>
      </c>
    </row>
    <row r="469" spans="1:4" x14ac:dyDescent="0.25">
      <c r="A469" s="74">
        <v>605889</v>
      </c>
      <c r="B469" t="s">
        <v>22073</v>
      </c>
      <c r="C469" s="74" t="s">
        <v>3</v>
      </c>
      <c r="D469" s="74">
        <v>8176.41</v>
      </c>
    </row>
    <row r="470" spans="1:4" x14ac:dyDescent="0.25">
      <c r="A470" s="74">
        <v>605593</v>
      </c>
      <c r="B470" t="s">
        <v>22074</v>
      </c>
      <c r="C470" s="74" t="s">
        <v>3</v>
      </c>
      <c r="D470" s="74">
        <v>7366.81</v>
      </c>
    </row>
    <row r="471" spans="1:4" x14ac:dyDescent="0.25">
      <c r="A471" s="74">
        <v>605739</v>
      </c>
      <c r="B471" t="s">
        <v>22075</v>
      </c>
      <c r="C471" s="74" t="s">
        <v>3</v>
      </c>
      <c r="D471" s="74">
        <v>6759.38</v>
      </c>
    </row>
    <row r="472" spans="1:4" x14ac:dyDescent="0.25">
      <c r="A472" s="74">
        <v>605504</v>
      </c>
      <c r="B472" t="s">
        <v>22076</v>
      </c>
      <c r="C472" s="74" t="s">
        <v>3</v>
      </c>
      <c r="D472" s="74">
        <v>5900.53</v>
      </c>
    </row>
    <row r="473" spans="1:4" x14ac:dyDescent="0.25">
      <c r="A473" s="74">
        <v>605781</v>
      </c>
      <c r="B473" t="s">
        <v>22077</v>
      </c>
      <c r="C473" s="74" t="s">
        <v>3</v>
      </c>
      <c r="D473" s="74">
        <v>7181.98</v>
      </c>
    </row>
    <row r="474" spans="1:4" x14ac:dyDescent="0.25">
      <c r="A474" s="74">
        <v>605524</v>
      </c>
      <c r="B474" t="s">
        <v>22078</v>
      </c>
      <c r="C474" s="74" t="s">
        <v>3</v>
      </c>
      <c r="D474" s="74">
        <v>6323.13</v>
      </c>
    </row>
    <row r="475" spans="1:4" x14ac:dyDescent="0.25">
      <c r="A475" s="74">
        <v>605815</v>
      </c>
      <c r="B475" t="s">
        <v>22079</v>
      </c>
      <c r="C475" s="74" t="s">
        <v>3</v>
      </c>
      <c r="D475" s="74">
        <v>7923.09</v>
      </c>
    </row>
    <row r="476" spans="1:4" x14ac:dyDescent="0.25">
      <c r="A476" s="74">
        <v>605544</v>
      </c>
      <c r="B476" t="s">
        <v>22080</v>
      </c>
      <c r="C476" s="74" t="s">
        <v>3</v>
      </c>
      <c r="D476" s="74">
        <v>7064.24</v>
      </c>
    </row>
    <row r="477" spans="1:4" x14ac:dyDescent="0.25">
      <c r="A477" s="74">
        <v>605836</v>
      </c>
      <c r="B477" t="s">
        <v>22081</v>
      </c>
      <c r="C477" s="74" t="s">
        <v>3</v>
      </c>
      <c r="D477" s="74">
        <v>7939.8</v>
      </c>
    </row>
    <row r="478" spans="1:4" x14ac:dyDescent="0.25">
      <c r="A478" s="74">
        <v>605572</v>
      </c>
      <c r="B478" t="s">
        <v>22082</v>
      </c>
      <c r="C478" s="74" t="s">
        <v>3</v>
      </c>
      <c r="D478" s="74">
        <v>7064.88</v>
      </c>
    </row>
    <row r="479" spans="1:4" x14ac:dyDescent="0.25">
      <c r="A479" s="74">
        <v>605851</v>
      </c>
      <c r="B479" t="s">
        <v>22083</v>
      </c>
      <c r="C479" s="74" t="s">
        <v>3</v>
      </c>
      <c r="D479" s="74">
        <v>8491.77</v>
      </c>
    </row>
    <row r="480" spans="1:4" x14ac:dyDescent="0.25">
      <c r="A480" s="74">
        <v>605583</v>
      </c>
      <c r="B480" t="s">
        <v>22084</v>
      </c>
      <c r="C480" s="74" t="s">
        <v>3</v>
      </c>
      <c r="D480" s="74">
        <v>7616.84</v>
      </c>
    </row>
    <row r="481" spans="1:4" x14ac:dyDescent="0.25">
      <c r="A481" s="74">
        <v>605890</v>
      </c>
      <c r="B481" t="s">
        <v>22085</v>
      </c>
      <c r="C481" s="74" t="s">
        <v>3</v>
      </c>
      <c r="D481" s="74">
        <v>9459.75</v>
      </c>
    </row>
    <row r="482" spans="1:4" x14ac:dyDescent="0.25">
      <c r="A482" s="74">
        <v>605594</v>
      </c>
      <c r="B482" t="s">
        <v>22086</v>
      </c>
      <c r="C482" s="74" t="s">
        <v>3</v>
      </c>
      <c r="D482" s="74">
        <v>8584.82</v>
      </c>
    </row>
    <row r="483" spans="1:4" x14ac:dyDescent="0.25">
      <c r="A483" s="74">
        <v>605740</v>
      </c>
      <c r="B483" t="s">
        <v>22087</v>
      </c>
      <c r="C483" s="74" t="s">
        <v>3</v>
      </c>
      <c r="D483" s="74">
        <v>7654.28</v>
      </c>
    </row>
    <row r="484" spans="1:4" x14ac:dyDescent="0.25">
      <c r="A484" s="74">
        <v>605505</v>
      </c>
      <c r="B484" t="s">
        <v>22088</v>
      </c>
      <c r="C484" s="74" t="s">
        <v>3</v>
      </c>
      <c r="D484" s="74">
        <v>6721.35</v>
      </c>
    </row>
    <row r="485" spans="1:4" x14ac:dyDescent="0.25">
      <c r="A485" s="74">
        <v>605782</v>
      </c>
      <c r="B485" t="s">
        <v>22089</v>
      </c>
      <c r="C485" s="74" t="s">
        <v>3</v>
      </c>
      <c r="D485" s="74">
        <v>8206.24</v>
      </c>
    </row>
    <row r="486" spans="1:4" x14ac:dyDescent="0.25">
      <c r="A486" s="74">
        <v>605525</v>
      </c>
      <c r="B486" t="s">
        <v>22090</v>
      </c>
      <c r="C486" s="74" t="s">
        <v>3</v>
      </c>
      <c r="D486" s="74">
        <v>7273.31</v>
      </c>
    </row>
    <row r="487" spans="1:4" x14ac:dyDescent="0.25">
      <c r="A487" s="74">
        <v>605816</v>
      </c>
      <c r="B487" t="s">
        <v>22091</v>
      </c>
      <c r="C487" s="74" t="s">
        <v>3</v>
      </c>
      <c r="D487" s="74">
        <v>9174.23</v>
      </c>
    </row>
    <row r="488" spans="1:4" x14ac:dyDescent="0.25">
      <c r="A488" s="74">
        <v>605545</v>
      </c>
      <c r="B488" t="s">
        <v>22092</v>
      </c>
      <c r="C488" s="74" t="s">
        <v>3</v>
      </c>
      <c r="D488" s="74">
        <v>8241.2900000000009</v>
      </c>
    </row>
    <row r="489" spans="1:4" x14ac:dyDescent="0.25">
      <c r="A489" s="74">
        <v>605837</v>
      </c>
      <c r="B489" t="s">
        <v>22093</v>
      </c>
      <c r="C489" s="74" t="s">
        <v>3</v>
      </c>
      <c r="D489" s="74">
        <v>9447.1200000000008</v>
      </c>
    </row>
    <row r="490" spans="1:4" x14ac:dyDescent="0.25">
      <c r="A490" s="74">
        <v>605573</v>
      </c>
      <c r="B490" t="s">
        <v>22094</v>
      </c>
      <c r="C490" s="74" t="s">
        <v>3</v>
      </c>
      <c r="D490" s="74">
        <v>8520.4599999999991</v>
      </c>
    </row>
    <row r="491" spans="1:4" x14ac:dyDescent="0.25">
      <c r="A491" s="74">
        <v>605852</v>
      </c>
      <c r="B491" t="s">
        <v>22095</v>
      </c>
      <c r="C491" s="74" t="s">
        <v>3</v>
      </c>
      <c r="D491" s="74">
        <v>10145.700000000001</v>
      </c>
    </row>
    <row r="492" spans="1:4" x14ac:dyDescent="0.25">
      <c r="A492" s="74">
        <v>605584</v>
      </c>
      <c r="B492" t="s">
        <v>22096</v>
      </c>
      <c r="C492" s="74" t="s">
        <v>3</v>
      </c>
      <c r="D492" s="74">
        <v>9219.0400000000009</v>
      </c>
    </row>
    <row r="493" spans="1:4" x14ac:dyDescent="0.25">
      <c r="A493" s="74">
        <v>605891</v>
      </c>
      <c r="B493" t="s">
        <v>22097</v>
      </c>
      <c r="C493" s="74" t="s">
        <v>3</v>
      </c>
      <c r="D493" s="74">
        <v>11370.8</v>
      </c>
    </row>
    <row r="494" spans="1:4" x14ac:dyDescent="0.25">
      <c r="A494" s="74">
        <v>605595</v>
      </c>
      <c r="B494" t="s">
        <v>22098</v>
      </c>
      <c r="C494" s="74" t="s">
        <v>3</v>
      </c>
      <c r="D494" s="74">
        <v>10444.14</v>
      </c>
    </row>
    <row r="495" spans="1:4" x14ac:dyDescent="0.25">
      <c r="A495" s="74">
        <v>605741</v>
      </c>
      <c r="B495" t="s">
        <v>22099</v>
      </c>
      <c r="C495" s="74" t="s">
        <v>3</v>
      </c>
      <c r="D495" s="74">
        <v>9114.36</v>
      </c>
    </row>
    <row r="496" spans="1:4" x14ac:dyDescent="0.25">
      <c r="A496" s="74">
        <v>605506</v>
      </c>
      <c r="B496" t="s">
        <v>22100</v>
      </c>
      <c r="C496" s="74" t="s">
        <v>3</v>
      </c>
      <c r="D496" s="74">
        <v>8113.89</v>
      </c>
    </row>
    <row r="497" spans="1:4" x14ac:dyDescent="0.25">
      <c r="A497" s="74">
        <v>605783</v>
      </c>
      <c r="B497" t="s">
        <v>22101</v>
      </c>
      <c r="C497" s="74" t="s">
        <v>3</v>
      </c>
      <c r="D497" s="74">
        <v>9812.94</v>
      </c>
    </row>
    <row r="498" spans="1:4" x14ac:dyDescent="0.25">
      <c r="A498" s="74">
        <v>605526</v>
      </c>
      <c r="B498" t="s">
        <v>22102</v>
      </c>
      <c r="C498" s="74" t="s">
        <v>3</v>
      </c>
      <c r="D498" s="74">
        <v>8812.4699999999993</v>
      </c>
    </row>
    <row r="499" spans="1:4" x14ac:dyDescent="0.25">
      <c r="A499" s="74">
        <v>605817</v>
      </c>
      <c r="B499" t="s">
        <v>22103</v>
      </c>
      <c r="C499" s="74" t="s">
        <v>3</v>
      </c>
      <c r="D499" s="74">
        <v>11038.04</v>
      </c>
    </row>
    <row r="500" spans="1:4" x14ac:dyDescent="0.25">
      <c r="A500" s="74">
        <v>605546</v>
      </c>
      <c r="B500" t="s">
        <v>22104</v>
      </c>
      <c r="C500" s="74" t="s">
        <v>3</v>
      </c>
      <c r="D500" s="74">
        <v>10037.57</v>
      </c>
    </row>
    <row r="501" spans="1:4" x14ac:dyDescent="0.25">
      <c r="A501" s="74">
        <v>605838</v>
      </c>
      <c r="B501" t="s">
        <v>22105</v>
      </c>
      <c r="C501" s="74" t="s">
        <v>3</v>
      </c>
      <c r="D501" s="74">
        <v>10750.3</v>
      </c>
    </row>
    <row r="502" spans="1:4" x14ac:dyDescent="0.25">
      <c r="A502" s="74">
        <v>605574</v>
      </c>
      <c r="B502" t="s">
        <v>22106</v>
      </c>
      <c r="C502" s="74" t="s">
        <v>3</v>
      </c>
      <c r="D502" s="74">
        <v>9680.69</v>
      </c>
    </row>
    <row r="503" spans="1:4" x14ac:dyDescent="0.25">
      <c r="A503" s="74">
        <v>605853</v>
      </c>
      <c r="B503" t="s">
        <v>22107</v>
      </c>
      <c r="C503" s="74" t="s">
        <v>3</v>
      </c>
      <c r="D503" s="74">
        <v>11612.75</v>
      </c>
    </row>
    <row r="504" spans="1:4" x14ac:dyDescent="0.25">
      <c r="A504" s="74">
        <v>605585</v>
      </c>
      <c r="B504" t="s">
        <v>22108</v>
      </c>
      <c r="C504" s="74" t="s">
        <v>3</v>
      </c>
      <c r="D504" s="74">
        <v>10543.13</v>
      </c>
    </row>
    <row r="505" spans="1:4" x14ac:dyDescent="0.25">
      <c r="A505" s="74">
        <v>605892</v>
      </c>
      <c r="B505" t="s">
        <v>22109</v>
      </c>
      <c r="C505" s="74" t="s">
        <v>3</v>
      </c>
      <c r="D505" s="74">
        <v>13125.21</v>
      </c>
    </row>
    <row r="506" spans="1:4" x14ac:dyDescent="0.25">
      <c r="A506" s="74">
        <v>605596</v>
      </c>
      <c r="B506" t="s">
        <v>22110</v>
      </c>
      <c r="C506" s="74" t="s">
        <v>3</v>
      </c>
      <c r="D506" s="74">
        <v>12055.6</v>
      </c>
    </row>
    <row r="507" spans="1:4" x14ac:dyDescent="0.25">
      <c r="A507" s="74">
        <v>605742</v>
      </c>
      <c r="B507" t="s">
        <v>22111</v>
      </c>
      <c r="C507" s="74" t="s">
        <v>3</v>
      </c>
      <c r="D507" s="74">
        <v>10370.32</v>
      </c>
    </row>
    <row r="508" spans="1:4" x14ac:dyDescent="0.25">
      <c r="A508" s="74">
        <v>605507</v>
      </c>
      <c r="B508" t="s">
        <v>22112</v>
      </c>
      <c r="C508" s="74" t="s">
        <v>3</v>
      </c>
      <c r="D508" s="74">
        <v>9217.39</v>
      </c>
    </row>
    <row r="509" spans="1:4" x14ac:dyDescent="0.25">
      <c r="A509" s="74">
        <v>605784</v>
      </c>
      <c r="B509" t="s">
        <v>22113</v>
      </c>
      <c r="C509" s="74" t="s">
        <v>3</v>
      </c>
      <c r="D509" s="74">
        <v>11232.76</v>
      </c>
    </row>
    <row r="510" spans="1:4" x14ac:dyDescent="0.25">
      <c r="A510" s="74">
        <v>605527</v>
      </c>
      <c r="B510" t="s">
        <v>22114</v>
      </c>
      <c r="C510" s="74" t="s">
        <v>3</v>
      </c>
      <c r="D510" s="74">
        <v>10079.83</v>
      </c>
    </row>
    <row r="511" spans="1:4" x14ac:dyDescent="0.25">
      <c r="A511" s="74">
        <v>605818</v>
      </c>
      <c r="B511" t="s">
        <v>22115</v>
      </c>
      <c r="C511" s="74" t="s">
        <v>3</v>
      </c>
      <c r="D511" s="74">
        <v>12745.23</v>
      </c>
    </row>
    <row r="512" spans="1:4" x14ac:dyDescent="0.25">
      <c r="A512" s="74">
        <v>605547</v>
      </c>
      <c r="B512" t="s">
        <v>22116</v>
      </c>
      <c r="C512" s="74" t="s">
        <v>3</v>
      </c>
      <c r="D512" s="74">
        <v>11592.3</v>
      </c>
    </row>
    <row r="513" spans="1:4" x14ac:dyDescent="0.25">
      <c r="A513" s="74">
        <v>605839</v>
      </c>
      <c r="B513" t="s">
        <v>22117</v>
      </c>
      <c r="C513" s="74" t="s">
        <v>3</v>
      </c>
      <c r="D513" s="74">
        <v>12094.01</v>
      </c>
    </row>
    <row r="514" spans="1:4" x14ac:dyDescent="0.25">
      <c r="A514" s="74">
        <v>605575</v>
      </c>
      <c r="B514" t="s">
        <v>22118</v>
      </c>
      <c r="C514" s="74" t="s">
        <v>3</v>
      </c>
      <c r="D514" s="74">
        <v>10918.01</v>
      </c>
    </row>
    <row r="515" spans="1:4" x14ac:dyDescent="0.25">
      <c r="A515" s="74">
        <v>605854</v>
      </c>
      <c r="B515" t="s">
        <v>22119</v>
      </c>
      <c r="C515" s="74" t="s">
        <v>3</v>
      </c>
      <c r="D515" s="74">
        <v>13137.57</v>
      </c>
    </row>
    <row r="516" spans="1:4" x14ac:dyDescent="0.25">
      <c r="A516" s="74">
        <v>605586</v>
      </c>
      <c r="B516" t="s">
        <v>22120</v>
      </c>
      <c r="C516" s="74" t="s">
        <v>3</v>
      </c>
      <c r="D516" s="74">
        <v>11961.56</v>
      </c>
    </row>
    <row r="517" spans="1:4" x14ac:dyDescent="0.25">
      <c r="A517" s="74">
        <v>605893</v>
      </c>
      <c r="B517" t="s">
        <v>22121</v>
      </c>
      <c r="C517" s="74" t="s">
        <v>3</v>
      </c>
      <c r="D517" s="74">
        <v>14967.65</v>
      </c>
    </row>
    <row r="518" spans="1:4" x14ac:dyDescent="0.25">
      <c r="A518" s="74">
        <v>605597</v>
      </c>
      <c r="B518" t="s">
        <v>22122</v>
      </c>
      <c r="C518" s="74" t="s">
        <v>3</v>
      </c>
      <c r="D518" s="74">
        <v>13791.65</v>
      </c>
    </row>
    <row r="519" spans="1:4" x14ac:dyDescent="0.25">
      <c r="A519" s="74">
        <v>605743</v>
      </c>
      <c r="B519" t="s">
        <v>22123</v>
      </c>
      <c r="C519" s="74" t="s">
        <v>3</v>
      </c>
      <c r="D519" s="74">
        <v>11675.39</v>
      </c>
    </row>
    <row r="520" spans="1:4" x14ac:dyDescent="0.25">
      <c r="A520" s="74">
        <v>605508</v>
      </c>
      <c r="B520" t="s">
        <v>22124</v>
      </c>
      <c r="C520" s="74" t="s">
        <v>3</v>
      </c>
      <c r="D520" s="74">
        <v>10407.44</v>
      </c>
    </row>
    <row r="521" spans="1:4" x14ac:dyDescent="0.25">
      <c r="A521" s="74">
        <v>605785</v>
      </c>
      <c r="B521" t="s">
        <v>22125</v>
      </c>
      <c r="C521" s="74" t="s">
        <v>3</v>
      </c>
      <c r="D521" s="74">
        <v>12718.94</v>
      </c>
    </row>
    <row r="522" spans="1:4" x14ac:dyDescent="0.25">
      <c r="A522" s="74">
        <v>605528</v>
      </c>
      <c r="B522" t="s">
        <v>22126</v>
      </c>
      <c r="C522" s="74" t="s">
        <v>3</v>
      </c>
      <c r="D522" s="74">
        <v>11451</v>
      </c>
    </row>
    <row r="523" spans="1:4" x14ac:dyDescent="0.25">
      <c r="A523" s="74">
        <v>605819</v>
      </c>
      <c r="B523" t="s">
        <v>22127</v>
      </c>
      <c r="C523" s="74" t="s">
        <v>3</v>
      </c>
      <c r="D523" s="74">
        <v>14549.03</v>
      </c>
    </row>
    <row r="524" spans="1:4" x14ac:dyDescent="0.25">
      <c r="A524" s="74">
        <v>605548</v>
      </c>
      <c r="B524" t="s">
        <v>22128</v>
      </c>
      <c r="C524" s="74" t="s">
        <v>3</v>
      </c>
      <c r="D524" s="74">
        <v>13281.09</v>
      </c>
    </row>
    <row r="525" spans="1:4" x14ac:dyDescent="0.25">
      <c r="A525" s="74">
        <v>605840</v>
      </c>
      <c r="B525" t="s">
        <v>22129</v>
      </c>
      <c r="C525" s="74" t="s">
        <v>3</v>
      </c>
      <c r="D525" s="74">
        <v>15700.18</v>
      </c>
    </row>
    <row r="526" spans="1:4" x14ac:dyDescent="0.25">
      <c r="A526" s="74">
        <v>605576</v>
      </c>
      <c r="B526" t="s">
        <v>22130</v>
      </c>
      <c r="C526" s="74" t="s">
        <v>3</v>
      </c>
      <c r="D526" s="74">
        <v>12315.51</v>
      </c>
    </row>
    <row r="527" spans="1:4" x14ac:dyDescent="0.25">
      <c r="A527" s="74">
        <v>605855</v>
      </c>
      <c r="B527" t="s">
        <v>22131</v>
      </c>
      <c r="C527" s="74" t="s">
        <v>3</v>
      </c>
      <c r="D527" s="74">
        <v>16942.09</v>
      </c>
    </row>
    <row r="528" spans="1:4" x14ac:dyDescent="0.25">
      <c r="A528" s="74">
        <v>605587</v>
      </c>
      <c r="B528" t="s">
        <v>22132</v>
      </c>
      <c r="C528" s="74" t="s">
        <v>3</v>
      </c>
      <c r="D528" s="74">
        <v>13557.43</v>
      </c>
    </row>
    <row r="529" spans="1:4" x14ac:dyDescent="0.25">
      <c r="A529" s="74">
        <v>605898</v>
      </c>
      <c r="B529" t="s">
        <v>22133</v>
      </c>
      <c r="C529" s="74" t="s">
        <v>3</v>
      </c>
      <c r="D529" s="74">
        <v>19120.05</v>
      </c>
    </row>
    <row r="530" spans="1:4" x14ac:dyDescent="0.25">
      <c r="A530" s="74">
        <v>605598</v>
      </c>
      <c r="B530" t="s">
        <v>22134</v>
      </c>
      <c r="C530" s="74" t="s">
        <v>3</v>
      </c>
      <c r="D530" s="74">
        <v>15735.38</v>
      </c>
    </row>
    <row r="531" spans="1:4" x14ac:dyDescent="0.25">
      <c r="A531" s="74">
        <v>605744</v>
      </c>
      <c r="B531" t="s">
        <v>22135</v>
      </c>
      <c r="C531" s="74" t="s">
        <v>3</v>
      </c>
      <c r="D531" s="74">
        <v>14818.05</v>
      </c>
    </row>
    <row r="532" spans="1:4" x14ac:dyDescent="0.25">
      <c r="A532" s="74">
        <v>605509</v>
      </c>
      <c r="B532" t="s">
        <v>22136</v>
      </c>
      <c r="C532" s="74" t="s">
        <v>3</v>
      </c>
      <c r="D532" s="74">
        <v>11751.35</v>
      </c>
    </row>
    <row r="533" spans="1:4" x14ac:dyDescent="0.25">
      <c r="A533" s="74">
        <v>605787</v>
      </c>
      <c r="B533" t="s">
        <v>22137</v>
      </c>
      <c r="C533" s="74" t="s">
        <v>3</v>
      </c>
      <c r="D533" s="74">
        <v>16059.96</v>
      </c>
    </row>
    <row r="534" spans="1:4" x14ac:dyDescent="0.25">
      <c r="A534" s="74">
        <v>605529</v>
      </c>
      <c r="B534" t="s">
        <v>22138</v>
      </c>
      <c r="C534" s="74" t="s">
        <v>3</v>
      </c>
      <c r="D534" s="74">
        <v>12993.27</v>
      </c>
    </row>
    <row r="535" spans="1:4" x14ac:dyDescent="0.25">
      <c r="A535" s="74">
        <v>605820</v>
      </c>
      <c r="B535" t="s">
        <v>22139</v>
      </c>
      <c r="C535" s="74" t="s">
        <v>3</v>
      </c>
      <c r="D535" s="74">
        <v>18237.919999999998</v>
      </c>
    </row>
    <row r="536" spans="1:4" x14ac:dyDescent="0.25">
      <c r="A536" s="74">
        <v>605549</v>
      </c>
      <c r="B536" t="s">
        <v>22140</v>
      </c>
      <c r="C536" s="74" t="s">
        <v>3</v>
      </c>
      <c r="D536" s="74">
        <v>15171.22</v>
      </c>
    </row>
    <row r="537" spans="1:4" x14ac:dyDescent="0.25">
      <c r="A537" s="74">
        <v>605841</v>
      </c>
      <c r="B537" t="s">
        <v>22141</v>
      </c>
      <c r="C537" s="74" t="s">
        <v>3</v>
      </c>
      <c r="D537" s="74">
        <v>17171.43</v>
      </c>
    </row>
    <row r="538" spans="1:4" x14ac:dyDescent="0.25">
      <c r="A538" s="74">
        <v>605577</v>
      </c>
      <c r="B538" t="s">
        <v>22142</v>
      </c>
      <c r="C538" s="74" t="s">
        <v>3</v>
      </c>
      <c r="D538" s="74">
        <v>13472.45</v>
      </c>
    </row>
    <row r="539" spans="1:4" x14ac:dyDescent="0.25">
      <c r="A539" s="74">
        <v>605856</v>
      </c>
      <c r="B539" t="s">
        <v>22143</v>
      </c>
      <c r="C539" s="74" t="s">
        <v>3</v>
      </c>
      <c r="D539" s="74">
        <v>18628.96</v>
      </c>
    </row>
    <row r="540" spans="1:4" x14ac:dyDescent="0.25">
      <c r="A540" s="74">
        <v>605588</v>
      </c>
      <c r="B540" t="s">
        <v>22144</v>
      </c>
      <c r="C540" s="74" t="s">
        <v>3</v>
      </c>
      <c r="D540" s="74">
        <v>14929.98</v>
      </c>
    </row>
    <row r="541" spans="1:4" x14ac:dyDescent="0.25">
      <c r="A541" s="74">
        <v>605899</v>
      </c>
      <c r="B541" t="s">
        <v>22145</v>
      </c>
      <c r="C541" s="74" t="s">
        <v>3</v>
      </c>
      <c r="D541" s="74">
        <v>21185.03</v>
      </c>
    </row>
    <row r="542" spans="1:4" x14ac:dyDescent="0.25">
      <c r="A542" s="74">
        <v>605599</v>
      </c>
      <c r="B542" t="s">
        <v>22146</v>
      </c>
      <c r="C542" s="74" t="s">
        <v>3</v>
      </c>
      <c r="D542" s="74">
        <v>17486.05</v>
      </c>
    </row>
    <row r="543" spans="1:4" x14ac:dyDescent="0.25">
      <c r="A543" s="74">
        <v>605745</v>
      </c>
      <c r="B543" t="s">
        <v>22147</v>
      </c>
      <c r="C543" s="74" t="s">
        <v>3</v>
      </c>
      <c r="D543" s="74">
        <v>16216.61</v>
      </c>
    </row>
    <row r="544" spans="1:4" x14ac:dyDescent="0.25">
      <c r="A544" s="74">
        <v>605510</v>
      </c>
      <c r="B544" t="s">
        <v>22148</v>
      </c>
      <c r="C544" s="74" t="s">
        <v>3</v>
      </c>
      <c r="D544" s="74">
        <v>12864.18</v>
      </c>
    </row>
    <row r="545" spans="1:4" x14ac:dyDescent="0.25">
      <c r="A545" s="74">
        <v>605788</v>
      </c>
      <c r="B545" t="s">
        <v>22149</v>
      </c>
      <c r="C545" s="74" t="s">
        <v>3</v>
      </c>
      <c r="D545" s="74">
        <v>17674.14</v>
      </c>
    </row>
    <row r="546" spans="1:4" x14ac:dyDescent="0.25">
      <c r="A546" s="74">
        <v>605530</v>
      </c>
      <c r="B546" t="s">
        <v>22150</v>
      </c>
      <c r="C546" s="74" t="s">
        <v>3</v>
      </c>
      <c r="D546" s="74">
        <v>14321.71</v>
      </c>
    </row>
    <row r="547" spans="1:4" x14ac:dyDescent="0.25">
      <c r="A547" s="74">
        <v>605821</v>
      </c>
      <c r="B547" t="s">
        <v>22151</v>
      </c>
      <c r="C547" s="74" t="s">
        <v>3</v>
      </c>
      <c r="D547" s="74">
        <v>20230.21</v>
      </c>
    </row>
    <row r="548" spans="1:4" x14ac:dyDescent="0.25">
      <c r="A548" s="74">
        <v>605550</v>
      </c>
      <c r="B548" t="s">
        <v>22152</v>
      </c>
      <c r="C548" s="74" t="s">
        <v>3</v>
      </c>
      <c r="D548" s="74">
        <v>16877.78</v>
      </c>
    </row>
    <row r="549" spans="1:4" x14ac:dyDescent="0.25">
      <c r="A549" s="74">
        <v>605842</v>
      </c>
      <c r="B549" t="s">
        <v>22153</v>
      </c>
      <c r="C549" s="74" t="s">
        <v>3</v>
      </c>
      <c r="D549" s="74">
        <v>18955.71</v>
      </c>
    </row>
    <row r="550" spans="1:4" x14ac:dyDescent="0.25">
      <c r="A550" s="74">
        <v>605578</v>
      </c>
      <c r="B550" t="s">
        <v>22154</v>
      </c>
      <c r="C550" s="74" t="s">
        <v>3</v>
      </c>
      <c r="D550" s="74">
        <v>14906.66</v>
      </c>
    </row>
    <row r="551" spans="1:4" x14ac:dyDescent="0.25">
      <c r="A551" s="74">
        <v>605857</v>
      </c>
      <c r="B551" t="s">
        <v>22155</v>
      </c>
      <c r="C551" s="74" t="s">
        <v>3</v>
      </c>
      <c r="D551" s="74">
        <v>20646.099999999999</v>
      </c>
    </row>
    <row r="552" spans="1:4" x14ac:dyDescent="0.25">
      <c r="A552" s="74">
        <v>605589</v>
      </c>
      <c r="B552" t="s">
        <v>22156</v>
      </c>
      <c r="C552" s="74" t="s">
        <v>3</v>
      </c>
      <c r="D552" s="74">
        <v>16597.05</v>
      </c>
    </row>
    <row r="553" spans="1:4" x14ac:dyDescent="0.25">
      <c r="A553" s="74">
        <v>605900</v>
      </c>
      <c r="B553" t="s">
        <v>22157</v>
      </c>
      <c r="C553" s="74" t="s">
        <v>3</v>
      </c>
      <c r="D553" s="74">
        <v>23610.54</v>
      </c>
    </row>
    <row r="554" spans="1:4" x14ac:dyDescent="0.25">
      <c r="A554" s="74">
        <v>605600</v>
      </c>
      <c r="B554" t="s">
        <v>22158</v>
      </c>
      <c r="C554" s="74" t="s">
        <v>3</v>
      </c>
      <c r="D554" s="74">
        <v>19561.490000000002</v>
      </c>
    </row>
    <row r="555" spans="1:4" x14ac:dyDescent="0.25">
      <c r="A555" s="74">
        <v>605746</v>
      </c>
      <c r="B555" t="s">
        <v>22159</v>
      </c>
      <c r="C555" s="74" t="s">
        <v>3</v>
      </c>
      <c r="D555" s="74">
        <v>17915</v>
      </c>
    </row>
    <row r="556" spans="1:4" x14ac:dyDescent="0.25">
      <c r="A556" s="74">
        <v>605511</v>
      </c>
      <c r="B556" t="s">
        <v>22160</v>
      </c>
      <c r="C556" s="74" t="s">
        <v>3</v>
      </c>
      <c r="D556" s="74">
        <v>14244.81</v>
      </c>
    </row>
    <row r="557" spans="1:4" x14ac:dyDescent="0.25">
      <c r="A557" s="74">
        <v>605789</v>
      </c>
      <c r="B557" t="s">
        <v>22161</v>
      </c>
      <c r="C557" s="74" t="s">
        <v>3</v>
      </c>
      <c r="D557" s="74">
        <v>19605.39</v>
      </c>
    </row>
    <row r="558" spans="1:4" x14ac:dyDescent="0.25">
      <c r="A558" s="74">
        <v>605531</v>
      </c>
      <c r="B558" t="s">
        <v>22162</v>
      </c>
      <c r="C558" s="74" t="s">
        <v>3</v>
      </c>
      <c r="D558" s="74">
        <v>15935.2</v>
      </c>
    </row>
    <row r="559" spans="1:4" x14ac:dyDescent="0.25">
      <c r="A559" s="74">
        <v>605822</v>
      </c>
      <c r="B559" t="s">
        <v>22163</v>
      </c>
      <c r="C559" s="74" t="s">
        <v>3</v>
      </c>
      <c r="D559" s="74">
        <v>22569.83</v>
      </c>
    </row>
    <row r="560" spans="1:4" x14ac:dyDescent="0.25">
      <c r="A560" s="74">
        <v>605551</v>
      </c>
      <c r="B560" t="s">
        <v>22164</v>
      </c>
      <c r="C560" s="74" t="s">
        <v>3</v>
      </c>
      <c r="D560" s="74">
        <v>18899.64</v>
      </c>
    </row>
    <row r="561" spans="1:4" x14ac:dyDescent="0.25">
      <c r="A561" s="74">
        <v>605843</v>
      </c>
      <c r="B561" t="s">
        <v>22165</v>
      </c>
      <c r="C561" s="74" t="s">
        <v>3</v>
      </c>
      <c r="D561" s="74">
        <v>20391.22</v>
      </c>
    </row>
    <row r="562" spans="1:4" x14ac:dyDescent="0.25">
      <c r="A562" s="74">
        <v>605579</v>
      </c>
      <c r="B562" t="s">
        <v>22166</v>
      </c>
      <c r="C562" s="74" t="s">
        <v>3</v>
      </c>
      <c r="D562" s="74">
        <v>16075.06</v>
      </c>
    </row>
    <row r="563" spans="1:4" x14ac:dyDescent="0.25">
      <c r="A563" s="74">
        <v>605858</v>
      </c>
      <c r="B563" t="s">
        <v>22167</v>
      </c>
      <c r="C563" s="74" t="s">
        <v>3</v>
      </c>
      <c r="D563" s="74">
        <v>22331.72</v>
      </c>
    </row>
    <row r="564" spans="1:4" x14ac:dyDescent="0.25">
      <c r="A564" s="74">
        <v>605590</v>
      </c>
      <c r="B564" t="s">
        <v>22168</v>
      </c>
      <c r="C564" s="74" t="s">
        <v>3</v>
      </c>
      <c r="D564" s="74">
        <v>18015.55</v>
      </c>
    </row>
    <row r="565" spans="1:4" x14ac:dyDescent="0.25">
      <c r="A565" s="74">
        <v>605901</v>
      </c>
      <c r="B565" t="s">
        <v>22169</v>
      </c>
      <c r="C565" s="74" t="s">
        <v>3</v>
      </c>
      <c r="D565" s="74">
        <v>25734.77</v>
      </c>
    </row>
    <row r="566" spans="1:4" x14ac:dyDescent="0.25">
      <c r="A566" s="74">
        <v>605601</v>
      </c>
      <c r="B566" t="s">
        <v>22170</v>
      </c>
      <c r="C566" s="74" t="s">
        <v>3</v>
      </c>
      <c r="D566" s="74">
        <v>21418.61</v>
      </c>
    </row>
    <row r="567" spans="1:4" x14ac:dyDescent="0.25">
      <c r="A567" s="74">
        <v>605747</v>
      </c>
      <c r="B567" t="s">
        <v>22171</v>
      </c>
      <c r="C567" s="74" t="s">
        <v>3</v>
      </c>
      <c r="D567" s="74">
        <v>19277.82</v>
      </c>
    </row>
    <row r="568" spans="1:4" x14ac:dyDescent="0.25">
      <c r="A568" s="74">
        <v>605512</v>
      </c>
      <c r="B568" t="s">
        <v>22172</v>
      </c>
      <c r="C568" s="74" t="s">
        <v>3</v>
      </c>
      <c r="D568" s="74">
        <v>15365.93</v>
      </c>
    </row>
    <row r="569" spans="1:4" x14ac:dyDescent="0.25">
      <c r="A569" s="74">
        <v>605790</v>
      </c>
      <c r="B569" t="s">
        <v>22173</v>
      </c>
      <c r="C569" s="74" t="s">
        <v>3</v>
      </c>
      <c r="D569" s="74">
        <v>21218.32</v>
      </c>
    </row>
    <row r="570" spans="1:4" x14ac:dyDescent="0.25">
      <c r="A570" s="74">
        <v>605532</v>
      </c>
      <c r="B570" t="s">
        <v>22174</v>
      </c>
      <c r="C570" s="74" t="s">
        <v>3</v>
      </c>
      <c r="D570" s="74">
        <v>17306.419999999998</v>
      </c>
    </row>
    <row r="571" spans="1:4" x14ac:dyDescent="0.25">
      <c r="A571" s="74">
        <v>605823</v>
      </c>
      <c r="B571" t="s">
        <v>22175</v>
      </c>
      <c r="C571" s="74" t="s">
        <v>3</v>
      </c>
      <c r="D571" s="74">
        <v>24621.37</v>
      </c>
    </row>
    <row r="572" spans="1:4" x14ac:dyDescent="0.25">
      <c r="A572" s="74">
        <v>605552</v>
      </c>
      <c r="B572" t="s">
        <v>22176</v>
      </c>
      <c r="C572" s="74" t="s">
        <v>3</v>
      </c>
      <c r="D572" s="74">
        <v>20709.48</v>
      </c>
    </row>
    <row r="573" spans="1:4" x14ac:dyDescent="0.25">
      <c r="A573" s="74">
        <v>605844</v>
      </c>
      <c r="B573" t="s">
        <v>22177</v>
      </c>
      <c r="C573" s="74" t="s">
        <v>3</v>
      </c>
      <c r="D573" s="74">
        <v>22236.89</v>
      </c>
    </row>
    <row r="574" spans="1:4" x14ac:dyDescent="0.25">
      <c r="A574" s="74">
        <v>605580</v>
      </c>
      <c r="B574" t="s">
        <v>22178</v>
      </c>
      <c r="C574" s="74" t="s">
        <v>3</v>
      </c>
      <c r="D574" s="74">
        <v>17617.990000000002</v>
      </c>
    </row>
    <row r="575" spans="1:4" x14ac:dyDescent="0.25">
      <c r="A575" s="74">
        <v>605887</v>
      </c>
      <c r="B575" t="s">
        <v>22179</v>
      </c>
      <c r="C575" s="74" t="s">
        <v>3</v>
      </c>
      <c r="D575" s="74">
        <v>24444.75</v>
      </c>
    </row>
    <row r="576" spans="1:4" x14ac:dyDescent="0.25">
      <c r="A576" s="74">
        <v>605591</v>
      </c>
      <c r="B576" t="s">
        <v>22180</v>
      </c>
      <c r="C576" s="74" t="s">
        <v>3</v>
      </c>
      <c r="D576" s="74">
        <v>19825.84</v>
      </c>
    </row>
    <row r="577" spans="1:4" x14ac:dyDescent="0.25">
      <c r="A577" s="74">
        <v>605902</v>
      </c>
      <c r="B577" t="s">
        <v>22181</v>
      </c>
      <c r="C577" s="74" t="s">
        <v>3</v>
      </c>
      <c r="D577" s="74">
        <v>28316.67</v>
      </c>
    </row>
    <row r="578" spans="1:4" x14ac:dyDescent="0.25">
      <c r="A578" s="74">
        <v>605602</v>
      </c>
      <c r="B578" t="s">
        <v>22182</v>
      </c>
      <c r="C578" s="74" t="s">
        <v>3</v>
      </c>
      <c r="D578" s="74">
        <v>23697.77</v>
      </c>
    </row>
    <row r="579" spans="1:4" x14ac:dyDescent="0.25">
      <c r="A579" s="74">
        <v>605748</v>
      </c>
      <c r="B579" t="s">
        <v>22183</v>
      </c>
      <c r="C579" s="74" t="s">
        <v>3</v>
      </c>
      <c r="D579" s="74">
        <v>21037.599999999999</v>
      </c>
    </row>
    <row r="580" spans="1:4" x14ac:dyDescent="0.25">
      <c r="A580" s="74">
        <v>605513</v>
      </c>
      <c r="B580" t="s">
        <v>22184</v>
      </c>
      <c r="C580" s="74" t="s">
        <v>3</v>
      </c>
      <c r="D580" s="74">
        <v>16852.13</v>
      </c>
    </row>
    <row r="581" spans="1:4" x14ac:dyDescent="0.25">
      <c r="A581" s="74">
        <v>605804</v>
      </c>
      <c r="B581" t="s">
        <v>22185</v>
      </c>
      <c r="C581" s="74" t="s">
        <v>3</v>
      </c>
      <c r="D581" s="74">
        <v>23245.45</v>
      </c>
    </row>
    <row r="582" spans="1:4" x14ac:dyDescent="0.25">
      <c r="A582" s="74">
        <v>605533</v>
      </c>
      <c r="B582" t="s">
        <v>22186</v>
      </c>
      <c r="C582" s="74" t="s">
        <v>3</v>
      </c>
      <c r="D582" s="74">
        <v>19059.98</v>
      </c>
    </row>
    <row r="583" spans="1:4" x14ac:dyDescent="0.25">
      <c r="A583" s="74">
        <v>605824</v>
      </c>
      <c r="B583" t="s">
        <v>22187</v>
      </c>
      <c r="C583" s="74" t="s">
        <v>3</v>
      </c>
      <c r="D583" s="74">
        <v>27117.37</v>
      </c>
    </row>
    <row r="584" spans="1:4" x14ac:dyDescent="0.25">
      <c r="A584" s="74">
        <v>605553</v>
      </c>
      <c r="B584" t="s">
        <v>22188</v>
      </c>
      <c r="C584" s="74" t="s">
        <v>3</v>
      </c>
      <c r="D584" s="74">
        <v>22931.91</v>
      </c>
    </row>
    <row r="585" spans="1:4" x14ac:dyDescent="0.25">
      <c r="A585" s="74">
        <v>605845</v>
      </c>
      <c r="B585" t="s">
        <v>22189</v>
      </c>
      <c r="C585" s="74" t="s">
        <v>3</v>
      </c>
      <c r="D585" s="74">
        <v>24097.88</v>
      </c>
    </row>
    <row r="586" spans="1:4" x14ac:dyDescent="0.25">
      <c r="A586" s="74">
        <v>605581</v>
      </c>
      <c r="B586" t="s">
        <v>22190</v>
      </c>
      <c r="C586" s="74" t="s">
        <v>3</v>
      </c>
      <c r="D586" s="74">
        <v>21104.91</v>
      </c>
    </row>
    <row r="587" spans="1:4" x14ac:dyDescent="0.25">
      <c r="A587" s="74">
        <v>605888</v>
      </c>
      <c r="B587" t="s">
        <v>22191</v>
      </c>
      <c r="C587" s="74" t="s">
        <v>3</v>
      </c>
      <c r="D587" s="74">
        <v>26590.34</v>
      </c>
    </row>
    <row r="588" spans="1:4" x14ac:dyDescent="0.25">
      <c r="A588" s="74">
        <v>605592</v>
      </c>
      <c r="B588" t="s">
        <v>22192</v>
      </c>
      <c r="C588" s="74" t="s">
        <v>3</v>
      </c>
      <c r="D588" s="74">
        <v>23597.37</v>
      </c>
    </row>
    <row r="589" spans="1:4" x14ac:dyDescent="0.25">
      <c r="A589" s="74">
        <v>605903</v>
      </c>
      <c r="B589" t="s">
        <v>22193</v>
      </c>
      <c r="C589" s="74" t="s">
        <v>3</v>
      </c>
      <c r="D589" s="74">
        <v>30961.37</v>
      </c>
    </row>
    <row r="590" spans="1:4" x14ac:dyDescent="0.25">
      <c r="A590" s="74">
        <v>605603</v>
      </c>
      <c r="B590" t="s">
        <v>22194</v>
      </c>
      <c r="C590" s="74" t="s">
        <v>3</v>
      </c>
      <c r="D590" s="74">
        <v>27968.400000000001</v>
      </c>
    </row>
    <row r="591" spans="1:4" x14ac:dyDescent="0.25">
      <c r="A591" s="74">
        <v>605771</v>
      </c>
      <c r="B591" t="s">
        <v>22195</v>
      </c>
      <c r="C591" s="74" t="s">
        <v>3</v>
      </c>
      <c r="D591" s="74">
        <v>22825.89</v>
      </c>
    </row>
    <row r="592" spans="1:4" x14ac:dyDescent="0.25">
      <c r="A592" s="74">
        <v>605514</v>
      </c>
      <c r="B592" t="s">
        <v>22196</v>
      </c>
      <c r="C592" s="74" t="s">
        <v>3</v>
      </c>
      <c r="D592" s="74">
        <v>20437.25</v>
      </c>
    </row>
    <row r="593" spans="1:4" x14ac:dyDescent="0.25">
      <c r="A593" s="74">
        <v>605805</v>
      </c>
      <c r="B593" t="s">
        <v>22197</v>
      </c>
      <c r="C593" s="74" t="s">
        <v>3</v>
      </c>
      <c r="D593" s="74">
        <v>25318.35</v>
      </c>
    </row>
    <row r="594" spans="1:4" x14ac:dyDescent="0.25">
      <c r="A594" s="74">
        <v>605534</v>
      </c>
      <c r="B594" t="s">
        <v>22198</v>
      </c>
      <c r="C594" s="74" t="s">
        <v>3</v>
      </c>
      <c r="D594" s="74">
        <v>22929.71</v>
      </c>
    </row>
    <row r="595" spans="1:4" x14ac:dyDescent="0.25">
      <c r="A595" s="74">
        <v>605825</v>
      </c>
      <c r="B595" t="s">
        <v>22199</v>
      </c>
      <c r="C595" s="74" t="s">
        <v>3</v>
      </c>
      <c r="D595" s="74">
        <v>29689.39</v>
      </c>
    </row>
    <row r="596" spans="1:4" x14ac:dyDescent="0.25">
      <c r="A596" s="74">
        <v>605554</v>
      </c>
      <c r="B596" t="s">
        <v>22200</v>
      </c>
      <c r="C596" s="74" t="s">
        <v>3</v>
      </c>
      <c r="D596" s="74">
        <v>27300.75</v>
      </c>
    </row>
    <row r="597" spans="1:4" x14ac:dyDescent="0.25">
      <c r="A597" s="74">
        <v>605772</v>
      </c>
      <c r="B597" t="s">
        <v>22201</v>
      </c>
      <c r="C597" s="74" t="s">
        <v>3</v>
      </c>
      <c r="D597" s="74">
        <v>26689.919999999998</v>
      </c>
    </row>
    <row r="598" spans="1:4" x14ac:dyDescent="0.25">
      <c r="A598" s="74">
        <v>605515</v>
      </c>
      <c r="B598" t="s">
        <v>22202</v>
      </c>
      <c r="C598" s="74" t="s">
        <v>3</v>
      </c>
      <c r="D598" s="74">
        <v>22213.360000000001</v>
      </c>
    </row>
    <row r="599" spans="1:4" x14ac:dyDescent="0.25">
      <c r="A599" s="74">
        <v>605806</v>
      </c>
      <c r="B599" t="s">
        <v>22203</v>
      </c>
      <c r="C599" s="74" t="s">
        <v>3</v>
      </c>
      <c r="D599" s="74">
        <v>29484.240000000002</v>
      </c>
    </row>
    <row r="600" spans="1:4" x14ac:dyDescent="0.25">
      <c r="A600" s="74">
        <v>605535</v>
      </c>
      <c r="B600" t="s">
        <v>22204</v>
      </c>
      <c r="C600" s="74" t="s">
        <v>3</v>
      </c>
      <c r="D600" s="74">
        <v>25007.67</v>
      </c>
    </row>
    <row r="601" spans="1:4" x14ac:dyDescent="0.25">
      <c r="A601" s="74">
        <v>605826</v>
      </c>
      <c r="B601" t="s">
        <v>22205</v>
      </c>
      <c r="C601" s="74" t="s">
        <v>3</v>
      </c>
      <c r="D601" s="74">
        <v>34384.639999999999</v>
      </c>
    </row>
    <row r="602" spans="1:4" x14ac:dyDescent="0.25">
      <c r="A602" s="74">
        <v>605555</v>
      </c>
      <c r="B602" t="s">
        <v>22206</v>
      </c>
      <c r="C602" s="74" t="s">
        <v>3</v>
      </c>
      <c r="D602" s="74">
        <v>29908.080000000002</v>
      </c>
    </row>
    <row r="603" spans="1:4" x14ac:dyDescent="0.25">
      <c r="A603" s="74">
        <v>605773</v>
      </c>
      <c r="B603" t="s">
        <v>22207</v>
      </c>
      <c r="C603" s="74" t="s">
        <v>3</v>
      </c>
      <c r="D603" s="74">
        <v>28315.26</v>
      </c>
    </row>
    <row r="604" spans="1:4" x14ac:dyDescent="0.25">
      <c r="A604" s="74">
        <v>605516</v>
      </c>
      <c r="B604" t="s">
        <v>22208</v>
      </c>
      <c r="C604" s="74" t="s">
        <v>3</v>
      </c>
      <c r="D604" s="74">
        <v>23540.799999999999</v>
      </c>
    </row>
    <row r="605" spans="1:4" x14ac:dyDescent="0.25">
      <c r="A605" s="74">
        <v>605807</v>
      </c>
      <c r="B605" t="s">
        <v>22209</v>
      </c>
      <c r="C605" s="74" t="s">
        <v>3</v>
      </c>
      <c r="D605" s="74">
        <v>31428.68</v>
      </c>
    </row>
    <row r="606" spans="1:4" x14ac:dyDescent="0.25">
      <c r="A606" s="74">
        <v>605536</v>
      </c>
      <c r="B606" t="s">
        <v>22210</v>
      </c>
      <c r="C606" s="74" t="s">
        <v>3</v>
      </c>
      <c r="D606" s="74">
        <v>26654.22</v>
      </c>
    </row>
    <row r="607" spans="1:4" x14ac:dyDescent="0.25">
      <c r="A607" s="74">
        <v>605827</v>
      </c>
      <c r="B607" t="s">
        <v>22211</v>
      </c>
      <c r="C607" s="74" t="s">
        <v>3</v>
      </c>
      <c r="D607" s="74">
        <v>36888.69</v>
      </c>
    </row>
    <row r="608" spans="1:4" x14ac:dyDescent="0.25">
      <c r="A608" s="74">
        <v>605556</v>
      </c>
      <c r="B608" t="s">
        <v>22212</v>
      </c>
      <c r="C608" s="74" t="s">
        <v>3</v>
      </c>
      <c r="D608" s="74">
        <v>32114.240000000002</v>
      </c>
    </row>
    <row r="609" spans="1:4" x14ac:dyDescent="0.25">
      <c r="A609" s="74">
        <v>605774</v>
      </c>
      <c r="B609" t="s">
        <v>22213</v>
      </c>
      <c r="C609" s="74" t="s">
        <v>3</v>
      </c>
      <c r="D609" s="74">
        <v>30438.14</v>
      </c>
    </row>
    <row r="610" spans="1:4" x14ac:dyDescent="0.25">
      <c r="A610" s="74">
        <v>605517</v>
      </c>
      <c r="B610" t="s">
        <v>22214</v>
      </c>
      <c r="C610" s="74" t="s">
        <v>3</v>
      </c>
      <c r="D610" s="74">
        <v>25296.98</v>
      </c>
    </row>
    <row r="611" spans="1:4" x14ac:dyDescent="0.25">
      <c r="A611" s="74">
        <v>605808</v>
      </c>
      <c r="B611" t="s">
        <v>22215</v>
      </c>
      <c r="C611" s="74" t="s">
        <v>3</v>
      </c>
      <c r="D611" s="74">
        <v>33887.910000000003</v>
      </c>
    </row>
    <row r="612" spans="1:4" x14ac:dyDescent="0.25">
      <c r="A612" s="74">
        <v>605537</v>
      </c>
      <c r="B612" t="s">
        <v>22216</v>
      </c>
      <c r="C612" s="74" t="s">
        <v>3</v>
      </c>
      <c r="D612" s="74">
        <v>28746.76</v>
      </c>
    </row>
    <row r="613" spans="1:4" x14ac:dyDescent="0.25">
      <c r="A613" s="74">
        <v>605828</v>
      </c>
      <c r="B613" t="s">
        <v>22217</v>
      </c>
      <c r="C613" s="74" t="s">
        <v>3</v>
      </c>
      <c r="D613" s="74">
        <v>39937.79</v>
      </c>
    </row>
    <row r="614" spans="1:4" x14ac:dyDescent="0.25">
      <c r="A614" s="74">
        <v>605557</v>
      </c>
      <c r="B614" t="s">
        <v>22218</v>
      </c>
      <c r="C614" s="74" t="s">
        <v>3</v>
      </c>
      <c r="D614" s="74">
        <v>34796.639999999999</v>
      </c>
    </row>
    <row r="615" spans="1:4" x14ac:dyDescent="0.25">
      <c r="A615" s="74">
        <v>605775</v>
      </c>
      <c r="B615" t="s">
        <v>22219</v>
      </c>
      <c r="C615" s="74" t="s">
        <v>3</v>
      </c>
      <c r="D615" s="74">
        <v>32031.39</v>
      </c>
    </row>
    <row r="616" spans="1:4" x14ac:dyDescent="0.25">
      <c r="A616" s="74">
        <v>605518</v>
      </c>
      <c r="B616" t="s">
        <v>22220</v>
      </c>
      <c r="C616" s="74" t="s">
        <v>3</v>
      </c>
      <c r="D616" s="74">
        <v>26681.439999999999</v>
      </c>
    </row>
    <row r="617" spans="1:4" x14ac:dyDescent="0.25">
      <c r="A617" s="74">
        <v>605809</v>
      </c>
      <c r="B617" t="s">
        <v>22221</v>
      </c>
      <c r="C617" s="74" t="s">
        <v>3</v>
      </c>
      <c r="D617" s="74">
        <v>35834.76</v>
      </c>
    </row>
    <row r="618" spans="1:4" x14ac:dyDescent="0.25">
      <c r="A618" s="74">
        <v>605538</v>
      </c>
      <c r="B618" t="s">
        <v>22222</v>
      </c>
      <c r="C618" s="74" t="s">
        <v>3</v>
      </c>
      <c r="D618" s="74">
        <v>30484.82</v>
      </c>
    </row>
    <row r="619" spans="1:4" x14ac:dyDescent="0.25">
      <c r="A619" s="74">
        <v>605829</v>
      </c>
      <c r="B619" t="s">
        <v>22223</v>
      </c>
      <c r="C619" s="74" t="s">
        <v>3</v>
      </c>
      <c r="D619" s="74">
        <v>42504.75</v>
      </c>
    </row>
    <row r="620" spans="1:4" x14ac:dyDescent="0.25">
      <c r="A620" s="74">
        <v>605558</v>
      </c>
      <c r="B620" t="s">
        <v>22224</v>
      </c>
      <c r="C620" s="74" t="s">
        <v>3</v>
      </c>
      <c r="D620" s="74">
        <v>37154.800000000003</v>
      </c>
    </row>
    <row r="621" spans="1:4" x14ac:dyDescent="0.25">
      <c r="A621" s="74">
        <v>605776</v>
      </c>
      <c r="B621" t="s">
        <v>22225</v>
      </c>
      <c r="C621" s="74" t="s">
        <v>3</v>
      </c>
      <c r="D621" s="74">
        <v>34133.75</v>
      </c>
    </row>
    <row r="622" spans="1:4" x14ac:dyDescent="0.25">
      <c r="A622" s="74">
        <v>605519</v>
      </c>
      <c r="B622" t="s">
        <v>22226</v>
      </c>
      <c r="C622" s="74" t="s">
        <v>3</v>
      </c>
      <c r="D622" s="74">
        <v>31743.040000000001</v>
      </c>
    </row>
    <row r="623" spans="1:4" x14ac:dyDescent="0.25">
      <c r="A623" s="74">
        <v>605810</v>
      </c>
      <c r="B623" t="s">
        <v>22227</v>
      </c>
      <c r="C623" s="74" t="s">
        <v>3</v>
      </c>
      <c r="D623" s="74">
        <v>38307.980000000003</v>
      </c>
    </row>
    <row r="624" spans="1:4" x14ac:dyDescent="0.25">
      <c r="A624" s="74">
        <v>605539</v>
      </c>
      <c r="B624" t="s">
        <v>22228</v>
      </c>
      <c r="C624" s="74" t="s">
        <v>3</v>
      </c>
      <c r="D624" s="74">
        <v>35917.26</v>
      </c>
    </row>
    <row r="625" spans="1:4" x14ac:dyDescent="0.25">
      <c r="A625" s="74">
        <v>605830</v>
      </c>
      <c r="B625" t="s">
        <v>22229</v>
      </c>
      <c r="C625" s="74" t="s">
        <v>3</v>
      </c>
      <c r="D625" s="74">
        <v>45628.33</v>
      </c>
    </row>
    <row r="626" spans="1:4" x14ac:dyDescent="0.25">
      <c r="A626" s="74">
        <v>605559</v>
      </c>
      <c r="B626" t="s">
        <v>22230</v>
      </c>
      <c r="C626" s="74" t="s">
        <v>3</v>
      </c>
      <c r="D626" s="74">
        <v>43237.62</v>
      </c>
    </row>
    <row r="627" spans="1:4" x14ac:dyDescent="0.25">
      <c r="A627" s="74">
        <v>605777</v>
      </c>
      <c r="B627" t="s">
        <v>22231</v>
      </c>
      <c r="C627" s="74" t="s">
        <v>3</v>
      </c>
      <c r="D627" s="74">
        <v>36404.160000000003</v>
      </c>
    </row>
    <row r="628" spans="1:4" x14ac:dyDescent="0.25">
      <c r="A628" s="74">
        <v>605520</v>
      </c>
      <c r="B628" t="s">
        <v>22232</v>
      </c>
      <c r="C628" s="74" t="s">
        <v>3</v>
      </c>
      <c r="D628" s="74">
        <v>33846.15</v>
      </c>
    </row>
    <row r="629" spans="1:4" x14ac:dyDescent="0.25">
      <c r="A629" s="74">
        <v>605811</v>
      </c>
      <c r="B629" t="s">
        <v>22233</v>
      </c>
      <c r="C629" s="74" t="s">
        <v>3</v>
      </c>
      <c r="D629" s="74">
        <v>40966.49</v>
      </c>
    </row>
    <row r="630" spans="1:4" x14ac:dyDescent="0.25">
      <c r="A630" s="74">
        <v>605540</v>
      </c>
      <c r="B630" t="s">
        <v>22234</v>
      </c>
      <c r="C630" s="74" t="s">
        <v>3</v>
      </c>
      <c r="D630" s="74">
        <v>38408.47</v>
      </c>
    </row>
    <row r="631" spans="1:4" x14ac:dyDescent="0.25">
      <c r="A631" s="74">
        <v>605831</v>
      </c>
      <c r="B631" t="s">
        <v>22235</v>
      </c>
      <c r="C631" s="74" t="s">
        <v>3</v>
      </c>
      <c r="D631" s="74">
        <v>48967.45</v>
      </c>
    </row>
    <row r="632" spans="1:4" x14ac:dyDescent="0.25">
      <c r="A632" s="74">
        <v>605560</v>
      </c>
      <c r="B632" t="s">
        <v>22236</v>
      </c>
      <c r="C632" s="74" t="s">
        <v>3</v>
      </c>
      <c r="D632" s="74">
        <v>46409.440000000002</v>
      </c>
    </row>
    <row r="633" spans="1:4" x14ac:dyDescent="0.25">
      <c r="A633" s="74">
        <v>605778</v>
      </c>
      <c r="B633" t="s">
        <v>22237</v>
      </c>
      <c r="C633" s="74" t="s">
        <v>3</v>
      </c>
      <c r="D633" s="74">
        <v>38566.69</v>
      </c>
    </row>
    <row r="634" spans="1:4" x14ac:dyDescent="0.25">
      <c r="A634" s="74">
        <v>605521</v>
      </c>
      <c r="B634" t="s">
        <v>22238</v>
      </c>
      <c r="C634" s="74" t="s">
        <v>3</v>
      </c>
      <c r="D634" s="74">
        <v>35965.58</v>
      </c>
    </row>
    <row r="635" spans="1:4" x14ac:dyDescent="0.25">
      <c r="A635" s="74">
        <v>605812</v>
      </c>
      <c r="B635" t="s">
        <v>22239</v>
      </c>
      <c r="C635" s="74" t="s">
        <v>3</v>
      </c>
      <c r="D635" s="74">
        <v>43534.36</v>
      </c>
    </row>
    <row r="636" spans="1:4" x14ac:dyDescent="0.25">
      <c r="A636" s="74">
        <v>605541</v>
      </c>
      <c r="B636" t="s">
        <v>22240</v>
      </c>
      <c r="C636" s="74" t="s">
        <v>3</v>
      </c>
      <c r="D636" s="74">
        <v>40933.25</v>
      </c>
    </row>
    <row r="637" spans="1:4" x14ac:dyDescent="0.25">
      <c r="A637" s="74">
        <v>605832</v>
      </c>
      <c r="B637" t="s">
        <v>22241</v>
      </c>
      <c r="C637" s="74" t="s">
        <v>3</v>
      </c>
      <c r="D637" s="74">
        <v>52246.18</v>
      </c>
    </row>
    <row r="638" spans="1:4" x14ac:dyDescent="0.25">
      <c r="A638" s="74">
        <v>605561</v>
      </c>
      <c r="B638" t="s">
        <v>22242</v>
      </c>
      <c r="C638" s="74" t="s">
        <v>3</v>
      </c>
      <c r="D638" s="74">
        <v>49645.07</v>
      </c>
    </row>
    <row r="639" spans="1:4" x14ac:dyDescent="0.25">
      <c r="A639" s="74">
        <v>605779</v>
      </c>
      <c r="B639" t="s">
        <v>22243</v>
      </c>
      <c r="C639" s="74" t="s">
        <v>3</v>
      </c>
      <c r="D639" s="74">
        <v>44001.13</v>
      </c>
    </row>
    <row r="640" spans="1:4" x14ac:dyDescent="0.25">
      <c r="A640" s="74">
        <v>605522</v>
      </c>
      <c r="B640" t="s">
        <v>22244</v>
      </c>
      <c r="C640" s="74" t="s">
        <v>3</v>
      </c>
      <c r="D640" s="74">
        <v>40384.26</v>
      </c>
    </row>
    <row r="641" spans="1:4" x14ac:dyDescent="0.25">
      <c r="A641" s="74">
        <v>605813</v>
      </c>
      <c r="B641" t="s">
        <v>22245</v>
      </c>
      <c r="C641" s="74" t="s">
        <v>3</v>
      </c>
      <c r="D641" s="74">
        <v>49391.4</v>
      </c>
    </row>
    <row r="642" spans="1:4" x14ac:dyDescent="0.25">
      <c r="A642" s="74">
        <v>605542</v>
      </c>
      <c r="B642" t="s">
        <v>22246</v>
      </c>
      <c r="C642" s="74" t="s">
        <v>3</v>
      </c>
      <c r="D642" s="74">
        <v>45774.53</v>
      </c>
    </row>
    <row r="643" spans="1:4" x14ac:dyDescent="0.25">
      <c r="A643" s="74">
        <v>605833</v>
      </c>
      <c r="B643" t="s">
        <v>22247</v>
      </c>
      <c r="C643" s="74" t="s">
        <v>3</v>
      </c>
      <c r="D643" s="74">
        <v>58844.33</v>
      </c>
    </row>
    <row r="644" spans="1:4" x14ac:dyDescent="0.25">
      <c r="A644" s="74">
        <v>605562</v>
      </c>
      <c r="B644" t="s">
        <v>22248</v>
      </c>
      <c r="C644" s="74" t="s">
        <v>3</v>
      </c>
      <c r="D644" s="74">
        <v>55227.46</v>
      </c>
    </row>
    <row r="645" spans="1:4" x14ac:dyDescent="0.25">
      <c r="A645" s="74">
        <v>605780</v>
      </c>
      <c r="B645" t="s">
        <v>22249</v>
      </c>
      <c r="C645" s="74" t="s">
        <v>3</v>
      </c>
      <c r="D645" s="74">
        <v>47273.8</v>
      </c>
    </row>
    <row r="646" spans="1:4" x14ac:dyDescent="0.25">
      <c r="A646" s="74">
        <v>605523</v>
      </c>
      <c r="B646" t="s">
        <v>22250</v>
      </c>
      <c r="C646" s="74" t="s">
        <v>3</v>
      </c>
      <c r="D646" s="74">
        <v>42730.26</v>
      </c>
    </row>
    <row r="647" spans="1:4" x14ac:dyDescent="0.25">
      <c r="A647" s="74">
        <v>605814</v>
      </c>
      <c r="B647" t="s">
        <v>22251</v>
      </c>
      <c r="C647" s="74" t="s">
        <v>3</v>
      </c>
      <c r="D647" s="74">
        <v>53103.92</v>
      </c>
    </row>
    <row r="648" spans="1:4" x14ac:dyDescent="0.25">
      <c r="A648" s="74">
        <v>605543</v>
      </c>
      <c r="B648" t="s">
        <v>22252</v>
      </c>
      <c r="C648" s="74" t="s">
        <v>3</v>
      </c>
      <c r="D648" s="74">
        <v>48560.38</v>
      </c>
    </row>
    <row r="649" spans="1:4" x14ac:dyDescent="0.25">
      <c r="A649" s="74">
        <v>605834</v>
      </c>
      <c r="B649" t="s">
        <v>22253</v>
      </c>
      <c r="C649" s="74" t="s">
        <v>3</v>
      </c>
      <c r="D649" s="74">
        <v>63328.21</v>
      </c>
    </row>
    <row r="650" spans="1:4" x14ac:dyDescent="0.25">
      <c r="A650" s="74">
        <v>605563</v>
      </c>
      <c r="B650" t="s">
        <v>22254</v>
      </c>
      <c r="C650" s="74" t="s">
        <v>3</v>
      </c>
      <c r="D650" s="74">
        <v>58784.68</v>
      </c>
    </row>
    <row r="651" spans="1:4" x14ac:dyDescent="0.25">
      <c r="A651" s="74">
        <v>605606</v>
      </c>
      <c r="B651" t="s">
        <v>22255</v>
      </c>
      <c r="C651" s="74" t="s">
        <v>21800</v>
      </c>
      <c r="D651" s="74">
        <v>14.25</v>
      </c>
    </row>
    <row r="652" spans="1:4" x14ac:dyDescent="0.25">
      <c r="A652" s="74">
        <v>705314</v>
      </c>
      <c r="B652" t="s">
        <v>22256</v>
      </c>
      <c r="C652" s="74" t="s">
        <v>15645</v>
      </c>
      <c r="D652" s="74">
        <v>12867.72</v>
      </c>
    </row>
    <row r="653" spans="1:4" x14ac:dyDescent="0.25">
      <c r="A653" s="74">
        <v>705312</v>
      </c>
      <c r="B653" t="s">
        <v>22257</v>
      </c>
      <c r="C653" s="74" t="s">
        <v>15645</v>
      </c>
      <c r="D653" s="74">
        <v>11408.37</v>
      </c>
    </row>
    <row r="654" spans="1:4" x14ac:dyDescent="0.25">
      <c r="A654" s="74">
        <v>705316</v>
      </c>
      <c r="B654" t="s">
        <v>22258</v>
      </c>
      <c r="C654" s="74" t="s">
        <v>15645</v>
      </c>
      <c r="D654" s="74">
        <v>14109.88</v>
      </c>
    </row>
    <row r="655" spans="1:4" x14ac:dyDescent="0.25">
      <c r="A655" s="74">
        <v>705315</v>
      </c>
      <c r="B655" t="s">
        <v>22259</v>
      </c>
      <c r="C655" s="74" t="s">
        <v>15645</v>
      </c>
      <c r="D655" s="74">
        <v>12535.62</v>
      </c>
    </row>
    <row r="656" spans="1:4" x14ac:dyDescent="0.25">
      <c r="A656" s="74">
        <v>705318</v>
      </c>
      <c r="B656" t="s">
        <v>22260</v>
      </c>
      <c r="C656" s="74" t="s">
        <v>15645</v>
      </c>
      <c r="D656" s="74">
        <v>15066.82</v>
      </c>
    </row>
    <row r="657" spans="1:4" x14ac:dyDescent="0.25">
      <c r="A657" s="74">
        <v>705317</v>
      </c>
      <c r="B657" t="s">
        <v>22261</v>
      </c>
      <c r="C657" s="74" t="s">
        <v>15645</v>
      </c>
      <c r="D657" s="74">
        <v>13292.6</v>
      </c>
    </row>
    <row r="658" spans="1:4" x14ac:dyDescent="0.25">
      <c r="A658" s="74">
        <v>705320</v>
      </c>
      <c r="B658" t="s">
        <v>22262</v>
      </c>
      <c r="C658" s="74" t="s">
        <v>15645</v>
      </c>
      <c r="D658" s="74">
        <v>18905.259999999998</v>
      </c>
    </row>
    <row r="659" spans="1:4" x14ac:dyDescent="0.25">
      <c r="A659" s="74">
        <v>705319</v>
      </c>
      <c r="B659" t="s">
        <v>22263</v>
      </c>
      <c r="C659" s="74" t="s">
        <v>15645</v>
      </c>
      <c r="D659" s="74">
        <v>16733.830000000002</v>
      </c>
    </row>
    <row r="660" spans="1:4" x14ac:dyDescent="0.25">
      <c r="A660" s="74">
        <v>705322</v>
      </c>
      <c r="B660" t="s">
        <v>22264</v>
      </c>
      <c r="C660" s="74" t="s">
        <v>15645</v>
      </c>
      <c r="D660" s="74">
        <v>20014.37</v>
      </c>
    </row>
    <row r="661" spans="1:4" x14ac:dyDescent="0.25">
      <c r="A661" s="74">
        <v>705321</v>
      </c>
      <c r="B661" t="s">
        <v>22265</v>
      </c>
      <c r="C661" s="74" t="s">
        <v>15645</v>
      </c>
      <c r="D661" s="74">
        <v>17561.21</v>
      </c>
    </row>
    <row r="662" spans="1:4" x14ac:dyDescent="0.25">
      <c r="A662" s="74">
        <v>705324</v>
      </c>
      <c r="B662" t="s">
        <v>22266</v>
      </c>
      <c r="C662" s="74" t="s">
        <v>15645</v>
      </c>
      <c r="D662" s="74">
        <v>21956.51</v>
      </c>
    </row>
    <row r="663" spans="1:4" x14ac:dyDescent="0.25">
      <c r="A663" s="74">
        <v>705323</v>
      </c>
      <c r="B663" t="s">
        <v>22267</v>
      </c>
      <c r="C663" s="74" t="s">
        <v>15645</v>
      </c>
      <c r="D663" s="74">
        <v>19328.45</v>
      </c>
    </row>
    <row r="664" spans="1:4" x14ac:dyDescent="0.25">
      <c r="A664" s="74">
        <v>705326</v>
      </c>
      <c r="B664" t="s">
        <v>22268</v>
      </c>
      <c r="C664" s="74" t="s">
        <v>15645</v>
      </c>
      <c r="D664" s="74">
        <v>23581.29</v>
      </c>
    </row>
    <row r="665" spans="1:4" x14ac:dyDescent="0.25">
      <c r="A665" s="74">
        <v>705325</v>
      </c>
      <c r="B665" t="s">
        <v>22269</v>
      </c>
      <c r="C665" s="74" t="s">
        <v>15645</v>
      </c>
      <c r="D665" s="74">
        <v>20704.310000000001</v>
      </c>
    </row>
    <row r="666" spans="1:4" x14ac:dyDescent="0.25">
      <c r="A666" s="74">
        <v>705328</v>
      </c>
      <c r="B666" t="s">
        <v>22270</v>
      </c>
      <c r="C666" s="74" t="s">
        <v>15645</v>
      </c>
      <c r="D666" s="74">
        <v>29948.27</v>
      </c>
    </row>
    <row r="667" spans="1:4" x14ac:dyDescent="0.25">
      <c r="A667" s="74">
        <v>705327</v>
      </c>
      <c r="B667" t="s">
        <v>22271</v>
      </c>
      <c r="C667" s="74" t="s">
        <v>15645</v>
      </c>
      <c r="D667" s="74">
        <v>26379.040000000001</v>
      </c>
    </row>
    <row r="668" spans="1:4" x14ac:dyDescent="0.25">
      <c r="A668" s="74">
        <v>705330</v>
      </c>
      <c r="B668" t="s">
        <v>22272</v>
      </c>
      <c r="C668" s="74" t="s">
        <v>15645</v>
      </c>
      <c r="D668" s="74">
        <v>28048.12</v>
      </c>
    </row>
    <row r="669" spans="1:4" x14ac:dyDescent="0.25">
      <c r="A669" s="74">
        <v>705329</v>
      </c>
      <c r="B669" t="s">
        <v>22273</v>
      </c>
      <c r="C669" s="74" t="s">
        <v>15645</v>
      </c>
      <c r="D669" s="74">
        <v>24479.37</v>
      </c>
    </row>
    <row r="670" spans="1:4" x14ac:dyDescent="0.25">
      <c r="A670" s="74">
        <v>705332</v>
      </c>
      <c r="B670" t="s">
        <v>22274</v>
      </c>
      <c r="C670" s="74" t="s">
        <v>15645</v>
      </c>
      <c r="D670" s="74">
        <v>30293.11</v>
      </c>
    </row>
    <row r="671" spans="1:4" x14ac:dyDescent="0.25">
      <c r="A671" s="74">
        <v>705331</v>
      </c>
      <c r="B671" t="s">
        <v>22275</v>
      </c>
      <c r="C671" s="74" t="s">
        <v>15645</v>
      </c>
      <c r="D671" s="74">
        <v>26653.119999999999</v>
      </c>
    </row>
    <row r="672" spans="1:4" x14ac:dyDescent="0.25">
      <c r="A672" s="74">
        <v>705334</v>
      </c>
      <c r="B672" t="s">
        <v>22276</v>
      </c>
      <c r="C672" s="74" t="s">
        <v>15645</v>
      </c>
      <c r="D672" s="74">
        <v>32207.96</v>
      </c>
    </row>
    <row r="673" spans="1:4" x14ac:dyDescent="0.25">
      <c r="A673" s="74">
        <v>705333</v>
      </c>
      <c r="B673" t="s">
        <v>22277</v>
      </c>
      <c r="C673" s="74" t="s">
        <v>15645</v>
      </c>
      <c r="D673" s="74">
        <v>28601.51</v>
      </c>
    </row>
    <row r="674" spans="1:4" x14ac:dyDescent="0.25">
      <c r="A674" s="74">
        <v>705336</v>
      </c>
      <c r="B674" t="s">
        <v>22278</v>
      </c>
      <c r="C674" s="74" t="s">
        <v>15645</v>
      </c>
      <c r="D674" s="74">
        <v>43385.67</v>
      </c>
    </row>
    <row r="675" spans="1:4" x14ac:dyDescent="0.25">
      <c r="A675" s="74">
        <v>705335</v>
      </c>
      <c r="B675" t="s">
        <v>22279</v>
      </c>
      <c r="C675" s="74" t="s">
        <v>15645</v>
      </c>
      <c r="D675" s="74">
        <v>38358.89</v>
      </c>
    </row>
    <row r="676" spans="1:4" x14ac:dyDescent="0.25">
      <c r="A676" s="74">
        <v>705338</v>
      </c>
      <c r="B676" t="s">
        <v>22280</v>
      </c>
      <c r="C676" s="74" t="s">
        <v>15645</v>
      </c>
      <c r="D676" s="74">
        <v>40628.65</v>
      </c>
    </row>
    <row r="677" spans="1:4" x14ac:dyDescent="0.25">
      <c r="A677" s="74">
        <v>705337</v>
      </c>
      <c r="B677" t="s">
        <v>22281</v>
      </c>
      <c r="C677" s="74" t="s">
        <v>15645</v>
      </c>
      <c r="D677" s="74">
        <v>35429.199999999997</v>
      </c>
    </row>
    <row r="678" spans="1:4" x14ac:dyDescent="0.25">
      <c r="A678" s="74">
        <v>705340</v>
      </c>
      <c r="B678" t="s">
        <v>22282</v>
      </c>
      <c r="C678" s="74" t="s">
        <v>15645</v>
      </c>
      <c r="D678" s="74">
        <v>43734.7</v>
      </c>
    </row>
    <row r="679" spans="1:4" x14ac:dyDescent="0.25">
      <c r="A679" s="74">
        <v>705339</v>
      </c>
      <c r="B679" t="s">
        <v>22283</v>
      </c>
      <c r="C679" s="74" t="s">
        <v>15645</v>
      </c>
      <c r="D679" s="74">
        <v>38480.06</v>
      </c>
    </row>
    <row r="680" spans="1:4" x14ac:dyDescent="0.25">
      <c r="A680" s="74">
        <v>705342</v>
      </c>
      <c r="B680" t="s">
        <v>22284</v>
      </c>
      <c r="C680" s="74" t="s">
        <v>15645</v>
      </c>
      <c r="D680" s="74">
        <v>49627.519999999997</v>
      </c>
    </row>
    <row r="681" spans="1:4" x14ac:dyDescent="0.25">
      <c r="A681" s="74">
        <v>705341</v>
      </c>
      <c r="B681" t="s">
        <v>22285</v>
      </c>
      <c r="C681" s="74" t="s">
        <v>15645</v>
      </c>
      <c r="D681" s="74">
        <v>43783.360000000001</v>
      </c>
    </row>
    <row r="682" spans="1:4" x14ac:dyDescent="0.25">
      <c r="A682" s="74">
        <v>705344</v>
      </c>
      <c r="B682" t="s">
        <v>22286</v>
      </c>
      <c r="C682" s="74" t="s">
        <v>15645</v>
      </c>
      <c r="D682" s="74">
        <v>62882.46</v>
      </c>
    </row>
    <row r="683" spans="1:4" x14ac:dyDescent="0.25">
      <c r="A683" s="74">
        <v>705343</v>
      </c>
      <c r="B683" t="s">
        <v>22287</v>
      </c>
      <c r="C683" s="74" t="s">
        <v>15645</v>
      </c>
      <c r="D683" s="74">
        <v>55723.01</v>
      </c>
    </row>
    <row r="684" spans="1:4" x14ac:dyDescent="0.25">
      <c r="A684" s="74">
        <v>705225</v>
      </c>
      <c r="B684" t="s">
        <v>22288</v>
      </c>
      <c r="C684" s="74" t="s">
        <v>15645</v>
      </c>
      <c r="D684" s="74">
        <v>11022.19</v>
      </c>
    </row>
    <row r="685" spans="1:4" x14ac:dyDescent="0.25">
      <c r="A685" s="74">
        <v>705224</v>
      </c>
      <c r="B685" t="s">
        <v>22289</v>
      </c>
      <c r="C685" s="74" t="s">
        <v>15645</v>
      </c>
      <c r="D685" s="74">
        <v>9677.7099999999991</v>
      </c>
    </row>
    <row r="686" spans="1:4" x14ac:dyDescent="0.25">
      <c r="A686" s="74">
        <v>705227</v>
      </c>
      <c r="B686" t="s">
        <v>22290</v>
      </c>
      <c r="C686" s="74" t="s">
        <v>15645</v>
      </c>
      <c r="D686" s="74">
        <v>11368.55</v>
      </c>
    </row>
    <row r="687" spans="1:4" x14ac:dyDescent="0.25">
      <c r="A687" s="74">
        <v>705226</v>
      </c>
      <c r="B687" t="s">
        <v>22291</v>
      </c>
      <c r="C687" s="74" t="s">
        <v>15645</v>
      </c>
      <c r="D687" s="74">
        <v>10136.93</v>
      </c>
    </row>
    <row r="688" spans="1:4" x14ac:dyDescent="0.25">
      <c r="A688" s="74">
        <v>705229</v>
      </c>
      <c r="B688" t="s">
        <v>22292</v>
      </c>
      <c r="C688" s="74" t="s">
        <v>15645</v>
      </c>
      <c r="D688" s="74">
        <v>12270.24</v>
      </c>
    </row>
    <row r="689" spans="1:4" x14ac:dyDescent="0.25">
      <c r="A689" s="74">
        <v>705228</v>
      </c>
      <c r="B689" t="s">
        <v>22293</v>
      </c>
      <c r="C689" s="74" t="s">
        <v>15645</v>
      </c>
      <c r="D689" s="74">
        <v>10848.63</v>
      </c>
    </row>
    <row r="690" spans="1:4" x14ac:dyDescent="0.25">
      <c r="A690" s="74">
        <v>705231</v>
      </c>
      <c r="B690" t="s">
        <v>22294</v>
      </c>
      <c r="C690" s="74" t="s">
        <v>15645</v>
      </c>
      <c r="D690" s="74">
        <v>15278.48</v>
      </c>
    </row>
    <row r="691" spans="1:4" x14ac:dyDescent="0.25">
      <c r="A691" s="74">
        <v>705230</v>
      </c>
      <c r="B691" t="s">
        <v>22295</v>
      </c>
      <c r="C691" s="74" t="s">
        <v>15645</v>
      </c>
      <c r="D691" s="74">
        <v>13613.88</v>
      </c>
    </row>
    <row r="692" spans="1:4" x14ac:dyDescent="0.25">
      <c r="A692" s="74">
        <v>705233</v>
      </c>
      <c r="B692" t="s">
        <v>22296</v>
      </c>
      <c r="C692" s="74" t="s">
        <v>15645</v>
      </c>
      <c r="D692" s="74">
        <v>17226.04</v>
      </c>
    </row>
    <row r="693" spans="1:4" x14ac:dyDescent="0.25">
      <c r="A693" s="74">
        <v>705232</v>
      </c>
      <c r="B693" t="s">
        <v>22297</v>
      </c>
      <c r="C693" s="74" t="s">
        <v>15645</v>
      </c>
      <c r="D693" s="74">
        <v>15087.19</v>
      </c>
    </row>
    <row r="694" spans="1:4" x14ac:dyDescent="0.25">
      <c r="A694" s="74">
        <v>705235</v>
      </c>
      <c r="B694" t="s">
        <v>22298</v>
      </c>
      <c r="C694" s="74" t="s">
        <v>15645</v>
      </c>
      <c r="D694" s="74">
        <v>17666.02</v>
      </c>
    </row>
    <row r="695" spans="1:4" x14ac:dyDescent="0.25">
      <c r="A695" s="74">
        <v>705234</v>
      </c>
      <c r="B695" t="s">
        <v>22299</v>
      </c>
      <c r="C695" s="74" t="s">
        <v>15645</v>
      </c>
      <c r="D695" s="74">
        <v>15671.79</v>
      </c>
    </row>
    <row r="696" spans="1:4" x14ac:dyDescent="0.25">
      <c r="A696" s="74">
        <v>705237</v>
      </c>
      <c r="B696" t="s">
        <v>22300</v>
      </c>
      <c r="C696" s="74" t="s">
        <v>15645</v>
      </c>
      <c r="D696" s="74">
        <v>19129.86</v>
      </c>
    </row>
    <row r="697" spans="1:4" x14ac:dyDescent="0.25">
      <c r="A697" s="74">
        <v>705236</v>
      </c>
      <c r="B697" t="s">
        <v>22301</v>
      </c>
      <c r="C697" s="74" t="s">
        <v>15645</v>
      </c>
      <c r="D697" s="74">
        <v>16891.82</v>
      </c>
    </row>
    <row r="698" spans="1:4" x14ac:dyDescent="0.25">
      <c r="A698" s="74">
        <v>705239</v>
      </c>
      <c r="B698" t="s">
        <v>22302</v>
      </c>
      <c r="C698" s="74" t="s">
        <v>15645</v>
      </c>
      <c r="D698" s="74">
        <v>24442.83</v>
      </c>
    </row>
    <row r="699" spans="1:4" x14ac:dyDescent="0.25">
      <c r="A699" s="74">
        <v>705238</v>
      </c>
      <c r="B699" t="s">
        <v>22303</v>
      </c>
      <c r="C699" s="74" t="s">
        <v>15645</v>
      </c>
      <c r="D699" s="74">
        <v>21644.66</v>
      </c>
    </row>
    <row r="700" spans="1:4" x14ac:dyDescent="0.25">
      <c r="A700" s="74">
        <v>705241</v>
      </c>
      <c r="B700" t="s">
        <v>22304</v>
      </c>
      <c r="C700" s="74" t="s">
        <v>15645</v>
      </c>
      <c r="D700" s="74">
        <v>23317.81</v>
      </c>
    </row>
    <row r="701" spans="1:4" x14ac:dyDescent="0.25">
      <c r="A701" s="74">
        <v>705240</v>
      </c>
      <c r="B701" t="s">
        <v>22305</v>
      </c>
      <c r="C701" s="74" t="s">
        <v>15645</v>
      </c>
      <c r="D701" s="74">
        <v>20378.91</v>
      </c>
    </row>
    <row r="702" spans="1:4" x14ac:dyDescent="0.25">
      <c r="A702" s="74">
        <v>705243</v>
      </c>
      <c r="B702" t="s">
        <v>22306</v>
      </c>
      <c r="C702" s="74" t="s">
        <v>15645</v>
      </c>
      <c r="D702" s="74">
        <v>24698.27</v>
      </c>
    </row>
    <row r="703" spans="1:4" x14ac:dyDescent="0.25">
      <c r="A703" s="74">
        <v>705242</v>
      </c>
      <c r="B703" t="s">
        <v>22307</v>
      </c>
      <c r="C703" s="74" t="s">
        <v>15645</v>
      </c>
      <c r="D703" s="74">
        <v>21754.99</v>
      </c>
    </row>
    <row r="704" spans="1:4" x14ac:dyDescent="0.25">
      <c r="A704" s="74">
        <v>705245</v>
      </c>
      <c r="B704" t="s">
        <v>22308</v>
      </c>
      <c r="C704" s="74" t="s">
        <v>15645</v>
      </c>
      <c r="D704" s="74">
        <v>27363.26</v>
      </c>
    </row>
    <row r="705" spans="1:4" x14ac:dyDescent="0.25">
      <c r="A705" s="74">
        <v>705244</v>
      </c>
      <c r="B705" t="s">
        <v>22309</v>
      </c>
      <c r="C705" s="74" t="s">
        <v>15645</v>
      </c>
      <c r="D705" s="74">
        <v>24222.87</v>
      </c>
    </row>
    <row r="706" spans="1:4" x14ac:dyDescent="0.25">
      <c r="A706" s="74">
        <v>705247</v>
      </c>
      <c r="B706" t="s">
        <v>22310</v>
      </c>
      <c r="C706" s="74" t="s">
        <v>15645</v>
      </c>
      <c r="D706" s="74">
        <v>34678.1</v>
      </c>
    </row>
    <row r="707" spans="1:4" x14ac:dyDescent="0.25">
      <c r="A707" s="74">
        <v>705246</v>
      </c>
      <c r="B707" t="s">
        <v>22311</v>
      </c>
      <c r="C707" s="74" t="s">
        <v>15645</v>
      </c>
      <c r="D707" s="74">
        <v>30830.28</v>
      </c>
    </row>
    <row r="708" spans="1:4" x14ac:dyDescent="0.25">
      <c r="A708" s="74">
        <v>705249</v>
      </c>
      <c r="B708" t="s">
        <v>22312</v>
      </c>
      <c r="C708" s="74" t="s">
        <v>15645</v>
      </c>
      <c r="D708" s="74">
        <v>33206.54</v>
      </c>
    </row>
    <row r="709" spans="1:4" x14ac:dyDescent="0.25">
      <c r="A709" s="74">
        <v>705248</v>
      </c>
      <c r="B709" t="s">
        <v>22313</v>
      </c>
      <c r="C709" s="74" t="s">
        <v>15645</v>
      </c>
      <c r="D709" s="74">
        <v>28945.02</v>
      </c>
    </row>
    <row r="710" spans="1:4" x14ac:dyDescent="0.25">
      <c r="A710" s="74">
        <v>705251</v>
      </c>
      <c r="B710" t="s">
        <v>22314</v>
      </c>
      <c r="C710" s="74" t="s">
        <v>15645</v>
      </c>
      <c r="D710" s="74">
        <v>35123.08</v>
      </c>
    </row>
    <row r="711" spans="1:4" x14ac:dyDescent="0.25">
      <c r="A711" s="74">
        <v>705250</v>
      </c>
      <c r="B711" t="s">
        <v>22315</v>
      </c>
      <c r="C711" s="74" t="s">
        <v>15645</v>
      </c>
      <c r="D711" s="74">
        <v>30853.77</v>
      </c>
    </row>
    <row r="712" spans="1:4" x14ac:dyDescent="0.25">
      <c r="A712" s="74">
        <v>705253</v>
      </c>
      <c r="B712" t="s">
        <v>22316</v>
      </c>
      <c r="C712" s="74" t="s">
        <v>15645</v>
      </c>
      <c r="D712" s="74">
        <v>38413.33</v>
      </c>
    </row>
    <row r="713" spans="1:4" x14ac:dyDescent="0.25">
      <c r="A713" s="74">
        <v>705252</v>
      </c>
      <c r="B713" t="s">
        <v>22317</v>
      </c>
      <c r="C713" s="74" t="s">
        <v>15645</v>
      </c>
      <c r="D713" s="74">
        <v>33769.74</v>
      </c>
    </row>
    <row r="714" spans="1:4" x14ac:dyDescent="0.25">
      <c r="A714" s="74">
        <v>705255</v>
      </c>
      <c r="B714" t="s">
        <v>22318</v>
      </c>
      <c r="C714" s="74" t="s">
        <v>15645</v>
      </c>
      <c r="D714" s="74">
        <v>48588.38</v>
      </c>
    </row>
    <row r="715" spans="1:4" x14ac:dyDescent="0.25">
      <c r="A715" s="74">
        <v>705254</v>
      </c>
      <c r="B715" t="s">
        <v>22319</v>
      </c>
      <c r="C715" s="74" t="s">
        <v>15645</v>
      </c>
      <c r="D715" s="74">
        <v>42972.7</v>
      </c>
    </row>
    <row r="716" spans="1:4" x14ac:dyDescent="0.25">
      <c r="A716" s="74">
        <v>705403</v>
      </c>
      <c r="B716" t="s">
        <v>22320</v>
      </c>
      <c r="C716" s="74" t="s">
        <v>15645</v>
      </c>
      <c r="D716" s="74">
        <v>16153.89</v>
      </c>
    </row>
    <row r="717" spans="1:4" x14ac:dyDescent="0.25">
      <c r="A717" s="74">
        <v>705402</v>
      </c>
      <c r="B717" t="s">
        <v>22321</v>
      </c>
      <c r="C717" s="74" t="s">
        <v>15645</v>
      </c>
      <c r="D717" s="74">
        <v>14199.2</v>
      </c>
    </row>
    <row r="718" spans="1:4" x14ac:dyDescent="0.25">
      <c r="A718" s="74">
        <v>705405</v>
      </c>
      <c r="B718" t="s">
        <v>22322</v>
      </c>
      <c r="C718" s="74" t="s">
        <v>15645</v>
      </c>
      <c r="D718" s="74">
        <v>17440.39</v>
      </c>
    </row>
    <row r="719" spans="1:4" x14ac:dyDescent="0.25">
      <c r="A719" s="74">
        <v>705404</v>
      </c>
      <c r="B719" t="s">
        <v>22323</v>
      </c>
      <c r="C719" s="74" t="s">
        <v>15645</v>
      </c>
      <c r="D719" s="74">
        <v>15461.78</v>
      </c>
    </row>
    <row r="720" spans="1:4" x14ac:dyDescent="0.25">
      <c r="A720" s="74">
        <v>705407</v>
      </c>
      <c r="B720" t="s">
        <v>22324</v>
      </c>
      <c r="C720" s="74" t="s">
        <v>15645</v>
      </c>
      <c r="D720" s="74">
        <v>18273.990000000002</v>
      </c>
    </row>
    <row r="721" spans="1:4" x14ac:dyDescent="0.25">
      <c r="A721" s="74">
        <v>705406</v>
      </c>
      <c r="B721" t="s">
        <v>22325</v>
      </c>
      <c r="C721" s="74" t="s">
        <v>15645</v>
      </c>
      <c r="D721" s="74">
        <v>16070.18</v>
      </c>
    </row>
    <row r="722" spans="1:4" x14ac:dyDescent="0.25">
      <c r="A722" s="74">
        <v>705409</v>
      </c>
      <c r="B722" t="s">
        <v>22326</v>
      </c>
      <c r="C722" s="74" t="s">
        <v>15645</v>
      </c>
      <c r="D722" s="74">
        <v>23022.3</v>
      </c>
    </row>
    <row r="723" spans="1:4" x14ac:dyDescent="0.25">
      <c r="A723" s="74">
        <v>705408</v>
      </c>
      <c r="B723" t="s">
        <v>22327</v>
      </c>
      <c r="C723" s="74" t="s">
        <v>15645</v>
      </c>
      <c r="D723" s="74">
        <v>20307.43</v>
      </c>
    </row>
    <row r="724" spans="1:4" x14ac:dyDescent="0.25">
      <c r="A724" s="74">
        <v>705411</v>
      </c>
      <c r="B724" t="s">
        <v>22328</v>
      </c>
      <c r="C724" s="74" t="s">
        <v>15645</v>
      </c>
      <c r="D724" s="74">
        <v>24605.1</v>
      </c>
    </row>
    <row r="725" spans="1:4" x14ac:dyDescent="0.25">
      <c r="A725" s="74">
        <v>705410</v>
      </c>
      <c r="B725" t="s">
        <v>22329</v>
      </c>
      <c r="C725" s="74" t="s">
        <v>15645</v>
      </c>
      <c r="D725" s="74">
        <v>21453.62</v>
      </c>
    </row>
    <row r="726" spans="1:4" x14ac:dyDescent="0.25">
      <c r="A726" s="74">
        <v>705413</v>
      </c>
      <c r="B726" t="s">
        <v>22330</v>
      </c>
      <c r="C726" s="74" t="s">
        <v>15645</v>
      </c>
      <c r="D726" s="74">
        <v>26422.09</v>
      </c>
    </row>
    <row r="727" spans="1:4" x14ac:dyDescent="0.25">
      <c r="A727" s="74">
        <v>705412</v>
      </c>
      <c r="B727" t="s">
        <v>22331</v>
      </c>
      <c r="C727" s="74" t="s">
        <v>15645</v>
      </c>
      <c r="D727" s="74">
        <v>23264.77</v>
      </c>
    </row>
    <row r="728" spans="1:4" x14ac:dyDescent="0.25">
      <c r="A728" s="74">
        <v>705415</v>
      </c>
      <c r="B728" t="s">
        <v>22332</v>
      </c>
      <c r="C728" s="74" t="s">
        <v>15645</v>
      </c>
      <c r="D728" s="74">
        <v>29111.279999999999</v>
      </c>
    </row>
    <row r="729" spans="1:4" x14ac:dyDescent="0.25">
      <c r="A729" s="74">
        <v>705414</v>
      </c>
      <c r="B729" t="s">
        <v>22333</v>
      </c>
      <c r="C729" s="74" t="s">
        <v>15645</v>
      </c>
      <c r="D729" s="74">
        <v>25553.77</v>
      </c>
    </row>
    <row r="730" spans="1:4" x14ac:dyDescent="0.25">
      <c r="A730" s="74">
        <v>705417</v>
      </c>
      <c r="B730" t="s">
        <v>22334</v>
      </c>
      <c r="C730" s="74" t="s">
        <v>15645</v>
      </c>
      <c r="D730" s="74">
        <v>36879.69</v>
      </c>
    </row>
    <row r="731" spans="1:4" x14ac:dyDescent="0.25">
      <c r="A731" s="74">
        <v>705416</v>
      </c>
      <c r="B731" t="s">
        <v>22335</v>
      </c>
      <c r="C731" s="74" t="s">
        <v>15645</v>
      </c>
      <c r="D731" s="74">
        <v>32500.67</v>
      </c>
    </row>
    <row r="732" spans="1:4" x14ac:dyDescent="0.25">
      <c r="A732" s="74">
        <v>705419</v>
      </c>
      <c r="B732" t="s">
        <v>22336</v>
      </c>
      <c r="C732" s="74" t="s">
        <v>15645</v>
      </c>
      <c r="D732" s="74">
        <v>34883.19</v>
      </c>
    </row>
    <row r="733" spans="1:4" x14ac:dyDescent="0.25">
      <c r="A733" s="74">
        <v>705418</v>
      </c>
      <c r="B733" t="s">
        <v>22337</v>
      </c>
      <c r="C733" s="74" t="s">
        <v>15645</v>
      </c>
      <c r="D733" s="74">
        <v>30478.14</v>
      </c>
    </row>
    <row r="734" spans="1:4" x14ac:dyDescent="0.25">
      <c r="A734" s="74">
        <v>705421</v>
      </c>
      <c r="B734" t="s">
        <v>22338</v>
      </c>
      <c r="C734" s="74" t="s">
        <v>15645</v>
      </c>
      <c r="D734" s="74">
        <v>37468.47</v>
      </c>
    </row>
    <row r="735" spans="1:4" x14ac:dyDescent="0.25">
      <c r="A735" s="74">
        <v>705420</v>
      </c>
      <c r="B735" t="s">
        <v>22339</v>
      </c>
      <c r="C735" s="74" t="s">
        <v>15645</v>
      </c>
      <c r="D735" s="74">
        <v>33039.17</v>
      </c>
    </row>
    <row r="736" spans="1:4" x14ac:dyDescent="0.25">
      <c r="A736" s="74">
        <v>705423</v>
      </c>
      <c r="B736" t="s">
        <v>22340</v>
      </c>
      <c r="C736" s="74" t="s">
        <v>15645</v>
      </c>
      <c r="D736" s="74">
        <v>42647.3</v>
      </c>
    </row>
    <row r="737" spans="1:4" x14ac:dyDescent="0.25">
      <c r="A737" s="74">
        <v>705422</v>
      </c>
      <c r="B737" t="s">
        <v>22341</v>
      </c>
      <c r="C737" s="74" t="s">
        <v>15645</v>
      </c>
      <c r="D737" s="74">
        <v>37691.440000000002</v>
      </c>
    </row>
    <row r="738" spans="1:4" x14ac:dyDescent="0.25">
      <c r="A738" s="74">
        <v>705425</v>
      </c>
      <c r="B738" t="s">
        <v>22342</v>
      </c>
      <c r="C738" s="74" t="s">
        <v>15645</v>
      </c>
      <c r="D738" s="74">
        <v>53993.52</v>
      </c>
    </row>
    <row r="739" spans="1:4" x14ac:dyDescent="0.25">
      <c r="A739" s="74">
        <v>705424</v>
      </c>
      <c r="B739" t="s">
        <v>22343</v>
      </c>
      <c r="C739" s="74" t="s">
        <v>15645</v>
      </c>
      <c r="D739" s="74">
        <v>47912.14</v>
      </c>
    </row>
    <row r="740" spans="1:4" x14ac:dyDescent="0.25">
      <c r="A740" s="74">
        <v>705427</v>
      </c>
      <c r="B740" t="s">
        <v>22344</v>
      </c>
      <c r="C740" s="74" t="s">
        <v>15645</v>
      </c>
      <c r="D740" s="74">
        <v>49407.519999999997</v>
      </c>
    </row>
    <row r="741" spans="1:4" x14ac:dyDescent="0.25">
      <c r="A741" s="74">
        <v>705426</v>
      </c>
      <c r="B741" t="s">
        <v>22345</v>
      </c>
      <c r="C741" s="74" t="s">
        <v>15645</v>
      </c>
      <c r="D741" s="74">
        <v>43036.84</v>
      </c>
    </row>
    <row r="742" spans="1:4" x14ac:dyDescent="0.25">
      <c r="A742" s="74">
        <v>705429</v>
      </c>
      <c r="B742" t="s">
        <v>22346</v>
      </c>
      <c r="C742" s="74" t="s">
        <v>15645</v>
      </c>
      <c r="D742" s="74">
        <v>51038.46</v>
      </c>
    </row>
    <row r="743" spans="1:4" x14ac:dyDescent="0.25">
      <c r="A743" s="74">
        <v>705428</v>
      </c>
      <c r="B743" t="s">
        <v>22347</v>
      </c>
      <c r="C743" s="74" t="s">
        <v>15645</v>
      </c>
      <c r="D743" s="74">
        <v>44766.05</v>
      </c>
    </row>
    <row r="744" spans="1:4" x14ac:dyDescent="0.25">
      <c r="A744" s="74">
        <v>705431</v>
      </c>
      <c r="B744" t="s">
        <v>22348</v>
      </c>
      <c r="C744" s="74" t="s">
        <v>15645</v>
      </c>
      <c r="D744" s="74">
        <v>61406.87</v>
      </c>
    </row>
    <row r="745" spans="1:4" x14ac:dyDescent="0.25">
      <c r="A745" s="74">
        <v>705430</v>
      </c>
      <c r="B745" t="s">
        <v>22349</v>
      </c>
      <c r="C745" s="74" t="s">
        <v>15645</v>
      </c>
      <c r="D745" s="74">
        <v>54407.02</v>
      </c>
    </row>
    <row r="746" spans="1:4" x14ac:dyDescent="0.25">
      <c r="A746" s="74">
        <v>705433</v>
      </c>
      <c r="B746" t="s">
        <v>22350</v>
      </c>
      <c r="C746" s="74" t="s">
        <v>15645</v>
      </c>
      <c r="D746" s="74">
        <v>77869.210000000006</v>
      </c>
    </row>
    <row r="747" spans="1:4" x14ac:dyDescent="0.25">
      <c r="A747" s="74">
        <v>705432</v>
      </c>
      <c r="B747" t="s">
        <v>22351</v>
      </c>
      <c r="C747" s="74" t="s">
        <v>15645</v>
      </c>
      <c r="D747" s="74">
        <v>69199.259999999995</v>
      </c>
    </row>
    <row r="748" spans="1:4" x14ac:dyDescent="0.25">
      <c r="A748" s="74">
        <v>705257</v>
      </c>
      <c r="B748" t="s">
        <v>22352</v>
      </c>
      <c r="C748" s="74" t="s">
        <v>3</v>
      </c>
      <c r="D748" s="74">
        <v>3847.77</v>
      </c>
    </row>
    <row r="749" spans="1:4" x14ac:dyDescent="0.25">
      <c r="A749" s="74">
        <v>705256</v>
      </c>
      <c r="B749" t="s">
        <v>22353</v>
      </c>
      <c r="C749" s="74" t="s">
        <v>3</v>
      </c>
      <c r="D749" s="74">
        <v>3450.25</v>
      </c>
    </row>
    <row r="750" spans="1:4" x14ac:dyDescent="0.25">
      <c r="A750" s="74">
        <v>705259</v>
      </c>
      <c r="B750" t="s">
        <v>22354</v>
      </c>
      <c r="C750" s="74" t="s">
        <v>3</v>
      </c>
      <c r="D750" s="74">
        <v>3359.61</v>
      </c>
    </row>
    <row r="751" spans="1:4" x14ac:dyDescent="0.25">
      <c r="A751" s="74">
        <v>705258</v>
      </c>
      <c r="B751" t="s">
        <v>22355</v>
      </c>
      <c r="C751" s="74" t="s">
        <v>3</v>
      </c>
      <c r="D751" s="74">
        <v>2962.09</v>
      </c>
    </row>
    <row r="752" spans="1:4" x14ac:dyDescent="0.25">
      <c r="A752" s="74">
        <v>705267</v>
      </c>
      <c r="B752" t="s">
        <v>22356</v>
      </c>
      <c r="C752" s="74" t="s">
        <v>3</v>
      </c>
      <c r="D752" s="74">
        <v>4844.5200000000004</v>
      </c>
    </row>
    <row r="753" spans="1:4" x14ac:dyDescent="0.25">
      <c r="A753" s="74">
        <v>705266</v>
      </c>
      <c r="B753" t="s">
        <v>22357</v>
      </c>
      <c r="C753" s="74" t="s">
        <v>3</v>
      </c>
      <c r="D753" s="74">
        <v>4319.13</v>
      </c>
    </row>
    <row r="754" spans="1:4" x14ac:dyDescent="0.25">
      <c r="A754" s="74">
        <v>705269</v>
      </c>
      <c r="B754" t="s">
        <v>22358</v>
      </c>
      <c r="C754" s="74" t="s">
        <v>3</v>
      </c>
      <c r="D754" s="74">
        <v>5083.1099999999997</v>
      </c>
    </row>
    <row r="755" spans="1:4" x14ac:dyDescent="0.25">
      <c r="A755" s="74">
        <v>705268</v>
      </c>
      <c r="B755" t="s">
        <v>22359</v>
      </c>
      <c r="C755" s="74" t="s">
        <v>3</v>
      </c>
      <c r="D755" s="74">
        <v>4557.71</v>
      </c>
    </row>
    <row r="756" spans="1:4" x14ac:dyDescent="0.25">
      <c r="A756" s="74">
        <v>705261</v>
      </c>
      <c r="B756" t="s">
        <v>22360</v>
      </c>
      <c r="C756" s="74" t="s">
        <v>3</v>
      </c>
      <c r="D756" s="74">
        <v>3586.63</v>
      </c>
    </row>
    <row r="757" spans="1:4" x14ac:dyDescent="0.25">
      <c r="A757" s="74">
        <v>705260</v>
      </c>
      <c r="B757" t="s">
        <v>22361</v>
      </c>
      <c r="C757" s="74" t="s">
        <v>3</v>
      </c>
      <c r="D757" s="74">
        <v>3189.12</v>
      </c>
    </row>
    <row r="758" spans="1:4" x14ac:dyDescent="0.25">
      <c r="A758" s="74">
        <v>705263</v>
      </c>
      <c r="B758" t="s">
        <v>22362</v>
      </c>
      <c r="C758" s="74" t="s">
        <v>3</v>
      </c>
      <c r="D758" s="74">
        <v>4035.33</v>
      </c>
    </row>
    <row r="759" spans="1:4" x14ac:dyDescent="0.25">
      <c r="A759" s="74">
        <v>705262</v>
      </c>
      <c r="B759" t="s">
        <v>22363</v>
      </c>
      <c r="C759" s="74" t="s">
        <v>3</v>
      </c>
      <c r="D759" s="74">
        <v>3637.82</v>
      </c>
    </row>
    <row r="760" spans="1:4" x14ac:dyDescent="0.25">
      <c r="A760" s="74">
        <v>705265</v>
      </c>
      <c r="B760" t="s">
        <v>22364</v>
      </c>
      <c r="C760" s="74" t="s">
        <v>3</v>
      </c>
      <c r="D760" s="74">
        <v>4420.99</v>
      </c>
    </row>
    <row r="761" spans="1:4" x14ac:dyDescent="0.25">
      <c r="A761" s="74">
        <v>705264</v>
      </c>
      <c r="B761" t="s">
        <v>22365</v>
      </c>
      <c r="C761" s="74" t="s">
        <v>3</v>
      </c>
      <c r="D761" s="74">
        <v>4023.47</v>
      </c>
    </row>
    <row r="762" spans="1:4" x14ac:dyDescent="0.25">
      <c r="A762" s="74">
        <v>705271</v>
      </c>
      <c r="B762" t="s">
        <v>22366</v>
      </c>
      <c r="C762" s="74" t="s">
        <v>3</v>
      </c>
      <c r="D762" s="74">
        <v>5512.15</v>
      </c>
    </row>
    <row r="763" spans="1:4" x14ac:dyDescent="0.25">
      <c r="A763" s="74">
        <v>705270</v>
      </c>
      <c r="B763" t="s">
        <v>22367</v>
      </c>
      <c r="C763" s="74" t="s">
        <v>3</v>
      </c>
      <c r="D763" s="74">
        <v>4998.08</v>
      </c>
    </row>
    <row r="764" spans="1:4" x14ac:dyDescent="0.25">
      <c r="A764" s="74">
        <v>705273</v>
      </c>
      <c r="B764" t="s">
        <v>22368</v>
      </c>
      <c r="C764" s="74" t="s">
        <v>3</v>
      </c>
      <c r="D764" s="74">
        <v>4914.54</v>
      </c>
    </row>
    <row r="765" spans="1:4" x14ac:dyDescent="0.25">
      <c r="A765" s="74">
        <v>705272</v>
      </c>
      <c r="B765" t="s">
        <v>22369</v>
      </c>
      <c r="C765" s="74" t="s">
        <v>3</v>
      </c>
      <c r="D765" s="74">
        <v>4400.47</v>
      </c>
    </row>
    <row r="766" spans="1:4" x14ac:dyDescent="0.25">
      <c r="A766" s="74">
        <v>705281</v>
      </c>
      <c r="B766" t="s">
        <v>22370</v>
      </c>
      <c r="C766" s="74" t="s">
        <v>3</v>
      </c>
      <c r="D766" s="74">
        <v>7601.65</v>
      </c>
    </row>
    <row r="767" spans="1:4" x14ac:dyDescent="0.25">
      <c r="A767" s="74">
        <v>705280</v>
      </c>
      <c r="B767" t="s">
        <v>22371</v>
      </c>
      <c r="C767" s="74" t="s">
        <v>3</v>
      </c>
      <c r="D767" s="74">
        <v>6774.82</v>
      </c>
    </row>
    <row r="768" spans="1:4" x14ac:dyDescent="0.25">
      <c r="A768" s="74">
        <v>705283</v>
      </c>
      <c r="B768" t="s">
        <v>22372</v>
      </c>
      <c r="C768" s="74" t="s">
        <v>3</v>
      </c>
      <c r="D768" s="74">
        <v>7788.64</v>
      </c>
    </row>
    <row r="769" spans="1:4" x14ac:dyDescent="0.25">
      <c r="A769" s="74">
        <v>705282</v>
      </c>
      <c r="B769" t="s">
        <v>22373</v>
      </c>
      <c r="C769" s="74" t="s">
        <v>3</v>
      </c>
      <c r="D769" s="74">
        <v>6961.81</v>
      </c>
    </row>
    <row r="770" spans="1:4" x14ac:dyDescent="0.25">
      <c r="A770" s="74">
        <v>705275</v>
      </c>
      <c r="B770" t="s">
        <v>22374</v>
      </c>
      <c r="C770" s="74" t="s">
        <v>3</v>
      </c>
      <c r="D770" s="74">
        <v>5502.14</v>
      </c>
    </row>
    <row r="771" spans="1:4" x14ac:dyDescent="0.25">
      <c r="A771" s="74">
        <v>705274</v>
      </c>
      <c r="B771" t="s">
        <v>22375</v>
      </c>
      <c r="C771" s="74" t="s">
        <v>3</v>
      </c>
      <c r="D771" s="74">
        <v>4988.0600000000004</v>
      </c>
    </row>
    <row r="772" spans="1:4" x14ac:dyDescent="0.25">
      <c r="A772" s="74">
        <v>705277</v>
      </c>
      <c r="B772" t="s">
        <v>22376</v>
      </c>
      <c r="C772" s="74" t="s">
        <v>3</v>
      </c>
      <c r="D772" s="74">
        <v>6209.37</v>
      </c>
    </row>
    <row r="773" spans="1:4" x14ac:dyDescent="0.25">
      <c r="A773" s="74">
        <v>705276</v>
      </c>
      <c r="B773" t="s">
        <v>22377</v>
      </c>
      <c r="C773" s="74" t="s">
        <v>3</v>
      </c>
      <c r="D773" s="74">
        <v>5538.02</v>
      </c>
    </row>
    <row r="774" spans="1:4" x14ac:dyDescent="0.25">
      <c r="A774" s="74">
        <v>705279</v>
      </c>
      <c r="B774" t="s">
        <v>22378</v>
      </c>
      <c r="C774" s="74" t="s">
        <v>3</v>
      </c>
      <c r="D774" s="74">
        <v>7031.95</v>
      </c>
    </row>
    <row r="775" spans="1:4" x14ac:dyDescent="0.25">
      <c r="A775" s="74">
        <v>705278</v>
      </c>
      <c r="B775" t="s">
        <v>22379</v>
      </c>
      <c r="C775" s="74" t="s">
        <v>3</v>
      </c>
      <c r="D775" s="74">
        <v>6360.6</v>
      </c>
    </row>
    <row r="776" spans="1:4" x14ac:dyDescent="0.25">
      <c r="A776" s="74">
        <v>705285</v>
      </c>
      <c r="B776" t="s">
        <v>22380</v>
      </c>
      <c r="C776" s="74" t="s">
        <v>3</v>
      </c>
      <c r="D776" s="74">
        <v>7083.01</v>
      </c>
    </row>
    <row r="777" spans="1:4" x14ac:dyDescent="0.25">
      <c r="A777" s="74">
        <v>705284</v>
      </c>
      <c r="B777" t="s">
        <v>22381</v>
      </c>
      <c r="C777" s="74" t="s">
        <v>3</v>
      </c>
      <c r="D777" s="74">
        <v>6436.81</v>
      </c>
    </row>
    <row r="778" spans="1:4" x14ac:dyDescent="0.25">
      <c r="A778" s="74">
        <v>705287</v>
      </c>
      <c r="B778" t="s">
        <v>22382</v>
      </c>
      <c r="C778" s="74" t="s">
        <v>3</v>
      </c>
      <c r="D778" s="74">
        <v>6492.21</v>
      </c>
    </row>
    <row r="779" spans="1:4" x14ac:dyDescent="0.25">
      <c r="A779" s="74">
        <v>705286</v>
      </c>
      <c r="B779" t="s">
        <v>22383</v>
      </c>
      <c r="C779" s="74" t="s">
        <v>3</v>
      </c>
      <c r="D779" s="74">
        <v>5846.02</v>
      </c>
    </row>
    <row r="780" spans="1:4" x14ac:dyDescent="0.25">
      <c r="A780" s="74">
        <v>705295</v>
      </c>
      <c r="B780" t="s">
        <v>22384</v>
      </c>
      <c r="C780" s="74" t="s">
        <v>3</v>
      </c>
      <c r="D780" s="74">
        <v>9936.86</v>
      </c>
    </row>
    <row r="781" spans="1:4" x14ac:dyDescent="0.25">
      <c r="A781" s="74">
        <v>705294</v>
      </c>
      <c r="B781" t="s">
        <v>22385</v>
      </c>
      <c r="C781" s="74" t="s">
        <v>3</v>
      </c>
      <c r="D781" s="74">
        <v>8941.6</v>
      </c>
    </row>
    <row r="782" spans="1:4" x14ac:dyDescent="0.25">
      <c r="A782" s="74">
        <v>705297</v>
      </c>
      <c r="B782" t="s">
        <v>22386</v>
      </c>
      <c r="C782" s="74" t="s">
        <v>3</v>
      </c>
      <c r="D782" s="74">
        <v>10710.64</v>
      </c>
    </row>
    <row r="783" spans="1:4" x14ac:dyDescent="0.25">
      <c r="A783" s="74">
        <v>705296</v>
      </c>
      <c r="B783" t="s">
        <v>22387</v>
      </c>
      <c r="C783" s="74" t="s">
        <v>3</v>
      </c>
      <c r="D783" s="74">
        <v>9715.3799999999992</v>
      </c>
    </row>
    <row r="784" spans="1:4" x14ac:dyDescent="0.25">
      <c r="A784" s="74">
        <v>705289</v>
      </c>
      <c r="B784" t="s">
        <v>22388</v>
      </c>
      <c r="C784" s="74" t="s">
        <v>3</v>
      </c>
      <c r="D784" s="74">
        <v>7352.14</v>
      </c>
    </row>
    <row r="785" spans="1:4" x14ac:dyDescent="0.25">
      <c r="A785" s="74">
        <v>705288</v>
      </c>
      <c r="B785" t="s">
        <v>22389</v>
      </c>
      <c r="C785" s="74" t="s">
        <v>3</v>
      </c>
      <c r="D785" s="74">
        <v>6534.83</v>
      </c>
    </row>
    <row r="786" spans="1:4" x14ac:dyDescent="0.25">
      <c r="A786" s="74">
        <v>705291</v>
      </c>
      <c r="B786" t="s">
        <v>22390</v>
      </c>
      <c r="C786" s="74" t="s">
        <v>3</v>
      </c>
      <c r="D786" s="74">
        <v>8342.2900000000009</v>
      </c>
    </row>
    <row r="787" spans="1:4" x14ac:dyDescent="0.25">
      <c r="A787" s="74">
        <v>705290</v>
      </c>
      <c r="B787" t="s">
        <v>22391</v>
      </c>
      <c r="C787" s="74" t="s">
        <v>3</v>
      </c>
      <c r="D787" s="74">
        <v>7524.99</v>
      </c>
    </row>
    <row r="788" spans="1:4" x14ac:dyDescent="0.25">
      <c r="A788" s="74">
        <v>705293</v>
      </c>
      <c r="B788" t="s">
        <v>22392</v>
      </c>
      <c r="C788" s="74" t="s">
        <v>3</v>
      </c>
      <c r="D788" s="74">
        <v>9026.8799999999992</v>
      </c>
    </row>
    <row r="789" spans="1:4" x14ac:dyDescent="0.25">
      <c r="A789" s="74">
        <v>705292</v>
      </c>
      <c r="B789" t="s">
        <v>22393</v>
      </c>
      <c r="C789" s="74" t="s">
        <v>3</v>
      </c>
      <c r="D789" s="74">
        <v>8031.62</v>
      </c>
    </row>
    <row r="790" spans="1:4" x14ac:dyDescent="0.25">
      <c r="A790" s="74">
        <v>705299</v>
      </c>
      <c r="B790" t="s">
        <v>22394</v>
      </c>
      <c r="C790" s="74" t="s">
        <v>3</v>
      </c>
      <c r="D790" s="74">
        <v>9133.9500000000007</v>
      </c>
    </row>
    <row r="791" spans="1:4" x14ac:dyDescent="0.25">
      <c r="A791" s="74">
        <v>705298</v>
      </c>
      <c r="B791" t="s">
        <v>22395</v>
      </c>
      <c r="C791" s="74" t="s">
        <v>3</v>
      </c>
      <c r="D791" s="74">
        <v>8170.69</v>
      </c>
    </row>
    <row r="792" spans="1:4" x14ac:dyDescent="0.25">
      <c r="A792" s="74">
        <v>705301</v>
      </c>
      <c r="B792" t="s">
        <v>22396</v>
      </c>
      <c r="C792" s="74" t="s">
        <v>3</v>
      </c>
      <c r="D792" s="74">
        <v>8571.14</v>
      </c>
    </row>
    <row r="793" spans="1:4" x14ac:dyDescent="0.25">
      <c r="A793" s="74">
        <v>705300</v>
      </c>
      <c r="B793" t="s">
        <v>22397</v>
      </c>
      <c r="C793" s="74" t="s">
        <v>3</v>
      </c>
      <c r="D793" s="74">
        <v>7607.89</v>
      </c>
    </row>
    <row r="794" spans="1:4" x14ac:dyDescent="0.25">
      <c r="A794" s="74">
        <v>705309</v>
      </c>
      <c r="B794" t="s">
        <v>22398</v>
      </c>
      <c r="C794" s="74" t="s">
        <v>3</v>
      </c>
      <c r="D794" s="74">
        <v>13800.66</v>
      </c>
    </row>
    <row r="795" spans="1:4" x14ac:dyDescent="0.25">
      <c r="A795" s="74">
        <v>705308</v>
      </c>
      <c r="B795" t="s">
        <v>22399</v>
      </c>
      <c r="C795" s="74" t="s">
        <v>3</v>
      </c>
      <c r="D795" s="74">
        <v>12362.11</v>
      </c>
    </row>
    <row r="796" spans="1:4" x14ac:dyDescent="0.25">
      <c r="A796" s="74">
        <v>705311</v>
      </c>
      <c r="B796" t="s">
        <v>22400</v>
      </c>
      <c r="C796" s="74" t="s">
        <v>3</v>
      </c>
      <c r="D796" s="74">
        <v>13712.23</v>
      </c>
    </row>
    <row r="797" spans="1:4" x14ac:dyDescent="0.25">
      <c r="A797" s="74">
        <v>705310</v>
      </c>
      <c r="B797" t="s">
        <v>22401</v>
      </c>
      <c r="C797" s="74" t="s">
        <v>3</v>
      </c>
      <c r="D797" s="74">
        <v>12273.69</v>
      </c>
    </row>
    <row r="798" spans="1:4" x14ac:dyDescent="0.25">
      <c r="A798" s="74">
        <v>705303</v>
      </c>
      <c r="B798" t="s">
        <v>22402</v>
      </c>
      <c r="C798" s="74" t="s">
        <v>3</v>
      </c>
      <c r="D798" s="74">
        <v>9253.16</v>
      </c>
    </row>
    <row r="799" spans="1:4" x14ac:dyDescent="0.25">
      <c r="A799" s="74">
        <v>705302</v>
      </c>
      <c r="B799" t="s">
        <v>22403</v>
      </c>
      <c r="C799" s="74" t="s">
        <v>3</v>
      </c>
      <c r="D799" s="74">
        <v>8080.82</v>
      </c>
    </row>
    <row r="800" spans="1:4" x14ac:dyDescent="0.25">
      <c r="A800" s="74">
        <v>705305</v>
      </c>
      <c r="B800" t="s">
        <v>22404</v>
      </c>
      <c r="C800" s="74" t="s">
        <v>3</v>
      </c>
      <c r="D800" s="74">
        <v>11204.82</v>
      </c>
    </row>
    <row r="801" spans="1:4" x14ac:dyDescent="0.25">
      <c r="A801" s="74">
        <v>705304</v>
      </c>
      <c r="B801" t="s">
        <v>22405</v>
      </c>
      <c r="C801" s="74" t="s">
        <v>3</v>
      </c>
      <c r="D801" s="74">
        <v>10032.48</v>
      </c>
    </row>
    <row r="802" spans="1:4" x14ac:dyDescent="0.25">
      <c r="A802" s="74">
        <v>705307</v>
      </c>
      <c r="B802" t="s">
        <v>22406</v>
      </c>
      <c r="C802" s="74" t="s">
        <v>3</v>
      </c>
      <c r="D802" s="74">
        <v>12394.84</v>
      </c>
    </row>
    <row r="803" spans="1:4" x14ac:dyDescent="0.25">
      <c r="A803" s="74">
        <v>705306</v>
      </c>
      <c r="B803" t="s">
        <v>22407</v>
      </c>
      <c r="C803" s="74" t="s">
        <v>3</v>
      </c>
      <c r="D803" s="74">
        <v>10956.3</v>
      </c>
    </row>
    <row r="804" spans="1:4" x14ac:dyDescent="0.25">
      <c r="A804" s="74">
        <v>705169</v>
      </c>
      <c r="B804" t="s">
        <v>22408</v>
      </c>
      <c r="C804" s="74" t="s">
        <v>3</v>
      </c>
      <c r="D804" s="74">
        <v>2303.89</v>
      </c>
    </row>
    <row r="805" spans="1:4" x14ac:dyDescent="0.25">
      <c r="A805" s="74">
        <v>705168</v>
      </c>
      <c r="B805" t="s">
        <v>22409</v>
      </c>
      <c r="C805" s="74" t="s">
        <v>3</v>
      </c>
      <c r="D805" s="74">
        <v>2081.09</v>
      </c>
    </row>
    <row r="806" spans="1:4" x14ac:dyDescent="0.25">
      <c r="A806" s="74">
        <v>705171</v>
      </c>
      <c r="B806" t="s">
        <v>22410</v>
      </c>
      <c r="C806" s="74" t="s">
        <v>3</v>
      </c>
      <c r="D806" s="74">
        <v>2044.5</v>
      </c>
    </row>
    <row r="807" spans="1:4" x14ac:dyDescent="0.25">
      <c r="A807" s="74">
        <v>705170</v>
      </c>
      <c r="B807" t="s">
        <v>22411</v>
      </c>
      <c r="C807" s="74" t="s">
        <v>3</v>
      </c>
      <c r="D807" s="74">
        <v>1821.71</v>
      </c>
    </row>
    <row r="808" spans="1:4" x14ac:dyDescent="0.25">
      <c r="A808" s="74">
        <v>705179</v>
      </c>
      <c r="B808" t="s">
        <v>22412</v>
      </c>
      <c r="C808" s="74" t="s">
        <v>3</v>
      </c>
      <c r="D808" s="74">
        <v>2900.43</v>
      </c>
    </row>
    <row r="809" spans="1:4" x14ac:dyDescent="0.25">
      <c r="A809" s="74">
        <v>705178</v>
      </c>
      <c r="B809" t="s">
        <v>22413</v>
      </c>
      <c r="C809" s="74" t="s">
        <v>3</v>
      </c>
      <c r="D809" s="74">
        <v>2606.8200000000002</v>
      </c>
    </row>
    <row r="810" spans="1:4" x14ac:dyDescent="0.25">
      <c r="A810" s="74">
        <v>705181</v>
      </c>
      <c r="B810" t="s">
        <v>22414</v>
      </c>
      <c r="C810" s="74" t="s">
        <v>3</v>
      </c>
      <c r="D810" s="74">
        <v>3027.75</v>
      </c>
    </row>
    <row r="811" spans="1:4" x14ac:dyDescent="0.25">
      <c r="A811" s="74">
        <v>705180</v>
      </c>
      <c r="B811" t="s">
        <v>22415</v>
      </c>
      <c r="C811" s="74" t="s">
        <v>3</v>
      </c>
      <c r="D811" s="74">
        <v>2734.14</v>
      </c>
    </row>
    <row r="812" spans="1:4" x14ac:dyDescent="0.25">
      <c r="A812" s="74">
        <v>705173</v>
      </c>
      <c r="B812" t="s">
        <v>22416</v>
      </c>
      <c r="C812" s="74" t="s">
        <v>3</v>
      </c>
      <c r="D812" s="74">
        <v>2225.4</v>
      </c>
    </row>
    <row r="813" spans="1:4" x14ac:dyDescent="0.25">
      <c r="A813" s="74">
        <v>705172</v>
      </c>
      <c r="B813" t="s">
        <v>22417</v>
      </c>
      <c r="C813" s="74" t="s">
        <v>3</v>
      </c>
      <c r="D813" s="74">
        <v>2002.61</v>
      </c>
    </row>
    <row r="814" spans="1:4" x14ac:dyDescent="0.25">
      <c r="A814" s="74">
        <v>705175</v>
      </c>
      <c r="B814" t="s">
        <v>22418</v>
      </c>
      <c r="C814" s="74" t="s">
        <v>3</v>
      </c>
      <c r="D814" s="74">
        <v>2474.6</v>
      </c>
    </row>
    <row r="815" spans="1:4" x14ac:dyDescent="0.25">
      <c r="A815" s="74">
        <v>705174</v>
      </c>
      <c r="B815" t="s">
        <v>22419</v>
      </c>
      <c r="C815" s="74" t="s">
        <v>3</v>
      </c>
      <c r="D815" s="74">
        <v>2251.8000000000002</v>
      </c>
    </row>
    <row r="816" spans="1:4" x14ac:dyDescent="0.25">
      <c r="A816" s="74">
        <v>705177</v>
      </c>
      <c r="B816" t="s">
        <v>22420</v>
      </c>
      <c r="C816" s="74" t="s">
        <v>3</v>
      </c>
      <c r="D816" s="74">
        <v>2794.88</v>
      </c>
    </row>
    <row r="817" spans="1:4" x14ac:dyDescent="0.25">
      <c r="A817" s="74">
        <v>705176</v>
      </c>
      <c r="B817" t="s">
        <v>22421</v>
      </c>
      <c r="C817" s="74" t="s">
        <v>3</v>
      </c>
      <c r="D817" s="74">
        <v>2501.2600000000002</v>
      </c>
    </row>
    <row r="818" spans="1:4" x14ac:dyDescent="0.25">
      <c r="A818" s="74">
        <v>705183</v>
      </c>
      <c r="B818" t="s">
        <v>22422</v>
      </c>
      <c r="C818" s="74" t="s">
        <v>3</v>
      </c>
      <c r="D818" s="74">
        <v>3210.65</v>
      </c>
    </row>
    <row r="819" spans="1:4" x14ac:dyDescent="0.25">
      <c r="A819" s="74">
        <v>705182</v>
      </c>
      <c r="B819" t="s">
        <v>22423</v>
      </c>
      <c r="C819" s="74" t="s">
        <v>3</v>
      </c>
      <c r="D819" s="74">
        <v>2924.36</v>
      </c>
    </row>
    <row r="820" spans="1:4" x14ac:dyDescent="0.25">
      <c r="A820" s="74">
        <v>705185</v>
      </c>
      <c r="B820" t="s">
        <v>22424</v>
      </c>
      <c r="C820" s="74" t="s">
        <v>3</v>
      </c>
      <c r="D820" s="74">
        <v>2910</v>
      </c>
    </row>
    <row r="821" spans="1:4" x14ac:dyDescent="0.25">
      <c r="A821" s="74">
        <v>705184</v>
      </c>
      <c r="B821" t="s">
        <v>22425</v>
      </c>
      <c r="C821" s="74" t="s">
        <v>3</v>
      </c>
      <c r="D821" s="74">
        <v>2623.71</v>
      </c>
    </row>
    <row r="822" spans="1:4" x14ac:dyDescent="0.25">
      <c r="A822" s="74">
        <v>705193</v>
      </c>
      <c r="B822" t="s">
        <v>22426</v>
      </c>
      <c r="C822" s="74" t="s">
        <v>3</v>
      </c>
      <c r="D822" s="74">
        <v>4422.01</v>
      </c>
    </row>
    <row r="823" spans="1:4" x14ac:dyDescent="0.25">
      <c r="A823" s="74">
        <v>705192</v>
      </c>
      <c r="B823" t="s">
        <v>22427</v>
      </c>
      <c r="C823" s="74" t="s">
        <v>3</v>
      </c>
      <c r="D823" s="74">
        <v>3961.23</v>
      </c>
    </row>
    <row r="824" spans="1:4" x14ac:dyDescent="0.25">
      <c r="A824" s="74">
        <v>705195</v>
      </c>
      <c r="B824" t="s">
        <v>22428</v>
      </c>
      <c r="C824" s="74" t="s">
        <v>3</v>
      </c>
      <c r="D824" s="74">
        <v>4727.2</v>
      </c>
    </row>
    <row r="825" spans="1:4" x14ac:dyDescent="0.25">
      <c r="A825" s="74">
        <v>705194</v>
      </c>
      <c r="B825" t="s">
        <v>22429</v>
      </c>
      <c r="C825" s="74" t="s">
        <v>3</v>
      </c>
      <c r="D825" s="74">
        <v>4266.41</v>
      </c>
    </row>
    <row r="826" spans="1:4" x14ac:dyDescent="0.25">
      <c r="A826" s="74">
        <v>705187</v>
      </c>
      <c r="B826" t="s">
        <v>22430</v>
      </c>
      <c r="C826" s="74" t="s">
        <v>3</v>
      </c>
      <c r="D826" s="74">
        <v>3313.58</v>
      </c>
    </row>
    <row r="827" spans="1:4" x14ac:dyDescent="0.25">
      <c r="A827" s="74">
        <v>705186</v>
      </c>
      <c r="B827" t="s">
        <v>22431</v>
      </c>
      <c r="C827" s="74" t="s">
        <v>3</v>
      </c>
      <c r="D827" s="74">
        <v>2939.18</v>
      </c>
    </row>
    <row r="828" spans="1:4" x14ac:dyDescent="0.25">
      <c r="A828" s="74">
        <v>705189</v>
      </c>
      <c r="B828" t="s">
        <v>22432</v>
      </c>
      <c r="C828" s="74" t="s">
        <v>3</v>
      </c>
      <c r="D828" s="74">
        <v>3710.09</v>
      </c>
    </row>
    <row r="829" spans="1:4" x14ac:dyDescent="0.25">
      <c r="A829" s="74">
        <v>705188</v>
      </c>
      <c r="B829" t="s">
        <v>22433</v>
      </c>
      <c r="C829" s="74" t="s">
        <v>3</v>
      </c>
      <c r="D829" s="74">
        <v>3335.69</v>
      </c>
    </row>
    <row r="830" spans="1:4" x14ac:dyDescent="0.25">
      <c r="A830" s="74">
        <v>705191</v>
      </c>
      <c r="B830" t="s">
        <v>22434</v>
      </c>
      <c r="C830" s="74" t="s">
        <v>3</v>
      </c>
      <c r="D830" s="74">
        <v>4076.02</v>
      </c>
    </row>
    <row r="831" spans="1:4" x14ac:dyDescent="0.25">
      <c r="A831" s="74">
        <v>705190</v>
      </c>
      <c r="B831" t="s">
        <v>22435</v>
      </c>
      <c r="C831" s="74" t="s">
        <v>3</v>
      </c>
      <c r="D831" s="74">
        <v>3615.23</v>
      </c>
    </row>
    <row r="832" spans="1:4" x14ac:dyDescent="0.25">
      <c r="A832" s="74">
        <v>705197</v>
      </c>
      <c r="B832" t="s">
        <v>22436</v>
      </c>
      <c r="C832" s="74" t="s">
        <v>3</v>
      </c>
      <c r="D832" s="74">
        <v>4392.45</v>
      </c>
    </row>
    <row r="833" spans="1:4" x14ac:dyDescent="0.25">
      <c r="A833" s="74">
        <v>705196</v>
      </c>
      <c r="B833" t="s">
        <v>22437</v>
      </c>
      <c r="C833" s="74" t="s">
        <v>3</v>
      </c>
      <c r="D833" s="74">
        <v>3935.6</v>
      </c>
    </row>
    <row r="834" spans="1:4" x14ac:dyDescent="0.25">
      <c r="A834" s="74">
        <v>705199</v>
      </c>
      <c r="B834" t="s">
        <v>22438</v>
      </c>
      <c r="C834" s="74" t="s">
        <v>3</v>
      </c>
      <c r="D834" s="74">
        <v>4165.0200000000004</v>
      </c>
    </row>
    <row r="835" spans="1:4" x14ac:dyDescent="0.25">
      <c r="A835" s="74">
        <v>705198</v>
      </c>
      <c r="B835" t="s">
        <v>22439</v>
      </c>
      <c r="C835" s="74" t="s">
        <v>3</v>
      </c>
      <c r="D835" s="74">
        <v>3708.16</v>
      </c>
    </row>
    <row r="836" spans="1:4" x14ac:dyDescent="0.25">
      <c r="A836" s="74">
        <v>705207</v>
      </c>
      <c r="B836" t="s">
        <v>22440</v>
      </c>
      <c r="C836" s="74" t="s">
        <v>3</v>
      </c>
      <c r="D836" s="74">
        <v>6260.71</v>
      </c>
    </row>
    <row r="837" spans="1:4" x14ac:dyDescent="0.25">
      <c r="A837" s="74">
        <v>705206</v>
      </c>
      <c r="B837" t="s">
        <v>22441</v>
      </c>
      <c r="C837" s="74" t="s">
        <v>3</v>
      </c>
      <c r="D837" s="74">
        <v>5580.94</v>
      </c>
    </row>
    <row r="838" spans="1:4" x14ac:dyDescent="0.25">
      <c r="A838" s="74">
        <v>705209</v>
      </c>
      <c r="B838" t="s">
        <v>22442</v>
      </c>
      <c r="C838" s="74" t="s">
        <v>3</v>
      </c>
      <c r="D838" s="74">
        <v>7106.87</v>
      </c>
    </row>
    <row r="839" spans="1:4" x14ac:dyDescent="0.25">
      <c r="A839" s="74">
        <v>705208</v>
      </c>
      <c r="B839" t="s">
        <v>22443</v>
      </c>
      <c r="C839" s="74" t="s">
        <v>3</v>
      </c>
      <c r="D839" s="74">
        <v>6314.78</v>
      </c>
    </row>
    <row r="840" spans="1:4" x14ac:dyDescent="0.25">
      <c r="A840" s="74">
        <v>705201</v>
      </c>
      <c r="B840" t="s">
        <v>22444</v>
      </c>
      <c r="C840" s="74" t="s">
        <v>3</v>
      </c>
      <c r="D840" s="74">
        <v>4762.79</v>
      </c>
    </row>
    <row r="841" spans="1:4" x14ac:dyDescent="0.25">
      <c r="A841" s="74">
        <v>705200</v>
      </c>
      <c r="B841" t="s">
        <v>22445</v>
      </c>
      <c r="C841" s="74" t="s">
        <v>3</v>
      </c>
      <c r="D841" s="74">
        <v>4305.93</v>
      </c>
    </row>
    <row r="842" spans="1:4" x14ac:dyDescent="0.25">
      <c r="A842" s="74">
        <v>705203</v>
      </c>
      <c r="B842" t="s">
        <v>22446</v>
      </c>
      <c r="C842" s="74" t="s">
        <v>3</v>
      </c>
      <c r="D842" s="74">
        <v>5246.74</v>
      </c>
    </row>
    <row r="843" spans="1:4" x14ac:dyDescent="0.25">
      <c r="A843" s="74">
        <v>705202</v>
      </c>
      <c r="B843" t="s">
        <v>22447</v>
      </c>
      <c r="C843" s="74" t="s">
        <v>3</v>
      </c>
      <c r="D843" s="74">
        <v>4686.21</v>
      </c>
    </row>
    <row r="844" spans="1:4" x14ac:dyDescent="0.25">
      <c r="A844" s="74">
        <v>705205</v>
      </c>
      <c r="B844" t="s">
        <v>22448</v>
      </c>
      <c r="C844" s="74" t="s">
        <v>3</v>
      </c>
      <c r="D844" s="74">
        <v>5725.81</v>
      </c>
    </row>
    <row r="845" spans="1:4" x14ac:dyDescent="0.25">
      <c r="A845" s="74">
        <v>705204</v>
      </c>
      <c r="B845" t="s">
        <v>22449</v>
      </c>
      <c r="C845" s="74" t="s">
        <v>3</v>
      </c>
      <c r="D845" s="74">
        <v>5165.28</v>
      </c>
    </row>
    <row r="846" spans="1:4" x14ac:dyDescent="0.25">
      <c r="A846" s="74">
        <v>705211</v>
      </c>
      <c r="B846" t="s">
        <v>22450</v>
      </c>
      <c r="C846" s="74" t="s">
        <v>3</v>
      </c>
      <c r="D846" s="74">
        <v>5624.49</v>
      </c>
    </row>
    <row r="847" spans="1:4" x14ac:dyDescent="0.25">
      <c r="A847" s="74">
        <v>705210</v>
      </c>
      <c r="B847" t="s">
        <v>22451</v>
      </c>
      <c r="C847" s="74" t="s">
        <v>3</v>
      </c>
      <c r="D847" s="74">
        <v>4965.88</v>
      </c>
    </row>
    <row r="848" spans="1:4" x14ac:dyDescent="0.25">
      <c r="A848" s="74">
        <v>705213</v>
      </c>
      <c r="B848" t="s">
        <v>22452</v>
      </c>
      <c r="C848" s="74" t="s">
        <v>3</v>
      </c>
      <c r="D848" s="74">
        <v>5556.06</v>
      </c>
    </row>
    <row r="849" spans="1:4" x14ac:dyDescent="0.25">
      <c r="A849" s="74">
        <v>705212</v>
      </c>
      <c r="B849" t="s">
        <v>22453</v>
      </c>
      <c r="C849" s="74" t="s">
        <v>3</v>
      </c>
      <c r="D849" s="74">
        <v>4897.45</v>
      </c>
    </row>
    <row r="850" spans="1:4" x14ac:dyDescent="0.25">
      <c r="A850" s="74">
        <v>705221</v>
      </c>
      <c r="B850" t="s">
        <v>22454</v>
      </c>
      <c r="C850" s="74" t="s">
        <v>3</v>
      </c>
      <c r="D850" s="74">
        <v>8604.94</v>
      </c>
    </row>
    <row r="851" spans="1:4" x14ac:dyDescent="0.25">
      <c r="A851" s="74">
        <v>705220</v>
      </c>
      <c r="B851" t="s">
        <v>22455</v>
      </c>
      <c r="C851" s="74" t="s">
        <v>3</v>
      </c>
      <c r="D851" s="74">
        <v>7680.19</v>
      </c>
    </row>
    <row r="852" spans="1:4" x14ac:dyDescent="0.25">
      <c r="A852" s="74">
        <v>705223</v>
      </c>
      <c r="B852" t="s">
        <v>22456</v>
      </c>
      <c r="C852" s="74" t="s">
        <v>3</v>
      </c>
      <c r="D852" s="74">
        <v>9311.32</v>
      </c>
    </row>
    <row r="853" spans="1:4" x14ac:dyDescent="0.25">
      <c r="A853" s="74">
        <v>705222</v>
      </c>
      <c r="B853" t="s">
        <v>22457</v>
      </c>
      <c r="C853" s="74" t="s">
        <v>3</v>
      </c>
      <c r="D853" s="74">
        <v>8246.59</v>
      </c>
    </row>
    <row r="854" spans="1:4" x14ac:dyDescent="0.25">
      <c r="A854" s="74">
        <v>705215</v>
      </c>
      <c r="B854" t="s">
        <v>22458</v>
      </c>
      <c r="C854" s="74" t="s">
        <v>3</v>
      </c>
      <c r="D854" s="74">
        <v>6582.51</v>
      </c>
    </row>
    <row r="855" spans="1:4" x14ac:dyDescent="0.25">
      <c r="A855" s="74">
        <v>705214</v>
      </c>
      <c r="B855" t="s">
        <v>22459</v>
      </c>
      <c r="C855" s="74" t="s">
        <v>3</v>
      </c>
      <c r="D855" s="74">
        <v>5785.64</v>
      </c>
    </row>
    <row r="856" spans="1:4" x14ac:dyDescent="0.25">
      <c r="A856" s="74">
        <v>705217</v>
      </c>
      <c r="B856" t="s">
        <v>22460</v>
      </c>
      <c r="C856" s="74" t="s">
        <v>3</v>
      </c>
      <c r="D856" s="74">
        <v>7289.79</v>
      </c>
    </row>
    <row r="857" spans="1:4" x14ac:dyDescent="0.25">
      <c r="A857" s="74">
        <v>705216</v>
      </c>
      <c r="B857" t="s">
        <v>22461</v>
      </c>
      <c r="C857" s="74" t="s">
        <v>3</v>
      </c>
      <c r="D857" s="74">
        <v>6492.92</v>
      </c>
    </row>
    <row r="858" spans="1:4" x14ac:dyDescent="0.25">
      <c r="A858" s="74">
        <v>705219</v>
      </c>
      <c r="B858" t="s">
        <v>22462</v>
      </c>
      <c r="C858" s="74" t="s">
        <v>3</v>
      </c>
      <c r="D858" s="74">
        <v>7949.84</v>
      </c>
    </row>
    <row r="859" spans="1:4" x14ac:dyDescent="0.25">
      <c r="A859" s="74">
        <v>705218</v>
      </c>
      <c r="B859" t="s">
        <v>22463</v>
      </c>
      <c r="C859" s="74" t="s">
        <v>3</v>
      </c>
      <c r="D859" s="74">
        <v>7025.09</v>
      </c>
    </row>
    <row r="860" spans="1:4" x14ac:dyDescent="0.25">
      <c r="A860" s="74">
        <v>705346</v>
      </c>
      <c r="B860" t="s">
        <v>22464</v>
      </c>
      <c r="C860" s="74" t="s">
        <v>3</v>
      </c>
      <c r="D860" s="74">
        <v>5295.66</v>
      </c>
    </row>
    <row r="861" spans="1:4" x14ac:dyDescent="0.25">
      <c r="A861" s="74">
        <v>705345</v>
      </c>
      <c r="B861" t="s">
        <v>22465</v>
      </c>
      <c r="C861" s="74" t="s">
        <v>3</v>
      </c>
      <c r="D861" s="74">
        <v>4723.41</v>
      </c>
    </row>
    <row r="862" spans="1:4" x14ac:dyDescent="0.25">
      <c r="A862" s="74">
        <v>705348</v>
      </c>
      <c r="B862" t="s">
        <v>22466</v>
      </c>
      <c r="C862" s="74" t="s">
        <v>3</v>
      </c>
      <c r="D862" s="74">
        <v>4769.88</v>
      </c>
    </row>
    <row r="863" spans="1:4" x14ac:dyDescent="0.25">
      <c r="A863" s="74">
        <v>705347</v>
      </c>
      <c r="B863" t="s">
        <v>22467</v>
      </c>
      <c r="C863" s="74" t="s">
        <v>3</v>
      </c>
      <c r="D863" s="74">
        <v>4197.63</v>
      </c>
    </row>
    <row r="864" spans="1:4" x14ac:dyDescent="0.25">
      <c r="A864" s="74">
        <v>705356</v>
      </c>
      <c r="B864" t="s">
        <v>22468</v>
      </c>
      <c r="C864" s="74" t="s">
        <v>3</v>
      </c>
      <c r="D864" s="74">
        <v>7053.39</v>
      </c>
    </row>
    <row r="865" spans="1:4" x14ac:dyDescent="0.25">
      <c r="A865" s="74">
        <v>705355</v>
      </c>
      <c r="B865" t="s">
        <v>22469</v>
      </c>
      <c r="C865" s="74" t="s">
        <v>3</v>
      </c>
      <c r="D865" s="74">
        <v>6292.81</v>
      </c>
    </row>
    <row r="866" spans="1:4" x14ac:dyDescent="0.25">
      <c r="A866" s="74">
        <v>705358</v>
      </c>
      <c r="B866" t="s">
        <v>22470</v>
      </c>
      <c r="C866" s="74" t="s">
        <v>3</v>
      </c>
      <c r="D866" s="74">
        <v>7159.98</v>
      </c>
    </row>
    <row r="867" spans="1:4" x14ac:dyDescent="0.25">
      <c r="A867" s="74">
        <v>705357</v>
      </c>
      <c r="B867" t="s">
        <v>22471</v>
      </c>
      <c r="C867" s="74" t="s">
        <v>3</v>
      </c>
      <c r="D867" s="74">
        <v>6399.4</v>
      </c>
    </row>
    <row r="868" spans="1:4" x14ac:dyDescent="0.25">
      <c r="A868" s="74">
        <v>705350</v>
      </c>
      <c r="B868" t="s">
        <v>22472</v>
      </c>
      <c r="C868" s="74" t="s">
        <v>3</v>
      </c>
      <c r="D868" s="74">
        <v>5199.6099999999997</v>
      </c>
    </row>
    <row r="869" spans="1:4" x14ac:dyDescent="0.25">
      <c r="A869" s="74">
        <v>705349</v>
      </c>
      <c r="B869" t="s">
        <v>22473</v>
      </c>
      <c r="C869" s="74" t="s">
        <v>3</v>
      </c>
      <c r="D869" s="74">
        <v>4627.3599999999997</v>
      </c>
    </row>
    <row r="870" spans="1:4" x14ac:dyDescent="0.25">
      <c r="A870" s="74">
        <v>705352</v>
      </c>
      <c r="B870" t="s">
        <v>22474</v>
      </c>
      <c r="C870" s="74" t="s">
        <v>3</v>
      </c>
      <c r="D870" s="74">
        <v>5566.64</v>
      </c>
    </row>
    <row r="871" spans="1:4" x14ac:dyDescent="0.25">
      <c r="A871" s="74">
        <v>705351</v>
      </c>
      <c r="B871" t="s">
        <v>22475</v>
      </c>
      <c r="C871" s="74" t="s">
        <v>3</v>
      </c>
      <c r="D871" s="74">
        <v>4994.3900000000003</v>
      </c>
    </row>
    <row r="872" spans="1:4" x14ac:dyDescent="0.25">
      <c r="A872" s="74">
        <v>705354</v>
      </c>
      <c r="B872" t="s">
        <v>22476</v>
      </c>
      <c r="C872" s="74" t="s">
        <v>3</v>
      </c>
      <c r="D872" s="74">
        <v>6121.46</v>
      </c>
    </row>
    <row r="873" spans="1:4" x14ac:dyDescent="0.25">
      <c r="A873" s="74">
        <v>705353</v>
      </c>
      <c r="B873" t="s">
        <v>22477</v>
      </c>
      <c r="C873" s="74" t="s">
        <v>3</v>
      </c>
      <c r="D873" s="74">
        <v>5549.21</v>
      </c>
    </row>
    <row r="874" spans="1:4" x14ac:dyDescent="0.25">
      <c r="A874" s="74">
        <v>705360</v>
      </c>
      <c r="B874" t="s">
        <v>22478</v>
      </c>
      <c r="C874" s="74" t="s">
        <v>3</v>
      </c>
      <c r="D874" s="74">
        <v>7590.49</v>
      </c>
    </row>
    <row r="875" spans="1:4" x14ac:dyDescent="0.25">
      <c r="A875" s="74">
        <v>705359</v>
      </c>
      <c r="B875" t="s">
        <v>22479</v>
      </c>
      <c r="C875" s="74" t="s">
        <v>3</v>
      </c>
      <c r="D875" s="74">
        <v>6852.02</v>
      </c>
    </row>
    <row r="876" spans="1:4" x14ac:dyDescent="0.25">
      <c r="A876" s="74">
        <v>705362</v>
      </c>
      <c r="B876" t="s">
        <v>22480</v>
      </c>
      <c r="C876" s="74" t="s">
        <v>3</v>
      </c>
      <c r="D876" s="74">
        <v>6912.03</v>
      </c>
    </row>
    <row r="877" spans="1:4" x14ac:dyDescent="0.25">
      <c r="A877" s="74">
        <v>705361</v>
      </c>
      <c r="B877" t="s">
        <v>22481</v>
      </c>
      <c r="C877" s="74" t="s">
        <v>3</v>
      </c>
      <c r="D877" s="74">
        <v>6173.56</v>
      </c>
    </row>
    <row r="878" spans="1:4" x14ac:dyDescent="0.25">
      <c r="A878" s="74">
        <v>705370</v>
      </c>
      <c r="B878" t="s">
        <v>22482</v>
      </c>
      <c r="C878" s="74" t="s">
        <v>3</v>
      </c>
      <c r="D878" s="74">
        <v>10360.19</v>
      </c>
    </row>
    <row r="879" spans="1:4" x14ac:dyDescent="0.25">
      <c r="A879" s="74">
        <v>705369</v>
      </c>
      <c r="B879" t="s">
        <v>22483</v>
      </c>
      <c r="C879" s="74" t="s">
        <v>3</v>
      </c>
      <c r="D879" s="74">
        <v>9182.81</v>
      </c>
    </row>
    <row r="880" spans="1:4" x14ac:dyDescent="0.25">
      <c r="A880" s="74">
        <v>705372</v>
      </c>
      <c r="B880" t="s">
        <v>22484</v>
      </c>
      <c r="C880" s="74" t="s">
        <v>3</v>
      </c>
      <c r="D880" s="74">
        <v>11024.58</v>
      </c>
    </row>
    <row r="881" spans="1:4" x14ac:dyDescent="0.25">
      <c r="A881" s="74">
        <v>705371</v>
      </c>
      <c r="B881" t="s">
        <v>22485</v>
      </c>
      <c r="C881" s="74" t="s">
        <v>3</v>
      </c>
      <c r="D881" s="74">
        <v>9847.2000000000007</v>
      </c>
    </row>
    <row r="882" spans="1:4" x14ac:dyDescent="0.25">
      <c r="A882" s="74">
        <v>705364</v>
      </c>
      <c r="B882" t="s">
        <v>22486</v>
      </c>
      <c r="C882" s="74" t="s">
        <v>3</v>
      </c>
      <c r="D882" s="74">
        <v>7819.51</v>
      </c>
    </row>
    <row r="883" spans="1:4" x14ac:dyDescent="0.25">
      <c r="A883" s="74">
        <v>705363</v>
      </c>
      <c r="B883" t="s">
        <v>22487</v>
      </c>
      <c r="C883" s="74" t="s">
        <v>3</v>
      </c>
      <c r="D883" s="74">
        <v>7081.03</v>
      </c>
    </row>
    <row r="884" spans="1:4" x14ac:dyDescent="0.25">
      <c r="A884" s="74">
        <v>705366</v>
      </c>
      <c r="B884" t="s">
        <v>22488</v>
      </c>
      <c r="C884" s="74" t="s">
        <v>3</v>
      </c>
      <c r="D884" s="74">
        <v>8577.99</v>
      </c>
    </row>
    <row r="885" spans="1:4" x14ac:dyDescent="0.25">
      <c r="A885" s="74">
        <v>705365</v>
      </c>
      <c r="B885" t="s">
        <v>22489</v>
      </c>
      <c r="C885" s="74" t="s">
        <v>3</v>
      </c>
      <c r="D885" s="74">
        <v>7607.96</v>
      </c>
    </row>
    <row r="886" spans="1:4" x14ac:dyDescent="0.25">
      <c r="A886" s="74">
        <v>705368</v>
      </c>
      <c r="B886" t="s">
        <v>22490</v>
      </c>
      <c r="C886" s="74" t="s">
        <v>3</v>
      </c>
      <c r="D886" s="74">
        <v>9604.36</v>
      </c>
    </row>
    <row r="887" spans="1:4" x14ac:dyDescent="0.25">
      <c r="A887" s="74">
        <v>705367</v>
      </c>
      <c r="B887" t="s">
        <v>22491</v>
      </c>
      <c r="C887" s="74" t="s">
        <v>3</v>
      </c>
      <c r="D887" s="74">
        <v>8634.33</v>
      </c>
    </row>
    <row r="888" spans="1:4" x14ac:dyDescent="0.25">
      <c r="A888" s="74">
        <v>705374</v>
      </c>
      <c r="B888" t="s">
        <v>22492</v>
      </c>
      <c r="C888" s="74" t="s">
        <v>3</v>
      </c>
      <c r="D888" s="74">
        <v>10016.24</v>
      </c>
    </row>
    <row r="889" spans="1:4" x14ac:dyDescent="0.25">
      <c r="A889" s="74">
        <v>705373</v>
      </c>
      <c r="B889" t="s">
        <v>22493</v>
      </c>
      <c r="C889" s="74" t="s">
        <v>3</v>
      </c>
      <c r="D889" s="74">
        <v>9078.76</v>
      </c>
    </row>
    <row r="890" spans="1:4" x14ac:dyDescent="0.25">
      <c r="A890" s="74">
        <v>705376</v>
      </c>
      <c r="B890" t="s">
        <v>22494</v>
      </c>
      <c r="C890" s="74" t="s">
        <v>3</v>
      </c>
      <c r="D890" s="74">
        <v>8985.7199999999993</v>
      </c>
    </row>
    <row r="891" spans="1:4" x14ac:dyDescent="0.25">
      <c r="A891" s="74">
        <v>705375</v>
      </c>
      <c r="B891" t="s">
        <v>22495</v>
      </c>
      <c r="C891" s="74" t="s">
        <v>3</v>
      </c>
      <c r="D891" s="74">
        <v>8048.23</v>
      </c>
    </row>
    <row r="892" spans="1:4" x14ac:dyDescent="0.25">
      <c r="A892" s="74">
        <v>705384</v>
      </c>
      <c r="B892" t="s">
        <v>22496</v>
      </c>
      <c r="C892" s="74" t="s">
        <v>3</v>
      </c>
      <c r="D892" s="74">
        <v>13686.58</v>
      </c>
    </row>
    <row r="893" spans="1:4" x14ac:dyDescent="0.25">
      <c r="A893" s="74">
        <v>705383</v>
      </c>
      <c r="B893" t="s">
        <v>22497</v>
      </c>
      <c r="C893" s="74" t="s">
        <v>3</v>
      </c>
      <c r="D893" s="74">
        <v>12254.86</v>
      </c>
    </row>
    <row r="894" spans="1:4" x14ac:dyDescent="0.25">
      <c r="A894" s="74">
        <v>705386</v>
      </c>
      <c r="B894" t="s">
        <v>22498</v>
      </c>
      <c r="C894" s="74" t="s">
        <v>3</v>
      </c>
      <c r="D894" s="74">
        <v>14741.46</v>
      </c>
    </row>
    <row r="895" spans="1:4" x14ac:dyDescent="0.25">
      <c r="A895" s="74">
        <v>705385</v>
      </c>
      <c r="B895" t="s">
        <v>22499</v>
      </c>
      <c r="C895" s="74" t="s">
        <v>3</v>
      </c>
      <c r="D895" s="74">
        <v>13309.74</v>
      </c>
    </row>
    <row r="896" spans="1:4" x14ac:dyDescent="0.25">
      <c r="A896" s="74">
        <v>705378</v>
      </c>
      <c r="B896" t="s">
        <v>22500</v>
      </c>
      <c r="C896" s="74" t="s">
        <v>3</v>
      </c>
      <c r="D896" s="74">
        <v>10241.49</v>
      </c>
    </row>
    <row r="897" spans="1:4" x14ac:dyDescent="0.25">
      <c r="A897" s="74">
        <v>705377</v>
      </c>
      <c r="B897" t="s">
        <v>22501</v>
      </c>
      <c r="C897" s="74" t="s">
        <v>3</v>
      </c>
      <c r="D897" s="74">
        <v>9060.34</v>
      </c>
    </row>
    <row r="898" spans="1:4" x14ac:dyDescent="0.25">
      <c r="A898" s="74">
        <v>705380</v>
      </c>
      <c r="B898" t="s">
        <v>22502</v>
      </c>
      <c r="C898" s="74" t="s">
        <v>3</v>
      </c>
      <c r="D898" s="74">
        <v>11602.19</v>
      </c>
    </row>
    <row r="899" spans="1:4" x14ac:dyDescent="0.25">
      <c r="A899" s="74">
        <v>705379</v>
      </c>
      <c r="B899" t="s">
        <v>22503</v>
      </c>
      <c r="C899" s="74" t="s">
        <v>3</v>
      </c>
      <c r="D899" s="74">
        <v>10421.040000000001</v>
      </c>
    </row>
    <row r="900" spans="1:4" x14ac:dyDescent="0.25">
      <c r="A900" s="74">
        <v>705382</v>
      </c>
      <c r="B900" t="s">
        <v>22504</v>
      </c>
      <c r="C900" s="74" t="s">
        <v>3</v>
      </c>
      <c r="D900" s="74">
        <v>12810.74</v>
      </c>
    </row>
    <row r="901" spans="1:4" x14ac:dyDescent="0.25">
      <c r="A901" s="74">
        <v>705381</v>
      </c>
      <c r="B901" t="s">
        <v>22505</v>
      </c>
      <c r="C901" s="74" t="s">
        <v>3</v>
      </c>
      <c r="D901" s="74">
        <v>11379.02</v>
      </c>
    </row>
    <row r="902" spans="1:4" x14ac:dyDescent="0.25">
      <c r="A902" s="74">
        <v>705388</v>
      </c>
      <c r="B902" t="s">
        <v>22506</v>
      </c>
      <c r="C902" s="74" t="s">
        <v>3</v>
      </c>
      <c r="D902" s="74">
        <v>12620.32</v>
      </c>
    </row>
    <row r="903" spans="1:4" x14ac:dyDescent="0.25">
      <c r="A903" s="74">
        <v>705387</v>
      </c>
      <c r="B903" t="s">
        <v>22507</v>
      </c>
      <c r="C903" s="74" t="s">
        <v>3</v>
      </c>
      <c r="D903" s="74">
        <v>11229.73</v>
      </c>
    </row>
    <row r="904" spans="1:4" x14ac:dyDescent="0.25">
      <c r="A904" s="74">
        <v>705390</v>
      </c>
      <c r="B904" t="s">
        <v>28924</v>
      </c>
      <c r="C904" s="74" t="s">
        <v>3</v>
      </c>
      <c r="D904" s="74">
        <v>11891.31</v>
      </c>
    </row>
    <row r="905" spans="1:4" x14ac:dyDescent="0.25">
      <c r="A905" s="74">
        <v>705389</v>
      </c>
      <c r="B905" t="s">
        <v>22508</v>
      </c>
      <c r="C905" s="74" t="s">
        <v>3</v>
      </c>
      <c r="D905" s="74">
        <v>10500.72</v>
      </c>
    </row>
    <row r="906" spans="1:4" x14ac:dyDescent="0.25">
      <c r="A906" s="74">
        <v>705399</v>
      </c>
      <c r="B906" t="s">
        <v>22509</v>
      </c>
      <c r="C906" s="74" t="s">
        <v>3</v>
      </c>
      <c r="D906" s="74">
        <v>18385.68</v>
      </c>
    </row>
    <row r="907" spans="1:4" x14ac:dyDescent="0.25">
      <c r="A907" s="74">
        <v>705398</v>
      </c>
      <c r="B907" t="s">
        <v>22510</v>
      </c>
      <c r="C907" s="74" t="s">
        <v>3</v>
      </c>
      <c r="D907" s="74">
        <v>16303.73</v>
      </c>
    </row>
    <row r="908" spans="1:4" x14ac:dyDescent="0.25">
      <c r="A908" s="74">
        <v>705401</v>
      </c>
      <c r="B908" t="s">
        <v>22511</v>
      </c>
      <c r="C908" s="74" t="s">
        <v>3</v>
      </c>
      <c r="D908" s="74">
        <v>19814.3</v>
      </c>
    </row>
    <row r="909" spans="1:4" x14ac:dyDescent="0.25">
      <c r="A909" s="74">
        <v>705400</v>
      </c>
      <c r="B909" t="s">
        <v>22512</v>
      </c>
      <c r="C909" s="74" t="s">
        <v>3</v>
      </c>
      <c r="D909" s="74">
        <v>17732.349999999999</v>
      </c>
    </row>
    <row r="910" spans="1:4" x14ac:dyDescent="0.25">
      <c r="A910" s="74">
        <v>705392</v>
      </c>
      <c r="B910" t="s">
        <v>22513</v>
      </c>
      <c r="C910" s="74" t="s">
        <v>3</v>
      </c>
      <c r="D910" s="74">
        <v>13593.16</v>
      </c>
    </row>
    <row r="911" spans="1:4" x14ac:dyDescent="0.25">
      <c r="A911" s="74">
        <v>705391</v>
      </c>
      <c r="B911" t="s">
        <v>22514</v>
      </c>
      <c r="C911" s="74" t="s">
        <v>3</v>
      </c>
      <c r="D911" s="74">
        <v>11908.76</v>
      </c>
    </row>
    <row r="912" spans="1:4" x14ac:dyDescent="0.25">
      <c r="A912" s="74">
        <v>705395</v>
      </c>
      <c r="B912" t="s">
        <v>22515</v>
      </c>
      <c r="C912" s="74" t="s">
        <v>3</v>
      </c>
      <c r="D912" s="74">
        <v>15488.35</v>
      </c>
    </row>
    <row r="913" spans="1:4" x14ac:dyDescent="0.25">
      <c r="A913" s="74">
        <v>705394</v>
      </c>
      <c r="B913" t="s">
        <v>22516</v>
      </c>
      <c r="C913" s="74" t="s">
        <v>3</v>
      </c>
      <c r="D913" s="74">
        <v>13803.95</v>
      </c>
    </row>
    <row r="914" spans="1:4" x14ac:dyDescent="0.25">
      <c r="A914" s="74">
        <v>705397</v>
      </c>
      <c r="B914" t="s">
        <v>22517</v>
      </c>
      <c r="C914" s="74" t="s">
        <v>3</v>
      </c>
      <c r="D914" s="74">
        <v>17021.82</v>
      </c>
    </row>
    <row r="915" spans="1:4" x14ac:dyDescent="0.25">
      <c r="A915" s="74">
        <v>705396</v>
      </c>
      <c r="B915" t="s">
        <v>22518</v>
      </c>
      <c r="C915" s="74" t="s">
        <v>3</v>
      </c>
      <c r="D915" s="74">
        <v>14939.87</v>
      </c>
    </row>
    <row r="916" spans="1:4" x14ac:dyDescent="0.25">
      <c r="A916" s="74">
        <v>804213</v>
      </c>
      <c r="B916" t="s">
        <v>22519</v>
      </c>
      <c r="C916" s="74" t="s">
        <v>15645</v>
      </c>
      <c r="D916" s="74">
        <v>1472.52</v>
      </c>
    </row>
    <row r="917" spans="1:4" x14ac:dyDescent="0.25">
      <c r="A917" s="74">
        <v>804212</v>
      </c>
      <c r="B917" t="s">
        <v>22520</v>
      </c>
      <c r="C917" s="74" t="s">
        <v>15645</v>
      </c>
      <c r="D917" s="74">
        <v>1134.1300000000001</v>
      </c>
    </row>
    <row r="918" spans="1:4" x14ac:dyDescent="0.25">
      <c r="A918" s="74">
        <v>804217</v>
      </c>
      <c r="B918" t="s">
        <v>22521</v>
      </c>
      <c r="C918" s="74" t="s">
        <v>15645</v>
      </c>
      <c r="D918" s="74">
        <v>1480.47</v>
      </c>
    </row>
    <row r="919" spans="1:4" x14ac:dyDescent="0.25">
      <c r="A919" s="74">
        <v>804216</v>
      </c>
      <c r="B919" t="s">
        <v>22522</v>
      </c>
      <c r="C919" s="74" t="s">
        <v>15645</v>
      </c>
      <c r="D919" s="74">
        <v>1141.4000000000001</v>
      </c>
    </row>
    <row r="920" spans="1:4" x14ac:dyDescent="0.25">
      <c r="A920" s="74">
        <v>804219</v>
      </c>
      <c r="B920" t="s">
        <v>22523</v>
      </c>
      <c r="C920" s="74" t="s">
        <v>15645</v>
      </c>
      <c r="D920" s="74">
        <v>1490.45</v>
      </c>
    </row>
    <row r="921" spans="1:4" x14ac:dyDescent="0.25">
      <c r="A921" s="74">
        <v>804218</v>
      </c>
      <c r="B921" t="s">
        <v>22524</v>
      </c>
      <c r="C921" s="74" t="s">
        <v>15645</v>
      </c>
      <c r="D921" s="74">
        <v>1150.69</v>
      </c>
    </row>
    <row r="922" spans="1:4" x14ac:dyDescent="0.25">
      <c r="A922" s="74">
        <v>804221</v>
      </c>
      <c r="B922" t="s">
        <v>22525</v>
      </c>
      <c r="C922" s="74" t="s">
        <v>15645</v>
      </c>
      <c r="D922" s="74">
        <v>1506.57</v>
      </c>
    </row>
    <row r="923" spans="1:4" x14ac:dyDescent="0.25">
      <c r="A923" s="74">
        <v>804220</v>
      </c>
      <c r="B923" t="s">
        <v>22526</v>
      </c>
      <c r="C923" s="74" t="s">
        <v>15645</v>
      </c>
      <c r="D923" s="74">
        <v>1165.5899999999999</v>
      </c>
    </row>
    <row r="924" spans="1:4" x14ac:dyDescent="0.25">
      <c r="A924" s="74">
        <v>804223</v>
      </c>
      <c r="B924" t="s">
        <v>22527</v>
      </c>
      <c r="C924" s="74" t="s">
        <v>15645</v>
      </c>
      <c r="D924" s="74">
        <v>1527.68</v>
      </c>
    </row>
    <row r="925" spans="1:4" x14ac:dyDescent="0.25">
      <c r="A925" s="74">
        <v>804222</v>
      </c>
      <c r="B925" t="s">
        <v>22528</v>
      </c>
      <c r="C925" s="74" t="s">
        <v>15645</v>
      </c>
      <c r="D925" s="74">
        <v>1185.1400000000001</v>
      </c>
    </row>
    <row r="926" spans="1:4" x14ac:dyDescent="0.25">
      <c r="A926" s="74">
        <v>804225</v>
      </c>
      <c r="B926" t="s">
        <v>22529</v>
      </c>
      <c r="C926" s="74" t="s">
        <v>15645</v>
      </c>
      <c r="D926" s="74">
        <v>1555.34</v>
      </c>
    </row>
    <row r="927" spans="1:4" x14ac:dyDescent="0.25">
      <c r="A927" s="74">
        <v>804224</v>
      </c>
      <c r="B927" t="s">
        <v>22530</v>
      </c>
      <c r="C927" s="74" t="s">
        <v>15645</v>
      </c>
      <c r="D927" s="74">
        <v>1211.07</v>
      </c>
    </row>
    <row r="928" spans="1:4" x14ac:dyDescent="0.25">
      <c r="A928" s="74">
        <v>804227</v>
      </c>
      <c r="B928" t="s">
        <v>22531</v>
      </c>
      <c r="C928" s="74" t="s">
        <v>15645</v>
      </c>
      <c r="D928" s="74">
        <v>1592.72</v>
      </c>
    </row>
    <row r="929" spans="1:4" x14ac:dyDescent="0.25">
      <c r="A929" s="74">
        <v>804226</v>
      </c>
      <c r="B929" t="s">
        <v>22532</v>
      </c>
      <c r="C929" s="74" t="s">
        <v>15645</v>
      </c>
      <c r="D929" s="74">
        <v>1246.3800000000001</v>
      </c>
    </row>
    <row r="930" spans="1:4" x14ac:dyDescent="0.25">
      <c r="A930" s="74">
        <v>804229</v>
      </c>
      <c r="B930" t="s">
        <v>22533</v>
      </c>
      <c r="C930" s="74" t="s">
        <v>15645</v>
      </c>
      <c r="D930" s="74">
        <v>1641.38</v>
      </c>
    </row>
    <row r="931" spans="1:4" x14ac:dyDescent="0.25">
      <c r="A931" s="74">
        <v>804228</v>
      </c>
      <c r="B931" t="s">
        <v>22534</v>
      </c>
      <c r="C931" s="74" t="s">
        <v>15645</v>
      </c>
      <c r="D931" s="74">
        <v>1292.8</v>
      </c>
    </row>
    <row r="932" spans="1:4" x14ac:dyDescent="0.25">
      <c r="A932" s="74">
        <v>804231</v>
      </c>
      <c r="B932" t="s">
        <v>22535</v>
      </c>
      <c r="C932" s="74" t="s">
        <v>15645</v>
      </c>
      <c r="D932" s="74">
        <v>1707.88</v>
      </c>
    </row>
    <row r="933" spans="1:4" x14ac:dyDescent="0.25">
      <c r="A933" s="74">
        <v>804230</v>
      </c>
      <c r="B933" t="s">
        <v>22536</v>
      </c>
      <c r="C933" s="74" t="s">
        <v>15645</v>
      </c>
      <c r="D933" s="74">
        <v>1356.7</v>
      </c>
    </row>
    <row r="934" spans="1:4" x14ac:dyDescent="0.25">
      <c r="A934" s="74">
        <v>804215</v>
      </c>
      <c r="B934" t="s">
        <v>22537</v>
      </c>
      <c r="C934" s="74" t="s">
        <v>15645</v>
      </c>
      <c r="D934" s="74">
        <v>1474.34</v>
      </c>
    </row>
    <row r="935" spans="1:4" x14ac:dyDescent="0.25">
      <c r="A935" s="74">
        <v>804214</v>
      </c>
      <c r="B935" t="s">
        <v>22538</v>
      </c>
      <c r="C935" s="74" t="s">
        <v>15645</v>
      </c>
      <c r="D935" s="74">
        <v>1135.78</v>
      </c>
    </row>
    <row r="936" spans="1:4" x14ac:dyDescent="0.25">
      <c r="A936" s="74">
        <v>804417</v>
      </c>
      <c r="B936" t="s">
        <v>22539</v>
      </c>
      <c r="C936" s="74" t="s">
        <v>15645</v>
      </c>
      <c r="D936" s="74">
        <v>3811.86</v>
      </c>
    </row>
    <row r="937" spans="1:4" x14ac:dyDescent="0.25">
      <c r="A937" s="74">
        <v>804233</v>
      </c>
      <c r="B937" t="s">
        <v>22540</v>
      </c>
      <c r="C937" s="74" t="s">
        <v>15645</v>
      </c>
      <c r="D937" s="74">
        <v>2197.75</v>
      </c>
    </row>
    <row r="938" spans="1:4" x14ac:dyDescent="0.25">
      <c r="A938" s="74">
        <v>804416</v>
      </c>
      <c r="B938" t="s">
        <v>22541</v>
      </c>
      <c r="C938" s="74" t="s">
        <v>15645</v>
      </c>
      <c r="D938" s="74">
        <v>2928.98</v>
      </c>
    </row>
    <row r="939" spans="1:4" x14ac:dyDescent="0.25">
      <c r="A939" s="74">
        <v>804232</v>
      </c>
      <c r="B939" t="s">
        <v>22542</v>
      </c>
      <c r="C939" s="74" t="s">
        <v>15645</v>
      </c>
      <c r="D939" s="74">
        <v>1672.62</v>
      </c>
    </row>
    <row r="940" spans="1:4" x14ac:dyDescent="0.25">
      <c r="A940" s="74">
        <v>804237</v>
      </c>
      <c r="B940" t="s">
        <v>22543</v>
      </c>
      <c r="C940" s="74" t="s">
        <v>15645</v>
      </c>
      <c r="D940" s="74">
        <v>2209.81</v>
      </c>
    </row>
    <row r="941" spans="1:4" x14ac:dyDescent="0.25">
      <c r="A941" s="74">
        <v>804236</v>
      </c>
      <c r="B941" t="s">
        <v>22544</v>
      </c>
      <c r="C941" s="74" t="s">
        <v>15645</v>
      </c>
      <c r="D941" s="74">
        <v>1683.47</v>
      </c>
    </row>
    <row r="942" spans="1:4" x14ac:dyDescent="0.25">
      <c r="A942" s="74">
        <v>804419</v>
      </c>
      <c r="B942" t="s">
        <v>22545</v>
      </c>
      <c r="C942" s="74" t="s">
        <v>15645</v>
      </c>
      <c r="D942" s="74">
        <v>3988.11</v>
      </c>
    </row>
    <row r="943" spans="1:4" x14ac:dyDescent="0.25">
      <c r="A943" s="74">
        <v>804239</v>
      </c>
      <c r="B943" t="s">
        <v>22546</v>
      </c>
      <c r="C943" s="74" t="s">
        <v>15645</v>
      </c>
      <c r="D943" s="74">
        <v>2225.5100000000002</v>
      </c>
    </row>
    <row r="944" spans="1:4" x14ac:dyDescent="0.25">
      <c r="A944" s="74">
        <v>804418</v>
      </c>
      <c r="B944" t="s">
        <v>22547</v>
      </c>
      <c r="C944" s="74" t="s">
        <v>15645</v>
      </c>
      <c r="D944" s="74">
        <v>3063.04</v>
      </c>
    </row>
    <row r="945" spans="1:4" x14ac:dyDescent="0.25">
      <c r="A945" s="74">
        <v>804238</v>
      </c>
      <c r="B945" t="s">
        <v>22548</v>
      </c>
      <c r="C945" s="74" t="s">
        <v>15645</v>
      </c>
      <c r="D945" s="74">
        <v>1697.62</v>
      </c>
    </row>
    <row r="946" spans="1:4" x14ac:dyDescent="0.25">
      <c r="A946" s="74">
        <v>804241</v>
      </c>
      <c r="B946" t="s">
        <v>22549</v>
      </c>
      <c r="C946" s="74" t="s">
        <v>15645</v>
      </c>
      <c r="D946" s="74">
        <v>2248.02</v>
      </c>
    </row>
    <row r="947" spans="1:4" x14ac:dyDescent="0.25">
      <c r="A947" s="74">
        <v>804240</v>
      </c>
      <c r="B947" t="s">
        <v>22550</v>
      </c>
      <c r="C947" s="74" t="s">
        <v>15645</v>
      </c>
      <c r="D947" s="74">
        <v>1718.05</v>
      </c>
    </row>
    <row r="948" spans="1:4" x14ac:dyDescent="0.25">
      <c r="A948" s="74">
        <v>804243</v>
      </c>
      <c r="B948" t="s">
        <v>22551</v>
      </c>
      <c r="C948" s="74" t="s">
        <v>15645</v>
      </c>
      <c r="D948" s="74">
        <v>2278.69</v>
      </c>
    </row>
    <row r="949" spans="1:4" x14ac:dyDescent="0.25">
      <c r="A949" s="74">
        <v>804242</v>
      </c>
      <c r="B949" t="s">
        <v>22552</v>
      </c>
      <c r="C949" s="74" t="s">
        <v>15645</v>
      </c>
      <c r="D949" s="74">
        <v>1746.13</v>
      </c>
    </row>
    <row r="950" spans="1:4" x14ac:dyDescent="0.25">
      <c r="A950" s="74">
        <v>804421</v>
      </c>
      <c r="B950" t="s">
        <v>22553</v>
      </c>
      <c r="C950" s="74" t="s">
        <v>15645</v>
      </c>
      <c r="D950" s="74">
        <v>4451.5</v>
      </c>
    </row>
    <row r="951" spans="1:4" x14ac:dyDescent="0.25">
      <c r="A951" s="74">
        <v>804245</v>
      </c>
      <c r="B951" t="s">
        <v>22554</v>
      </c>
      <c r="C951" s="74" t="s">
        <v>15645</v>
      </c>
      <c r="D951" s="74">
        <v>2320.02</v>
      </c>
    </row>
    <row r="952" spans="1:4" x14ac:dyDescent="0.25">
      <c r="A952" s="74">
        <v>804420</v>
      </c>
      <c r="B952" t="s">
        <v>22555</v>
      </c>
      <c r="C952" s="74" t="s">
        <v>15645</v>
      </c>
      <c r="D952" s="74">
        <v>3416.29</v>
      </c>
    </row>
    <row r="953" spans="1:4" x14ac:dyDescent="0.25">
      <c r="A953" s="74">
        <v>804244</v>
      </c>
      <c r="B953" t="s">
        <v>22556</v>
      </c>
      <c r="C953" s="74" t="s">
        <v>15645</v>
      </c>
      <c r="D953" s="74">
        <v>1784.17</v>
      </c>
    </row>
    <row r="954" spans="1:4" x14ac:dyDescent="0.25">
      <c r="A954" s="74">
        <v>804247</v>
      </c>
      <c r="B954" t="s">
        <v>22557</v>
      </c>
      <c r="C954" s="74" t="s">
        <v>15645</v>
      </c>
      <c r="D954" s="74">
        <v>2373.7800000000002</v>
      </c>
    </row>
    <row r="955" spans="1:4" x14ac:dyDescent="0.25">
      <c r="A955" s="74">
        <v>804246</v>
      </c>
      <c r="B955" t="s">
        <v>22558</v>
      </c>
      <c r="C955" s="74" t="s">
        <v>15645</v>
      </c>
      <c r="D955" s="74">
        <v>1834.3</v>
      </c>
    </row>
    <row r="956" spans="1:4" x14ac:dyDescent="0.25">
      <c r="A956" s="74">
        <v>804249</v>
      </c>
      <c r="B956" t="s">
        <v>22559</v>
      </c>
      <c r="C956" s="74" t="s">
        <v>15645</v>
      </c>
      <c r="D956" s="74">
        <v>2445.63</v>
      </c>
    </row>
    <row r="957" spans="1:4" x14ac:dyDescent="0.25">
      <c r="A957" s="74">
        <v>804248</v>
      </c>
      <c r="B957" t="s">
        <v>22560</v>
      </c>
      <c r="C957" s="74" t="s">
        <v>15645</v>
      </c>
      <c r="D957" s="74">
        <v>1901.83</v>
      </c>
    </row>
    <row r="958" spans="1:4" x14ac:dyDescent="0.25">
      <c r="A958" s="74">
        <v>804423</v>
      </c>
      <c r="B958" t="s">
        <v>22561</v>
      </c>
      <c r="C958" s="74" t="s">
        <v>15645</v>
      </c>
      <c r="D958" s="74">
        <v>5515.87</v>
      </c>
    </row>
    <row r="959" spans="1:4" x14ac:dyDescent="0.25">
      <c r="A959" s="74">
        <v>804251</v>
      </c>
      <c r="B959" t="s">
        <v>22562</v>
      </c>
      <c r="C959" s="74" t="s">
        <v>15645</v>
      </c>
      <c r="D959" s="74">
        <v>2540.9299999999998</v>
      </c>
    </row>
    <row r="960" spans="1:4" x14ac:dyDescent="0.25">
      <c r="A960" s="74">
        <v>804422</v>
      </c>
      <c r="B960" t="s">
        <v>22563</v>
      </c>
      <c r="C960" s="74" t="s">
        <v>15645</v>
      </c>
      <c r="D960" s="74">
        <v>4224.2299999999996</v>
      </c>
    </row>
    <row r="961" spans="1:4" x14ac:dyDescent="0.25">
      <c r="A961" s="74">
        <v>804250</v>
      </c>
      <c r="B961" t="s">
        <v>22564</v>
      </c>
      <c r="C961" s="74" t="s">
        <v>15645</v>
      </c>
      <c r="D961" s="74">
        <v>1992.63</v>
      </c>
    </row>
    <row r="962" spans="1:4" x14ac:dyDescent="0.25">
      <c r="A962" s="74">
        <v>804235</v>
      </c>
      <c r="B962" t="s">
        <v>22565</v>
      </c>
      <c r="C962" s="74" t="s">
        <v>15645</v>
      </c>
      <c r="D962" s="74">
        <v>2200.71</v>
      </c>
    </row>
    <row r="963" spans="1:4" x14ac:dyDescent="0.25">
      <c r="A963" s="74">
        <v>804234</v>
      </c>
      <c r="B963" t="s">
        <v>22566</v>
      </c>
      <c r="C963" s="74" t="s">
        <v>15645</v>
      </c>
      <c r="D963" s="74">
        <v>1675.24</v>
      </c>
    </row>
    <row r="964" spans="1:4" x14ac:dyDescent="0.25">
      <c r="A964" s="74">
        <v>804425</v>
      </c>
      <c r="B964" t="s">
        <v>22567</v>
      </c>
      <c r="C964" s="74" t="s">
        <v>15645</v>
      </c>
      <c r="D964" s="74">
        <v>5563.69</v>
      </c>
    </row>
    <row r="965" spans="1:4" x14ac:dyDescent="0.25">
      <c r="A965" s="74">
        <v>804253</v>
      </c>
      <c r="B965" t="s">
        <v>22568</v>
      </c>
      <c r="C965" s="74" t="s">
        <v>15645</v>
      </c>
      <c r="D965" s="74">
        <v>3069.16</v>
      </c>
    </row>
    <row r="966" spans="1:4" x14ac:dyDescent="0.25">
      <c r="A966" s="74">
        <v>804424</v>
      </c>
      <c r="B966" t="s">
        <v>22569</v>
      </c>
      <c r="C966" s="74" t="s">
        <v>15645</v>
      </c>
      <c r="D966" s="74">
        <v>4199.6099999999997</v>
      </c>
    </row>
    <row r="967" spans="1:4" x14ac:dyDescent="0.25">
      <c r="A967" s="74">
        <v>804252</v>
      </c>
      <c r="B967" t="s">
        <v>22570</v>
      </c>
      <c r="C967" s="74" t="s">
        <v>15645</v>
      </c>
      <c r="D967" s="74">
        <v>2306.9699999999998</v>
      </c>
    </row>
    <row r="968" spans="1:4" x14ac:dyDescent="0.25">
      <c r="A968" s="74">
        <v>804257</v>
      </c>
      <c r="B968" t="s">
        <v>22571</v>
      </c>
      <c r="C968" s="74" t="s">
        <v>15645</v>
      </c>
      <c r="D968" s="74">
        <v>3087.19</v>
      </c>
    </row>
    <row r="969" spans="1:4" x14ac:dyDescent="0.25">
      <c r="A969" s="74">
        <v>804256</v>
      </c>
      <c r="B969" t="s">
        <v>22572</v>
      </c>
      <c r="C969" s="74" t="s">
        <v>15645</v>
      </c>
      <c r="D969" s="74">
        <v>2322.58</v>
      </c>
    </row>
    <row r="970" spans="1:4" x14ac:dyDescent="0.25">
      <c r="A970" s="74">
        <v>804427</v>
      </c>
      <c r="B970" t="s">
        <v>22573</v>
      </c>
      <c r="C970" s="74" t="s">
        <v>15645</v>
      </c>
      <c r="D970" s="74">
        <v>5834.5</v>
      </c>
    </row>
    <row r="971" spans="1:4" x14ac:dyDescent="0.25">
      <c r="A971" s="74">
        <v>804259</v>
      </c>
      <c r="B971" t="s">
        <v>22574</v>
      </c>
      <c r="C971" s="74" t="s">
        <v>15645</v>
      </c>
      <c r="D971" s="74">
        <v>3110.01</v>
      </c>
    </row>
    <row r="972" spans="1:4" x14ac:dyDescent="0.25">
      <c r="A972" s="74">
        <v>804426</v>
      </c>
      <c r="B972" t="s">
        <v>22575</v>
      </c>
      <c r="C972" s="74" t="s">
        <v>15645</v>
      </c>
      <c r="D972" s="74">
        <v>4401.25</v>
      </c>
    </row>
    <row r="973" spans="1:4" x14ac:dyDescent="0.25">
      <c r="A973" s="74">
        <v>804258</v>
      </c>
      <c r="B973" t="s">
        <v>22576</v>
      </c>
      <c r="C973" s="74" t="s">
        <v>15645</v>
      </c>
      <c r="D973" s="74">
        <v>2342.46</v>
      </c>
    </row>
    <row r="974" spans="1:4" x14ac:dyDescent="0.25">
      <c r="A974" s="74">
        <v>804261</v>
      </c>
      <c r="B974" t="s">
        <v>22577</v>
      </c>
      <c r="C974" s="74" t="s">
        <v>15645</v>
      </c>
      <c r="D974" s="74">
        <v>3143.54</v>
      </c>
    </row>
    <row r="975" spans="1:4" x14ac:dyDescent="0.25">
      <c r="A975" s="74">
        <v>804260</v>
      </c>
      <c r="B975" t="s">
        <v>22578</v>
      </c>
      <c r="C975" s="74" t="s">
        <v>15645</v>
      </c>
      <c r="D975" s="74">
        <v>2371.84</v>
      </c>
    </row>
    <row r="976" spans="1:4" x14ac:dyDescent="0.25">
      <c r="A976" s="74">
        <v>804263</v>
      </c>
      <c r="B976" t="s">
        <v>22579</v>
      </c>
      <c r="C976" s="74" t="s">
        <v>15645</v>
      </c>
      <c r="D976" s="74">
        <v>3189.13</v>
      </c>
    </row>
    <row r="977" spans="1:4" x14ac:dyDescent="0.25">
      <c r="A977" s="74">
        <v>804262</v>
      </c>
      <c r="B977" t="s">
        <v>22580</v>
      </c>
      <c r="C977" s="74" t="s">
        <v>15645</v>
      </c>
      <c r="D977" s="74">
        <v>2412.0700000000002</v>
      </c>
    </row>
    <row r="978" spans="1:4" x14ac:dyDescent="0.25">
      <c r="A978" s="74">
        <v>804429</v>
      </c>
      <c r="B978" t="s">
        <v>22581</v>
      </c>
      <c r="C978" s="74" t="s">
        <v>15645</v>
      </c>
      <c r="D978" s="74">
        <v>6515.06</v>
      </c>
    </row>
    <row r="979" spans="1:4" x14ac:dyDescent="0.25">
      <c r="A979" s="74">
        <v>804265</v>
      </c>
      <c r="B979" t="s">
        <v>22582</v>
      </c>
      <c r="C979" s="74" t="s">
        <v>15645</v>
      </c>
      <c r="D979" s="74">
        <v>3249.69</v>
      </c>
    </row>
    <row r="980" spans="1:4" x14ac:dyDescent="0.25">
      <c r="A980" s="74">
        <v>804428</v>
      </c>
      <c r="B980" t="s">
        <v>22583</v>
      </c>
      <c r="C980" s="74" t="s">
        <v>15645</v>
      </c>
      <c r="D980" s="74">
        <v>4909.59</v>
      </c>
    </row>
    <row r="981" spans="1:4" x14ac:dyDescent="0.25">
      <c r="A981" s="74">
        <v>804264</v>
      </c>
      <c r="B981" t="s">
        <v>22584</v>
      </c>
      <c r="C981" s="74" t="s">
        <v>15645</v>
      </c>
      <c r="D981" s="74">
        <v>2466.23</v>
      </c>
    </row>
    <row r="982" spans="1:4" x14ac:dyDescent="0.25">
      <c r="A982" s="74">
        <v>804267</v>
      </c>
      <c r="B982" t="s">
        <v>22585</v>
      </c>
      <c r="C982" s="74" t="s">
        <v>15645</v>
      </c>
      <c r="D982" s="74">
        <v>3326.78</v>
      </c>
    </row>
    <row r="983" spans="1:4" x14ac:dyDescent="0.25">
      <c r="A983" s="74">
        <v>804266</v>
      </c>
      <c r="B983" t="s">
        <v>22586</v>
      </c>
      <c r="C983" s="74" t="s">
        <v>15645</v>
      </c>
      <c r="D983" s="74">
        <v>2536.06</v>
      </c>
    </row>
    <row r="984" spans="1:4" x14ac:dyDescent="0.25">
      <c r="A984" s="74">
        <v>804269</v>
      </c>
      <c r="B984" t="s">
        <v>22587</v>
      </c>
      <c r="C984" s="74" t="s">
        <v>15645</v>
      </c>
      <c r="D984" s="74">
        <v>3428.78</v>
      </c>
    </row>
    <row r="985" spans="1:4" x14ac:dyDescent="0.25">
      <c r="A985" s="74">
        <v>804268</v>
      </c>
      <c r="B985" t="s">
        <v>22588</v>
      </c>
      <c r="C985" s="74" t="s">
        <v>15645</v>
      </c>
      <c r="D985" s="74">
        <v>2629.59</v>
      </c>
    </row>
    <row r="986" spans="1:4" x14ac:dyDescent="0.25">
      <c r="A986" s="74">
        <v>804431</v>
      </c>
      <c r="B986" t="s">
        <v>22589</v>
      </c>
      <c r="C986" s="74" t="s">
        <v>15645</v>
      </c>
      <c r="D986" s="74">
        <v>8085.87</v>
      </c>
    </row>
    <row r="987" spans="1:4" x14ac:dyDescent="0.25">
      <c r="A987" s="74">
        <v>804271</v>
      </c>
      <c r="B987" t="s">
        <v>22590</v>
      </c>
      <c r="C987" s="74" t="s">
        <v>15645</v>
      </c>
      <c r="D987" s="74">
        <v>3564.21</v>
      </c>
    </row>
    <row r="988" spans="1:4" x14ac:dyDescent="0.25">
      <c r="A988" s="74">
        <v>804430</v>
      </c>
      <c r="B988" t="s">
        <v>22591</v>
      </c>
      <c r="C988" s="74" t="s">
        <v>15645</v>
      </c>
      <c r="D988" s="74">
        <v>6078.9</v>
      </c>
    </row>
    <row r="989" spans="1:4" x14ac:dyDescent="0.25">
      <c r="A989" s="74">
        <v>804270</v>
      </c>
      <c r="B989" t="s">
        <v>22592</v>
      </c>
      <c r="C989" s="74" t="s">
        <v>15645</v>
      </c>
      <c r="D989" s="74">
        <v>2755.68</v>
      </c>
    </row>
    <row r="990" spans="1:4" x14ac:dyDescent="0.25">
      <c r="A990" s="74">
        <v>804255</v>
      </c>
      <c r="B990" t="s">
        <v>22593</v>
      </c>
      <c r="C990" s="74" t="s">
        <v>15645</v>
      </c>
      <c r="D990" s="74">
        <v>3073.73</v>
      </c>
    </row>
    <row r="991" spans="1:4" x14ac:dyDescent="0.25">
      <c r="A991" s="74">
        <v>804254</v>
      </c>
      <c r="B991" t="s">
        <v>22594</v>
      </c>
      <c r="C991" s="74" t="s">
        <v>15645</v>
      </c>
      <c r="D991" s="74">
        <v>2310.85</v>
      </c>
    </row>
    <row r="992" spans="1:4" x14ac:dyDescent="0.25">
      <c r="A992" s="74">
        <v>804433</v>
      </c>
      <c r="B992" t="s">
        <v>22595</v>
      </c>
      <c r="C992" s="74" t="s">
        <v>15645</v>
      </c>
      <c r="D992" s="74">
        <v>9925.07</v>
      </c>
    </row>
    <row r="993" spans="1:4" x14ac:dyDescent="0.25">
      <c r="A993" s="74">
        <v>804273</v>
      </c>
      <c r="B993" t="s">
        <v>22596</v>
      </c>
      <c r="C993" s="74" t="s">
        <v>15645</v>
      </c>
      <c r="D993" s="74">
        <v>5292.1</v>
      </c>
    </row>
    <row r="994" spans="1:4" x14ac:dyDescent="0.25">
      <c r="A994" s="74">
        <v>804432</v>
      </c>
      <c r="B994" t="s">
        <v>22597</v>
      </c>
      <c r="C994" s="74" t="s">
        <v>15645</v>
      </c>
      <c r="D994" s="74">
        <v>7307.56</v>
      </c>
    </row>
    <row r="995" spans="1:4" x14ac:dyDescent="0.25">
      <c r="A995" s="74">
        <v>804272</v>
      </c>
      <c r="B995" t="s">
        <v>22598</v>
      </c>
      <c r="C995" s="74" t="s">
        <v>15645</v>
      </c>
      <c r="D995" s="74">
        <v>3928.7</v>
      </c>
    </row>
    <row r="996" spans="1:4" x14ac:dyDescent="0.25">
      <c r="A996" s="74">
        <v>804277</v>
      </c>
      <c r="B996" t="s">
        <v>22599</v>
      </c>
      <c r="C996" s="74" t="s">
        <v>15645</v>
      </c>
      <c r="D996" s="74">
        <v>5319.54</v>
      </c>
    </row>
    <row r="997" spans="1:4" x14ac:dyDescent="0.25">
      <c r="A997" s="74">
        <v>804276</v>
      </c>
      <c r="B997" t="s">
        <v>22600</v>
      </c>
      <c r="C997" s="74" t="s">
        <v>15645</v>
      </c>
      <c r="D997" s="74">
        <v>3952</v>
      </c>
    </row>
    <row r="998" spans="1:4" x14ac:dyDescent="0.25">
      <c r="A998" s="74">
        <v>804435</v>
      </c>
      <c r="B998" t="s">
        <v>22601</v>
      </c>
      <c r="C998" s="74" t="s">
        <v>15645</v>
      </c>
      <c r="D998" s="74">
        <v>10418.709999999999</v>
      </c>
    </row>
    <row r="999" spans="1:4" x14ac:dyDescent="0.25">
      <c r="A999" s="74">
        <v>804279</v>
      </c>
      <c r="B999" t="s">
        <v>22602</v>
      </c>
      <c r="C999" s="74" t="s">
        <v>15645</v>
      </c>
      <c r="D999" s="74">
        <v>5353.84</v>
      </c>
    </row>
    <row r="1000" spans="1:4" x14ac:dyDescent="0.25">
      <c r="A1000" s="74">
        <v>804434</v>
      </c>
      <c r="B1000" t="s">
        <v>22603</v>
      </c>
      <c r="C1000" s="74" t="s">
        <v>15645</v>
      </c>
      <c r="D1000" s="74">
        <v>7667.36</v>
      </c>
    </row>
    <row r="1001" spans="1:4" x14ac:dyDescent="0.25">
      <c r="A1001" s="74">
        <v>804278</v>
      </c>
      <c r="B1001" t="s">
        <v>22604</v>
      </c>
      <c r="C1001" s="74" t="s">
        <v>15645</v>
      </c>
      <c r="D1001" s="74">
        <v>3981.11</v>
      </c>
    </row>
    <row r="1002" spans="1:4" x14ac:dyDescent="0.25">
      <c r="A1002" s="74">
        <v>804281</v>
      </c>
      <c r="B1002" t="s">
        <v>22605</v>
      </c>
      <c r="C1002" s="74" t="s">
        <v>15645</v>
      </c>
      <c r="D1002" s="74">
        <v>5404.11</v>
      </c>
    </row>
    <row r="1003" spans="1:4" x14ac:dyDescent="0.25">
      <c r="A1003" s="74">
        <v>804280</v>
      </c>
      <c r="B1003" t="s">
        <v>22606</v>
      </c>
      <c r="C1003" s="74" t="s">
        <v>15645</v>
      </c>
      <c r="D1003" s="74">
        <v>4024.29</v>
      </c>
    </row>
    <row r="1004" spans="1:4" x14ac:dyDescent="0.25">
      <c r="A1004" s="74">
        <v>804283</v>
      </c>
      <c r="B1004" t="s">
        <v>22607</v>
      </c>
      <c r="C1004" s="74" t="s">
        <v>15645</v>
      </c>
      <c r="D1004" s="74">
        <v>5472.35</v>
      </c>
    </row>
    <row r="1005" spans="1:4" x14ac:dyDescent="0.25">
      <c r="A1005" s="74">
        <v>804282</v>
      </c>
      <c r="B1005" t="s">
        <v>22608</v>
      </c>
      <c r="C1005" s="74" t="s">
        <v>15645</v>
      </c>
      <c r="D1005" s="74">
        <v>4083.54</v>
      </c>
    </row>
    <row r="1006" spans="1:4" x14ac:dyDescent="0.25">
      <c r="A1006" s="74">
        <v>804437</v>
      </c>
      <c r="B1006" t="s">
        <v>22609</v>
      </c>
      <c r="C1006" s="74" t="s">
        <v>15645</v>
      </c>
      <c r="D1006" s="74">
        <v>11672.77</v>
      </c>
    </row>
    <row r="1007" spans="1:4" x14ac:dyDescent="0.25">
      <c r="A1007" s="74">
        <v>804285</v>
      </c>
      <c r="B1007" t="s">
        <v>22610</v>
      </c>
      <c r="C1007" s="74" t="s">
        <v>15645</v>
      </c>
      <c r="D1007" s="74">
        <v>5561.76</v>
      </c>
    </row>
    <row r="1008" spans="1:4" x14ac:dyDescent="0.25">
      <c r="A1008" s="74">
        <v>804436</v>
      </c>
      <c r="B1008" t="s">
        <v>22611</v>
      </c>
      <c r="C1008" s="74" t="s">
        <v>15645</v>
      </c>
      <c r="D1008" s="74">
        <v>8581.83</v>
      </c>
    </row>
    <row r="1009" spans="1:4" x14ac:dyDescent="0.25">
      <c r="A1009" s="74">
        <v>804284</v>
      </c>
      <c r="B1009" t="s">
        <v>22612</v>
      </c>
      <c r="C1009" s="74" t="s">
        <v>15645</v>
      </c>
      <c r="D1009" s="74">
        <v>4161.88</v>
      </c>
    </row>
    <row r="1010" spans="1:4" x14ac:dyDescent="0.25">
      <c r="A1010" s="74">
        <v>804287</v>
      </c>
      <c r="B1010" t="s">
        <v>22613</v>
      </c>
      <c r="C1010" s="74" t="s">
        <v>15645</v>
      </c>
      <c r="D1010" s="74">
        <v>5677</v>
      </c>
    </row>
    <row r="1011" spans="1:4" x14ac:dyDescent="0.25">
      <c r="A1011" s="74">
        <v>804286</v>
      </c>
      <c r="B1011" t="s">
        <v>22614</v>
      </c>
      <c r="C1011" s="74" t="s">
        <v>15645</v>
      </c>
      <c r="D1011" s="74">
        <v>4264.5</v>
      </c>
    </row>
    <row r="1012" spans="1:4" x14ac:dyDescent="0.25">
      <c r="A1012" s="74">
        <v>804289</v>
      </c>
      <c r="B1012" t="s">
        <v>22615</v>
      </c>
      <c r="C1012" s="74" t="s">
        <v>15645</v>
      </c>
      <c r="D1012" s="74">
        <v>5827.14</v>
      </c>
    </row>
    <row r="1013" spans="1:4" x14ac:dyDescent="0.25">
      <c r="A1013" s="74">
        <v>804288</v>
      </c>
      <c r="B1013" t="s">
        <v>22616</v>
      </c>
      <c r="C1013" s="74" t="s">
        <v>15645</v>
      </c>
      <c r="D1013" s="74">
        <v>4400.1099999999997</v>
      </c>
    </row>
    <row r="1014" spans="1:4" x14ac:dyDescent="0.25">
      <c r="A1014" s="74">
        <v>804439</v>
      </c>
      <c r="B1014" t="s">
        <v>22617</v>
      </c>
      <c r="C1014" s="74" t="s">
        <v>15645</v>
      </c>
      <c r="D1014" s="74">
        <v>14549.56</v>
      </c>
    </row>
    <row r="1015" spans="1:4" x14ac:dyDescent="0.25">
      <c r="A1015" s="74">
        <v>804291</v>
      </c>
      <c r="B1015" t="s">
        <v>22618</v>
      </c>
      <c r="C1015" s="74" t="s">
        <v>15645</v>
      </c>
      <c r="D1015" s="74">
        <v>6024.27</v>
      </c>
    </row>
    <row r="1016" spans="1:4" x14ac:dyDescent="0.25">
      <c r="A1016" s="74">
        <v>804438</v>
      </c>
      <c r="B1016" t="s">
        <v>22619</v>
      </c>
      <c r="C1016" s="74" t="s">
        <v>15645</v>
      </c>
      <c r="D1016" s="74">
        <v>10672.57</v>
      </c>
    </row>
    <row r="1017" spans="1:4" x14ac:dyDescent="0.25">
      <c r="A1017" s="74">
        <v>804290</v>
      </c>
      <c r="B1017" t="s">
        <v>22620</v>
      </c>
      <c r="C1017" s="74" t="s">
        <v>15645</v>
      </c>
      <c r="D1017" s="74">
        <v>4581.34</v>
      </c>
    </row>
    <row r="1018" spans="1:4" x14ac:dyDescent="0.25">
      <c r="A1018" s="74">
        <v>804275</v>
      </c>
      <c r="B1018" t="s">
        <v>22621</v>
      </c>
      <c r="C1018" s="74" t="s">
        <v>15645</v>
      </c>
      <c r="D1018" s="74">
        <v>5298.96</v>
      </c>
    </row>
    <row r="1019" spans="1:4" x14ac:dyDescent="0.25">
      <c r="A1019" s="74">
        <v>804274</v>
      </c>
      <c r="B1019" t="s">
        <v>22622</v>
      </c>
      <c r="C1019" s="74" t="s">
        <v>15645</v>
      </c>
      <c r="D1019" s="74">
        <v>3934.53</v>
      </c>
    </row>
    <row r="1020" spans="1:4" x14ac:dyDescent="0.25">
      <c r="A1020" s="74">
        <v>804061</v>
      </c>
      <c r="B1020" t="s">
        <v>22623</v>
      </c>
      <c r="C1020" s="74" t="s">
        <v>15645</v>
      </c>
      <c r="D1020" s="74">
        <v>352.54</v>
      </c>
    </row>
    <row r="1021" spans="1:4" x14ac:dyDescent="0.25">
      <c r="A1021" s="74">
        <v>804060</v>
      </c>
      <c r="B1021" t="s">
        <v>22624</v>
      </c>
      <c r="C1021" s="74" t="s">
        <v>15645</v>
      </c>
      <c r="D1021" s="74">
        <v>279.39999999999998</v>
      </c>
    </row>
    <row r="1022" spans="1:4" x14ac:dyDescent="0.25">
      <c r="A1022" s="74">
        <v>804065</v>
      </c>
      <c r="B1022" t="s">
        <v>22625</v>
      </c>
      <c r="C1022" s="74" t="s">
        <v>15645</v>
      </c>
      <c r="D1022" s="74">
        <v>353.89</v>
      </c>
    </row>
    <row r="1023" spans="1:4" x14ac:dyDescent="0.25">
      <c r="A1023" s="74">
        <v>804064</v>
      </c>
      <c r="B1023" t="s">
        <v>22626</v>
      </c>
      <c r="C1023" s="74" t="s">
        <v>15645</v>
      </c>
      <c r="D1023" s="74">
        <v>280.75</v>
      </c>
    </row>
    <row r="1024" spans="1:4" x14ac:dyDescent="0.25">
      <c r="A1024" s="74">
        <v>804067</v>
      </c>
      <c r="B1024" t="s">
        <v>22627</v>
      </c>
      <c r="C1024" s="74" t="s">
        <v>15645</v>
      </c>
      <c r="D1024" s="74">
        <v>355.24</v>
      </c>
    </row>
    <row r="1025" spans="1:4" x14ac:dyDescent="0.25">
      <c r="A1025" s="74">
        <v>804066</v>
      </c>
      <c r="B1025" t="s">
        <v>22628</v>
      </c>
      <c r="C1025" s="74" t="s">
        <v>15645</v>
      </c>
      <c r="D1025" s="74">
        <v>282.10000000000002</v>
      </c>
    </row>
    <row r="1026" spans="1:4" x14ac:dyDescent="0.25">
      <c r="A1026" s="74">
        <v>804069</v>
      </c>
      <c r="B1026" t="s">
        <v>22629</v>
      </c>
      <c r="C1026" s="74" t="s">
        <v>15645</v>
      </c>
      <c r="D1026" s="74">
        <v>357.74</v>
      </c>
    </row>
    <row r="1027" spans="1:4" x14ac:dyDescent="0.25">
      <c r="A1027" s="74">
        <v>804068</v>
      </c>
      <c r="B1027" t="s">
        <v>22630</v>
      </c>
      <c r="C1027" s="74" t="s">
        <v>15645</v>
      </c>
      <c r="D1027" s="74">
        <v>284.43</v>
      </c>
    </row>
    <row r="1028" spans="1:4" x14ac:dyDescent="0.25">
      <c r="A1028" s="74">
        <v>804071</v>
      </c>
      <c r="B1028" t="s">
        <v>22631</v>
      </c>
      <c r="C1028" s="74" t="s">
        <v>15645</v>
      </c>
      <c r="D1028" s="74">
        <v>361.12</v>
      </c>
    </row>
    <row r="1029" spans="1:4" x14ac:dyDescent="0.25">
      <c r="A1029" s="74">
        <v>804070</v>
      </c>
      <c r="B1029" t="s">
        <v>22632</v>
      </c>
      <c r="C1029" s="74" t="s">
        <v>15645</v>
      </c>
      <c r="D1029" s="74">
        <v>287.81</v>
      </c>
    </row>
    <row r="1030" spans="1:4" x14ac:dyDescent="0.25">
      <c r="A1030" s="74">
        <v>804073</v>
      </c>
      <c r="B1030" t="s">
        <v>22633</v>
      </c>
      <c r="C1030" s="74" t="s">
        <v>15645</v>
      </c>
      <c r="D1030" s="74">
        <v>365.64</v>
      </c>
    </row>
    <row r="1031" spans="1:4" x14ac:dyDescent="0.25">
      <c r="A1031" s="74">
        <v>804072</v>
      </c>
      <c r="B1031" t="s">
        <v>22634</v>
      </c>
      <c r="C1031" s="74" t="s">
        <v>15645</v>
      </c>
      <c r="D1031" s="74">
        <v>292.16000000000003</v>
      </c>
    </row>
    <row r="1032" spans="1:4" x14ac:dyDescent="0.25">
      <c r="A1032" s="74">
        <v>804075</v>
      </c>
      <c r="B1032" t="s">
        <v>22635</v>
      </c>
      <c r="C1032" s="74" t="s">
        <v>15645</v>
      </c>
      <c r="D1032" s="74">
        <v>371.73</v>
      </c>
    </row>
    <row r="1033" spans="1:4" x14ac:dyDescent="0.25">
      <c r="A1033" s="74">
        <v>804074</v>
      </c>
      <c r="B1033" t="s">
        <v>22636</v>
      </c>
      <c r="C1033" s="74" t="s">
        <v>15645</v>
      </c>
      <c r="D1033" s="74">
        <v>298.24</v>
      </c>
    </row>
    <row r="1034" spans="1:4" x14ac:dyDescent="0.25">
      <c r="A1034" s="74">
        <v>804077</v>
      </c>
      <c r="B1034" t="s">
        <v>22637</v>
      </c>
      <c r="C1034" s="74" t="s">
        <v>15645</v>
      </c>
      <c r="D1034" s="74">
        <v>379.63</v>
      </c>
    </row>
    <row r="1035" spans="1:4" x14ac:dyDescent="0.25">
      <c r="A1035" s="74">
        <v>804076</v>
      </c>
      <c r="B1035" t="s">
        <v>22638</v>
      </c>
      <c r="C1035" s="74" t="s">
        <v>15645</v>
      </c>
      <c r="D1035" s="74">
        <v>305.97000000000003</v>
      </c>
    </row>
    <row r="1036" spans="1:4" x14ac:dyDescent="0.25">
      <c r="A1036" s="74">
        <v>804079</v>
      </c>
      <c r="B1036" t="s">
        <v>22639</v>
      </c>
      <c r="C1036" s="74" t="s">
        <v>15645</v>
      </c>
      <c r="D1036" s="74">
        <v>391.59</v>
      </c>
    </row>
    <row r="1037" spans="1:4" x14ac:dyDescent="0.25">
      <c r="A1037" s="74">
        <v>804078</v>
      </c>
      <c r="B1037" t="s">
        <v>22640</v>
      </c>
      <c r="C1037" s="74" t="s">
        <v>15645</v>
      </c>
      <c r="D1037" s="74">
        <v>317.76</v>
      </c>
    </row>
    <row r="1038" spans="1:4" x14ac:dyDescent="0.25">
      <c r="A1038" s="74">
        <v>804063</v>
      </c>
      <c r="B1038" t="s">
        <v>22641</v>
      </c>
      <c r="C1038" s="74" t="s">
        <v>15645</v>
      </c>
      <c r="D1038" s="74">
        <v>353.22</v>
      </c>
    </row>
    <row r="1039" spans="1:4" x14ac:dyDescent="0.25">
      <c r="A1039" s="74">
        <v>804062</v>
      </c>
      <c r="B1039" t="s">
        <v>22642</v>
      </c>
      <c r="C1039" s="74" t="s">
        <v>15645</v>
      </c>
      <c r="D1039" s="74">
        <v>280.07</v>
      </c>
    </row>
    <row r="1040" spans="1:4" x14ac:dyDescent="0.25">
      <c r="A1040" s="74">
        <v>804377</v>
      </c>
      <c r="B1040" t="s">
        <v>22643</v>
      </c>
      <c r="C1040" s="74" t="s">
        <v>15645</v>
      </c>
      <c r="D1040" s="74">
        <v>1050.1300000000001</v>
      </c>
    </row>
    <row r="1041" spans="1:4" x14ac:dyDescent="0.25">
      <c r="A1041" s="74">
        <v>804081</v>
      </c>
      <c r="B1041" t="s">
        <v>22644</v>
      </c>
      <c r="C1041" s="74" t="s">
        <v>15645</v>
      </c>
      <c r="D1041" s="74">
        <v>717.56</v>
      </c>
    </row>
    <row r="1042" spans="1:4" x14ac:dyDescent="0.25">
      <c r="A1042" s="74">
        <v>804376</v>
      </c>
      <c r="B1042" t="s">
        <v>22645</v>
      </c>
      <c r="C1042" s="74" t="s">
        <v>15645</v>
      </c>
      <c r="D1042" s="74">
        <v>843.24</v>
      </c>
    </row>
    <row r="1043" spans="1:4" x14ac:dyDescent="0.25">
      <c r="A1043" s="74">
        <v>804080</v>
      </c>
      <c r="B1043" t="s">
        <v>22646</v>
      </c>
      <c r="C1043" s="74" t="s">
        <v>15645</v>
      </c>
      <c r="D1043" s="74">
        <v>556.41</v>
      </c>
    </row>
    <row r="1044" spans="1:4" x14ac:dyDescent="0.25">
      <c r="A1044" s="74">
        <v>804085</v>
      </c>
      <c r="B1044" t="s">
        <v>22647</v>
      </c>
      <c r="C1044" s="74" t="s">
        <v>15645</v>
      </c>
      <c r="D1044" s="74">
        <v>720.06</v>
      </c>
    </row>
    <row r="1045" spans="1:4" x14ac:dyDescent="0.25">
      <c r="A1045" s="74">
        <v>804084</v>
      </c>
      <c r="B1045" t="s">
        <v>22648</v>
      </c>
      <c r="C1045" s="74" t="s">
        <v>15645</v>
      </c>
      <c r="D1045" s="74">
        <v>558.74</v>
      </c>
    </row>
    <row r="1046" spans="1:4" x14ac:dyDescent="0.25">
      <c r="A1046" s="74">
        <v>804379</v>
      </c>
      <c r="B1046" t="s">
        <v>22649</v>
      </c>
      <c r="C1046" s="74" t="s">
        <v>15645</v>
      </c>
      <c r="D1046" s="74">
        <v>895.2</v>
      </c>
    </row>
    <row r="1047" spans="1:4" x14ac:dyDescent="0.25">
      <c r="A1047" s="74">
        <v>804087</v>
      </c>
      <c r="B1047" t="s">
        <v>22650</v>
      </c>
      <c r="C1047" s="74" t="s">
        <v>15645</v>
      </c>
      <c r="D1047" s="74">
        <v>722.76</v>
      </c>
    </row>
    <row r="1048" spans="1:4" x14ac:dyDescent="0.25">
      <c r="A1048" s="74">
        <v>804378</v>
      </c>
      <c r="B1048" t="s">
        <v>22651</v>
      </c>
      <c r="C1048" s="74" t="s">
        <v>15645</v>
      </c>
      <c r="D1048" s="74">
        <v>684.59</v>
      </c>
    </row>
    <row r="1049" spans="1:4" x14ac:dyDescent="0.25">
      <c r="A1049" s="74">
        <v>804086</v>
      </c>
      <c r="B1049" t="s">
        <v>22652</v>
      </c>
      <c r="C1049" s="74" t="s">
        <v>15645</v>
      </c>
      <c r="D1049" s="74">
        <v>561.44000000000005</v>
      </c>
    </row>
    <row r="1050" spans="1:4" x14ac:dyDescent="0.25">
      <c r="A1050" s="74">
        <v>804089</v>
      </c>
      <c r="B1050" t="s">
        <v>22653</v>
      </c>
      <c r="C1050" s="74" t="s">
        <v>15645</v>
      </c>
      <c r="D1050" s="74">
        <v>727.29</v>
      </c>
    </row>
    <row r="1051" spans="1:4" x14ac:dyDescent="0.25">
      <c r="A1051" s="74">
        <v>804088</v>
      </c>
      <c r="B1051" t="s">
        <v>22654</v>
      </c>
      <c r="C1051" s="74" t="s">
        <v>15645</v>
      </c>
      <c r="D1051" s="74">
        <v>565.79</v>
      </c>
    </row>
    <row r="1052" spans="1:4" x14ac:dyDescent="0.25">
      <c r="A1052" s="74">
        <v>804091</v>
      </c>
      <c r="B1052" t="s">
        <v>22655</v>
      </c>
      <c r="C1052" s="74" t="s">
        <v>15645</v>
      </c>
      <c r="D1052" s="74">
        <v>733.16</v>
      </c>
    </row>
    <row r="1053" spans="1:4" x14ac:dyDescent="0.25">
      <c r="A1053" s="74">
        <v>804090</v>
      </c>
      <c r="B1053" t="s">
        <v>22656</v>
      </c>
      <c r="C1053" s="74" t="s">
        <v>15645</v>
      </c>
      <c r="D1053" s="74">
        <v>571.49</v>
      </c>
    </row>
    <row r="1054" spans="1:4" x14ac:dyDescent="0.25">
      <c r="A1054" s="74">
        <v>804381</v>
      </c>
      <c r="B1054" t="s">
        <v>22657</v>
      </c>
      <c r="C1054" s="74" t="s">
        <v>15645</v>
      </c>
      <c r="D1054" s="74">
        <v>1233.8900000000001</v>
      </c>
    </row>
    <row r="1055" spans="1:4" x14ac:dyDescent="0.25">
      <c r="A1055" s="74">
        <v>804093</v>
      </c>
      <c r="B1055" t="s">
        <v>22658</v>
      </c>
      <c r="C1055" s="74" t="s">
        <v>15645</v>
      </c>
      <c r="D1055" s="74">
        <v>741.53</v>
      </c>
    </row>
    <row r="1056" spans="1:4" x14ac:dyDescent="0.25">
      <c r="A1056" s="74">
        <v>804380</v>
      </c>
      <c r="B1056" t="s">
        <v>22659</v>
      </c>
      <c r="C1056" s="74" t="s">
        <v>15645</v>
      </c>
      <c r="D1056" s="74">
        <v>995.28</v>
      </c>
    </row>
    <row r="1057" spans="1:4" x14ac:dyDescent="0.25">
      <c r="A1057" s="74">
        <v>804092</v>
      </c>
      <c r="B1057" t="s">
        <v>22660</v>
      </c>
      <c r="C1057" s="74" t="s">
        <v>15645</v>
      </c>
      <c r="D1057" s="74">
        <v>579.52</v>
      </c>
    </row>
    <row r="1058" spans="1:4" x14ac:dyDescent="0.25">
      <c r="A1058" s="74">
        <v>804095</v>
      </c>
      <c r="B1058" t="s">
        <v>22661</v>
      </c>
      <c r="C1058" s="74" t="s">
        <v>15645</v>
      </c>
      <c r="D1058" s="74">
        <v>752.82</v>
      </c>
    </row>
    <row r="1059" spans="1:4" x14ac:dyDescent="0.25">
      <c r="A1059" s="74">
        <v>804094</v>
      </c>
      <c r="B1059" t="s">
        <v>22662</v>
      </c>
      <c r="C1059" s="74" t="s">
        <v>15645</v>
      </c>
      <c r="D1059" s="74">
        <v>590.63</v>
      </c>
    </row>
    <row r="1060" spans="1:4" x14ac:dyDescent="0.25">
      <c r="A1060" s="74">
        <v>804097</v>
      </c>
      <c r="B1060" t="s">
        <v>22663</v>
      </c>
      <c r="C1060" s="74" t="s">
        <v>15645</v>
      </c>
      <c r="D1060" s="74">
        <v>767.27</v>
      </c>
    </row>
    <row r="1061" spans="1:4" x14ac:dyDescent="0.25">
      <c r="A1061" s="74">
        <v>804096</v>
      </c>
      <c r="B1061" t="s">
        <v>22664</v>
      </c>
      <c r="C1061" s="74" t="s">
        <v>15645</v>
      </c>
      <c r="D1061" s="74">
        <v>604.74</v>
      </c>
    </row>
    <row r="1062" spans="1:4" x14ac:dyDescent="0.25">
      <c r="A1062" s="74">
        <v>804383</v>
      </c>
      <c r="B1062" t="s">
        <v>22665</v>
      </c>
      <c r="C1062" s="74" t="s">
        <v>15645</v>
      </c>
      <c r="D1062" s="74">
        <v>1526.93</v>
      </c>
    </row>
    <row r="1063" spans="1:4" x14ac:dyDescent="0.25">
      <c r="A1063" s="74">
        <v>804099</v>
      </c>
      <c r="B1063" t="s">
        <v>22666</v>
      </c>
      <c r="C1063" s="74" t="s">
        <v>15645</v>
      </c>
      <c r="D1063" s="74">
        <v>787.81</v>
      </c>
    </row>
    <row r="1064" spans="1:4" x14ac:dyDescent="0.25">
      <c r="A1064" s="74">
        <v>804382</v>
      </c>
      <c r="B1064" t="s">
        <v>22667</v>
      </c>
      <c r="C1064" s="74" t="s">
        <v>15645</v>
      </c>
      <c r="D1064" s="74">
        <v>1229.18</v>
      </c>
    </row>
    <row r="1065" spans="1:4" x14ac:dyDescent="0.25">
      <c r="A1065" s="74">
        <v>804098</v>
      </c>
      <c r="B1065" t="s">
        <v>22668</v>
      </c>
      <c r="C1065" s="74" t="s">
        <v>15645</v>
      </c>
      <c r="D1065" s="74">
        <v>624.92999999999995</v>
      </c>
    </row>
    <row r="1066" spans="1:4" x14ac:dyDescent="0.25">
      <c r="A1066" s="74">
        <v>804083</v>
      </c>
      <c r="B1066" t="s">
        <v>22669</v>
      </c>
      <c r="C1066" s="74" t="s">
        <v>15645</v>
      </c>
      <c r="D1066" s="74">
        <v>718.24</v>
      </c>
    </row>
    <row r="1067" spans="1:4" x14ac:dyDescent="0.25">
      <c r="A1067" s="74">
        <v>804082</v>
      </c>
      <c r="B1067" t="s">
        <v>22670</v>
      </c>
      <c r="C1067" s="74" t="s">
        <v>15645</v>
      </c>
      <c r="D1067" s="74">
        <v>557.09</v>
      </c>
    </row>
    <row r="1068" spans="1:4" x14ac:dyDescent="0.25">
      <c r="A1068" s="74">
        <v>804385</v>
      </c>
      <c r="B1068" t="s">
        <v>22671</v>
      </c>
      <c r="C1068" s="74" t="s">
        <v>15645</v>
      </c>
      <c r="D1068" s="74">
        <v>1755.46</v>
      </c>
    </row>
    <row r="1069" spans="1:4" x14ac:dyDescent="0.25">
      <c r="A1069" s="74">
        <v>804101</v>
      </c>
      <c r="B1069" t="s">
        <v>22672</v>
      </c>
      <c r="C1069" s="74" t="s">
        <v>15645</v>
      </c>
      <c r="D1069" s="74">
        <v>1218.53</v>
      </c>
    </row>
    <row r="1070" spans="1:4" x14ac:dyDescent="0.25">
      <c r="A1070" s="74">
        <v>804384</v>
      </c>
      <c r="B1070" t="s">
        <v>22673</v>
      </c>
      <c r="C1070" s="74" t="s">
        <v>15645</v>
      </c>
      <c r="D1070" s="74">
        <v>1385.43</v>
      </c>
    </row>
    <row r="1071" spans="1:4" x14ac:dyDescent="0.25">
      <c r="A1071" s="74">
        <v>804100</v>
      </c>
      <c r="B1071" t="s">
        <v>22674</v>
      </c>
      <c r="C1071" s="74" t="s">
        <v>15645</v>
      </c>
      <c r="D1071" s="74">
        <v>938.58</v>
      </c>
    </row>
    <row r="1072" spans="1:4" x14ac:dyDescent="0.25">
      <c r="A1072" s="74">
        <v>804105</v>
      </c>
      <c r="B1072" t="s">
        <v>22675</v>
      </c>
      <c r="C1072" s="74" t="s">
        <v>15645</v>
      </c>
      <c r="D1072" s="74">
        <v>1222.3699999999999</v>
      </c>
    </row>
    <row r="1073" spans="1:4" x14ac:dyDescent="0.25">
      <c r="A1073" s="74">
        <v>804104</v>
      </c>
      <c r="B1073" t="s">
        <v>22676</v>
      </c>
      <c r="C1073" s="74" t="s">
        <v>15645</v>
      </c>
      <c r="D1073" s="74">
        <v>942.26</v>
      </c>
    </row>
    <row r="1074" spans="1:4" x14ac:dyDescent="0.25">
      <c r="A1074" s="74">
        <v>804387</v>
      </c>
      <c r="B1074" t="s">
        <v>22677</v>
      </c>
      <c r="C1074" s="74" t="s">
        <v>15645</v>
      </c>
      <c r="D1074" s="74">
        <v>1850.34</v>
      </c>
    </row>
    <row r="1075" spans="1:4" x14ac:dyDescent="0.25">
      <c r="A1075" s="74">
        <v>804107</v>
      </c>
      <c r="B1075" t="s">
        <v>22678</v>
      </c>
      <c r="C1075" s="74" t="s">
        <v>15645</v>
      </c>
      <c r="D1075" s="74">
        <v>1227.57</v>
      </c>
    </row>
    <row r="1076" spans="1:4" x14ac:dyDescent="0.25">
      <c r="A1076" s="74">
        <v>804386</v>
      </c>
      <c r="B1076" t="s">
        <v>22679</v>
      </c>
      <c r="C1076" s="74" t="s">
        <v>15645</v>
      </c>
      <c r="D1076" s="74">
        <v>1459.22</v>
      </c>
    </row>
    <row r="1077" spans="1:4" x14ac:dyDescent="0.25">
      <c r="A1077" s="74">
        <v>804106</v>
      </c>
      <c r="B1077" t="s">
        <v>22680</v>
      </c>
      <c r="C1077" s="74" t="s">
        <v>15645</v>
      </c>
      <c r="D1077" s="74">
        <v>947.29</v>
      </c>
    </row>
    <row r="1078" spans="1:4" x14ac:dyDescent="0.25">
      <c r="A1078" s="74">
        <v>804109</v>
      </c>
      <c r="B1078" t="s">
        <v>22681</v>
      </c>
      <c r="C1078" s="74" t="s">
        <v>15645</v>
      </c>
      <c r="D1078" s="74">
        <v>1235.48</v>
      </c>
    </row>
    <row r="1079" spans="1:4" x14ac:dyDescent="0.25">
      <c r="A1079" s="74">
        <v>804108</v>
      </c>
      <c r="B1079" t="s">
        <v>22682</v>
      </c>
      <c r="C1079" s="74" t="s">
        <v>15645</v>
      </c>
      <c r="D1079" s="74">
        <v>955.02</v>
      </c>
    </row>
    <row r="1080" spans="1:4" x14ac:dyDescent="0.25">
      <c r="A1080" s="74">
        <v>804111</v>
      </c>
      <c r="B1080" t="s">
        <v>22683</v>
      </c>
      <c r="C1080" s="74" t="s">
        <v>15645</v>
      </c>
      <c r="D1080" s="74">
        <v>1245.8800000000001</v>
      </c>
    </row>
    <row r="1081" spans="1:4" x14ac:dyDescent="0.25">
      <c r="A1081" s="74">
        <v>804110</v>
      </c>
      <c r="B1081" t="s">
        <v>22684</v>
      </c>
      <c r="C1081" s="74" t="s">
        <v>15645</v>
      </c>
      <c r="D1081" s="74">
        <v>965.07</v>
      </c>
    </row>
    <row r="1082" spans="1:4" x14ac:dyDescent="0.25">
      <c r="A1082" s="74">
        <v>804389</v>
      </c>
      <c r="B1082" t="s">
        <v>22685</v>
      </c>
      <c r="C1082" s="74" t="s">
        <v>15645</v>
      </c>
      <c r="D1082" s="74">
        <v>2067.71</v>
      </c>
    </row>
    <row r="1083" spans="1:4" x14ac:dyDescent="0.25">
      <c r="A1083" s="74">
        <v>804113</v>
      </c>
      <c r="B1083" t="s">
        <v>22686</v>
      </c>
      <c r="C1083" s="74" t="s">
        <v>15645</v>
      </c>
      <c r="D1083" s="74">
        <v>1260.1199999999999</v>
      </c>
    </row>
    <row r="1084" spans="1:4" x14ac:dyDescent="0.25">
      <c r="A1084" s="74">
        <v>804388</v>
      </c>
      <c r="B1084" t="s">
        <v>22687</v>
      </c>
      <c r="C1084" s="74" t="s">
        <v>15645</v>
      </c>
      <c r="D1084" s="74">
        <v>1628.69</v>
      </c>
    </row>
    <row r="1085" spans="1:4" x14ac:dyDescent="0.25">
      <c r="A1085" s="74">
        <v>804112</v>
      </c>
      <c r="B1085" t="s">
        <v>22688</v>
      </c>
      <c r="C1085" s="74" t="s">
        <v>15645</v>
      </c>
      <c r="D1085" s="74">
        <v>978.8</v>
      </c>
    </row>
    <row r="1086" spans="1:4" x14ac:dyDescent="0.25">
      <c r="A1086" s="74">
        <v>804115</v>
      </c>
      <c r="B1086" t="s">
        <v>22689</v>
      </c>
      <c r="C1086" s="74" t="s">
        <v>15645</v>
      </c>
      <c r="D1086" s="74">
        <v>1279.78</v>
      </c>
    </row>
    <row r="1087" spans="1:4" x14ac:dyDescent="0.25">
      <c r="A1087" s="74">
        <v>804114</v>
      </c>
      <c r="B1087" t="s">
        <v>22690</v>
      </c>
      <c r="C1087" s="74" t="s">
        <v>15645</v>
      </c>
      <c r="D1087" s="74">
        <v>997.93</v>
      </c>
    </row>
    <row r="1088" spans="1:4" x14ac:dyDescent="0.25">
      <c r="A1088" s="74">
        <v>804117</v>
      </c>
      <c r="B1088" t="s">
        <v>22691</v>
      </c>
      <c r="C1088" s="74" t="s">
        <v>15645</v>
      </c>
      <c r="D1088" s="74">
        <v>1305.51</v>
      </c>
    </row>
    <row r="1089" spans="1:4" x14ac:dyDescent="0.25">
      <c r="A1089" s="74">
        <v>804116</v>
      </c>
      <c r="B1089" t="s">
        <v>22692</v>
      </c>
      <c r="C1089" s="74" t="s">
        <v>15645</v>
      </c>
      <c r="D1089" s="74">
        <v>1023.15</v>
      </c>
    </row>
    <row r="1090" spans="1:4" x14ac:dyDescent="0.25">
      <c r="A1090" s="74">
        <v>804391</v>
      </c>
      <c r="B1090" t="s">
        <v>22693</v>
      </c>
      <c r="C1090" s="74" t="s">
        <v>15645</v>
      </c>
      <c r="D1090" s="74">
        <v>2569.83</v>
      </c>
    </row>
    <row r="1091" spans="1:4" x14ac:dyDescent="0.25">
      <c r="A1091" s="74">
        <v>804119</v>
      </c>
      <c r="B1091" t="s">
        <v>22694</v>
      </c>
      <c r="C1091" s="74" t="s">
        <v>15645</v>
      </c>
      <c r="D1091" s="74">
        <v>1340.72</v>
      </c>
    </row>
    <row r="1092" spans="1:4" x14ac:dyDescent="0.25">
      <c r="A1092" s="74">
        <v>804390</v>
      </c>
      <c r="B1092" t="s">
        <v>22695</v>
      </c>
      <c r="C1092" s="74" t="s">
        <v>15645</v>
      </c>
      <c r="D1092" s="74">
        <v>2018.6</v>
      </c>
    </row>
    <row r="1093" spans="1:4" x14ac:dyDescent="0.25">
      <c r="A1093" s="74">
        <v>804118</v>
      </c>
      <c r="B1093" t="s">
        <v>22696</v>
      </c>
      <c r="C1093" s="74" t="s">
        <v>15645</v>
      </c>
      <c r="D1093" s="74">
        <v>1057.8399999999999</v>
      </c>
    </row>
    <row r="1094" spans="1:4" x14ac:dyDescent="0.25">
      <c r="A1094" s="74">
        <v>804103</v>
      </c>
      <c r="B1094" t="s">
        <v>22697</v>
      </c>
      <c r="C1094" s="74" t="s">
        <v>15645</v>
      </c>
      <c r="D1094" s="74">
        <v>1219.8800000000001</v>
      </c>
    </row>
    <row r="1095" spans="1:4" x14ac:dyDescent="0.25">
      <c r="A1095" s="74">
        <v>804102</v>
      </c>
      <c r="B1095" t="s">
        <v>22698</v>
      </c>
      <c r="C1095" s="74" t="s">
        <v>15645</v>
      </c>
      <c r="D1095" s="74">
        <v>939.94</v>
      </c>
    </row>
    <row r="1096" spans="1:4" x14ac:dyDescent="0.25">
      <c r="A1096" s="74">
        <v>804393</v>
      </c>
      <c r="B1096" t="s">
        <v>22699</v>
      </c>
      <c r="C1096" s="74" t="s">
        <v>15645</v>
      </c>
      <c r="D1096" s="74">
        <v>2727.4</v>
      </c>
    </row>
    <row r="1097" spans="1:4" x14ac:dyDescent="0.25">
      <c r="A1097" s="74">
        <v>804121</v>
      </c>
      <c r="B1097" t="s">
        <v>22700</v>
      </c>
      <c r="C1097" s="74" t="s">
        <v>15645</v>
      </c>
      <c r="D1097" s="74">
        <v>1829.56</v>
      </c>
    </row>
    <row r="1098" spans="1:4" x14ac:dyDescent="0.25">
      <c r="A1098" s="74">
        <v>804392</v>
      </c>
      <c r="B1098" t="s">
        <v>22701</v>
      </c>
      <c r="C1098" s="74" t="s">
        <v>15645</v>
      </c>
      <c r="D1098" s="74">
        <v>2110.63</v>
      </c>
    </row>
    <row r="1099" spans="1:4" x14ac:dyDescent="0.25">
      <c r="A1099" s="74">
        <v>804120</v>
      </c>
      <c r="B1099" t="s">
        <v>22702</v>
      </c>
      <c r="C1099" s="74" t="s">
        <v>15645</v>
      </c>
      <c r="D1099" s="74">
        <v>1394.87</v>
      </c>
    </row>
    <row r="1100" spans="1:4" x14ac:dyDescent="0.25">
      <c r="A1100" s="74">
        <v>804125</v>
      </c>
      <c r="B1100" t="s">
        <v>22703</v>
      </c>
      <c r="C1100" s="74" t="s">
        <v>15645</v>
      </c>
      <c r="D1100" s="74">
        <v>1834.76</v>
      </c>
    </row>
    <row r="1101" spans="1:4" x14ac:dyDescent="0.25">
      <c r="A1101" s="74">
        <v>804124</v>
      </c>
      <c r="B1101" t="s">
        <v>22704</v>
      </c>
      <c r="C1101" s="74" t="s">
        <v>15645</v>
      </c>
      <c r="D1101" s="74">
        <v>1399.89</v>
      </c>
    </row>
    <row r="1102" spans="1:4" x14ac:dyDescent="0.25">
      <c r="A1102" s="74">
        <v>804395</v>
      </c>
      <c r="B1102" t="s">
        <v>22705</v>
      </c>
      <c r="C1102" s="74" t="s">
        <v>15645</v>
      </c>
      <c r="D1102" s="74">
        <v>2865.56</v>
      </c>
    </row>
    <row r="1103" spans="1:4" x14ac:dyDescent="0.25">
      <c r="A1103" s="74">
        <v>804127</v>
      </c>
      <c r="B1103" t="s">
        <v>22706</v>
      </c>
      <c r="C1103" s="74" t="s">
        <v>15645</v>
      </c>
      <c r="D1103" s="74">
        <v>1842.46</v>
      </c>
    </row>
    <row r="1104" spans="1:4" x14ac:dyDescent="0.25">
      <c r="A1104" s="74">
        <v>804394</v>
      </c>
      <c r="B1104" t="s">
        <v>22707</v>
      </c>
      <c r="C1104" s="74" t="s">
        <v>15645</v>
      </c>
      <c r="D1104" s="74">
        <v>2215.94</v>
      </c>
    </row>
    <row r="1105" spans="1:4" x14ac:dyDescent="0.25">
      <c r="A1105" s="74">
        <v>804126</v>
      </c>
      <c r="B1105" t="s">
        <v>22708</v>
      </c>
      <c r="C1105" s="74" t="s">
        <v>15645</v>
      </c>
      <c r="D1105" s="74">
        <v>1407.24</v>
      </c>
    </row>
    <row r="1106" spans="1:4" x14ac:dyDescent="0.25">
      <c r="A1106" s="74">
        <v>804129</v>
      </c>
      <c r="B1106" t="s">
        <v>22709</v>
      </c>
      <c r="C1106" s="74" t="s">
        <v>15645</v>
      </c>
      <c r="D1106" s="74">
        <v>1853.32</v>
      </c>
    </row>
    <row r="1107" spans="1:4" x14ac:dyDescent="0.25">
      <c r="A1107" s="74">
        <v>804128</v>
      </c>
      <c r="B1107" t="s">
        <v>22710</v>
      </c>
      <c r="C1107" s="74" t="s">
        <v>15645</v>
      </c>
      <c r="D1107" s="74">
        <v>1417.59</v>
      </c>
    </row>
    <row r="1108" spans="1:4" x14ac:dyDescent="0.25">
      <c r="A1108" s="74">
        <v>804131</v>
      </c>
      <c r="B1108" t="s">
        <v>22711</v>
      </c>
      <c r="C1108" s="74" t="s">
        <v>15645</v>
      </c>
      <c r="D1108" s="74">
        <v>1868.25</v>
      </c>
    </row>
    <row r="1109" spans="1:4" x14ac:dyDescent="0.25">
      <c r="A1109" s="74">
        <v>804130</v>
      </c>
      <c r="B1109" t="s">
        <v>22712</v>
      </c>
      <c r="C1109" s="74" t="s">
        <v>15645</v>
      </c>
      <c r="D1109" s="74">
        <v>1431.99</v>
      </c>
    </row>
    <row r="1110" spans="1:4" x14ac:dyDescent="0.25">
      <c r="A1110" s="74">
        <v>804397</v>
      </c>
      <c r="B1110" t="s">
        <v>22713</v>
      </c>
      <c r="C1110" s="74" t="s">
        <v>15645</v>
      </c>
      <c r="D1110" s="74">
        <v>3195.31</v>
      </c>
    </row>
    <row r="1111" spans="1:4" x14ac:dyDescent="0.25">
      <c r="A1111" s="74">
        <v>804133</v>
      </c>
      <c r="B1111" t="s">
        <v>22714</v>
      </c>
      <c r="C1111" s="74" t="s">
        <v>15645</v>
      </c>
      <c r="D1111" s="74">
        <v>1889.04</v>
      </c>
    </row>
    <row r="1112" spans="1:4" x14ac:dyDescent="0.25">
      <c r="A1112" s="74">
        <v>804396</v>
      </c>
      <c r="B1112" t="s">
        <v>22715</v>
      </c>
      <c r="C1112" s="74" t="s">
        <v>15645</v>
      </c>
      <c r="D1112" s="74">
        <v>2468.23</v>
      </c>
    </row>
    <row r="1113" spans="1:4" x14ac:dyDescent="0.25">
      <c r="A1113" s="74">
        <v>804132</v>
      </c>
      <c r="B1113" t="s">
        <v>22716</v>
      </c>
      <c r="C1113" s="74" t="s">
        <v>15645</v>
      </c>
      <c r="D1113" s="74">
        <v>1452.1</v>
      </c>
    </row>
    <row r="1114" spans="1:4" x14ac:dyDescent="0.25">
      <c r="A1114" s="74">
        <v>804135</v>
      </c>
      <c r="B1114" t="s">
        <v>22717</v>
      </c>
      <c r="C1114" s="74" t="s">
        <v>15645</v>
      </c>
      <c r="D1114" s="74">
        <v>1915.93</v>
      </c>
    </row>
    <row r="1115" spans="1:4" x14ac:dyDescent="0.25">
      <c r="A1115" s="74">
        <v>804134</v>
      </c>
      <c r="B1115" t="s">
        <v>22718</v>
      </c>
      <c r="C1115" s="74" t="s">
        <v>15645</v>
      </c>
      <c r="D1115" s="74">
        <v>1478.29</v>
      </c>
    </row>
    <row r="1116" spans="1:4" x14ac:dyDescent="0.25">
      <c r="A1116" s="74">
        <v>804137</v>
      </c>
      <c r="B1116" t="s">
        <v>22719</v>
      </c>
      <c r="C1116" s="74" t="s">
        <v>15645</v>
      </c>
      <c r="D1116" s="74">
        <v>1885.81</v>
      </c>
    </row>
    <row r="1117" spans="1:4" x14ac:dyDescent="0.25">
      <c r="A1117" s="74">
        <v>804136</v>
      </c>
      <c r="B1117" t="s">
        <v>22720</v>
      </c>
      <c r="C1117" s="74" t="s">
        <v>15645</v>
      </c>
      <c r="D1117" s="74">
        <v>1447.31</v>
      </c>
    </row>
    <row r="1118" spans="1:4" x14ac:dyDescent="0.25">
      <c r="A1118" s="74">
        <v>804399</v>
      </c>
      <c r="B1118" t="s">
        <v>22721</v>
      </c>
      <c r="C1118" s="74" t="s">
        <v>15645</v>
      </c>
      <c r="D1118" s="74">
        <v>3981.75</v>
      </c>
    </row>
    <row r="1119" spans="1:4" x14ac:dyDescent="0.25">
      <c r="A1119" s="74">
        <v>804139</v>
      </c>
      <c r="B1119" t="s">
        <v>22722</v>
      </c>
      <c r="C1119" s="74" t="s">
        <v>15645</v>
      </c>
      <c r="D1119" s="74">
        <v>2004.22</v>
      </c>
    </row>
    <row r="1120" spans="1:4" x14ac:dyDescent="0.25">
      <c r="A1120" s="74">
        <v>804398</v>
      </c>
      <c r="B1120" t="s">
        <v>22723</v>
      </c>
      <c r="C1120" s="74" t="s">
        <v>15645</v>
      </c>
      <c r="D1120" s="74">
        <v>3066.53</v>
      </c>
    </row>
    <row r="1121" spans="1:4" x14ac:dyDescent="0.25">
      <c r="A1121" s="74">
        <v>804138</v>
      </c>
      <c r="B1121" t="s">
        <v>22724</v>
      </c>
      <c r="C1121" s="74" t="s">
        <v>15645</v>
      </c>
      <c r="D1121" s="74">
        <v>1564.68</v>
      </c>
    </row>
    <row r="1122" spans="1:4" x14ac:dyDescent="0.25">
      <c r="A1122" s="74">
        <v>804123</v>
      </c>
      <c r="B1122" t="s">
        <v>22725</v>
      </c>
      <c r="C1122" s="74" t="s">
        <v>15645</v>
      </c>
      <c r="D1122" s="74">
        <v>1830.24</v>
      </c>
    </row>
    <row r="1123" spans="1:4" x14ac:dyDescent="0.25">
      <c r="A1123" s="74">
        <v>804122</v>
      </c>
      <c r="B1123" t="s">
        <v>22726</v>
      </c>
      <c r="C1123" s="74" t="s">
        <v>15645</v>
      </c>
      <c r="D1123" s="74">
        <v>1395.54</v>
      </c>
    </row>
    <row r="1124" spans="1:4" x14ac:dyDescent="0.25">
      <c r="A1124" s="74">
        <v>804401</v>
      </c>
      <c r="B1124" t="s">
        <v>22727</v>
      </c>
      <c r="C1124" s="74" t="s">
        <v>15645</v>
      </c>
      <c r="D1124" s="74">
        <v>3969.77</v>
      </c>
    </row>
    <row r="1125" spans="1:4" x14ac:dyDescent="0.25">
      <c r="A1125" s="74">
        <v>804141</v>
      </c>
      <c r="B1125" t="s">
        <v>22728</v>
      </c>
      <c r="C1125" s="74" t="s">
        <v>15645</v>
      </c>
      <c r="D1125" s="74">
        <v>2553.06</v>
      </c>
    </row>
    <row r="1126" spans="1:4" x14ac:dyDescent="0.25">
      <c r="A1126" s="74">
        <v>804400</v>
      </c>
      <c r="B1126" t="s">
        <v>22729</v>
      </c>
      <c r="C1126" s="74" t="s">
        <v>15645</v>
      </c>
      <c r="D1126" s="74">
        <v>3017.73</v>
      </c>
    </row>
    <row r="1127" spans="1:4" x14ac:dyDescent="0.25">
      <c r="A1127" s="74">
        <v>804140</v>
      </c>
      <c r="B1127" t="s">
        <v>22730</v>
      </c>
      <c r="C1127" s="74" t="s">
        <v>15645</v>
      </c>
      <c r="D1127" s="74">
        <v>1924.01</v>
      </c>
    </row>
    <row r="1128" spans="1:4" x14ac:dyDescent="0.25">
      <c r="A1128" s="74">
        <v>804145</v>
      </c>
      <c r="B1128" t="s">
        <v>22731</v>
      </c>
      <c r="C1128" s="74" t="s">
        <v>15645</v>
      </c>
      <c r="D1128" s="74">
        <v>2561.69</v>
      </c>
    </row>
    <row r="1129" spans="1:4" x14ac:dyDescent="0.25">
      <c r="A1129" s="74">
        <v>804144</v>
      </c>
      <c r="B1129" t="s">
        <v>22732</v>
      </c>
      <c r="C1129" s="74" t="s">
        <v>15645</v>
      </c>
      <c r="D1129" s="74">
        <v>1931.95</v>
      </c>
    </row>
    <row r="1130" spans="1:4" x14ac:dyDescent="0.25">
      <c r="A1130" s="74">
        <v>804403</v>
      </c>
      <c r="B1130" t="s">
        <v>22733</v>
      </c>
      <c r="C1130" s="74" t="s">
        <v>15645</v>
      </c>
      <c r="D1130" s="74">
        <v>4182.34</v>
      </c>
    </row>
    <row r="1131" spans="1:4" x14ac:dyDescent="0.25">
      <c r="A1131" s="74">
        <v>804147</v>
      </c>
      <c r="B1131" t="s">
        <v>22734</v>
      </c>
      <c r="C1131" s="74" t="s">
        <v>15645</v>
      </c>
      <c r="D1131" s="74">
        <v>2572.34</v>
      </c>
    </row>
    <row r="1132" spans="1:4" x14ac:dyDescent="0.25">
      <c r="A1132" s="74">
        <v>804402</v>
      </c>
      <c r="B1132" t="s">
        <v>22735</v>
      </c>
      <c r="C1132" s="74" t="s">
        <v>15645</v>
      </c>
      <c r="D1132" s="74">
        <v>3176.17</v>
      </c>
    </row>
    <row r="1133" spans="1:4" x14ac:dyDescent="0.25">
      <c r="A1133" s="74">
        <v>804146</v>
      </c>
      <c r="B1133" t="s">
        <v>22736</v>
      </c>
      <c r="C1133" s="74" t="s">
        <v>15645</v>
      </c>
      <c r="D1133" s="74">
        <v>1941.91</v>
      </c>
    </row>
    <row r="1134" spans="1:4" x14ac:dyDescent="0.25">
      <c r="A1134" s="74">
        <v>804149</v>
      </c>
      <c r="B1134" t="s">
        <v>22737</v>
      </c>
      <c r="C1134" s="74" t="s">
        <v>15645</v>
      </c>
      <c r="D1134" s="74">
        <v>2588.46</v>
      </c>
    </row>
    <row r="1135" spans="1:4" x14ac:dyDescent="0.25">
      <c r="A1135" s="74">
        <v>804148</v>
      </c>
      <c r="B1135" t="s">
        <v>22738</v>
      </c>
      <c r="C1135" s="74" t="s">
        <v>15645</v>
      </c>
      <c r="D1135" s="74">
        <v>1956.82</v>
      </c>
    </row>
    <row r="1136" spans="1:4" x14ac:dyDescent="0.25">
      <c r="A1136" s="74">
        <v>804151</v>
      </c>
      <c r="B1136" t="s">
        <v>22739</v>
      </c>
      <c r="C1136" s="74" t="s">
        <v>15645</v>
      </c>
      <c r="D1136" s="74">
        <v>2610.4499999999998</v>
      </c>
    </row>
    <row r="1137" spans="1:4" x14ac:dyDescent="0.25">
      <c r="A1137" s="74">
        <v>804150</v>
      </c>
      <c r="B1137" t="s">
        <v>22740</v>
      </c>
      <c r="C1137" s="74" t="s">
        <v>15645</v>
      </c>
      <c r="D1137" s="74">
        <v>1977.43</v>
      </c>
    </row>
    <row r="1138" spans="1:4" x14ac:dyDescent="0.25">
      <c r="A1138" s="74">
        <v>804405</v>
      </c>
      <c r="B1138" t="s">
        <v>22741</v>
      </c>
      <c r="C1138" s="74" t="s">
        <v>15645</v>
      </c>
      <c r="D1138" s="74">
        <v>4677.72</v>
      </c>
    </row>
    <row r="1139" spans="1:4" x14ac:dyDescent="0.25">
      <c r="A1139" s="74">
        <v>804153</v>
      </c>
      <c r="B1139" t="s">
        <v>22742</v>
      </c>
      <c r="C1139" s="74" t="s">
        <v>15645</v>
      </c>
      <c r="D1139" s="74">
        <v>2640.14</v>
      </c>
    </row>
    <row r="1140" spans="1:4" x14ac:dyDescent="0.25">
      <c r="A1140" s="74">
        <v>804404</v>
      </c>
      <c r="B1140" t="s">
        <v>22743</v>
      </c>
      <c r="C1140" s="74" t="s">
        <v>15645</v>
      </c>
      <c r="D1140" s="74">
        <v>3547.58</v>
      </c>
    </row>
    <row r="1141" spans="1:4" x14ac:dyDescent="0.25">
      <c r="A1141" s="74">
        <v>804152</v>
      </c>
      <c r="B1141" t="s">
        <v>22744</v>
      </c>
      <c r="C1141" s="74" t="s">
        <v>15645</v>
      </c>
      <c r="D1141" s="74">
        <v>2005.39</v>
      </c>
    </row>
    <row r="1142" spans="1:4" x14ac:dyDescent="0.25">
      <c r="A1142" s="74">
        <v>804155</v>
      </c>
      <c r="B1142" t="s">
        <v>22745</v>
      </c>
      <c r="C1142" s="74" t="s">
        <v>15645</v>
      </c>
      <c r="D1142" s="74">
        <v>2678.4</v>
      </c>
    </row>
    <row r="1143" spans="1:4" x14ac:dyDescent="0.25">
      <c r="A1143" s="74">
        <v>804154</v>
      </c>
      <c r="B1143" t="s">
        <v>22746</v>
      </c>
      <c r="C1143" s="74" t="s">
        <v>15645</v>
      </c>
      <c r="D1143" s="74">
        <v>2041.75</v>
      </c>
    </row>
    <row r="1144" spans="1:4" x14ac:dyDescent="0.25">
      <c r="A1144" s="74">
        <v>804157</v>
      </c>
      <c r="B1144" t="s">
        <v>22747</v>
      </c>
      <c r="C1144" s="74" t="s">
        <v>15645</v>
      </c>
      <c r="D1144" s="74">
        <v>2731.12</v>
      </c>
    </row>
    <row r="1145" spans="1:4" x14ac:dyDescent="0.25">
      <c r="A1145" s="74">
        <v>804156</v>
      </c>
      <c r="B1145" t="s">
        <v>22748</v>
      </c>
      <c r="C1145" s="74" t="s">
        <v>15645</v>
      </c>
      <c r="D1145" s="74">
        <v>2092.2199999999998</v>
      </c>
    </row>
    <row r="1146" spans="1:4" x14ac:dyDescent="0.25">
      <c r="A1146" s="74">
        <v>804407</v>
      </c>
      <c r="B1146" t="s">
        <v>22749</v>
      </c>
      <c r="C1146" s="74" t="s">
        <v>15645</v>
      </c>
      <c r="D1146" s="74">
        <v>5836.66</v>
      </c>
    </row>
    <row r="1147" spans="1:4" x14ac:dyDescent="0.25">
      <c r="A1147" s="74">
        <v>804159</v>
      </c>
      <c r="B1147" t="s">
        <v>22750</v>
      </c>
      <c r="C1147" s="74" t="s">
        <v>15645</v>
      </c>
      <c r="D1147" s="74">
        <v>2801.21</v>
      </c>
    </row>
    <row r="1148" spans="1:4" x14ac:dyDescent="0.25">
      <c r="A1148" s="74">
        <v>804406</v>
      </c>
      <c r="B1148" t="s">
        <v>22751</v>
      </c>
      <c r="C1148" s="74" t="s">
        <v>15645</v>
      </c>
      <c r="D1148" s="74">
        <v>4411.3599999999997</v>
      </c>
    </row>
    <row r="1149" spans="1:4" x14ac:dyDescent="0.25">
      <c r="A1149" s="74">
        <v>804158</v>
      </c>
      <c r="B1149" t="s">
        <v>22752</v>
      </c>
      <c r="C1149" s="74" t="s">
        <v>15645</v>
      </c>
      <c r="D1149" s="74">
        <v>2159.89</v>
      </c>
    </row>
    <row r="1150" spans="1:4" x14ac:dyDescent="0.25">
      <c r="A1150" s="74">
        <v>804143</v>
      </c>
      <c r="B1150" t="s">
        <v>22753</v>
      </c>
      <c r="C1150" s="74" t="s">
        <v>15645</v>
      </c>
      <c r="D1150" s="74">
        <v>2555.5500000000002</v>
      </c>
    </row>
    <row r="1151" spans="1:4" x14ac:dyDescent="0.25">
      <c r="A1151" s="74">
        <v>804142</v>
      </c>
      <c r="B1151" t="s">
        <v>22754</v>
      </c>
      <c r="C1151" s="74" t="s">
        <v>15645</v>
      </c>
      <c r="D1151" s="74">
        <v>1926.33</v>
      </c>
    </row>
    <row r="1152" spans="1:4" x14ac:dyDescent="0.25">
      <c r="A1152" s="74">
        <v>804409</v>
      </c>
      <c r="B1152" t="s">
        <v>22755</v>
      </c>
      <c r="C1152" s="74" t="s">
        <v>15645</v>
      </c>
      <c r="D1152" s="74">
        <v>7252.95</v>
      </c>
    </row>
    <row r="1153" spans="1:4" x14ac:dyDescent="0.25">
      <c r="A1153" s="74">
        <v>804161</v>
      </c>
      <c r="B1153" t="s">
        <v>22756</v>
      </c>
      <c r="C1153" s="74" t="s">
        <v>15645</v>
      </c>
      <c r="D1153" s="74">
        <v>4410.78</v>
      </c>
    </row>
    <row r="1154" spans="1:4" x14ac:dyDescent="0.25">
      <c r="A1154" s="74">
        <v>804408</v>
      </c>
      <c r="B1154" t="s">
        <v>22757</v>
      </c>
      <c r="C1154" s="74" t="s">
        <v>15645</v>
      </c>
      <c r="D1154" s="74">
        <v>5383.79</v>
      </c>
    </row>
    <row r="1155" spans="1:4" x14ac:dyDescent="0.25">
      <c r="A1155" s="74">
        <v>804160</v>
      </c>
      <c r="B1155" t="s">
        <v>22758</v>
      </c>
      <c r="C1155" s="74" t="s">
        <v>15645</v>
      </c>
      <c r="D1155" s="74">
        <v>3289.11</v>
      </c>
    </row>
    <row r="1156" spans="1:4" x14ac:dyDescent="0.25">
      <c r="A1156" s="74">
        <v>804165</v>
      </c>
      <c r="B1156" t="s">
        <v>22759</v>
      </c>
      <c r="C1156" s="74" t="s">
        <v>15645</v>
      </c>
      <c r="D1156" s="74">
        <v>4422.58</v>
      </c>
    </row>
    <row r="1157" spans="1:4" x14ac:dyDescent="0.25">
      <c r="A1157" s="74">
        <v>804164</v>
      </c>
      <c r="B1157" t="s">
        <v>22760</v>
      </c>
      <c r="C1157" s="74" t="s">
        <v>15645</v>
      </c>
      <c r="D1157" s="74">
        <v>3300.05</v>
      </c>
    </row>
    <row r="1158" spans="1:4" x14ac:dyDescent="0.25">
      <c r="A1158" s="74">
        <v>804411</v>
      </c>
      <c r="B1158" t="s">
        <v>22761</v>
      </c>
      <c r="C1158" s="74" t="s">
        <v>15645</v>
      </c>
      <c r="D1158" s="74">
        <v>7652.08</v>
      </c>
    </row>
    <row r="1159" spans="1:4" x14ac:dyDescent="0.25">
      <c r="A1159" s="74">
        <v>804167</v>
      </c>
      <c r="B1159" t="s">
        <v>22762</v>
      </c>
      <c r="C1159" s="74" t="s">
        <v>15645</v>
      </c>
      <c r="D1159" s="74">
        <v>4438.0200000000004</v>
      </c>
    </row>
    <row r="1160" spans="1:4" x14ac:dyDescent="0.25">
      <c r="A1160" s="74">
        <v>804410</v>
      </c>
      <c r="B1160" t="s">
        <v>22763</v>
      </c>
      <c r="C1160" s="74" t="s">
        <v>15645</v>
      </c>
      <c r="D1160" s="74">
        <v>5675.54</v>
      </c>
    </row>
    <row r="1161" spans="1:4" x14ac:dyDescent="0.25">
      <c r="A1161" s="74">
        <v>804166</v>
      </c>
      <c r="B1161" t="s">
        <v>22764</v>
      </c>
      <c r="C1161" s="74" t="s">
        <v>15645</v>
      </c>
      <c r="D1161" s="74">
        <v>3314.28</v>
      </c>
    </row>
    <row r="1162" spans="1:4" x14ac:dyDescent="0.25">
      <c r="A1162" s="74">
        <v>804169</v>
      </c>
      <c r="B1162" t="s">
        <v>22765</v>
      </c>
      <c r="C1162" s="74" t="s">
        <v>15645</v>
      </c>
      <c r="D1162" s="74">
        <v>4460.4799999999996</v>
      </c>
    </row>
    <row r="1163" spans="1:4" x14ac:dyDescent="0.25">
      <c r="A1163" s="74">
        <v>804168</v>
      </c>
      <c r="B1163" t="s">
        <v>22766</v>
      </c>
      <c r="C1163" s="74" t="s">
        <v>15645</v>
      </c>
      <c r="D1163" s="74">
        <v>3335.18</v>
      </c>
    </row>
    <row r="1164" spans="1:4" x14ac:dyDescent="0.25">
      <c r="A1164" s="74">
        <v>804171</v>
      </c>
      <c r="B1164" t="s">
        <v>22767</v>
      </c>
      <c r="C1164" s="74" t="s">
        <v>15645</v>
      </c>
      <c r="D1164" s="74">
        <v>4491.1000000000004</v>
      </c>
    </row>
    <row r="1165" spans="1:4" x14ac:dyDescent="0.25">
      <c r="A1165" s="74">
        <v>804170</v>
      </c>
      <c r="B1165" t="s">
        <v>22768</v>
      </c>
      <c r="C1165" s="74" t="s">
        <v>15645</v>
      </c>
      <c r="D1165" s="74">
        <v>3363.73</v>
      </c>
    </row>
    <row r="1166" spans="1:4" x14ac:dyDescent="0.25">
      <c r="A1166" s="74">
        <v>804413</v>
      </c>
      <c r="B1166" t="s">
        <v>22769</v>
      </c>
      <c r="C1166" s="74" t="s">
        <v>15645</v>
      </c>
      <c r="D1166" s="74">
        <v>8580.7000000000007</v>
      </c>
    </row>
    <row r="1167" spans="1:4" x14ac:dyDescent="0.25">
      <c r="A1167" s="74">
        <v>804173</v>
      </c>
      <c r="B1167" t="s">
        <v>22770</v>
      </c>
      <c r="C1167" s="74" t="s">
        <v>15645</v>
      </c>
      <c r="D1167" s="74">
        <v>4532.12</v>
      </c>
    </row>
    <row r="1168" spans="1:4" x14ac:dyDescent="0.25">
      <c r="A1168" s="74">
        <v>804412</v>
      </c>
      <c r="B1168" t="s">
        <v>22771</v>
      </c>
      <c r="C1168" s="74" t="s">
        <v>15645</v>
      </c>
      <c r="D1168" s="74">
        <v>6355.69</v>
      </c>
    </row>
    <row r="1169" spans="1:4" x14ac:dyDescent="0.25">
      <c r="A1169" s="74">
        <v>804172</v>
      </c>
      <c r="B1169" t="s">
        <v>22772</v>
      </c>
      <c r="C1169" s="74" t="s">
        <v>15645</v>
      </c>
      <c r="D1169" s="74">
        <v>3402.33</v>
      </c>
    </row>
    <row r="1170" spans="1:4" x14ac:dyDescent="0.25">
      <c r="A1170" s="74">
        <v>804175</v>
      </c>
      <c r="B1170" t="s">
        <v>22773</v>
      </c>
      <c r="C1170" s="74" t="s">
        <v>15645</v>
      </c>
      <c r="D1170" s="74">
        <v>4586.92</v>
      </c>
    </row>
    <row r="1171" spans="1:4" x14ac:dyDescent="0.25">
      <c r="A1171" s="74">
        <v>804174</v>
      </c>
      <c r="B1171" t="s">
        <v>22774</v>
      </c>
      <c r="C1171" s="74" t="s">
        <v>15645</v>
      </c>
      <c r="D1171" s="74">
        <v>3454.36</v>
      </c>
    </row>
    <row r="1172" spans="1:4" x14ac:dyDescent="0.25">
      <c r="A1172" s="74">
        <v>804177</v>
      </c>
      <c r="B1172" t="s">
        <v>22775</v>
      </c>
      <c r="C1172" s="74" t="s">
        <v>15645</v>
      </c>
      <c r="D1172" s="74">
        <v>4660.0200000000004</v>
      </c>
    </row>
    <row r="1173" spans="1:4" x14ac:dyDescent="0.25">
      <c r="A1173" s="74">
        <v>804176</v>
      </c>
      <c r="B1173" t="s">
        <v>22776</v>
      </c>
      <c r="C1173" s="74" t="s">
        <v>15645</v>
      </c>
      <c r="D1173" s="74">
        <v>3524.18</v>
      </c>
    </row>
    <row r="1174" spans="1:4" x14ac:dyDescent="0.25">
      <c r="A1174" s="74">
        <v>804415</v>
      </c>
      <c r="B1174" t="s">
        <v>22777</v>
      </c>
      <c r="C1174" s="74" t="s">
        <v>15645</v>
      </c>
      <c r="D1174" s="74">
        <v>10771.16</v>
      </c>
    </row>
    <row r="1175" spans="1:4" x14ac:dyDescent="0.25">
      <c r="A1175" s="74">
        <v>804179</v>
      </c>
      <c r="B1175" t="s">
        <v>22778</v>
      </c>
      <c r="C1175" s="74" t="s">
        <v>15645</v>
      </c>
      <c r="D1175" s="74">
        <v>4759.75</v>
      </c>
    </row>
    <row r="1176" spans="1:4" x14ac:dyDescent="0.25">
      <c r="A1176" s="74">
        <v>804414</v>
      </c>
      <c r="B1176" t="s">
        <v>22779</v>
      </c>
      <c r="C1176" s="74" t="s">
        <v>15645</v>
      </c>
      <c r="D1176" s="74">
        <v>7952.21</v>
      </c>
    </row>
    <row r="1177" spans="1:4" x14ac:dyDescent="0.25">
      <c r="A1177" s="74">
        <v>804178</v>
      </c>
      <c r="B1177" t="s">
        <v>22780</v>
      </c>
      <c r="C1177" s="74" t="s">
        <v>15645</v>
      </c>
      <c r="D1177" s="74">
        <v>3620.27</v>
      </c>
    </row>
    <row r="1178" spans="1:4" x14ac:dyDescent="0.25">
      <c r="A1178" s="74">
        <v>804163</v>
      </c>
      <c r="B1178" t="s">
        <v>22781</v>
      </c>
      <c r="C1178" s="74" t="s">
        <v>15645</v>
      </c>
      <c r="D1178" s="74">
        <v>4413.95</v>
      </c>
    </row>
    <row r="1179" spans="1:4" x14ac:dyDescent="0.25">
      <c r="A1179" s="74">
        <v>804162</v>
      </c>
      <c r="B1179" t="s">
        <v>22782</v>
      </c>
      <c r="C1179" s="74" t="s">
        <v>15645</v>
      </c>
      <c r="D1179" s="74">
        <v>3292.11</v>
      </c>
    </row>
    <row r="1180" spans="1:4" x14ac:dyDescent="0.25">
      <c r="A1180" s="74">
        <v>804441</v>
      </c>
      <c r="B1180" t="s">
        <v>22783</v>
      </c>
      <c r="C1180" s="74" t="s">
        <v>15645</v>
      </c>
      <c r="D1180" s="74">
        <v>4896.32</v>
      </c>
    </row>
    <row r="1181" spans="1:4" x14ac:dyDescent="0.25">
      <c r="A1181" s="74">
        <v>804317</v>
      </c>
      <c r="B1181" t="s">
        <v>22784</v>
      </c>
      <c r="C1181" s="74" t="s">
        <v>15645</v>
      </c>
      <c r="D1181" s="74">
        <v>2683.27</v>
      </c>
    </row>
    <row r="1182" spans="1:4" x14ac:dyDescent="0.25">
      <c r="A1182" s="74">
        <v>804440</v>
      </c>
      <c r="B1182" t="s">
        <v>22785</v>
      </c>
      <c r="C1182" s="74" t="s">
        <v>15645</v>
      </c>
      <c r="D1182" s="74">
        <v>3747.33</v>
      </c>
    </row>
    <row r="1183" spans="1:4" x14ac:dyDescent="0.25">
      <c r="A1183" s="74">
        <v>804316</v>
      </c>
      <c r="B1183" t="s">
        <v>22786</v>
      </c>
      <c r="C1183" s="74" t="s">
        <v>15645</v>
      </c>
      <c r="D1183" s="74">
        <v>2024.31</v>
      </c>
    </row>
    <row r="1184" spans="1:4" x14ac:dyDescent="0.25">
      <c r="A1184" s="74">
        <v>804321</v>
      </c>
      <c r="B1184" t="s">
        <v>22787</v>
      </c>
      <c r="C1184" s="74" t="s">
        <v>15645</v>
      </c>
      <c r="D1184" s="74">
        <v>2701.05</v>
      </c>
    </row>
    <row r="1185" spans="1:4" x14ac:dyDescent="0.25">
      <c r="A1185" s="74">
        <v>804320</v>
      </c>
      <c r="B1185" t="s">
        <v>22788</v>
      </c>
      <c r="C1185" s="74" t="s">
        <v>15645</v>
      </c>
      <c r="D1185" s="74">
        <v>2040.02</v>
      </c>
    </row>
    <row r="1186" spans="1:4" x14ac:dyDescent="0.25">
      <c r="A1186" s="74">
        <v>804443</v>
      </c>
      <c r="B1186" t="s">
        <v>22789</v>
      </c>
      <c r="C1186" s="74" t="s">
        <v>15645</v>
      </c>
      <c r="D1186" s="74">
        <v>5110.1899999999996</v>
      </c>
    </row>
    <row r="1187" spans="1:4" x14ac:dyDescent="0.25">
      <c r="A1187" s="74">
        <v>804323</v>
      </c>
      <c r="B1187" t="s">
        <v>22790</v>
      </c>
      <c r="C1187" s="74" t="s">
        <v>15645</v>
      </c>
      <c r="D1187" s="74">
        <v>2724.75</v>
      </c>
    </row>
    <row r="1188" spans="1:4" x14ac:dyDescent="0.25">
      <c r="A1188" s="74">
        <v>804442</v>
      </c>
      <c r="B1188" t="s">
        <v>22791</v>
      </c>
      <c r="C1188" s="74" t="s">
        <v>15645</v>
      </c>
      <c r="D1188" s="74">
        <v>3909.85</v>
      </c>
    </row>
    <row r="1189" spans="1:4" x14ac:dyDescent="0.25">
      <c r="A1189" s="74">
        <v>804322</v>
      </c>
      <c r="B1189" t="s">
        <v>22792</v>
      </c>
      <c r="C1189" s="74" t="s">
        <v>15645</v>
      </c>
      <c r="D1189" s="74">
        <v>2060.9499999999998</v>
      </c>
    </row>
    <row r="1190" spans="1:4" x14ac:dyDescent="0.25">
      <c r="A1190" s="74">
        <v>804325</v>
      </c>
      <c r="B1190" t="s">
        <v>22793</v>
      </c>
      <c r="C1190" s="74" t="s">
        <v>15645</v>
      </c>
      <c r="D1190" s="74">
        <v>2758.91</v>
      </c>
    </row>
    <row r="1191" spans="1:4" x14ac:dyDescent="0.25">
      <c r="A1191" s="74">
        <v>804324</v>
      </c>
      <c r="B1191" t="s">
        <v>22794</v>
      </c>
      <c r="C1191" s="74" t="s">
        <v>15645</v>
      </c>
      <c r="D1191" s="74">
        <v>2091.48</v>
      </c>
    </row>
    <row r="1192" spans="1:4" x14ac:dyDescent="0.25">
      <c r="A1192" s="74">
        <v>804327</v>
      </c>
      <c r="B1192" t="s">
        <v>22795</v>
      </c>
      <c r="C1192" s="74" t="s">
        <v>15645</v>
      </c>
      <c r="D1192" s="74">
        <v>2805.8</v>
      </c>
    </row>
    <row r="1193" spans="1:4" x14ac:dyDescent="0.25">
      <c r="A1193" s="74">
        <v>804326</v>
      </c>
      <c r="B1193" t="s">
        <v>22796</v>
      </c>
      <c r="C1193" s="74" t="s">
        <v>15645</v>
      </c>
      <c r="D1193" s="74">
        <v>2133.52</v>
      </c>
    </row>
    <row r="1194" spans="1:4" x14ac:dyDescent="0.25">
      <c r="A1194" s="74">
        <v>804445</v>
      </c>
      <c r="B1194" t="s">
        <v>22797</v>
      </c>
      <c r="C1194" s="74" t="s">
        <v>15645</v>
      </c>
      <c r="D1194" s="74">
        <v>5704.26</v>
      </c>
    </row>
    <row r="1195" spans="1:4" x14ac:dyDescent="0.25">
      <c r="A1195" s="74">
        <v>804329</v>
      </c>
      <c r="B1195" t="s">
        <v>22798</v>
      </c>
      <c r="C1195" s="74" t="s">
        <v>15645</v>
      </c>
      <c r="D1195" s="74">
        <v>2867.87</v>
      </c>
    </row>
    <row r="1196" spans="1:4" x14ac:dyDescent="0.25">
      <c r="A1196" s="74">
        <v>804444</v>
      </c>
      <c r="B1196" t="s">
        <v>22799</v>
      </c>
      <c r="C1196" s="74" t="s">
        <v>15645</v>
      </c>
      <c r="D1196" s="74">
        <v>4361.4399999999996</v>
      </c>
    </row>
    <row r="1197" spans="1:4" x14ac:dyDescent="0.25">
      <c r="A1197" s="74">
        <v>804328</v>
      </c>
      <c r="B1197" t="s">
        <v>22800</v>
      </c>
      <c r="C1197" s="74" t="s">
        <v>15645</v>
      </c>
      <c r="D1197" s="74">
        <v>2189.89</v>
      </c>
    </row>
    <row r="1198" spans="1:4" x14ac:dyDescent="0.25">
      <c r="A1198" s="74">
        <v>804331</v>
      </c>
      <c r="B1198" t="s">
        <v>22801</v>
      </c>
      <c r="C1198" s="74" t="s">
        <v>15645</v>
      </c>
      <c r="D1198" s="74">
        <v>2947.82</v>
      </c>
    </row>
    <row r="1199" spans="1:4" x14ac:dyDescent="0.25">
      <c r="A1199" s="74">
        <v>804330</v>
      </c>
      <c r="B1199" t="s">
        <v>22802</v>
      </c>
      <c r="C1199" s="74" t="s">
        <v>15645</v>
      </c>
      <c r="D1199" s="74">
        <v>2263.27</v>
      </c>
    </row>
    <row r="1200" spans="1:4" x14ac:dyDescent="0.25">
      <c r="A1200" s="74">
        <v>804333</v>
      </c>
      <c r="B1200" t="s">
        <v>22803</v>
      </c>
      <c r="C1200" s="74" t="s">
        <v>15645</v>
      </c>
      <c r="D1200" s="74">
        <v>3054.24</v>
      </c>
    </row>
    <row r="1201" spans="1:4" x14ac:dyDescent="0.25">
      <c r="A1201" s="74">
        <v>804332</v>
      </c>
      <c r="B1201" t="s">
        <v>22804</v>
      </c>
      <c r="C1201" s="74" t="s">
        <v>15645</v>
      </c>
      <c r="D1201" s="74">
        <v>2362.08</v>
      </c>
    </row>
    <row r="1202" spans="1:4" x14ac:dyDescent="0.25">
      <c r="A1202" s="74">
        <v>804447</v>
      </c>
      <c r="B1202" t="s">
        <v>22805</v>
      </c>
      <c r="C1202" s="74" t="s">
        <v>15645</v>
      </c>
      <c r="D1202" s="74">
        <v>7060.24</v>
      </c>
    </row>
    <row r="1203" spans="1:4" x14ac:dyDescent="0.25">
      <c r="A1203" s="74">
        <v>804335</v>
      </c>
      <c r="B1203" t="s">
        <v>22806</v>
      </c>
      <c r="C1203" s="74" t="s">
        <v>15645</v>
      </c>
      <c r="D1203" s="74">
        <v>3194.3</v>
      </c>
    </row>
    <row r="1204" spans="1:4" x14ac:dyDescent="0.25">
      <c r="A1204" s="74">
        <v>804446</v>
      </c>
      <c r="B1204" t="s">
        <v>22807</v>
      </c>
      <c r="C1204" s="74" t="s">
        <v>15645</v>
      </c>
      <c r="D1204" s="74">
        <v>5391.14</v>
      </c>
    </row>
    <row r="1205" spans="1:4" x14ac:dyDescent="0.25">
      <c r="A1205" s="74">
        <v>804334</v>
      </c>
      <c r="B1205" t="s">
        <v>22808</v>
      </c>
      <c r="C1205" s="74" t="s">
        <v>15645</v>
      </c>
      <c r="D1205" s="74">
        <v>2493.85</v>
      </c>
    </row>
    <row r="1206" spans="1:4" x14ac:dyDescent="0.25">
      <c r="A1206" s="74">
        <v>804319</v>
      </c>
      <c r="B1206" t="s">
        <v>22809</v>
      </c>
      <c r="C1206" s="74" t="s">
        <v>15645</v>
      </c>
      <c r="D1206" s="74">
        <v>2687.38</v>
      </c>
    </row>
    <row r="1207" spans="1:4" x14ac:dyDescent="0.25">
      <c r="A1207" s="74">
        <v>804318</v>
      </c>
      <c r="B1207" t="s">
        <v>22810</v>
      </c>
      <c r="C1207" s="74" t="s">
        <v>15645</v>
      </c>
      <c r="D1207" s="74">
        <v>2027.9</v>
      </c>
    </row>
    <row r="1208" spans="1:4" x14ac:dyDescent="0.25">
      <c r="A1208" s="74">
        <v>804449</v>
      </c>
      <c r="B1208" t="s">
        <v>22811</v>
      </c>
      <c r="C1208" s="74" t="s">
        <v>15645</v>
      </c>
      <c r="D1208" s="74">
        <v>7156.93</v>
      </c>
    </row>
    <row r="1209" spans="1:4" x14ac:dyDescent="0.25">
      <c r="A1209" s="74">
        <v>804337</v>
      </c>
      <c r="B1209" t="s">
        <v>22812</v>
      </c>
      <c r="C1209" s="74" t="s">
        <v>15645</v>
      </c>
      <c r="D1209" s="74">
        <v>3695.84</v>
      </c>
    </row>
    <row r="1210" spans="1:4" x14ac:dyDescent="0.25">
      <c r="A1210" s="74">
        <v>804448</v>
      </c>
      <c r="B1210" t="s">
        <v>22813</v>
      </c>
      <c r="C1210" s="74" t="s">
        <v>15645</v>
      </c>
      <c r="D1210" s="74">
        <v>5380.8</v>
      </c>
    </row>
    <row r="1211" spans="1:4" x14ac:dyDescent="0.25">
      <c r="A1211" s="74">
        <v>804336</v>
      </c>
      <c r="B1211" t="s">
        <v>22814</v>
      </c>
      <c r="C1211" s="74" t="s">
        <v>15645</v>
      </c>
      <c r="D1211" s="74">
        <v>2745.36</v>
      </c>
    </row>
    <row r="1212" spans="1:4" x14ac:dyDescent="0.25">
      <c r="A1212" s="74">
        <v>804341</v>
      </c>
      <c r="B1212" t="s">
        <v>22815</v>
      </c>
      <c r="C1212" s="74" t="s">
        <v>15645</v>
      </c>
      <c r="D1212" s="74">
        <v>3723.29</v>
      </c>
    </row>
    <row r="1213" spans="1:4" x14ac:dyDescent="0.25">
      <c r="A1213" s="74">
        <v>804340</v>
      </c>
      <c r="B1213" t="s">
        <v>22816</v>
      </c>
      <c r="C1213" s="74" t="s">
        <v>15645</v>
      </c>
      <c r="D1213" s="74">
        <v>2768.65</v>
      </c>
    </row>
    <row r="1214" spans="1:4" x14ac:dyDescent="0.25">
      <c r="A1214" s="74">
        <v>804451</v>
      </c>
      <c r="B1214" t="s">
        <v>22817</v>
      </c>
      <c r="C1214" s="74" t="s">
        <v>15645</v>
      </c>
      <c r="D1214" s="74">
        <v>7486.66</v>
      </c>
    </row>
    <row r="1215" spans="1:4" x14ac:dyDescent="0.25">
      <c r="A1215" s="74">
        <v>804343</v>
      </c>
      <c r="B1215" t="s">
        <v>22818</v>
      </c>
      <c r="C1215" s="74" t="s">
        <v>15645</v>
      </c>
      <c r="D1215" s="74">
        <v>3758.27</v>
      </c>
    </row>
    <row r="1216" spans="1:4" x14ac:dyDescent="0.25">
      <c r="A1216" s="74">
        <v>804450</v>
      </c>
      <c r="B1216" t="s">
        <v>22819</v>
      </c>
      <c r="C1216" s="74" t="s">
        <v>15645</v>
      </c>
      <c r="D1216" s="74">
        <v>5626.32</v>
      </c>
    </row>
    <row r="1217" spans="1:4" x14ac:dyDescent="0.25">
      <c r="A1217" s="74">
        <v>804342</v>
      </c>
      <c r="B1217" t="s">
        <v>22820</v>
      </c>
      <c r="C1217" s="74" t="s">
        <v>15645</v>
      </c>
      <c r="D1217" s="74">
        <v>2798.44</v>
      </c>
    </row>
    <row r="1218" spans="1:4" x14ac:dyDescent="0.25">
      <c r="A1218" s="74">
        <v>804345</v>
      </c>
      <c r="B1218" t="s">
        <v>22821</v>
      </c>
      <c r="C1218" s="74" t="s">
        <v>15645</v>
      </c>
      <c r="D1218" s="74">
        <v>3809.2</v>
      </c>
    </row>
    <row r="1219" spans="1:4" x14ac:dyDescent="0.25">
      <c r="A1219" s="74">
        <v>804344</v>
      </c>
      <c r="B1219" t="s">
        <v>22822</v>
      </c>
      <c r="C1219" s="74" t="s">
        <v>15645</v>
      </c>
      <c r="D1219" s="74">
        <v>2842.29</v>
      </c>
    </row>
    <row r="1220" spans="1:4" x14ac:dyDescent="0.25">
      <c r="A1220" s="74">
        <v>804347</v>
      </c>
      <c r="B1220" t="s">
        <v>22823</v>
      </c>
      <c r="C1220" s="74" t="s">
        <v>15645</v>
      </c>
      <c r="D1220" s="74">
        <v>3878.6</v>
      </c>
    </row>
    <row r="1221" spans="1:4" x14ac:dyDescent="0.25">
      <c r="A1221" s="74">
        <v>804346</v>
      </c>
      <c r="B1221" t="s">
        <v>22824</v>
      </c>
      <c r="C1221" s="74" t="s">
        <v>15645</v>
      </c>
      <c r="D1221" s="74">
        <v>2902.52</v>
      </c>
    </row>
    <row r="1222" spans="1:4" x14ac:dyDescent="0.25">
      <c r="A1222" s="74">
        <v>804453</v>
      </c>
      <c r="B1222" t="s">
        <v>22825</v>
      </c>
      <c r="C1222" s="74" t="s">
        <v>15645</v>
      </c>
      <c r="D1222" s="74">
        <v>8350</v>
      </c>
    </row>
    <row r="1223" spans="1:4" x14ac:dyDescent="0.25">
      <c r="A1223" s="74">
        <v>804349</v>
      </c>
      <c r="B1223" t="s">
        <v>22826</v>
      </c>
      <c r="C1223" s="74" t="s">
        <v>15645</v>
      </c>
      <c r="D1223" s="74">
        <v>3969.35</v>
      </c>
    </row>
    <row r="1224" spans="1:4" x14ac:dyDescent="0.25">
      <c r="A1224" s="74">
        <v>804452</v>
      </c>
      <c r="B1224" t="s">
        <v>22827</v>
      </c>
      <c r="C1224" s="74" t="s">
        <v>15645</v>
      </c>
      <c r="D1224" s="74">
        <v>6268.34</v>
      </c>
    </row>
    <row r="1225" spans="1:4" x14ac:dyDescent="0.25">
      <c r="A1225" s="74">
        <v>804348</v>
      </c>
      <c r="B1225" t="s">
        <v>22828</v>
      </c>
      <c r="C1225" s="74" t="s">
        <v>15645</v>
      </c>
      <c r="D1225" s="74">
        <v>2982.21</v>
      </c>
    </row>
    <row r="1226" spans="1:4" x14ac:dyDescent="0.25">
      <c r="A1226" s="74">
        <v>804351</v>
      </c>
      <c r="B1226" t="s">
        <v>22829</v>
      </c>
      <c r="C1226" s="74" t="s">
        <v>15645</v>
      </c>
      <c r="D1226" s="74">
        <v>4085.74</v>
      </c>
    </row>
    <row r="1227" spans="1:4" x14ac:dyDescent="0.25">
      <c r="A1227" s="74">
        <v>804350</v>
      </c>
      <c r="B1227" t="s">
        <v>22830</v>
      </c>
      <c r="C1227" s="74" t="s">
        <v>15645</v>
      </c>
      <c r="D1227" s="74">
        <v>3085.8</v>
      </c>
    </row>
    <row r="1228" spans="1:4" x14ac:dyDescent="0.25">
      <c r="A1228" s="74">
        <v>804353</v>
      </c>
      <c r="B1228" t="s">
        <v>22831</v>
      </c>
      <c r="C1228" s="74" t="s">
        <v>15645</v>
      </c>
      <c r="D1228" s="74">
        <v>4237.8999999999996</v>
      </c>
    </row>
    <row r="1229" spans="1:4" x14ac:dyDescent="0.25">
      <c r="A1229" s="74">
        <v>804352</v>
      </c>
      <c r="B1229" t="s">
        <v>22832</v>
      </c>
      <c r="C1229" s="74" t="s">
        <v>15645</v>
      </c>
      <c r="D1229" s="74">
        <v>3223.44</v>
      </c>
    </row>
    <row r="1230" spans="1:4" x14ac:dyDescent="0.25">
      <c r="A1230" s="74">
        <v>804455</v>
      </c>
      <c r="B1230" t="s">
        <v>22833</v>
      </c>
      <c r="C1230" s="74" t="s">
        <v>15645</v>
      </c>
      <c r="D1230" s="74">
        <v>10342.719999999999</v>
      </c>
    </row>
    <row r="1231" spans="1:4" x14ac:dyDescent="0.25">
      <c r="A1231" s="74">
        <v>804355</v>
      </c>
      <c r="B1231" t="s">
        <v>22834</v>
      </c>
      <c r="C1231" s="74" t="s">
        <v>15645</v>
      </c>
      <c r="D1231" s="74">
        <v>4437.32</v>
      </c>
    </row>
    <row r="1232" spans="1:4" x14ac:dyDescent="0.25">
      <c r="A1232" s="74">
        <v>804454</v>
      </c>
      <c r="B1232" t="s">
        <v>22835</v>
      </c>
      <c r="C1232" s="74" t="s">
        <v>15645</v>
      </c>
      <c r="D1232" s="74">
        <v>7752.01</v>
      </c>
    </row>
    <row r="1233" spans="1:4" x14ac:dyDescent="0.25">
      <c r="A1233" s="74">
        <v>804354</v>
      </c>
      <c r="B1233" t="s">
        <v>22836</v>
      </c>
      <c r="C1233" s="74" t="s">
        <v>15645</v>
      </c>
      <c r="D1233" s="74">
        <v>3406.6</v>
      </c>
    </row>
    <row r="1234" spans="1:4" x14ac:dyDescent="0.25">
      <c r="A1234" s="74">
        <v>804339</v>
      </c>
      <c r="B1234" t="s">
        <v>22837</v>
      </c>
      <c r="C1234" s="74" t="s">
        <v>15645</v>
      </c>
      <c r="D1234" s="74">
        <v>3702.7</v>
      </c>
    </row>
    <row r="1235" spans="1:4" x14ac:dyDescent="0.25">
      <c r="A1235" s="74">
        <v>804338</v>
      </c>
      <c r="B1235" t="s">
        <v>22838</v>
      </c>
      <c r="C1235" s="74" t="s">
        <v>15645</v>
      </c>
      <c r="D1235" s="74">
        <v>2751.18</v>
      </c>
    </row>
    <row r="1236" spans="1:4" x14ac:dyDescent="0.25">
      <c r="A1236" s="74">
        <v>804457</v>
      </c>
      <c r="B1236" t="s">
        <v>22839</v>
      </c>
      <c r="C1236" s="74" t="s">
        <v>15645</v>
      </c>
      <c r="D1236" s="74">
        <v>12642.88</v>
      </c>
    </row>
    <row r="1237" spans="1:4" x14ac:dyDescent="0.25">
      <c r="A1237" s="74">
        <v>804357</v>
      </c>
      <c r="B1237" t="s">
        <v>22840</v>
      </c>
      <c r="C1237" s="74" t="s">
        <v>15645</v>
      </c>
      <c r="D1237" s="74">
        <v>6269.53</v>
      </c>
    </row>
    <row r="1238" spans="1:4" x14ac:dyDescent="0.25">
      <c r="A1238" s="74">
        <v>804456</v>
      </c>
      <c r="B1238" t="s">
        <v>22841</v>
      </c>
      <c r="C1238" s="74" t="s">
        <v>15645</v>
      </c>
      <c r="D1238" s="74">
        <v>9268.3700000000008</v>
      </c>
    </row>
    <row r="1239" spans="1:4" x14ac:dyDescent="0.25">
      <c r="A1239" s="74">
        <v>804356</v>
      </c>
      <c r="B1239" t="s">
        <v>22842</v>
      </c>
      <c r="C1239" s="74" t="s">
        <v>15645</v>
      </c>
      <c r="D1239" s="74">
        <v>4586.6000000000004</v>
      </c>
    </row>
    <row r="1240" spans="1:4" x14ac:dyDescent="0.25">
      <c r="A1240" s="74">
        <v>804361</v>
      </c>
      <c r="B1240" t="s">
        <v>22843</v>
      </c>
      <c r="C1240" s="74" t="s">
        <v>15645</v>
      </c>
      <c r="D1240" s="74">
        <v>6312.15</v>
      </c>
    </row>
    <row r="1241" spans="1:4" x14ac:dyDescent="0.25">
      <c r="A1241" s="74">
        <v>804360</v>
      </c>
      <c r="B1241" t="s">
        <v>22844</v>
      </c>
      <c r="C1241" s="74" t="s">
        <v>15645</v>
      </c>
      <c r="D1241" s="74">
        <v>4621.95</v>
      </c>
    </row>
    <row r="1242" spans="1:4" x14ac:dyDescent="0.25">
      <c r="A1242" s="74">
        <v>804459</v>
      </c>
      <c r="B1242" t="s">
        <v>22845</v>
      </c>
      <c r="C1242" s="74" t="s">
        <v>15645</v>
      </c>
      <c r="D1242" s="74">
        <v>13233.1</v>
      </c>
    </row>
    <row r="1243" spans="1:4" x14ac:dyDescent="0.25">
      <c r="A1243" s="74">
        <v>804363</v>
      </c>
      <c r="B1243" t="s">
        <v>22846</v>
      </c>
      <c r="C1243" s="74" t="s">
        <v>15645</v>
      </c>
      <c r="D1243" s="74">
        <v>6366.67</v>
      </c>
    </row>
    <row r="1244" spans="1:4" x14ac:dyDescent="0.25">
      <c r="A1244" s="74">
        <v>804458</v>
      </c>
      <c r="B1244" t="s">
        <v>22847</v>
      </c>
      <c r="C1244" s="74" t="s">
        <v>15645</v>
      </c>
      <c r="D1244" s="74">
        <v>9697.7800000000007</v>
      </c>
    </row>
    <row r="1245" spans="1:4" x14ac:dyDescent="0.25">
      <c r="A1245" s="74">
        <v>804362</v>
      </c>
      <c r="B1245" t="s">
        <v>22848</v>
      </c>
      <c r="C1245" s="74" t="s">
        <v>15645</v>
      </c>
      <c r="D1245" s="74">
        <v>4667.3100000000004</v>
      </c>
    </row>
    <row r="1246" spans="1:4" x14ac:dyDescent="0.25">
      <c r="A1246" s="74">
        <v>804365</v>
      </c>
      <c r="B1246" t="s">
        <v>22849</v>
      </c>
      <c r="C1246" s="74" t="s">
        <v>15645</v>
      </c>
      <c r="D1246" s="74">
        <v>6445.2</v>
      </c>
    </row>
    <row r="1247" spans="1:4" x14ac:dyDescent="0.25">
      <c r="A1247" s="74">
        <v>804364</v>
      </c>
      <c r="B1247" t="s">
        <v>22850</v>
      </c>
      <c r="C1247" s="74" t="s">
        <v>15645</v>
      </c>
      <c r="D1247" s="74">
        <v>4733.05</v>
      </c>
    </row>
    <row r="1248" spans="1:4" x14ac:dyDescent="0.25">
      <c r="A1248" s="74">
        <v>804367</v>
      </c>
      <c r="B1248" t="s">
        <v>22851</v>
      </c>
      <c r="C1248" s="74" t="s">
        <v>15645</v>
      </c>
      <c r="D1248" s="74">
        <v>6551.33</v>
      </c>
    </row>
    <row r="1249" spans="1:4" x14ac:dyDescent="0.25">
      <c r="A1249" s="74">
        <v>804366</v>
      </c>
      <c r="B1249" t="s">
        <v>22852</v>
      </c>
      <c r="C1249" s="74" t="s">
        <v>15645</v>
      </c>
      <c r="D1249" s="74">
        <v>4822.93</v>
      </c>
    </row>
    <row r="1250" spans="1:4" x14ac:dyDescent="0.25">
      <c r="A1250" s="74">
        <v>804461</v>
      </c>
      <c r="B1250" t="s">
        <v>22853</v>
      </c>
      <c r="C1250" s="74" t="s">
        <v>15645</v>
      </c>
      <c r="D1250" s="74">
        <v>14800.29</v>
      </c>
    </row>
    <row r="1251" spans="1:4" x14ac:dyDescent="0.25">
      <c r="A1251" s="74">
        <v>804369</v>
      </c>
      <c r="B1251" t="s">
        <v>22854</v>
      </c>
      <c r="C1251" s="74" t="s">
        <v>15645</v>
      </c>
      <c r="D1251" s="74">
        <v>6689.12</v>
      </c>
    </row>
    <row r="1252" spans="1:4" x14ac:dyDescent="0.25">
      <c r="A1252" s="74">
        <v>804460</v>
      </c>
      <c r="B1252" t="s">
        <v>22855</v>
      </c>
      <c r="C1252" s="74" t="s">
        <v>15645</v>
      </c>
      <c r="D1252" s="74">
        <v>10838.06</v>
      </c>
    </row>
    <row r="1253" spans="1:4" x14ac:dyDescent="0.25">
      <c r="A1253" s="74">
        <v>804371</v>
      </c>
      <c r="B1253" t="s">
        <v>22856</v>
      </c>
      <c r="C1253" s="74" t="s">
        <v>15645</v>
      </c>
      <c r="D1253" s="74">
        <v>6865.75</v>
      </c>
    </row>
    <row r="1254" spans="1:4" x14ac:dyDescent="0.25">
      <c r="A1254" s="74">
        <v>804370</v>
      </c>
      <c r="B1254" t="s">
        <v>22857</v>
      </c>
      <c r="C1254" s="74" t="s">
        <v>15645</v>
      </c>
      <c r="D1254" s="74">
        <v>5094.8100000000004</v>
      </c>
    </row>
    <row r="1255" spans="1:4" x14ac:dyDescent="0.25">
      <c r="A1255" s="74">
        <v>804373</v>
      </c>
      <c r="B1255" t="s">
        <v>22858</v>
      </c>
      <c r="C1255" s="74" t="s">
        <v>15645</v>
      </c>
      <c r="D1255" s="74">
        <v>7092.23</v>
      </c>
    </row>
    <row r="1256" spans="1:4" x14ac:dyDescent="0.25">
      <c r="A1256" s="74">
        <v>804372</v>
      </c>
      <c r="B1256" t="s">
        <v>22859</v>
      </c>
      <c r="C1256" s="74" t="s">
        <v>15645</v>
      </c>
      <c r="D1256" s="74">
        <v>5295.53</v>
      </c>
    </row>
    <row r="1257" spans="1:4" x14ac:dyDescent="0.25">
      <c r="A1257" s="74">
        <v>804463</v>
      </c>
      <c r="B1257" t="s">
        <v>22860</v>
      </c>
      <c r="C1257" s="74" t="s">
        <v>15645</v>
      </c>
      <c r="D1257" s="74">
        <v>18394.11</v>
      </c>
    </row>
    <row r="1258" spans="1:4" x14ac:dyDescent="0.25">
      <c r="A1258" s="74">
        <v>804375</v>
      </c>
      <c r="B1258" t="s">
        <v>22861</v>
      </c>
      <c r="C1258" s="74" t="s">
        <v>15645</v>
      </c>
      <c r="D1258" s="74">
        <v>7388.18</v>
      </c>
    </row>
    <row r="1259" spans="1:4" x14ac:dyDescent="0.25">
      <c r="A1259" s="74">
        <v>804462</v>
      </c>
      <c r="B1259" t="s">
        <v>22862</v>
      </c>
      <c r="C1259" s="74" t="s">
        <v>15645</v>
      </c>
      <c r="D1259" s="74">
        <v>13446.11</v>
      </c>
    </row>
    <row r="1260" spans="1:4" x14ac:dyDescent="0.25">
      <c r="A1260" s="74">
        <v>804374</v>
      </c>
      <c r="B1260" t="s">
        <v>22863</v>
      </c>
      <c r="C1260" s="74" t="s">
        <v>15645</v>
      </c>
      <c r="D1260" s="74">
        <v>5562.77</v>
      </c>
    </row>
    <row r="1261" spans="1:4" x14ac:dyDescent="0.25">
      <c r="A1261" s="74">
        <v>804359</v>
      </c>
      <c r="B1261" t="s">
        <v>22864</v>
      </c>
      <c r="C1261" s="74" t="s">
        <v>15645</v>
      </c>
      <c r="D1261" s="74">
        <v>6280.29</v>
      </c>
    </row>
    <row r="1262" spans="1:4" x14ac:dyDescent="0.25">
      <c r="A1262" s="74">
        <v>804358</v>
      </c>
      <c r="B1262" t="s">
        <v>22865</v>
      </c>
      <c r="C1262" s="74" t="s">
        <v>15645</v>
      </c>
      <c r="D1262" s="74">
        <v>4595.63</v>
      </c>
    </row>
    <row r="1263" spans="1:4" x14ac:dyDescent="0.25">
      <c r="A1263" s="74">
        <v>804368</v>
      </c>
      <c r="B1263" t="s">
        <v>22866</v>
      </c>
      <c r="C1263" s="74" t="s">
        <v>15645</v>
      </c>
      <c r="D1263" s="74">
        <v>4941</v>
      </c>
    </row>
    <row r="1264" spans="1:4" x14ac:dyDescent="0.25">
      <c r="A1264" s="74">
        <v>804465</v>
      </c>
      <c r="B1264" t="s">
        <v>22867</v>
      </c>
      <c r="C1264" s="74" t="s">
        <v>3</v>
      </c>
      <c r="D1264" s="74">
        <v>126.98</v>
      </c>
    </row>
    <row r="1265" spans="1:4" x14ac:dyDescent="0.25">
      <c r="A1265" s="74">
        <v>804464</v>
      </c>
      <c r="B1265" t="s">
        <v>22868</v>
      </c>
      <c r="C1265" s="74" t="s">
        <v>3</v>
      </c>
      <c r="D1265" s="74">
        <v>103.65</v>
      </c>
    </row>
    <row r="1266" spans="1:4" x14ac:dyDescent="0.25">
      <c r="A1266" s="74">
        <v>804475</v>
      </c>
      <c r="B1266" t="s">
        <v>22869</v>
      </c>
      <c r="C1266" s="74" t="s">
        <v>3</v>
      </c>
      <c r="D1266" s="74">
        <v>139.88999999999999</v>
      </c>
    </row>
    <row r="1267" spans="1:4" x14ac:dyDescent="0.25">
      <c r="A1267" s="74">
        <v>804474</v>
      </c>
      <c r="B1267" t="s">
        <v>22870</v>
      </c>
      <c r="C1267" s="74" t="s">
        <v>3</v>
      </c>
      <c r="D1267" s="74">
        <v>116.58</v>
      </c>
    </row>
    <row r="1268" spans="1:4" x14ac:dyDescent="0.25">
      <c r="A1268" s="74">
        <v>804485</v>
      </c>
      <c r="B1268" t="s">
        <v>22871</v>
      </c>
      <c r="C1268" s="74" t="s">
        <v>3</v>
      </c>
      <c r="D1268" s="74">
        <v>204.44</v>
      </c>
    </row>
    <row r="1269" spans="1:4" x14ac:dyDescent="0.25">
      <c r="A1269" s="74">
        <v>804484</v>
      </c>
      <c r="B1269" t="s">
        <v>22872</v>
      </c>
      <c r="C1269" s="74" t="s">
        <v>3</v>
      </c>
      <c r="D1269" s="74">
        <v>181.24</v>
      </c>
    </row>
    <row r="1270" spans="1:4" x14ac:dyDescent="0.25">
      <c r="A1270" s="74">
        <v>804495</v>
      </c>
      <c r="B1270" t="s">
        <v>22873</v>
      </c>
      <c r="C1270" s="74" t="s">
        <v>3</v>
      </c>
      <c r="D1270" s="74">
        <v>254.98</v>
      </c>
    </row>
    <row r="1271" spans="1:4" x14ac:dyDescent="0.25">
      <c r="A1271" s="74">
        <v>804494</v>
      </c>
      <c r="B1271" t="s">
        <v>22874</v>
      </c>
      <c r="C1271" s="74" t="s">
        <v>3</v>
      </c>
      <c r="D1271" s="74">
        <v>227.48</v>
      </c>
    </row>
    <row r="1272" spans="1:4" x14ac:dyDescent="0.25">
      <c r="A1272" s="74">
        <v>804467</v>
      </c>
      <c r="B1272" t="s">
        <v>22875</v>
      </c>
      <c r="C1272" s="74" t="s">
        <v>3</v>
      </c>
      <c r="D1272" s="74">
        <v>192.94</v>
      </c>
    </row>
    <row r="1273" spans="1:4" x14ac:dyDescent="0.25">
      <c r="A1273" s="74">
        <v>804466</v>
      </c>
      <c r="B1273" t="s">
        <v>22876</v>
      </c>
      <c r="C1273" s="74" t="s">
        <v>3</v>
      </c>
      <c r="D1273" s="74">
        <v>155.79</v>
      </c>
    </row>
    <row r="1274" spans="1:4" x14ac:dyDescent="0.25">
      <c r="A1274" s="74">
        <v>804477</v>
      </c>
      <c r="B1274" t="s">
        <v>22877</v>
      </c>
      <c r="C1274" s="74" t="s">
        <v>3</v>
      </c>
      <c r="D1274" s="74">
        <v>244.59</v>
      </c>
    </row>
    <row r="1275" spans="1:4" x14ac:dyDescent="0.25">
      <c r="A1275" s="74">
        <v>804476</v>
      </c>
      <c r="B1275" t="s">
        <v>22878</v>
      </c>
      <c r="C1275" s="74" t="s">
        <v>3</v>
      </c>
      <c r="D1275" s="74">
        <v>207.52</v>
      </c>
    </row>
    <row r="1276" spans="1:4" x14ac:dyDescent="0.25">
      <c r="A1276" s="74">
        <v>804487</v>
      </c>
      <c r="B1276" t="s">
        <v>22879</v>
      </c>
      <c r="C1276" s="74" t="s">
        <v>3</v>
      </c>
      <c r="D1276" s="74">
        <v>347.32</v>
      </c>
    </row>
    <row r="1277" spans="1:4" x14ac:dyDescent="0.25">
      <c r="A1277" s="74">
        <v>804486</v>
      </c>
      <c r="B1277" t="s">
        <v>22880</v>
      </c>
      <c r="C1277" s="74" t="s">
        <v>3</v>
      </c>
      <c r="D1277" s="74">
        <v>305.83999999999997</v>
      </c>
    </row>
    <row r="1278" spans="1:4" x14ac:dyDescent="0.25">
      <c r="A1278" s="74">
        <v>804497</v>
      </c>
      <c r="B1278" t="s">
        <v>22881</v>
      </c>
      <c r="C1278" s="74" t="s">
        <v>3</v>
      </c>
      <c r="D1278" s="74">
        <v>409.87</v>
      </c>
    </row>
    <row r="1279" spans="1:4" x14ac:dyDescent="0.25">
      <c r="A1279" s="74">
        <v>804496</v>
      </c>
      <c r="B1279" t="s">
        <v>22882</v>
      </c>
      <c r="C1279" s="74" t="s">
        <v>3</v>
      </c>
      <c r="D1279" s="74">
        <v>359.64</v>
      </c>
    </row>
    <row r="1280" spans="1:4" x14ac:dyDescent="0.25">
      <c r="A1280" s="74">
        <v>804469</v>
      </c>
      <c r="B1280" t="s">
        <v>22883</v>
      </c>
      <c r="C1280" s="74" t="s">
        <v>3</v>
      </c>
      <c r="D1280" s="74">
        <v>338.06</v>
      </c>
    </row>
    <row r="1281" spans="1:4" x14ac:dyDescent="0.25">
      <c r="A1281" s="74">
        <v>804468</v>
      </c>
      <c r="B1281" t="s">
        <v>22884</v>
      </c>
      <c r="C1281" s="74" t="s">
        <v>3</v>
      </c>
      <c r="D1281" s="74">
        <v>287.12</v>
      </c>
    </row>
    <row r="1282" spans="1:4" x14ac:dyDescent="0.25">
      <c r="A1282" s="74">
        <v>804479</v>
      </c>
      <c r="B1282" t="s">
        <v>22885</v>
      </c>
      <c r="C1282" s="74" t="s">
        <v>3</v>
      </c>
      <c r="D1282" s="74">
        <v>389.7</v>
      </c>
    </row>
    <row r="1283" spans="1:4" x14ac:dyDescent="0.25">
      <c r="A1283" s="74">
        <v>804478</v>
      </c>
      <c r="B1283" t="s">
        <v>22886</v>
      </c>
      <c r="C1283" s="74" t="s">
        <v>3</v>
      </c>
      <c r="D1283" s="74">
        <v>338.85</v>
      </c>
    </row>
    <row r="1284" spans="1:4" x14ac:dyDescent="0.25">
      <c r="A1284" s="74">
        <v>804489</v>
      </c>
      <c r="B1284" t="s">
        <v>22887</v>
      </c>
      <c r="C1284" s="74" t="s">
        <v>3</v>
      </c>
      <c r="D1284" s="74">
        <v>492.53</v>
      </c>
    </row>
    <row r="1285" spans="1:4" x14ac:dyDescent="0.25">
      <c r="A1285" s="74">
        <v>804488</v>
      </c>
      <c r="B1285" t="s">
        <v>22888</v>
      </c>
      <c r="C1285" s="74" t="s">
        <v>3</v>
      </c>
      <c r="D1285" s="74">
        <v>427.64</v>
      </c>
    </row>
    <row r="1286" spans="1:4" x14ac:dyDescent="0.25">
      <c r="A1286" s="74">
        <v>804499</v>
      </c>
      <c r="B1286" t="s">
        <v>22889</v>
      </c>
      <c r="C1286" s="74" t="s">
        <v>3</v>
      </c>
      <c r="D1286" s="74">
        <v>625.48</v>
      </c>
    </row>
    <row r="1287" spans="1:4" x14ac:dyDescent="0.25">
      <c r="A1287" s="74">
        <v>804498</v>
      </c>
      <c r="B1287" t="s">
        <v>22890</v>
      </c>
      <c r="C1287" s="74" t="s">
        <v>3</v>
      </c>
      <c r="D1287" s="74">
        <v>549.79</v>
      </c>
    </row>
    <row r="1288" spans="1:4" x14ac:dyDescent="0.25">
      <c r="A1288" s="74">
        <v>804471</v>
      </c>
      <c r="B1288" t="s">
        <v>22891</v>
      </c>
      <c r="C1288" s="74" t="s">
        <v>3</v>
      </c>
      <c r="D1288" s="74">
        <v>459.03</v>
      </c>
    </row>
    <row r="1289" spans="1:4" x14ac:dyDescent="0.25">
      <c r="A1289" s="74">
        <v>804470</v>
      </c>
      <c r="B1289" t="s">
        <v>22892</v>
      </c>
      <c r="C1289" s="74" t="s">
        <v>3</v>
      </c>
      <c r="D1289" s="74">
        <v>384.85</v>
      </c>
    </row>
    <row r="1290" spans="1:4" x14ac:dyDescent="0.25">
      <c r="A1290" s="74">
        <v>804481</v>
      </c>
      <c r="B1290" t="s">
        <v>22893</v>
      </c>
      <c r="C1290" s="74" t="s">
        <v>3</v>
      </c>
      <c r="D1290" s="74">
        <v>575.22</v>
      </c>
    </row>
    <row r="1291" spans="1:4" x14ac:dyDescent="0.25">
      <c r="A1291" s="74">
        <v>804480</v>
      </c>
      <c r="B1291" t="s">
        <v>22894</v>
      </c>
      <c r="C1291" s="74" t="s">
        <v>3</v>
      </c>
      <c r="D1291" s="74">
        <v>501.25</v>
      </c>
    </row>
    <row r="1292" spans="1:4" x14ac:dyDescent="0.25">
      <c r="A1292" s="74">
        <v>804491</v>
      </c>
      <c r="B1292" t="s">
        <v>22895</v>
      </c>
      <c r="C1292" s="74" t="s">
        <v>3</v>
      </c>
      <c r="D1292" s="74">
        <v>759.08</v>
      </c>
    </row>
    <row r="1293" spans="1:4" x14ac:dyDescent="0.25">
      <c r="A1293" s="74">
        <v>804490</v>
      </c>
      <c r="B1293" t="s">
        <v>22896</v>
      </c>
      <c r="C1293" s="74" t="s">
        <v>3</v>
      </c>
      <c r="D1293" s="74">
        <v>660.27</v>
      </c>
    </row>
    <row r="1294" spans="1:4" x14ac:dyDescent="0.25">
      <c r="A1294" s="74">
        <v>804501</v>
      </c>
      <c r="B1294" t="s">
        <v>22897</v>
      </c>
      <c r="C1294" s="74" t="s">
        <v>3</v>
      </c>
      <c r="D1294" s="74">
        <v>911.5</v>
      </c>
    </row>
    <row r="1295" spans="1:4" x14ac:dyDescent="0.25">
      <c r="A1295" s="74">
        <v>804500</v>
      </c>
      <c r="B1295" t="s">
        <v>22898</v>
      </c>
      <c r="C1295" s="74" t="s">
        <v>3</v>
      </c>
      <c r="D1295" s="74">
        <v>799.49</v>
      </c>
    </row>
    <row r="1296" spans="1:4" x14ac:dyDescent="0.25">
      <c r="A1296" s="74">
        <v>804473</v>
      </c>
      <c r="B1296" t="s">
        <v>22899</v>
      </c>
      <c r="C1296" s="74" t="s">
        <v>3</v>
      </c>
      <c r="D1296" s="74">
        <v>740.04</v>
      </c>
    </row>
    <row r="1297" spans="1:4" x14ac:dyDescent="0.25">
      <c r="A1297" s="74">
        <v>804472</v>
      </c>
      <c r="B1297" t="s">
        <v>22900</v>
      </c>
      <c r="C1297" s="74" t="s">
        <v>3</v>
      </c>
      <c r="D1297" s="74">
        <v>624.19000000000005</v>
      </c>
    </row>
    <row r="1298" spans="1:4" x14ac:dyDescent="0.25">
      <c r="A1298" s="74">
        <v>804483</v>
      </c>
      <c r="B1298" t="s">
        <v>22901</v>
      </c>
      <c r="C1298" s="74" t="s">
        <v>3</v>
      </c>
      <c r="D1298" s="74">
        <v>920.79</v>
      </c>
    </row>
    <row r="1299" spans="1:4" x14ac:dyDescent="0.25">
      <c r="A1299" s="74">
        <v>804482</v>
      </c>
      <c r="B1299" t="s">
        <v>22902</v>
      </c>
      <c r="C1299" s="74" t="s">
        <v>3</v>
      </c>
      <c r="D1299" s="74">
        <v>805.25</v>
      </c>
    </row>
    <row r="1300" spans="1:4" x14ac:dyDescent="0.25">
      <c r="A1300" s="74">
        <v>804493</v>
      </c>
      <c r="B1300" t="s">
        <v>22903</v>
      </c>
      <c r="C1300" s="74" t="s">
        <v>3</v>
      </c>
      <c r="D1300" s="74">
        <v>1216.44</v>
      </c>
    </row>
    <row r="1301" spans="1:4" x14ac:dyDescent="0.25">
      <c r="A1301" s="74">
        <v>804492</v>
      </c>
      <c r="B1301" t="s">
        <v>22904</v>
      </c>
      <c r="C1301" s="74" t="s">
        <v>3</v>
      </c>
      <c r="D1301" s="74">
        <v>1063.5</v>
      </c>
    </row>
    <row r="1302" spans="1:4" x14ac:dyDescent="0.25">
      <c r="A1302" s="74">
        <v>804503</v>
      </c>
      <c r="B1302" t="s">
        <v>22905</v>
      </c>
      <c r="C1302" s="74" t="s">
        <v>3</v>
      </c>
      <c r="D1302" s="74">
        <v>1450.86</v>
      </c>
    </row>
    <row r="1303" spans="1:4" x14ac:dyDescent="0.25">
      <c r="A1303" s="74">
        <v>804502</v>
      </c>
      <c r="B1303" t="s">
        <v>22906</v>
      </c>
      <c r="C1303" s="74" t="s">
        <v>3</v>
      </c>
      <c r="D1303" s="74">
        <v>1292.77</v>
      </c>
    </row>
    <row r="1304" spans="1:4" x14ac:dyDescent="0.25">
      <c r="A1304" s="74">
        <v>804180</v>
      </c>
      <c r="B1304" t="s">
        <v>22907</v>
      </c>
      <c r="C1304" s="74" t="s">
        <v>3</v>
      </c>
      <c r="D1304" s="74">
        <v>1041.48</v>
      </c>
    </row>
    <row r="1305" spans="1:4" x14ac:dyDescent="0.25">
      <c r="A1305" s="74">
        <v>804181</v>
      </c>
      <c r="B1305" t="s">
        <v>22908</v>
      </c>
      <c r="C1305" s="74" t="s">
        <v>3</v>
      </c>
      <c r="D1305" s="74">
        <v>1149.8599999999999</v>
      </c>
    </row>
    <row r="1306" spans="1:4" x14ac:dyDescent="0.25">
      <c r="A1306" s="74">
        <v>804182</v>
      </c>
      <c r="B1306" t="s">
        <v>22909</v>
      </c>
      <c r="C1306" s="74" t="s">
        <v>3</v>
      </c>
      <c r="D1306" s="74">
        <v>1215.1500000000001</v>
      </c>
    </row>
    <row r="1307" spans="1:4" x14ac:dyDescent="0.25">
      <c r="A1307" s="74">
        <v>804183</v>
      </c>
      <c r="B1307" t="s">
        <v>22910</v>
      </c>
      <c r="C1307" s="74" t="s">
        <v>3</v>
      </c>
      <c r="D1307" s="74">
        <v>1323.53</v>
      </c>
    </row>
    <row r="1308" spans="1:4" x14ac:dyDescent="0.25">
      <c r="A1308" s="74">
        <v>804184</v>
      </c>
      <c r="B1308" t="s">
        <v>22911</v>
      </c>
      <c r="C1308" s="74" t="s">
        <v>3</v>
      </c>
      <c r="D1308" s="74">
        <v>1223.79</v>
      </c>
    </row>
    <row r="1309" spans="1:4" x14ac:dyDescent="0.25">
      <c r="A1309" s="74">
        <v>804185</v>
      </c>
      <c r="B1309" t="s">
        <v>22912</v>
      </c>
      <c r="C1309" s="74" t="s">
        <v>3</v>
      </c>
      <c r="D1309" s="74">
        <v>1332.17</v>
      </c>
    </row>
    <row r="1310" spans="1:4" x14ac:dyDescent="0.25">
      <c r="A1310" s="74">
        <v>804186</v>
      </c>
      <c r="B1310" t="s">
        <v>22913</v>
      </c>
      <c r="C1310" s="74" t="s">
        <v>3</v>
      </c>
      <c r="D1310" s="74">
        <v>1294.94</v>
      </c>
    </row>
    <row r="1311" spans="1:4" x14ac:dyDescent="0.25">
      <c r="A1311" s="74">
        <v>804187</v>
      </c>
      <c r="B1311" t="s">
        <v>22914</v>
      </c>
      <c r="C1311" s="74" t="s">
        <v>3</v>
      </c>
      <c r="D1311" s="74">
        <v>1403.32</v>
      </c>
    </row>
    <row r="1312" spans="1:4" x14ac:dyDescent="0.25">
      <c r="A1312" s="74">
        <v>804188</v>
      </c>
      <c r="B1312" t="s">
        <v>22915</v>
      </c>
      <c r="C1312" s="74" t="s">
        <v>3</v>
      </c>
      <c r="D1312" s="74">
        <v>1486.35</v>
      </c>
    </row>
    <row r="1313" spans="1:4" x14ac:dyDescent="0.25">
      <c r="A1313" s="74">
        <v>804189</v>
      </c>
      <c r="B1313" t="s">
        <v>22916</v>
      </c>
      <c r="C1313" s="74" t="s">
        <v>3</v>
      </c>
      <c r="D1313" s="74">
        <v>1631.32</v>
      </c>
    </row>
    <row r="1314" spans="1:4" x14ac:dyDescent="0.25">
      <c r="A1314" s="74">
        <v>804190</v>
      </c>
      <c r="B1314" t="s">
        <v>22917</v>
      </c>
      <c r="C1314" s="74" t="s">
        <v>3</v>
      </c>
      <c r="D1314" s="74">
        <v>1518.81</v>
      </c>
    </row>
    <row r="1315" spans="1:4" x14ac:dyDescent="0.25">
      <c r="A1315" s="74">
        <v>804191</v>
      </c>
      <c r="B1315" t="s">
        <v>22918</v>
      </c>
      <c r="C1315" s="74" t="s">
        <v>3</v>
      </c>
      <c r="D1315" s="74">
        <v>1663.79</v>
      </c>
    </row>
    <row r="1316" spans="1:4" x14ac:dyDescent="0.25">
      <c r="A1316" s="74">
        <v>804192</v>
      </c>
      <c r="B1316" t="s">
        <v>22919</v>
      </c>
      <c r="C1316" s="74" t="s">
        <v>3</v>
      </c>
      <c r="D1316" s="74">
        <v>1697.27</v>
      </c>
    </row>
    <row r="1317" spans="1:4" x14ac:dyDescent="0.25">
      <c r="A1317" s="74">
        <v>804193</v>
      </c>
      <c r="B1317" t="s">
        <v>22920</v>
      </c>
      <c r="C1317" s="74" t="s">
        <v>3</v>
      </c>
      <c r="D1317" s="74">
        <v>1842.24</v>
      </c>
    </row>
    <row r="1318" spans="1:4" x14ac:dyDescent="0.25">
      <c r="A1318" s="74">
        <v>804194</v>
      </c>
      <c r="B1318" t="s">
        <v>22921</v>
      </c>
      <c r="C1318" s="74" t="s">
        <v>3</v>
      </c>
      <c r="D1318" s="74">
        <v>1698.16</v>
      </c>
    </row>
    <row r="1319" spans="1:4" x14ac:dyDescent="0.25">
      <c r="A1319" s="74">
        <v>804195</v>
      </c>
      <c r="B1319" t="s">
        <v>22922</v>
      </c>
      <c r="C1319" s="74" t="s">
        <v>3</v>
      </c>
      <c r="D1319" s="74">
        <v>1843.14</v>
      </c>
    </row>
    <row r="1320" spans="1:4" x14ac:dyDescent="0.25">
      <c r="A1320" s="74">
        <v>804196</v>
      </c>
      <c r="B1320" t="s">
        <v>22923</v>
      </c>
      <c r="C1320" s="74" t="s">
        <v>3</v>
      </c>
      <c r="D1320" s="74">
        <v>2061.27</v>
      </c>
    </row>
    <row r="1321" spans="1:4" x14ac:dyDescent="0.25">
      <c r="A1321" s="74">
        <v>804197</v>
      </c>
      <c r="B1321" t="s">
        <v>22924</v>
      </c>
      <c r="C1321" s="74" t="s">
        <v>3</v>
      </c>
      <c r="D1321" s="74">
        <v>2246.12</v>
      </c>
    </row>
    <row r="1322" spans="1:4" x14ac:dyDescent="0.25">
      <c r="A1322" s="74">
        <v>804198</v>
      </c>
      <c r="B1322" t="s">
        <v>22925</v>
      </c>
      <c r="C1322" s="74" t="s">
        <v>3</v>
      </c>
      <c r="D1322" s="74">
        <v>2135.83</v>
      </c>
    </row>
    <row r="1323" spans="1:4" x14ac:dyDescent="0.25">
      <c r="A1323" s="74">
        <v>804199</v>
      </c>
      <c r="B1323" t="s">
        <v>22926</v>
      </c>
      <c r="C1323" s="74" t="s">
        <v>3</v>
      </c>
      <c r="D1323" s="74">
        <v>2320.69</v>
      </c>
    </row>
    <row r="1324" spans="1:4" x14ac:dyDescent="0.25">
      <c r="A1324" s="74">
        <v>804200</v>
      </c>
      <c r="B1324" t="s">
        <v>22927</v>
      </c>
      <c r="C1324" s="74" t="s">
        <v>3</v>
      </c>
      <c r="D1324" s="74">
        <v>2396.7600000000002</v>
      </c>
    </row>
    <row r="1325" spans="1:4" x14ac:dyDescent="0.25">
      <c r="A1325" s="74">
        <v>804201</v>
      </c>
      <c r="B1325" t="s">
        <v>22928</v>
      </c>
      <c r="C1325" s="74" t="s">
        <v>3</v>
      </c>
      <c r="D1325" s="74">
        <v>2581.61</v>
      </c>
    </row>
    <row r="1326" spans="1:4" x14ac:dyDescent="0.25">
      <c r="A1326" s="74">
        <v>804202</v>
      </c>
      <c r="B1326" t="s">
        <v>22929</v>
      </c>
      <c r="C1326" s="74" t="s">
        <v>3</v>
      </c>
      <c r="D1326" s="74">
        <v>2632.22</v>
      </c>
    </row>
    <row r="1327" spans="1:4" x14ac:dyDescent="0.25">
      <c r="A1327" s="74">
        <v>804203</v>
      </c>
      <c r="B1327" t="s">
        <v>22930</v>
      </c>
      <c r="C1327" s="74" t="s">
        <v>3</v>
      </c>
      <c r="D1327" s="74">
        <v>2817.07</v>
      </c>
    </row>
    <row r="1328" spans="1:4" x14ac:dyDescent="0.25">
      <c r="A1328" s="74">
        <v>804204</v>
      </c>
      <c r="B1328" t="s">
        <v>22931</v>
      </c>
      <c r="C1328" s="74" t="s">
        <v>3</v>
      </c>
      <c r="D1328" s="74">
        <v>2805.43</v>
      </c>
    </row>
    <row r="1329" spans="1:4" x14ac:dyDescent="0.25">
      <c r="A1329" s="74">
        <v>804205</v>
      </c>
      <c r="B1329" t="s">
        <v>22932</v>
      </c>
      <c r="C1329" s="74" t="s">
        <v>3</v>
      </c>
      <c r="D1329" s="74">
        <v>3044.21</v>
      </c>
    </row>
    <row r="1330" spans="1:4" x14ac:dyDescent="0.25">
      <c r="A1330" s="74">
        <v>804206</v>
      </c>
      <c r="B1330" t="s">
        <v>22933</v>
      </c>
      <c r="C1330" s="74" t="s">
        <v>3</v>
      </c>
      <c r="D1330" s="74">
        <v>3269.43</v>
      </c>
    </row>
    <row r="1331" spans="1:4" x14ac:dyDescent="0.25">
      <c r="A1331" s="74">
        <v>804207</v>
      </c>
      <c r="B1331" t="s">
        <v>22934</v>
      </c>
      <c r="C1331" s="74" t="s">
        <v>3</v>
      </c>
      <c r="D1331" s="74">
        <v>3508.22</v>
      </c>
    </row>
    <row r="1332" spans="1:4" x14ac:dyDescent="0.25">
      <c r="A1332" s="74">
        <v>804208</v>
      </c>
      <c r="B1332" t="s">
        <v>22935</v>
      </c>
      <c r="C1332" s="74" t="s">
        <v>3</v>
      </c>
      <c r="D1332" s="74">
        <v>3332.93</v>
      </c>
    </row>
    <row r="1333" spans="1:4" x14ac:dyDescent="0.25">
      <c r="A1333" s="74">
        <v>804209</v>
      </c>
      <c r="B1333" t="s">
        <v>22936</v>
      </c>
      <c r="C1333" s="74" t="s">
        <v>3</v>
      </c>
      <c r="D1333" s="74">
        <v>3571.72</v>
      </c>
    </row>
    <row r="1334" spans="1:4" x14ac:dyDescent="0.25">
      <c r="A1334" s="74">
        <v>804210</v>
      </c>
      <c r="B1334" t="s">
        <v>22937</v>
      </c>
      <c r="C1334" s="74" t="s">
        <v>3</v>
      </c>
      <c r="D1334" s="74">
        <v>3674.23</v>
      </c>
    </row>
    <row r="1335" spans="1:4" x14ac:dyDescent="0.25">
      <c r="A1335" s="74">
        <v>804211</v>
      </c>
      <c r="B1335" t="s">
        <v>22938</v>
      </c>
      <c r="C1335" s="74" t="s">
        <v>3</v>
      </c>
      <c r="D1335" s="74">
        <v>3913.02</v>
      </c>
    </row>
    <row r="1336" spans="1:4" x14ac:dyDescent="0.25">
      <c r="A1336" s="74">
        <v>804012</v>
      </c>
      <c r="B1336" t="s">
        <v>22939</v>
      </c>
      <c r="C1336" s="74" t="s">
        <v>3</v>
      </c>
      <c r="D1336" s="74">
        <v>217.45</v>
      </c>
    </row>
    <row r="1337" spans="1:4" x14ac:dyDescent="0.25">
      <c r="A1337" s="74">
        <v>804013</v>
      </c>
      <c r="B1337" t="s">
        <v>22940</v>
      </c>
      <c r="C1337" s="74" t="s">
        <v>3</v>
      </c>
      <c r="D1337" s="74">
        <v>243.82</v>
      </c>
    </row>
    <row r="1338" spans="1:4" x14ac:dyDescent="0.25">
      <c r="A1338" s="74">
        <v>804014</v>
      </c>
      <c r="B1338" t="s">
        <v>22941</v>
      </c>
      <c r="C1338" s="74" t="s">
        <v>3</v>
      </c>
      <c r="D1338" s="74">
        <v>219.07</v>
      </c>
    </row>
    <row r="1339" spans="1:4" x14ac:dyDescent="0.25">
      <c r="A1339" s="74">
        <v>804015</v>
      </c>
      <c r="B1339" t="s">
        <v>22942</v>
      </c>
      <c r="C1339" s="74" t="s">
        <v>3</v>
      </c>
      <c r="D1339" s="74">
        <v>245.44</v>
      </c>
    </row>
    <row r="1340" spans="1:4" x14ac:dyDescent="0.25">
      <c r="A1340" s="74">
        <v>804016</v>
      </c>
      <c r="B1340" t="s">
        <v>22943</v>
      </c>
      <c r="C1340" s="74" t="s">
        <v>3</v>
      </c>
      <c r="D1340" s="74">
        <v>259.8</v>
      </c>
    </row>
    <row r="1341" spans="1:4" x14ac:dyDescent="0.25">
      <c r="A1341" s="74">
        <v>804017</v>
      </c>
      <c r="B1341" t="s">
        <v>22944</v>
      </c>
      <c r="C1341" s="74" t="s">
        <v>3</v>
      </c>
      <c r="D1341" s="74">
        <v>286.18</v>
      </c>
    </row>
    <row r="1342" spans="1:4" x14ac:dyDescent="0.25">
      <c r="A1342" s="74">
        <v>804018</v>
      </c>
      <c r="B1342" t="s">
        <v>22945</v>
      </c>
      <c r="C1342" s="74" t="s">
        <v>3</v>
      </c>
      <c r="D1342" s="74">
        <v>285.49</v>
      </c>
    </row>
    <row r="1343" spans="1:4" x14ac:dyDescent="0.25">
      <c r="A1343" s="74">
        <v>804019</v>
      </c>
      <c r="B1343" t="s">
        <v>22946</v>
      </c>
      <c r="C1343" s="74" t="s">
        <v>3</v>
      </c>
      <c r="D1343" s="74">
        <v>311.87</v>
      </c>
    </row>
    <row r="1344" spans="1:4" x14ac:dyDescent="0.25">
      <c r="A1344" s="74">
        <v>804020</v>
      </c>
      <c r="B1344" t="s">
        <v>22947</v>
      </c>
      <c r="C1344" s="74" t="s">
        <v>3</v>
      </c>
      <c r="D1344" s="74">
        <v>346.3</v>
      </c>
    </row>
    <row r="1345" spans="1:4" x14ac:dyDescent="0.25">
      <c r="A1345" s="74">
        <v>804021</v>
      </c>
      <c r="B1345" t="s">
        <v>22948</v>
      </c>
      <c r="C1345" s="74" t="s">
        <v>3</v>
      </c>
      <c r="D1345" s="74">
        <v>385.94</v>
      </c>
    </row>
    <row r="1346" spans="1:4" x14ac:dyDescent="0.25">
      <c r="A1346" s="74">
        <v>804022</v>
      </c>
      <c r="B1346" t="s">
        <v>22949</v>
      </c>
      <c r="C1346" s="74" t="s">
        <v>3</v>
      </c>
      <c r="D1346" s="74">
        <v>371.82</v>
      </c>
    </row>
    <row r="1347" spans="1:4" x14ac:dyDescent="0.25">
      <c r="A1347" s="74">
        <v>804023</v>
      </c>
      <c r="B1347" t="s">
        <v>22950</v>
      </c>
      <c r="C1347" s="74" t="s">
        <v>3</v>
      </c>
      <c r="D1347" s="74">
        <v>411.46</v>
      </c>
    </row>
    <row r="1348" spans="1:4" x14ac:dyDescent="0.25">
      <c r="A1348" s="74">
        <v>804024</v>
      </c>
      <c r="B1348" t="s">
        <v>22951</v>
      </c>
      <c r="C1348" s="74" t="s">
        <v>3</v>
      </c>
      <c r="D1348" s="74">
        <v>396.99</v>
      </c>
    </row>
    <row r="1349" spans="1:4" x14ac:dyDescent="0.25">
      <c r="A1349" s="74">
        <v>804025</v>
      </c>
      <c r="B1349" t="s">
        <v>22952</v>
      </c>
      <c r="C1349" s="74" t="s">
        <v>3</v>
      </c>
      <c r="D1349" s="74">
        <v>436.63</v>
      </c>
    </row>
    <row r="1350" spans="1:4" x14ac:dyDescent="0.25">
      <c r="A1350" s="74">
        <v>804026</v>
      </c>
      <c r="B1350" t="s">
        <v>22953</v>
      </c>
      <c r="C1350" s="74" t="s">
        <v>3</v>
      </c>
      <c r="D1350" s="74">
        <v>545.47</v>
      </c>
    </row>
    <row r="1351" spans="1:4" x14ac:dyDescent="0.25">
      <c r="A1351" s="74">
        <v>804027</v>
      </c>
      <c r="B1351" t="s">
        <v>22954</v>
      </c>
      <c r="C1351" s="74" t="s">
        <v>3</v>
      </c>
      <c r="D1351" s="74">
        <v>585.11</v>
      </c>
    </row>
    <row r="1352" spans="1:4" x14ac:dyDescent="0.25">
      <c r="A1352" s="74">
        <v>804028</v>
      </c>
      <c r="B1352" t="s">
        <v>22955</v>
      </c>
      <c r="C1352" s="74" t="s">
        <v>3</v>
      </c>
      <c r="D1352" s="74">
        <v>544.4</v>
      </c>
    </row>
    <row r="1353" spans="1:4" x14ac:dyDescent="0.25">
      <c r="A1353" s="74">
        <v>804029</v>
      </c>
      <c r="B1353" t="s">
        <v>22956</v>
      </c>
      <c r="C1353" s="74" t="s">
        <v>3</v>
      </c>
      <c r="D1353" s="74">
        <v>598.59</v>
      </c>
    </row>
    <row r="1354" spans="1:4" x14ac:dyDescent="0.25">
      <c r="A1354" s="74">
        <v>804030</v>
      </c>
      <c r="B1354" t="s">
        <v>22957</v>
      </c>
      <c r="C1354" s="74" t="s">
        <v>3</v>
      </c>
      <c r="D1354" s="74">
        <v>631.23</v>
      </c>
    </row>
    <row r="1355" spans="1:4" x14ac:dyDescent="0.25">
      <c r="A1355" s="74">
        <v>804031</v>
      </c>
      <c r="B1355" t="s">
        <v>22958</v>
      </c>
      <c r="C1355" s="74" t="s">
        <v>3</v>
      </c>
      <c r="D1355" s="74">
        <v>685.42</v>
      </c>
    </row>
    <row r="1356" spans="1:4" x14ac:dyDescent="0.25">
      <c r="A1356" s="74">
        <v>804032</v>
      </c>
      <c r="B1356" t="s">
        <v>22959</v>
      </c>
      <c r="C1356" s="74" t="s">
        <v>3</v>
      </c>
      <c r="D1356" s="74">
        <v>635.54999999999995</v>
      </c>
    </row>
    <row r="1357" spans="1:4" x14ac:dyDescent="0.25">
      <c r="A1357" s="74">
        <v>804033</v>
      </c>
      <c r="B1357" t="s">
        <v>22960</v>
      </c>
      <c r="C1357" s="74" t="s">
        <v>3</v>
      </c>
      <c r="D1357" s="74">
        <v>689.74</v>
      </c>
    </row>
    <row r="1358" spans="1:4" x14ac:dyDescent="0.25">
      <c r="A1358" s="74">
        <v>804034</v>
      </c>
      <c r="B1358" t="s">
        <v>22961</v>
      </c>
      <c r="C1358" s="74" t="s">
        <v>3</v>
      </c>
      <c r="D1358" s="74">
        <v>671.13</v>
      </c>
    </row>
    <row r="1359" spans="1:4" x14ac:dyDescent="0.25">
      <c r="A1359" s="74">
        <v>804035</v>
      </c>
      <c r="B1359" t="s">
        <v>22962</v>
      </c>
      <c r="C1359" s="74" t="s">
        <v>3</v>
      </c>
      <c r="D1359" s="74">
        <v>725.32</v>
      </c>
    </row>
    <row r="1360" spans="1:4" x14ac:dyDescent="0.25">
      <c r="A1360" s="74">
        <v>804036</v>
      </c>
      <c r="B1360" t="s">
        <v>22963</v>
      </c>
      <c r="C1360" s="74" t="s">
        <v>3</v>
      </c>
      <c r="D1360" s="74">
        <v>767.83</v>
      </c>
    </row>
    <row r="1361" spans="1:4" x14ac:dyDescent="0.25">
      <c r="A1361" s="74">
        <v>804037</v>
      </c>
      <c r="B1361" t="s">
        <v>22964</v>
      </c>
      <c r="C1361" s="74" t="s">
        <v>3</v>
      </c>
      <c r="D1361" s="74">
        <v>838.59</v>
      </c>
    </row>
    <row r="1362" spans="1:4" x14ac:dyDescent="0.25">
      <c r="A1362" s="74">
        <v>804038</v>
      </c>
      <c r="B1362" t="s">
        <v>22965</v>
      </c>
      <c r="C1362" s="74" t="s">
        <v>3</v>
      </c>
      <c r="D1362" s="74">
        <v>784.06</v>
      </c>
    </row>
    <row r="1363" spans="1:4" x14ac:dyDescent="0.25">
      <c r="A1363" s="74">
        <v>804039</v>
      </c>
      <c r="B1363" t="s">
        <v>22966</v>
      </c>
      <c r="C1363" s="74" t="s">
        <v>3</v>
      </c>
      <c r="D1363" s="74">
        <v>854.83</v>
      </c>
    </row>
    <row r="1364" spans="1:4" x14ac:dyDescent="0.25">
      <c r="A1364" s="74">
        <v>804040</v>
      </c>
      <c r="B1364" t="s">
        <v>22967</v>
      </c>
      <c r="C1364" s="74" t="s">
        <v>3</v>
      </c>
      <c r="D1364" s="74">
        <v>873.29</v>
      </c>
    </row>
    <row r="1365" spans="1:4" x14ac:dyDescent="0.25">
      <c r="A1365" s="74">
        <v>804041</v>
      </c>
      <c r="B1365" t="s">
        <v>22968</v>
      </c>
      <c r="C1365" s="74" t="s">
        <v>3</v>
      </c>
      <c r="D1365" s="74">
        <v>944.05</v>
      </c>
    </row>
    <row r="1366" spans="1:4" x14ac:dyDescent="0.25">
      <c r="A1366" s="74">
        <v>804042</v>
      </c>
      <c r="B1366" t="s">
        <v>22969</v>
      </c>
      <c r="C1366" s="74" t="s">
        <v>3</v>
      </c>
      <c r="D1366" s="74">
        <v>873.74</v>
      </c>
    </row>
    <row r="1367" spans="1:4" x14ac:dyDescent="0.25">
      <c r="A1367" s="74">
        <v>804043</v>
      </c>
      <c r="B1367" t="s">
        <v>22970</v>
      </c>
      <c r="C1367" s="74" t="s">
        <v>3</v>
      </c>
      <c r="D1367" s="74">
        <v>944.5</v>
      </c>
    </row>
    <row r="1368" spans="1:4" x14ac:dyDescent="0.25">
      <c r="A1368" s="74">
        <v>804044</v>
      </c>
      <c r="B1368" t="s">
        <v>22971</v>
      </c>
      <c r="C1368" s="74" t="s">
        <v>3</v>
      </c>
      <c r="D1368" s="74">
        <v>1055.57</v>
      </c>
    </row>
    <row r="1369" spans="1:4" x14ac:dyDescent="0.25">
      <c r="A1369" s="74">
        <v>804045</v>
      </c>
      <c r="B1369" t="s">
        <v>22972</v>
      </c>
      <c r="C1369" s="74" t="s">
        <v>3</v>
      </c>
      <c r="D1369" s="74">
        <v>1144.03</v>
      </c>
    </row>
    <row r="1370" spans="1:4" x14ac:dyDescent="0.25">
      <c r="A1370" s="74">
        <v>804046</v>
      </c>
      <c r="B1370" t="s">
        <v>22973</v>
      </c>
      <c r="C1370" s="74" t="s">
        <v>3</v>
      </c>
      <c r="D1370" s="74">
        <v>1092.8599999999999</v>
      </c>
    </row>
    <row r="1371" spans="1:4" x14ac:dyDescent="0.25">
      <c r="A1371" s="74">
        <v>804047</v>
      </c>
      <c r="B1371" t="s">
        <v>22974</v>
      </c>
      <c r="C1371" s="74" t="s">
        <v>3</v>
      </c>
      <c r="D1371" s="74">
        <v>1181.31</v>
      </c>
    </row>
    <row r="1372" spans="1:4" x14ac:dyDescent="0.25">
      <c r="A1372" s="74">
        <v>804048</v>
      </c>
      <c r="B1372" t="s">
        <v>22975</v>
      </c>
      <c r="C1372" s="74" t="s">
        <v>3</v>
      </c>
      <c r="D1372" s="74">
        <v>1223.32</v>
      </c>
    </row>
    <row r="1373" spans="1:4" x14ac:dyDescent="0.25">
      <c r="A1373" s="74">
        <v>804049</v>
      </c>
      <c r="B1373" t="s">
        <v>22976</v>
      </c>
      <c r="C1373" s="74" t="s">
        <v>3</v>
      </c>
      <c r="D1373" s="74">
        <v>1311.77</v>
      </c>
    </row>
    <row r="1374" spans="1:4" x14ac:dyDescent="0.25">
      <c r="A1374" s="74">
        <v>804050</v>
      </c>
      <c r="B1374" t="s">
        <v>22977</v>
      </c>
      <c r="C1374" s="74" t="s">
        <v>3</v>
      </c>
      <c r="D1374" s="74">
        <v>1341.05</v>
      </c>
    </row>
    <row r="1375" spans="1:4" x14ac:dyDescent="0.25">
      <c r="A1375" s="74">
        <v>804051</v>
      </c>
      <c r="B1375" t="s">
        <v>22978</v>
      </c>
      <c r="C1375" s="74" t="s">
        <v>3</v>
      </c>
      <c r="D1375" s="74">
        <v>1429.5</v>
      </c>
    </row>
    <row r="1376" spans="1:4" x14ac:dyDescent="0.25">
      <c r="A1376" s="74">
        <v>804052</v>
      </c>
      <c r="B1376" t="s">
        <v>22979</v>
      </c>
      <c r="C1376" s="74" t="s">
        <v>3</v>
      </c>
      <c r="D1376" s="74">
        <v>1430.55</v>
      </c>
    </row>
    <row r="1377" spans="1:4" x14ac:dyDescent="0.25">
      <c r="A1377" s="74">
        <v>804053</v>
      </c>
      <c r="B1377" t="s">
        <v>22980</v>
      </c>
      <c r="C1377" s="74" t="s">
        <v>3</v>
      </c>
      <c r="D1377" s="74">
        <v>1545.63</v>
      </c>
    </row>
    <row r="1378" spans="1:4" x14ac:dyDescent="0.25">
      <c r="A1378" s="74">
        <v>804054</v>
      </c>
      <c r="B1378" t="s">
        <v>22981</v>
      </c>
      <c r="C1378" s="74" t="s">
        <v>3</v>
      </c>
      <c r="D1378" s="74">
        <v>1662.56</v>
      </c>
    </row>
    <row r="1379" spans="1:4" x14ac:dyDescent="0.25">
      <c r="A1379" s="74">
        <v>804055</v>
      </c>
      <c r="B1379" t="s">
        <v>22982</v>
      </c>
      <c r="C1379" s="74" t="s">
        <v>3</v>
      </c>
      <c r="D1379" s="74">
        <v>1777.63</v>
      </c>
    </row>
    <row r="1380" spans="1:4" x14ac:dyDescent="0.25">
      <c r="A1380" s="74">
        <v>804056</v>
      </c>
      <c r="B1380" t="s">
        <v>22983</v>
      </c>
      <c r="C1380" s="74" t="s">
        <v>3</v>
      </c>
      <c r="D1380" s="74">
        <v>1694.31</v>
      </c>
    </row>
    <row r="1381" spans="1:4" x14ac:dyDescent="0.25">
      <c r="A1381" s="74">
        <v>804057</v>
      </c>
      <c r="B1381" t="s">
        <v>22984</v>
      </c>
      <c r="C1381" s="74" t="s">
        <v>3</v>
      </c>
      <c r="D1381" s="74">
        <v>1809.38</v>
      </c>
    </row>
    <row r="1382" spans="1:4" x14ac:dyDescent="0.25">
      <c r="A1382" s="74">
        <v>804058</v>
      </c>
      <c r="B1382" t="s">
        <v>22985</v>
      </c>
      <c r="C1382" s="74" t="s">
        <v>3</v>
      </c>
      <c r="D1382" s="74">
        <v>1864.95</v>
      </c>
    </row>
    <row r="1383" spans="1:4" x14ac:dyDescent="0.25">
      <c r="A1383" s="74">
        <v>804059</v>
      </c>
      <c r="B1383" t="s">
        <v>22986</v>
      </c>
      <c r="C1383" s="74" t="s">
        <v>3</v>
      </c>
      <c r="D1383" s="74">
        <v>1980.03</v>
      </c>
    </row>
    <row r="1384" spans="1:4" x14ac:dyDescent="0.25">
      <c r="A1384" s="74">
        <v>804292</v>
      </c>
      <c r="B1384" t="s">
        <v>22987</v>
      </c>
      <c r="C1384" s="74" t="s">
        <v>3</v>
      </c>
      <c r="D1384" s="74">
        <v>2204.87</v>
      </c>
    </row>
    <row r="1385" spans="1:4" x14ac:dyDescent="0.25">
      <c r="A1385" s="74">
        <v>804293</v>
      </c>
      <c r="B1385" t="s">
        <v>22988</v>
      </c>
      <c r="C1385" s="74" t="s">
        <v>3</v>
      </c>
      <c r="D1385" s="74">
        <v>2424.06</v>
      </c>
    </row>
    <row r="1386" spans="1:4" x14ac:dyDescent="0.25">
      <c r="A1386" s="74">
        <v>804294</v>
      </c>
      <c r="B1386" t="s">
        <v>22989</v>
      </c>
      <c r="C1386" s="74" t="s">
        <v>3</v>
      </c>
      <c r="D1386" s="74">
        <v>2253.56</v>
      </c>
    </row>
    <row r="1387" spans="1:4" x14ac:dyDescent="0.25">
      <c r="A1387" s="74">
        <v>804295</v>
      </c>
      <c r="B1387" t="s">
        <v>22990</v>
      </c>
      <c r="C1387" s="74" t="s">
        <v>3</v>
      </c>
      <c r="D1387" s="74">
        <v>2472.75</v>
      </c>
    </row>
    <row r="1388" spans="1:4" x14ac:dyDescent="0.25">
      <c r="A1388" s="74">
        <v>804296</v>
      </c>
      <c r="B1388" t="s">
        <v>22991</v>
      </c>
      <c r="C1388" s="74" t="s">
        <v>3</v>
      </c>
      <c r="D1388" s="74">
        <v>2521.25</v>
      </c>
    </row>
    <row r="1389" spans="1:4" x14ac:dyDescent="0.25">
      <c r="A1389" s="74">
        <v>804297</v>
      </c>
      <c r="B1389" t="s">
        <v>22992</v>
      </c>
      <c r="C1389" s="74" t="s">
        <v>3</v>
      </c>
      <c r="D1389" s="74">
        <v>2740.44</v>
      </c>
    </row>
    <row r="1390" spans="1:4" x14ac:dyDescent="0.25">
      <c r="A1390" s="74">
        <v>804298</v>
      </c>
      <c r="B1390" t="s">
        <v>22993</v>
      </c>
      <c r="C1390" s="74" t="s">
        <v>3</v>
      </c>
      <c r="D1390" s="74">
        <v>2522.59</v>
      </c>
    </row>
    <row r="1391" spans="1:4" x14ac:dyDescent="0.25">
      <c r="A1391" s="74">
        <v>804299</v>
      </c>
      <c r="B1391" t="s">
        <v>22994</v>
      </c>
      <c r="C1391" s="74" t="s">
        <v>3</v>
      </c>
      <c r="D1391" s="74">
        <v>2741.78</v>
      </c>
    </row>
    <row r="1392" spans="1:4" x14ac:dyDescent="0.25">
      <c r="A1392" s="74">
        <v>804300</v>
      </c>
      <c r="B1392" t="s">
        <v>22995</v>
      </c>
      <c r="C1392" s="74" t="s">
        <v>3</v>
      </c>
      <c r="D1392" s="74">
        <v>3066.73</v>
      </c>
    </row>
    <row r="1393" spans="1:4" x14ac:dyDescent="0.25">
      <c r="A1393" s="74">
        <v>804301</v>
      </c>
      <c r="B1393" t="s">
        <v>22996</v>
      </c>
      <c r="C1393" s="74" t="s">
        <v>3</v>
      </c>
      <c r="D1393" s="74">
        <v>3347.81</v>
      </c>
    </row>
    <row r="1394" spans="1:4" x14ac:dyDescent="0.25">
      <c r="A1394" s="74">
        <v>804302</v>
      </c>
      <c r="B1394" t="s">
        <v>22997</v>
      </c>
      <c r="C1394" s="74" t="s">
        <v>3</v>
      </c>
      <c r="D1394" s="74">
        <v>3178.58</v>
      </c>
    </row>
    <row r="1395" spans="1:4" x14ac:dyDescent="0.25">
      <c r="A1395" s="74">
        <v>804303</v>
      </c>
      <c r="B1395" t="s">
        <v>22998</v>
      </c>
      <c r="C1395" s="74" t="s">
        <v>3</v>
      </c>
      <c r="D1395" s="74">
        <v>3459.66</v>
      </c>
    </row>
    <row r="1396" spans="1:4" x14ac:dyDescent="0.25">
      <c r="A1396" s="74">
        <v>804304</v>
      </c>
      <c r="B1396" t="s">
        <v>22999</v>
      </c>
      <c r="C1396" s="74" t="s">
        <v>3</v>
      </c>
      <c r="D1396" s="74">
        <v>3569.96</v>
      </c>
    </row>
    <row r="1397" spans="1:4" x14ac:dyDescent="0.25">
      <c r="A1397" s="74">
        <v>804305</v>
      </c>
      <c r="B1397" t="s">
        <v>23000</v>
      </c>
      <c r="C1397" s="74" t="s">
        <v>3</v>
      </c>
      <c r="D1397" s="74">
        <v>3851.04</v>
      </c>
    </row>
    <row r="1398" spans="1:4" x14ac:dyDescent="0.25">
      <c r="A1398" s="74">
        <v>804306</v>
      </c>
      <c r="B1398" t="s">
        <v>23001</v>
      </c>
      <c r="C1398" s="74" t="s">
        <v>3</v>
      </c>
      <c r="D1398" s="74">
        <v>3923.15</v>
      </c>
    </row>
    <row r="1399" spans="1:4" x14ac:dyDescent="0.25">
      <c r="A1399" s="74">
        <v>804307</v>
      </c>
      <c r="B1399" t="s">
        <v>23002</v>
      </c>
      <c r="C1399" s="74" t="s">
        <v>3</v>
      </c>
      <c r="D1399" s="74">
        <v>4204.2299999999996</v>
      </c>
    </row>
    <row r="1400" spans="1:4" x14ac:dyDescent="0.25">
      <c r="A1400" s="74">
        <v>804308</v>
      </c>
      <c r="B1400" t="s">
        <v>23003</v>
      </c>
      <c r="C1400" s="74" t="s">
        <v>3</v>
      </c>
      <c r="D1400" s="74">
        <v>4180.54</v>
      </c>
    </row>
    <row r="1401" spans="1:4" x14ac:dyDescent="0.25">
      <c r="A1401" s="74">
        <v>804309</v>
      </c>
      <c r="B1401" t="s">
        <v>23004</v>
      </c>
      <c r="C1401" s="74" t="s">
        <v>3</v>
      </c>
      <c r="D1401" s="74">
        <v>4543.21</v>
      </c>
    </row>
    <row r="1402" spans="1:4" x14ac:dyDescent="0.25">
      <c r="A1402" s="74">
        <v>804310</v>
      </c>
      <c r="B1402" t="s">
        <v>23005</v>
      </c>
      <c r="C1402" s="74" t="s">
        <v>3</v>
      </c>
      <c r="D1402" s="74">
        <v>4876.55</v>
      </c>
    </row>
    <row r="1403" spans="1:4" x14ac:dyDescent="0.25">
      <c r="A1403" s="74">
        <v>804311</v>
      </c>
      <c r="B1403" t="s">
        <v>23006</v>
      </c>
      <c r="C1403" s="74" t="s">
        <v>3</v>
      </c>
      <c r="D1403" s="74">
        <v>5239.22</v>
      </c>
    </row>
    <row r="1404" spans="1:4" x14ac:dyDescent="0.25">
      <c r="A1404" s="74">
        <v>804312</v>
      </c>
      <c r="B1404" t="s">
        <v>23007</v>
      </c>
      <c r="C1404" s="74" t="s">
        <v>3</v>
      </c>
      <c r="D1404" s="74">
        <v>4971.8</v>
      </c>
    </row>
    <row r="1405" spans="1:4" x14ac:dyDescent="0.25">
      <c r="A1405" s="74">
        <v>804313</v>
      </c>
      <c r="B1405" t="s">
        <v>23008</v>
      </c>
      <c r="C1405" s="74" t="s">
        <v>3</v>
      </c>
      <c r="D1405" s="74">
        <v>5334.47</v>
      </c>
    </row>
    <row r="1406" spans="1:4" x14ac:dyDescent="0.25">
      <c r="A1406" s="74">
        <v>804314</v>
      </c>
      <c r="B1406" t="s">
        <v>23009</v>
      </c>
      <c r="C1406" s="74" t="s">
        <v>3</v>
      </c>
      <c r="D1406" s="74">
        <v>5483.74</v>
      </c>
    </row>
    <row r="1407" spans="1:4" x14ac:dyDescent="0.25">
      <c r="A1407" s="74">
        <v>804315</v>
      </c>
      <c r="B1407" t="s">
        <v>23010</v>
      </c>
      <c r="C1407" s="74" t="s">
        <v>3</v>
      </c>
      <c r="D1407" s="74">
        <v>5846.41</v>
      </c>
    </row>
    <row r="1408" spans="1:4" x14ac:dyDescent="0.25">
      <c r="A1408" s="74">
        <v>805446</v>
      </c>
      <c r="B1408" t="s">
        <v>23011</v>
      </c>
      <c r="C1408" s="74" t="s">
        <v>15645</v>
      </c>
      <c r="D1408" s="74">
        <v>37.700000000000003</v>
      </c>
    </row>
    <row r="1409" spans="1:4" x14ac:dyDescent="0.25">
      <c r="A1409" s="74">
        <v>805447</v>
      </c>
      <c r="B1409" t="s">
        <v>23012</v>
      </c>
      <c r="C1409" s="74" t="s">
        <v>15645</v>
      </c>
      <c r="D1409" s="74">
        <v>54.28</v>
      </c>
    </row>
    <row r="1410" spans="1:4" x14ac:dyDescent="0.25">
      <c r="A1410" s="74">
        <v>805448</v>
      </c>
      <c r="B1410" t="s">
        <v>23013</v>
      </c>
      <c r="C1410" s="74" t="s">
        <v>15645</v>
      </c>
      <c r="D1410" s="74">
        <v>45.19</v>
      </c>
    </row>
    <row r="1411" spans="1:4" x14ac:dyDescent="0.25">
      <c r="A1411" s="74">
        <v>805449</v>
      </c>
      <c r="B1411" t="s">
        <v>23014</v>
      </c>
      <c r="C1411" s="74" t="s">
        <v>15645</v>
      </c>
      <c r="D1411" s="74">
        <v>65.05</v>
      </c>
    </row>
    <row r="1412" spans="1:4" x14ac:dyDescent="0.25">
      <c r="A1412" s="74">
        <v>805450</v>
      </c>
      <c r="B1412" t="s">
        <v>23015</v>
      </c>
      <c r="C1412" s="74" t="s">
        <v>15645</v>
      </c>
      <c r="D1412" s="74">
        <v>52.44</v>
      </c>
    </row>
    <row r="1413" spans="1:4" x14ac:dyDescent="0.25">
      <c r="A1413" s="74">
        <v>805451</v>
      </c>
      <c r="B1413" t="s">
        <v>23016</v>
      </c>
      <c r="C1413" s="74" t="s">
        <v>15645</v>
      </c>
      <c r="D1413" s="74">
        <v>75.41</v>
      </c>
    </row>
    <row r="1414" spans="1:4" x14ac:dyDescent="0.25">
      <c r="A1414" s="74">
        <v>805452</v>
      </c>
      <c r="B1414" t="s">
        <v>23017</v>
      </c>
      <c r="C1414" s="74" t="s">
        <v>15645</v>
      </c>
      <c r="D1414" s="74">
        <v>61.37</v>
      </c>
    </row>
    <row r="1415" spans="1:4" x14ac:dyDescent="0.25">
      <c r="A1415" s="74">
        <v>805453</v>
      </c>
      <c r="B1415" t="s">
        <v>23018</v>
      </c>
      <c r="C1415" s="74" t="s">
        <v>15645</v>
      </c>
      <c r="D1415" s="74">
        <v>88.65</v>
      </c>
    </row>
    <row r="1416" spans="1:4" x14ac:dyDescent="0.25">
      <c r="A1416" s="74">
        <v>805434</v>
      </c>
      <c r="B1416" t="s">
        <v>23019</v>
      </c>
      <c r="C1416" s="74" t="s">
        <v>15645</v>
      </c>
      <c r="D1416" s="74">
        <v>12.84</v>
      </c>
    </row>
    <row r="1417" spans="1:4" x14ac:dyDescent="0.25">
      <c r="A1417" s="74">
        <v>805435</v>
      </c>
      <c r="B1417" t="s">
        <v>23020</v>
      </c>
      <c r="C1417" s="74" t="s">
        <v>15645</v>
      </c>
      <c r="D1417" s="74">
        <v>17.850000000000001</v>
      </c>
    </row>
    <row r="1418" spans="1:4" x14ac:dyDescent="0.25">
      <c r="A1418" s="74">
        <v>805436</v>
      </c>
      <c r="B1418" t="s">
        <v>23021</v>
      </c>
      <c r="C1418" s="74" t="s">
        <v>15645</v>
      </c>
      <c r="D1418" s="74">
        <v>14.98</v>
      </c>
    </row>
    <row r="1419" spans="1:4" x14ac:dyDescent="0.25">
      <c r="A1419" s="74">
        <v>805437</v>
      </c>
      <c r="B1419" t="s">
        <v>23022</v>
      </c>
      <c r="C1419" s="74" t="s">
        <v>15645</v>
      </c>
      <c r="D1419" s="74">
        <v>21.55</v>
      </c>
    </row>
    <row r="1420" spans="1:4" x14ac:dyDescent="0.25">
      <c r="A1420" s="74">
        <v>805438</v>
      </c>
      <c r="B1420" t="s">
        <v>23023</v>
      </c>
      <c r="C1420" s="74" t="s">
        <v>15645</v>
      </c>
      <c r="D1420" s="74">
        <v>20.329999999999998</v>
      </c>
    </row>
    <row r="1421" spans="1:4" x14ac:dyDescent="0.25">
      <c r="A1421" s="74">
        <v>805439</v>
      </c>
      <c r="B1421" t="s">
        <v>23024</v>
      </c>
      <c r="C1421" s="74" t="s">
        <v>15645</v>
      </c>
      <c r="D1421" s="74">
        <v>28.62</v>
      </c>
    </row>
    <row r="1422" spans="1:4" x14ac:dyDescent="0.25">
      <c r="A1422" s="74">
        <v>805440</v>
      </c>
      <c r="B1422" t="s">
        <v>23025</v>
      </c>
      <c r="C1422" s="74" t="s">
        <v>15645</v>
      </c>
      <c r="D1422" s="74">
        <v>22.71</v>
      </c>
    </row>
    <row r="1423" spans="1:4" x14ac:dyDescent="0.25">
      <c r="A1423" s="74">
        <v>805441</v>
      </c>
      <c r="B1423" t="s">
        <v>23026</v>
      </c>
      <c r="C1423" s="74" t="s">
        <v>15645</v>
      </c>
      <c r="D1423" s="74">
        <v>32.729999999999997</v>
      </c>
    </row>
    <row r="1424" spans="1:4" x14ac:dyDescent="0.25">
      <c r="A1424" s="74">
        <v>805442</v>
      </c>
      <c r="B1424" t="s">
        <v>23027</v>
      </c>
      <c r="C1424" s="74" t="s">
        <v>15645</v>
      </c>
      <c r="D1424" s="74">
        <v>27.58</v>
      </c>
    </row>
    <row r="1425" spans="1:4" x14ac:dyDescent="0.25">
      <c r="A1425" s="74">
        <v>805443</v>
      </c>
      <c r="B1425" t="s">
        <v>23028</v>
      </c>
      <c r="C1425" s="74" t="s">
        <v>15645</v>
      </c>
      <c r="D1425" s="74">
        <v>38.979999999999997</v>
      </c>
    </row>
    <row r="1426" spans="1:4" x14ac:dyDescent="0.25">
      <c r="A1426" s="74">
        <v>805444</v>
      </c>
      <c r="B1426" t="s">
        <v>23029</v>
      </c>
      <c r="C1426" s="74" t="s">
        <v>15645</v>
      </c>
      <c r="D1426" s="74">
        <v>30.68</v>
      </c>
    </row>
    <row r="1427" spans="1:4" x14ac:dyDescent="0.25">
      <c r="A1427" s="74">
        <v>805445</v>
      </c>
      <c r="B1427" t="s">
        <v>23030</v>
      </c>
      <c r="C1427" s="74" t="s">
        <v>15645</v>
      </c>
      <c r="D1427" s="74">
        <v>44.33</v>
      </c>
    </row>
    <row r="1428" spans="1:4" x14ac:dyDescent="0.25">
      <c r="A1428" s="74">
        <v>805454</v>
      </c>
      <c r="B1428" t="s">
        <v>23031</v>
      </c>
      <c r="C1428" s="74" t="s">
        <v>15645</v>
      </c>
      <c r="D1428" s="74">
        <v>67.91</v>
      </c>
    </row>
    <row r="1429" spans="1:4" x14ac:dyDescent="0.25">
      <c r="A1429" s="74">
        <v>805455</v>
      </c>
      <c r="B1429" t="s">
        <v>23032</v>
      </c>
      <c r="C1429" s="74" t="s">
        <v>15645</v>
      </c>
      <c r="D1429" s="74">
        <v>97.78</v>
      </c>
    </row>
    <row r="1430" spans="1:4" x14ac:dyDescent="0.25">
      <c r="A1430" s="74">
        <v>805456</v>
      </c>
      <c r="B1430" t="s">
        <v>23033</v>
      </c>
      <c r="C1430" s="74" t="s">
        <v>15645</v>
      </c>
      <c r="D1430" s="74">
        <v>77.069999999999993</v>
      </c>
    </row>
    <row r="1431" spans="1:4" x14ac:dyDescent="0.25">
      <c r="A1431" s="74">
        <v>805457</v>
      </c>
      <c r="B1431" t="s">
        <v>23034</v>
      </c>
      <c r="C1431" s="74" t="s">
        <v>15645</v>
      </c>
      <c r="D1431" s="74">
        <v>111.43</v>
      </c>
    </row>
    <row r="1432" spans="1:4" x14ac:dyDescent="0.25">
      <c r="A1432" s="74">
        <v>805458</v>
      </c>
      <c r="B1432" t="s">
        <v>23035</v>
      </c>
      <c r="C1432" s="74" t="s">
        <v>15645</v>
      </c>
      <c r="D1432" s="74">
        <v>92.29</v>
      </c>
    </row>
    <row r="1433" spans="1:4" x14ac:dyDescent="0.25">
      <c r="A1433" s="74">
        <v>805459</v>
      </c>
      <c r="B1433" t="s">
        <v>23036</v>
      </c>
      <c r="C1433" s="74" t="s">
        <v>15645</v>
      </c>
      <c r="D1433" s="74">
        <v>133.38999999999999</v>
      </c>
    </row>
    <row r="1434" spans="1:4" x14ac:dyDescent="0.25">
      <c r="A1434" s="74">
        <v>909620</v>
      </c>
      <c r="B1434" t="s">
        <v>23037</v>
      </c>
      <c r="C1434" s="74" t="s">
        <v>23038</v>
      </c>
      <c r="D1434" s="74">
        <v>108.76</v>
      </c>
    </row>
    <row r="1435" spans="1:4" x14ac:dyDescent="0.25">
      <c r="A1435" s="74">
        <v>909621</v>
      </c>
      <c r="B1435" t="s">
        <v>23039</v>
      </c>
      <c r="C1435" s="74" t="s">
        <v>23038</v>
      </c>
      <c r="D1435" s="74">
        <v>106.72</v>
      </c>
    </row>
    <row r="1436" spans="1:4" x14ac:dyDescent="0.25">
      <c r="A1436" s="74">
        <v>903802</v>
      </c>
      <c r="B1436" t="s">
        <v>28925</v>
      </c>
      <c r="C1436" s="74" t="s">
        <v>15645</v>
      </c>
      <c r="D1436" s="74">
        <v>14511.62</v>
      </c>
    </row>
    <row r="1437" spans="1:4" x14ac:dyDescent="0.25">
      <c r="A1437" s="74">
        <v>919113</v>
      </c>
      <c r="B1437" t="s">
        <v>23040</v>
      </c>
      <c r="C1437" s="74" t="s">
        <v>3</v>
      </c>
      <c r="D1437" s="74">
        <v>46.16</v>
      </c>
    </row>
    <row r="1438" spans="1:4" x14ac:dyDescent="0.25">
      <c r="A1438" s="74">
        <v>903788</v>
      </c>
      <c r="B1438" t="s">
        <v>28926</v>
      </c>
      <c r="C1438" s="74" t="s">
        <v>23038</v>
      </c>
      <c r="D1438" s="74">
        <v>3.99</v>
      </c>
    </row>
    <row r="1439" spans="1:4" x14ac:dyDescent="0.25">
      <c r="A1439" s="74">
        <v>919247</v>
      </c>
      <c r="B1439" t="s">
        <v>23041</v>
      </c>
      <c r="C1439" s="74" t="s">
        <v>23038</v>
      </c>
      <c r="D1439" s="74">
        <v>41.86</v>
      </c>
    </row>
    <row r="1440" spans="1:4" x14ac:dyDescent="0.25">
      <c r="A1440" s="74">
        <v>919016</v>
      </c>
      <c r="B1440" t="s">
        <v>28927</v>
      </c>
      <c r="C1440" s="74" t="s">
        <v>15645</v>
      </c>
      <c r="D1440" s="74">
        <v>7455.54</v>
      </c>
    </row>
    <row r="1441" spans="1:4" x14ac:dyDescent="0.25">
      <c r="A1441" s="74">
        <v>919079</v>
      </c>
      <c r="B1441" t="s">
        <v>23042</v>
      </c>
      <c r="C1441" s="74" t="s">
        <v>23038</v>
      </c>
      <c r="D1441" s="74">
        <v>112.33</v>
      </c>
    </row>
    <row r="1442" spans="1:4" x14ac:dyDescent="0.25">
      <c r="A1442" s="74">
        <v>903789</v>
      </c>
      <c r="B1442" t="s">
        <v>28928</v>
      </c>
      <c r="C1442" s="74" t="s">
        <v>23038</v>
      </c>
      <c r="D1442" s="74">
        <v>29.98</v>
      </c>
    </row>
    <row r="1443" spans="1:4" x14ac:dyDescent="0.25">
      <c r="A1443" s="74">
        <v>919250</v>
      </c>
      <c r="B1443" t="s">
        <v>23043</v>
      </c>
      <c r="C1443" s="74" t="s">
        <v>15645</v>
      </c>
      <c r="D1443" s="74">
        <v>550.53</v>
      </c>
    </row>
    <row r="1444" spans="1:4" x14ac:dyDescent="0.25">
      <c r="A1444" s="74">
        <v>903807</v>
      </c>
      <c r="B1444" t="s">
        <v>23044</v>
      </c>
      <c r="C1444" s="74" t="s">
        <v>15645</v>
      </c>
      <c r="D1444" s="74">
        <v>102632.75</v>
      </c>
    </row>
    <row r="1445" spans="1:4" x14ac:dyDescent="0.25">
      <c r="A1445" s="74">
        <v>903806</v>
      </c>
      <c r="B1445" t="s">
        <v>23045</v>
      </c>
      <c r="C1445" s="74" t="s">
        <v>15645</v>
      </c>
      <c r="D1445" s="74">
        <v>171016.61</v>
      </c>
    </row>
    <row r="1446" spans="1:4" x14ac:dyDescent="0.25">
      <c r="A1446" s="74">
        <v>903804</v>
      </c>
      <c r="B1446" t="s">
        <v>23046</v>
      </c>
      <c r="C1446" s="74" t="s">
        <v>15645</v>
      </c>
      <c r="D1446" s="74">
        <v>62994.1</v>
      </c>
    </row>
    <row r="1447" spans="1:4" x14ac:dyDescent="0.25">
      <c r="A1447" s="74">
        <v>903805</v>
      </c>
      <c r="B1447" t="s">
        <v>23047</v>
      </c>
      <c r="C1447" s="74" t="s">
        <v>15645</v>
      </c>
      <c r="D1447" s="74">
        <v>73624.75</v>
      </c>
    </row>
    <row r="1448" spans="1:4" x14ac:dyDescent="0.25">
      <c r="A1448" s="74">
        <v>903810</v>
      </c>
      <c r="B1448" t="s">
        <v>23048</v>
      </c>
      <c r="C1448" s="74" t="s">
        <v>15645</v>
      </c>
      <c r="D1448" s="74">
        <v>183588.58</v>
      </c>
    </row>
    <row r="1449" spans="1:4" x14ac:dyDescent="0.25">
      <c r="A1449" s="74">
        <v>903809</v>
      </c>
      <c r="B1449" t="s">
        <v>23049</v>
      </c>
      <c r="C1449" s="74" t="s">
        <v>15645</v>
      </c>
      <c r="D1449" s="74">
        <v>116889.9</v>
      </c>
    </row>
    <row r="1450" spans="1:4" x14ac:dyDescent="0.25">
      <c r="A1450" s="74">
        <v>903808</v>
      </c>
      <c r="B1450" t="s">
        <v>23050</v>
      </c>
      <c r="C1450" s="74" t="s">
        <v>15645</v>
      </c>
      <c r="D1450" s="74">
        <v>105342.21</v>
      </c>
    </row>
    <row r="1451" spans="1:4" x14ac:dyDescent="0.25">
      <c r="A1451" s="74">
        <v>903845</v>
      </c>
      <c r="B1451" t="s">
        <v>23051</v>
      </c>
      <c r="C1451" s="74" t="s">
        <v>21800</v>
      </c>
      <c r="D1451" s="74">
        <v>156.16999999999999</v>
      </c>
    </row>
    <row r="1452" spans="1:4" x14ac:dyDescent="0.25">
      <c r="A1452" s="74">
        <v>919009</v>
      </c>
      <c r="B1452" t="s">
        <v>23052</v>
      </c>
      <c r="C1452" s="74" t="s">
        <v>15645</v>
      </c>
      <c r="D1452" s="74">
        <v>62256.26</v>
      </c>
    </row>
    <row r="1453" spans="1:4" x14ac:dyDescent="0.25">
      <c r="A1453" s="74">
        <v>919007</v>
      </c>
      <c r="B1453" t="s">
        <v>23053</v>
      </c>
      <c r="C1453" s="74" t="s">
        <v>15645</v>
      </c>
      <c r="D1453" s="74">
        <v>114129.27</v>
      </c>
    </row>
    <row r="1454" spans="1:4" x14ac:dyDescent="0.25">
      <c r="A1454" s="74">
        <v>919011</v>
      </c>
      <c r="B1454" t="s">
        <v>23054</v>
      </c>
      <c r="C1454" s="74" t="s">
        <v>15645</v>
      </c>
      <c r="D1454" s="74">
        <v>31909.59</v>
      </c>
    </row>
    <row r="1455" spans="1:4" x14ac:dyDescent="0.25">
      <c r="A1455" s="74">
        <v>919246</v>
      </c>
      <c r="B1455" t="s">
        <v>23055</v>
      </c>
      <c r="C1455" s="74" t="s">
        <v>15645</v>
      </c>
      <c r="D1455" s="74">
        <v>44288.93</v>
      </c>
    </row>
    <row r="1456" spans="1:4" x14ac:dyDescent="0.25">
      <c r="A1456" s="74">
        <v>919013</v>
      </c>
      <c r="B1456" t="s">
        <v>23056</v>
      </c>
      <c r="C1456" s="74" t="s">
        <v>15645</v>
      </c>
      <c r="D1456" s="74">
        <v>125962.06</v>
      </c>
    </row>
    <row r="1457" spans="1:4" x14ac:dyDescent="0.25">
      <c r="A1457" s="74">
        <v>919008</v>
      </c>
      <c r="B1457" t="s">
        <v>23057</v>
      </c>
      <c r="C1457" s="74" t="s">
        <v>15645</v>
      </c>
      <c r="D1457" s="74">
        <v>89505.65</v>
      </c>
    </row>
    <row r="1458" spans="1:4" x14ac:dyDescent="0.25">
      <c r="A1458" s="74">
        <v>919012</v>
      </c>
      <c r="B1458" t="s">
        <v>23058</v>
      </c>
      <c r="C1458" s="74" t="s">
        <v>15645</v>
      </c>
      <c r="D1458" s="74">
        <v>56924.25</v>
      </c>
    </row>
    <row r="1459" spans="1:4" x14ac:dyDescent="0.25">
      <c r="A1459" s="74">
        <v>903848</v>
      </c>
      <c r="B1459" t="s">
        <v>23059</v>
      </c>
      <c r="C1459" s="74" t="s">
        <v>3</v>
      </c>
      <c r="D1459" s="74">
        <v>153.68</v>
      </c>
    </row>
    <row r="1460" spans="1:4" x14ac:dyDescent="0.25">
      <c r="A1460" s="74">
        <v>919002</v>
      </c>
      <c r="B1460" t="s">
        <v>23060</v>
      </c>
      <c r="C1460" s="74" t="s">
        <v>15645</v>
      </c>
      <c r="D1460" s="74">
        <v>32840.44</v>
      </c>
    </row>
    <row r="1461" spans="1:4" x14ac:dyDescent="0.25">
      <c r="A1461" s="74">
        <v>919210</v>
      </c>
      <c r="B1461" t="s">
        <v>23061</v>
      </c>
      <c r="C1461" s="74" t="s">
        <v>15645</v>
      </c>
      <c r="D1461" s="74">
        <v>20061.86</v>
      </c>
    </row>
    <row r="1462" spans="1:4" x14ac:dyDescent="0.25">
      <c r="A1462" s="74">
        <v>909612</v>
      </c>
      <c r="B1462" t="s">
        <v>23062</v>
      </c>
      <c r="C1462" s="74" t="s">
        <v>15645</v>
      </c>
      <c r="D1462" s="74">
        <v>12382.26</v>
      </c>
    </row>
    <row r="1463" spans="1:4" x14ac:dyDescent="0.25">
      <c r="A1463" s="74">
        <v>909613</v>
      </c>
      <c r="B1463" t="s">
        <v>23063</v>
      </c>
      <c r="C1463" s="74" t="s">
        <v>15645</v>
      </c>
      <c r="D1463" s="74">
        <v>20395.349999999999</v>
      </c>
    </row>
    <row r="1464" spans="1:4" x14ac:dyDescent="0.25">
      <c r="A1464" s="74">
        <v>909614</v>
      </c>
      <c r="B1464" t="s">
        <v>23064</v>
      </c>
      <c r="C1464" s="74" t="s">
        <v>15645</v>
      </c>
      <c r="D1464" s="74">
        <v>45258.03</v>
      </c>
    </row>
    <row r="1465" spans="1:4" x14ac:dyDescent="0.25">
      <c r="A1465" s="74">
        <v>909616</v>
      </c>
      <c r="B1465" t="s">
        <v>23065</v>
      </c>
      <c r="C1465" s="74" t="s">
        <v>15645</v>
      </c>
      <c r="D1465" s="74">
        <v>35481.29</v>
      </c>
    </row>
    <row r="1466" spans="1:4" x14ac:dyDescent="0.25">
      <c r="A1466" s="74">
        <v>909617</v>
      </c>
      <c r="B1466" t="s">
        <v>23066</v>
      </c>
      <c r="C1466" s="74" t="s">
        <v>15645</v>
      </c>
      <c r="D1466" s="74">
        <v>20930.560000000001</v>
      </c>
    </row>
    <row r="1467" spans="1:4" x14ac:dyDescent="0.25">
      <c r="A1467" s="74">
        <v>909615</v>
      </c>
      <c r="B1467" t="s">
        <v>23067</v>
      </c>
      <c r="C1467" s="74" t="s">
        <v>15645</v>
      </c>
      <c r="D1467" s="74">
        <v>16072.82</v>
      </c>
    </row>
    <row r="1468" spans="1:4" x14ac:dyDescent="0.25">
      <c r="A1468" s="74">
        <v>903860</v>
      </c>
      <c r="B1468" t="s">
        <v>28929</v>
      </c>
      <c r="C1468" s="74" t="s">
        <v>23038</v>
      </c>
      <c r="D1468" s="74">
        <v>3</v>
      </c>
    </row>
    <row r="1469" spans="1:4" x14ac:dyDescent="0.25">
      <c r="A1469" s="74">
        <v>919101</v>
      </c>
      <c r="B1469" t="s">
        <v>23068</v>
      </c>
      <c r="C1469" s="74" t="s">
        <v>15645</v>
      </c>
      <c r="D1469" s="74">
        <v>1771.26</v>
      </c>
    </row>
    <row r="1470" spans="1:4" x14ac:dyDescent="0.25">
      <c r="A1470" s="74">
        <v>903818</v>
      </c>
      <c r="B1470" t="s">
        <v>28930</v>
      </c>
      <c r="C1470" s="74" t="s">
        <v>23038</v>
      </c>
      <c r="D1470" s="74">
        <v>14.91</v>
      </c>
    </row>
    <row r="1471" spans="1:4" x14ac:dyDescent="0.25">
      <c r="A1471" s="74">
        <v>1100657</v>
      </c>
      <c r="B1471" t="s">
        <v>23069</v>
      </c>
      <c r="C1471" s="74" t="s">
        <v>21800</v>
      </c>
      <c r="D1471" s="74">
        <v>3.03</v>
      </c>
    </row>
    <row r="1472" spans="1:4" x14ac:dyDescent="0.25">
      <c r="A1472" s="74">
        <v>1108055</v>
      </c>
      <c r="B1472" t="s">
        <v>23070</v>
      </c>
      <c r="C1472" s="74" t="s">
        <v>21800</v>
      </c>
      <c r="D1472" s="74">
        <v>2878.58</v>
      </c>
    </row>
    <row r="1473" spans="1:4" x14ac:dyDescent="0.25">
      <c r="A1473" s="74">
        <v>1109665</v>
      </c>
      <c r="B1473" t="s">
        <v>23071</v>
      </c>
      <c r="C1473" s="74" t="s">
        <v>21800</v>
      </c>
      <c r="D1473" s="74">
        <v>738.38</v>
      </c>
    </row>
    <row r="1474" spans="1:4" x14ac:dyDescent="0.25">
      <c r="A1474" s="74">
        <v>1109664</v>
      </c>
      <c r="B1474" t="s">
        <v>23072</v>
      </c>
      <c r="C1474" s="74" t="s">
        <v>21800</v>
      </c>
      <c r="D1474" s="74">
        <v>658.2</v>
      </c>
    </row>
    <row r="1475" spans="1:4" x14ac:dyDescent="0.25">
      <c r="A1475" s="74">
        <v>1109667</v>
      </c>
      <c r="B1475" t="s">
        <v>23073</v>
      </c>
      <c r="C1475" s="74" t="s">
        <v>21800</v>
      </c>
      <c r="D1475" s="74">
        <v>590.6</v>
      </c>
    </row>
    <row r="1476" spans="1:4" x14ac:dyDescent="0.25">
      <c r="A1476" s="74">
        <v>1109666</v>
      </c>
      <c r="B1476" t="s">
        <v>23074</v>
      </c>
      <c r="C1476" s="74" t="s">
        <v>21800</v>
      </c>
      <c r="D1476" s="74">
        <v>451.61</v>
      </c>
    </row>
    <row r="1477" spans="1:4" x14ac:dyDescent="0.25">
      <c r="A1477" s="74">
        <v>1109669</v>
      </c>
      <c r="B1477" t="s">
        <v>23075</v>
      </c>
      <c r="C1477" s="74" t="s">
        <v>21800</v>
      </c>
      <c r="D1477" s="74">
        <v>517.39</v>
      </c>
    </row>
    <row r="1478" spans="1:4" x14ac:dyDescent="0.25">
      <c r="A1478" s="74">
        <v>1109668</v>
      </c>
      <c r="B1478" t="s">
        <v>23076</v>
      </c>
      <c r="C1478" s="74" t="s">
        <v>21800</v>
      </c>
      <c r="D1478" s="74">
        <v>350.67</v>
      </c>
    </row>
    <row r="1479" spans="1:4" x14ac:dyDescent="0.25">
      <c r="A1479" s="74">
        <v>1108060</v>
      </c>
      <c r="B1479" t="s">
        <v>23077</v>
      </c>
      <c r="C1479" s="74" t="s">
        <v>21800</v>
      </c>
      <c r="D1479" s="74">
        <v>592.58000000000004</v>
      </c>
    </row>
    <row r="1480" spans="1:4" x14ac:dyDescent="0.25">
      <c r="A1480" s="74">
        <v>1109626</v>
      </c>
      <c r="B1480" t="s">
        <v>23078</v>
      </c>
      <c r="C1480" s="74" t="s">
        <v>21800</v>
      </c>
      <c r="D1480" s="74">
        <v>430.56</v>
      </c>
    </row>
    <row r="1481" spans="1:4" x14ac:dyDescent="0.25">
      <c r="A1481" s="74">
        <v>1109671</v>
      </c>
      <c r="B1481" t="s">
        <v>23079</v>
      </c>
      <c r="C1481" s="74" t="s">
        <v>21800</v>
      </c>
      <c r="D1481" s="74">
        <v>481.5</v>
      </c>
    </row>
    <row r="1482" spans="1:4" x14ac:dyDescent="0.25">
      <c r="A1482" s="74">
        <v>1109670</v>
      </c>
      <c r="B1482" t="s">
        <v>23080</v>
      </c>
      <c r="C1482" s="74" t="s">
        <v>21800</v>
      </c>
      <c r="D1482" s="74">
        <v>298.63</v>
      </c>
    </row>
    <row r="1483" spans="1:4" x14ac:dyDescent="0.25">
      <c r="A1483" s="74">
        <v>1109672</v>
      </c>
      <c r="B1483" t="s">
        <v>23081</v>
      </c>
      <c r="C1483" s="74" t="s">
        <v>21800</v>
      </c>
      <c r="D1483" s="74">
        <v>411.33</v>
      </c>
    </row>
    <row r="1484" spans="1:4" x14ac:dyDescent="0.25">
      <c r="A1484" s="74">
        <v>1109624</v>
      </c>
      <c r="B1484" t="s">
        <v>23082</v>
      </c>
      <c r="C1484" s="74" t="s">
        <v>21800</v>
      </c>
      <c r="D1484" s="74">
        <v>200.62</v>
      </c>
    </row>
    <row r="1485" spans="1:4" x14ac:dyDescent="0.25">
      <c r="A1485" s="74">
        <v>1109622</v>
      </c>
      <c r="B1485" t="s">
        <v>23083</v>
      </c>
      <c r="C1485" s="74" t="s">
        <v>21800</v>
      </c>
      <c r="D1485" s="74">
        <v>463.4</v>
      </c>
    </row>
    <row r="1486" spans="1:4" x14ac:dyDescent="0.25">
      <c r="A1486" s="74">
        <v>1109623</v>
      </c>
      <c r="B1486" t="s">
        <v>23084</v>
      </c>
      <c r="C1486" s="74" t="s">
        <v>21800</v>
      </c>
      <c r="D1486" s="74">
        <v>327.17</v>
      </c>
    </row>
    <row r="1487" spans="1:4" x14ac:dyDescent="0.25">
      <c r="A1487" s="74">
        <v>1109697</v>
      </c>
      <c r="B1487" t="s">
        <v>23085</v>
      </c>
      <c r="C1487" s="74" t="s">
        <v>21800</v>
      </c>
      <c r="D1487" s="74">
        <v>372.31</v>
      </c>
    </row>
    <row r="1488" spans="1:4" x14ac:dyDescent="0.25">
      <c r="A1488" s="74">
        <v>1109698</v>
      </c>
      <c r="B1488" t="s">
        <v>23086</v>
      </c>
      <c r="C1488" s="74" t="s">
        <v>21800</v>
      </c>
      <c r="D1488" s="74">
        <v>199.77</v>
      </c>
    </row>
    <row r="1489" spans="1:4" x14ac:dyDescent="0.25">
      <c r="A1489" s="74">
        <v>1109679</v>
      </c>
      <c r="B1489" t="s">
        <v>23087</v>
      </c>
      <c r="C1489" s="74" t="s">
        <v>21800</v>
      </c>
      <c r="D1489" s="74">
        <v>414.32</v>
      </c>
    </row>
    <row r="1490" spans="1:4" x14ac:dyDescent="0.25">
      <c r="A1490" s="74">
        <v>1109625</v>
      </c>
      <c r="B1490" t="s">
        <v>23088</v>
      </c>
      <c r="C1490" s="74" t="s">
        <v>21800</v>
      </c>
      <c r="D1490" s="74">
        <v>257.81</v>
      </c>
    </row>
    <row r="1491" spans="1:4" x14ac:dyDescent="0.25">
      <c r="A1491" s="74">
        <v>1109678</v>
      </c>
      <c r="B1491" t="s">
        <v>23089</v>
      </c>
      <c r="C1491" s="74" t="s">
        <v>21800</v>
      </c>
      <c r="D1491" s="74">
        <v>387.7</v>
      </c>
    </row>
    <row r="1492" spans="1:4" x14ac:dyDescent="0.25">
      <c r="A1492" s="74">
        <v>1109694</v>
      </c>
      <c r="B1492" t="s">
        <v>23090</v>
      </c>
      <c r="C1492" s="74" t="s">
        <v>21800</v>
      </c>
      <c r="D1492" s="74">
        <v>219.91</v>
      </c>
    </row>
    <row r="1493" spans="1:4" x14ac:dyDescent="0.25">
      <c r="A1493" s="74">
        <v>1109673</v>
      </c>
      <c r="B1493" t="s">
        <v>23091</v>
      </c>
      <c r="C1493" s="74" t="s">
        <v>21800</v>
      </c>
      <c r="D1493" s="74">
        <v>443.89</v>
      </c>
    </row>
    <row r="1494" spans="1:4" x14ac:dyDescent="0.25">
      <c r="A1494" s="74">
        <v>1109690</v>
      </c>
      <c r="B1494" t="s">
        <v>23092</v>
      </c>
      <c r="C1494" s="74" t="s">
        <v>21800</v>
      </c>
      <c r="D1494" s="74">
        <v>297.75</v>
      </c>
    </row>
    <row r="1495" spans="1:4" x14ac:dyDescent="0.25">
      <c r="A1495" s="74">
        <v>1109674</v>
      </c>
      <c r="B1495" t="s">
        <v>23093</v>
      </c>
      <c r="C1495" s="74" t="s">
        <v>21800</v>
      </c>
      <c r="D1495" s="74">
        <v>424.97</v>
      </c>
    </row>
    <row r="1496" spans="1:4" x14ac:dyDescent="0.25">
      <c r="A1496" s="74">
        <v>1109691</v>
      </c>
      <c r="B1496" t="s">
        <v>23094</v>
      </c>
      <c r="C1496" s="74" t="s">
        <v>21800</v>
      </c>
      <c r="D1496" s="74">
        <v>271.54000000000002</v>
      </c>
    </row>
    <row r="1497" spans="1:4" x14ac:dyDescent="0.25">
      <c r="A1497" s="74">
        <v>1109675</v>
      </c>
      <c r="B1497" t="s">
        <v>23095</v>
      </c>
      <c r="C1497" s="74" t="s">
        <v>21800</v>
      </c>
      <c r="D1497" s="74">
        <v>409.88</v>
      </c>
    </row>
    <row r="1498" spans="1:4" x14ac:dyDescent="0.25">
      <c r="A1498" s="74">
        <v>1109692</v>
      </c>
      <c r="B1498" t="s">
        <v>23096</v>
      </c>
      <c r="C1498" s="74" t="s">
        <v>21800</v>
      </c>
      <c r="D1498" s="74">
        <v>250.67</v>
      </c>
    </row>
    <row r="1499" spans="1:4" x14ac:dyDescent="0.25">
      <c r="A1499" s="74">
        <v>1109676</v>
      </c>
      <c r="B1499" t="s">
        <v>23097</v>
      </c>
      <c r="C1499" s="74" t="s">
        <v>21800</v>
      </c>
      <c r="D1499" s="74">
        <v>397.68</v>
      </c>
    </row>
    <row r="1500" spans="1:4" x14ac:dyDescent="0.25">
      <c r="A1500" s="74">
        <v>1109693</v>
      </c>
      <c r="B1500" t="s">
        <v>23098</v>
      </c>
      <c r="C1500" s="74" t="s">
        <v>21800</v>
      </c>
      <c r="D1500" s="74">
        <v>233.78</v>
      </c>
    </row>
    <row r="1501" spans="1:4" x14ac:dyDescent="0.25">
      <c r="A1501" s="74">
        <v>1109680</v>
      </c>
      <c r="B1501" t="s">
        <v>23099</v>
      </c>
      <c r="C1501" s="74" t="s">
        <v>21800</v>
      </c>
      <c r="D1501" s="74">
        <v>3074.52</v>
      </c>
    </row>
    <row r="1502" spans="1:4" x14ac:dyDescent="0.25">
      <c r="A1502" s="74">
        <v>1107748</v>
      </c>
      <c r="B1502" t="s">
        <v>23100</v>
      </c>
      <c r="C1502" s="74" t="s">
        <v>21800</v>
      </c>
      <c r="D1502" s="74">
        <v>10668.3</v>
      </c>
    </row>
    <row r="1503" spans="1:4" x14ac:dyDescent="0.25">
      <c r="A1503" s="74">
        <v>1110000</v>
      </c>
      <c r="B1503" t="s">
        <v>23101</v>
      </c>
      <c r="C1503" s="74" t="s">
        <v>21800</v>
      </c>
      <c r="D1503" s="74">
        <v>0</v>
      </c>
    </row>
    <row r="1504" spans="1:4" x14ac:dyDescent="0.25">
      <c r="A1504" s="74">
        <v>1106059</v>
      </c>
      <c r="B1504" t="s">
        <v>23102</v>
      </c>
      <c r="C1504" s="74" t="s">
        <v>21800</v>
      </c>
      <c r="D1504" s="74">
        <v>584.39</v>
      </c>
    </row>
    <row r="1505" spans="1:4" x14ac:dyDescent="0.25">
      <c r="A1505" s="74">
        <v>1106060</v>
      </c>
      <c r="B1505" t="s">
        <v>23103</v>
      </c>
      <c r="C1505" s="74" t="s">
        <v>21800</v>
      </c>
      <c r="D1505" s="74">
        <v>412.93</v>
      </c>
    </row>
    <row r="1506" spans="1:4" x14ac:dyDescent="0.25">
      <c r="A1506" s="74">
        <v>1100658</v>
      </c>
      <c r="B1506" t="s">
        <v>23104</v>
      </c>
      <c r="C1506" s="74" t="s">
        <v>21800</v>
      </c>
      <c r="D1506" s="74">
        <v>513.03</v>
      </c>
    </row>
    <row r="1507" spans="1:4" x14ac:dyDescent="0.25">
      <c r="A1507" s="74">
        <v>1106159</v>
      </c>
      <c r="B1507" t="s">
        <v>23105</v>
      </c>
      <c r="C1507" s="74" t="s">
        <v>21800</v>
      </c>
      <c r="D1507" s="74">
        <v>541.69000000000005</v>
      </c>
    </row>
    <row r="1508" spans="1:4" x14ac:dyDescent="0.25">
      <c r="A1508" s="74">
        <v>1107902</v>
      </c>
      <c r="B1508" t="s">
        <v>23106</v>
      </c>
      <c r="C1508" s="74" t="s">
        <v>21800</v>
      </c>
      <c r="D1508" s="74">
        <v>573.69000000000005</v>
      </c>
    </row>
    <row r="1509" spans="1:4" x14ac:dyDescent="0.25">
      <c r="A1509" s="74">
        <v>1107906</v>
      </c>
      <c r="B1509" t="s">
        <v>23107</v>
      </c>
      <c r="C1509" s="74" t="s">
        <v>21800</v>
      </c>
      <c r="D1509" s="74">
        <v>609.45000000000005</v>
      </c>
    </row>
    <row r="1510" spans="1:4" x14ac:dyDescent="0.25">
      <c r="A1510" s="74">
        <v>1107910</v>
      </c>
      <c r="B1510" t="s">
        <v>23108</v>
      </c>
      <c r="C1510" s="74" t="s">
        <v>21800</v>
      </c>
      <c r="D1510" s="74">
        <v>649.41999999999996</v>
      </c>
    </row>
    <row r="1511" spans="1:4" x14ac:dyDescent="0.25">
      <c r="A1511" s="74">
        <v>1107911</v>
      </c>
      <c r="B1511" t="s">
        <v>23109</v>
      </c>
      <c r="C1511" s="74" t="s">
        <v>21800</v>
      </c>
      <c r="D1511" s="74">
        <v>694.1</v>
      </c>
    </row>
    <row r="1512" spans="1:4" x14ac:dyDescent="0.25">
      <c r="A1512" s="74">
        <v>1107912</v>
      </c>
      <c r="B1512" t="s">
        <v>23110</v>
      </c>
      <c r="C1512" s="74" t="s">
        <v>21800</v>
      </c>
      <c r="D1512" s="74">
        <v>758.45</v>
      </c>
    </row>
    <row r="1513" spans="1:4" x14ac:dyDescent="0.25">
      <c r="A1513" s="74">
        <v>1106164</v>
      </c>
      <c r="B1513" t="s">
        <v>23111</v>
      </c>
      <c r="C1513" s="74" t="s">
        <v>21800</v>
      </c>
      <c r="D1513" s="74">
        <v>238.4</v>
      </c>
    </row>
    <row r="1514" spans="1:4" x14ac:dyDescent="0.25">
      <c r="A1514" s="74">
        <v>1106165</v>
      </c>
      <c r="B1514" t="s">
        <v>23112</v>
      </c>
      <c r="C1514" s="74" t="s">
        <v>21800</v>
      </c>
      <c r="D1514" s="74">
        <v>411.08</v>
      </c>
    </row>
    <row r="1515" spans="1:4" x14ac:dyDescent="0.25">
      <c r="A1515" s="74">
        <v>1106156</v>
      </c>
      <c r="B1515" t="s">
        <v>23113</v>
      </c>
      <c r="C1515" s="74" t="s">
        <v>21800</v>
      </c>
      <c r="D1515" s="74">
        <v>561.84</v>
      </c>
    </row>
    <row r="1516" spans="1:4" x14ac:dyDescent="0.25">
      <c r="A1516" s="74">
        <v>1107932</v>
      </c>
      <c r="B1516" t="s">
        <v>23114</v>
      </c>
      <c r="C1516" s="74" t="s">
        <v>21800</v>
      </c>
      <c r="D1516" s="74">
        <v>595.66</v>
      </c>
    </row>
    <row r="1517" spans="1:4" x14ac:dyDescent="0.25">
      <c r="A1517" s="74">
        <v>1108111</v>
      </c>
      <c r="B1517" t="s">
        <v>23115</v>
      </c>
      <c r="C1517" s="74" t="s">
        <v>21800</v>
      </c>
      <c r="D1517" s="74">
        <v>464.85</v>
      </c>
    </row>
    <row r="1518" spans="1:4" x14ac:dyDescent="0.25">
      <c r="A1518" s="74">
        <v>1108112</v>
      </c>
      <c r="B1518" t="s">
        <v>23116</v>
      </c>
      <c r="C1518" s="74" t="s">
        <v>21800</v>
      </c>
      <c r="D1518" s="74">
        <v>475.24</v>
      </c>
    </row>
    <row r="1519" spans="1:4" x14ac:dyDescent="0.25">
      <c r="A1519" s="74">
        <v>1108113</v>
      </c>
      <c r="B1519" t="s">
        <v>23117</v>
      </c>
      <c r="C1519" s="74" t="s">
        <v>21800</v>
      </c>
      <c r="D1519" s="74">
        <v>498.88</v>
      </c>
    </row>
    <row r="1520" spans="1:4" x14ac:dyDescent="0.25">
      <c r="A1520" s="74">
        <v>1108114</v>
      </c>
      <c r="B1520" t="s">
        <v>23118</v>
      </c>
      <c r="C1520" s="74" t="s">
        <v>21800</v>
      </c>
      <c r="D1520" s="74">
        <v>525.26</v>
      </c>
    </row>
    <row r="1521" spans="1:4" x14ac:dyDescent="0.25">
      <c r="A1521" s="74">
        <v>1108061</v>
      </c>
      <c r="B1521" t="s">
        <v>23119</v>
      </c>
      <c r="C1521" s="74" t="s">
        <v>21800</v>
      </c>
      <c r="D1521" s="74">
        <v>823.4</v>
      </c>
    </row>
    <row r="1522" spans="1:4" x14ac:dyDescent="0.25">
      <c r="A1522" s="74">
        <v>1108064</v>
      </c>
      <c r="B1522" t="s">
        <v>23120</v>
      </c>
      <c r="C1522" s="74" t="s">
        <v>21800</v>
      </c>
      <c r="D1522" s="74">
        <v>883.43</v>
      </c>
    </row>
    <row r="1523" spans="1:4" x14ac:dyDescent="0.25">
      <c r="A1523" s="74">
        <v>1107888</v>
      </c>
      <c r="B1523" t="s">
        <v>23121</v>
      </c>
      <c r="C1523" s="74" t="s">
        <v>21800</v>
      </c>
      <c r="D1523" s="74">
        <v>451.17</v>
      </c>
    </row>
    <row r="1524" spans="1:4" x14ac:dyDescent="0.25">
      <c r="A1524" s="74">
        <v>1107889</v>
      </c>
      <c r="B1524" t="s">
        <v>23122</v>
      </c>
      <c r="C1524" s="74" t="s">
        <v>21800</v>
      </c>
      <c r="D1524" s="74">
        <v>275.48</v>
      </c>
    </row>
    <row r="1525" spans="1:4" x14ac:dyDescent="0.25">
      <c r="A1525" s="74">
        <v>1107892</v>
      </c>
      <c r="B1525" t="s">
        <v>23123</v>
      </c>
      <c r="C1525" s="74" t="s">
        <v>21800</v>
      </c>
      <c r="D1525" s="74">
        <v>467.46</v>
      </c>
    </row>
    <row r="1526" spans="1:4" x14ac:dyDescent="0.25">
      <c r="A1526" s="74">
        <v>1107891</v>
      </c>
      <c r="B1526" t="s">
        <v>23124</v>
      </c>
      <c r="C1526" s="74" t="s">
        <v>21800</v>
      </c>
      <c r="D1526" s="74">
        <v>294.55</v>
      </c>
    </row>
    <row r="1527" spans="1:4" x14ac:dyDescent="0.25">
      <c r="A1527" s="74">
        <v>1107928</v>
      </c>
      <c r="B1527" t="s">
        <v>23125</v>
      </c>
      <c r="C1527" s="74" t="s">
        <v>21800</v>
      </c>
      <c r="D1527" s="74">
        <v>413.47</v>
      </c>
    </row>
    <row r="1528" spans="1:4" x14ac:dyDescent="0.25">
      <c r="A1528" s="74">
        <v>1107929</v>
      </c>
      <c r="B1528" t="s">
        <v>23126</v>
      </c>
      <c r="C1528" s="74" t="s">
        <v>21800</v>
      </c>
      <c r="D1528" s="74">
        <v>239.86</v>
      </c>
    </row>
    <row r="1529" spans="1:4" x14ac:dyDescent="0.25">
      <c r="A1529" s="74">
        <v>1106109</v>
      </c>
      <c r="B1529" t="s">
        <v>23127</v>
      </c>
      <c r="C1529" s="74" t="s">
        <v>21800</v>
      </c>
      <c r="D1529" s="74">
        <v>396.64</v>
      </c>
    </row>
    <row r="1530" spans="1:4" x14ac:dyDescent="0.25">
      <c r="A1530" s="74">
        <v>1106117</v>
      </c>
      <c r="B1530" t="s">
        <v>23128</v>
      </c>
      <c r="C1530" s="74" t="s">
        <v>21800</v>
      </c>
      <c r="D1530" s="74">
        <v>223.03</v>
      </c>
    </row>
    <row r="1531" spans="1:4" x14ac:dyDescent="0.25">
      <c r="A1531" s="74">
        <v>1107896</v>
      </c>
      <c r="B1531" t="s">
        <v>23129</v>
      </c>
      <c r="C1531" s="74" t="s">
        <v>21800</v>
      </c>
      <c r="D1531" s="74">
        <v>485.73</v>
      </c>
    </row>
    <row r="1532" spans="1:4" x14ac:dyDescent="0.25">
      <c r="A1532" s="74">
        <v>1107895</v>
      </c>
      <c r="B1532" t="s">
        <v>23130</v>
      </c>
      <c r="C1532" s="74" t="s">
        <v>21800</v>
      </c>
      <c r="D1532" s="74">
        <v>315.93</v>
      </c>
    </row>
    <row r="1533" spans="1:4" x14ac:dyDescent="0.25">
      <c r="A1533" s="74">
        <v>1119528</v>
      </c>
      <c r="B1533" t="s">
        <v>23131</v>
      </c>
      <c r="C1533" s="74" t="s">
        <v>21800</v>
      </c>
      <c r="D1533" s="74">
        <v>425.65</v>
      </c>
    </row>
    <row r="1534" spans="1:4" x14ac:dyDescent="0.25">
      <c r="A1534" s="74">
        <v>1106135</v>
      </c>
      <c r="B1534" t="s">
        <v>23132</v>
      </c>
      <c r="C1534" s="74" t="s">
        <v>21800</v>
      </c>
      <c r="D1534" s="74">
        <v>254.19</v>
      </c>
    </row>
    <row r="1535" spans="1:4" x14ac:dyDescent="0.25">
      <c r="A1535" s="74">
        <v>1106136</v>
      </c>
      <c r="B1535" t="s">
        <v>23133</v>
      </c>
      <c r="C1535" s="74" t="s">
        <v>21800</v>
      </c>
      <c r="D1535" s="74">
        <v>407.73</v>
      </c>
    </row>
    <row r="1536" spans="1:4" x14ac:dyDescent="0.25">
      <c r="A1536" s="74">
        <v>1106137</v>
      </c>
      <c r="B1536" t="s">
        <v>23134</v>
      </c>
      <c r="C1536" s="74" t="s">
        <v>21800</v>
      </c>
      <c r="D1536" s="74">
        <v>236.27</v>
      </c>
    </row>
    <row r="1537" spans="1:4" x14ac:dyDescent="0.25">
      <c r="A1537" s="74">
        <v>1116127</v>
      </c>
      <c r="B1537" t="s">
        <v>23135</v>
      </c>
      <c r="C1537" s="74" t="s">
        <v>21800</v>
      </c>
      <c r="D1537" s="74">
        <v>499.98</v>
      </c>
    </row>
    <row r="1538" spans="1:4" x14ac:dyDescent="0.25">
      <c r="A1538" s="74">
        <v>1116126</v>
      </c>
      <c r="B1538" t="s">
        <v>23136</v>
      </c>
      <c r="C1538" s="74" t="s">
        <v>21800</v>
      </c>
      <c r="D1538" s="74">
        <v>338.69</v>
      </c>
    </row>
    <row r="1539" spans="1:4" x14ac:dyDescent="0.25">
      <c r="A1539" s="74">
        <v>1107900</v>
      </c>
      <c r="B1539" t="s">
        <v>23137</v>
      </c>
      <c r="C1539" s="74" t="s">
        <v>21800</v>
      </c>
      <c r="D1539" s="74">
        <v>506.07</v>
      </c>
    </row>
    <row r="1540" spans="1:4" x14ac:dyDescent="0.25">
      <c r="A1540" s="74">
        <v>1107899</v>
      </c>
      <c r="B1540" t="s">
        <v>23138</v>
      </c>
      <c r="C1540" s="74" t="s">
        <v>21800</v>
      </c>
      <c r="D1540" s="74">
        <v>339.76</v>
      </c>
    </row>
    <row r="1541" spans="1:4" x14ac:dyDescent="0.25">
      <c r="A1541" s="74">
        <v>1107890</v>
      </c>
      <c r="B1541" t="s">
        <v>23139</v>
      </c>
      <c r="C1541" s="74" t="s">
        <v>21800</v>
      </c>
      <c r="D1541" s="74">
        <v>441.54</v>
      </c>
    </row>
    <row r="1542" spans="1:4" x14ac:dyDescent="0.25">
      <c r="A1542" s="74">
        <v>1106138</v>
      </c>
      <c r="B1542" t="s">
        <v>23140</v>
      </c>
      <c r="C1542" s="74" t="s">
        <v>21800</v>
      </c>
      <c r="D1542" s="74">
        <v>272.88</v>
      </c>
    </row>
    <row r="1543" spans="1:4" x14ac:dyDescent="0.25">
      <c r="A1543" s="74">
        <v>1106139</v>
      </c>
      <c r="B1543" t="s">
        <v>23141</v>
      </c>
      <c r="C1543" s="74" t="s">
        <v>21800</v>
      </c>
      <c r="D1543" s="74">
        <v>422.28</v>
      </c>
    </row>
    <row r="1544" spans="1:4" x14ac:dyDescent="0.25">
      <c r="A1544" s="74">
        <v>1106140</v>
      </c>
      <c r="B1544" t="s">
        <v>23142</v>
      </c>
      <c r="C1544" s="74" t="s">
        <v>21800</v>
      </c>
      <c r="D1544" s="74">
        <v>253.63</v>
      </c>
    </row>
    <row r="1545" spans="1:4" x14ac:dyDescent="0.25">
      <c r="A1545" s="74">
        <v>1107904</v>
      </c>
      <c r="B1545" t="s">
        <v>23143</v>
      </c>
      <c r="C1545" s="74" t="s">
        <v>21800</v>
      </c>
      <c r="D1545" s="74">
        <v>528.85</v>
      </c>
    </row>
    <row r="1546" spans="1:4" x14ac:dyDescent="0.25">
      <c r="A1546" s="74">
        <v>1107903</v>
      </c>
      <c r="B1546" t="s">
        <v>23144</v>
      </c>
      <c r="C1546" s="74" t="s">
        <v>21800</v>
      </c>
      <c r="D1546" s="74">
        <v>366.43</v>
      </c>
    </row>
    <row r="1547" spans="1:4" x14ac:dyDescent="0.25">
      <c r="A1547" s="74">
        <v>1107908</v>
      </c>
      <c r="B1547" t="s">
        <v>23145</v>
      </c>
      <c r="C1547" s="74" t="s">
        <v>21800</v>
      </c>
      <c r="D1547" s="74">
        <v>554.23</v>
      </c>
    </row>
    <row r="1548" spans="1:4" x14ac:dyDescent="0.25">
      <c r="A1548" s="74">
        <v>1107907</v>
      </c>
      <c r="B1548" t="s">
        <v>23146</v>
      </c>
      <c r="C1548" s="74" t="s">
        <v>21800</v>
      </c>
      <c r="D1548" s="74">
        <v>396.15</v>
      </c>
    </row>
    <row r="1549" spans="1:4" x14ac:dyDescent="0.25">
      <c r="A1549" s="74">
        <v>1107871</v>
      </c>
      <c r="B1549" t="s">
        <v>23147</v>
      </c>
      <c r="C1549" s="74" t="s">
        <v>21800</v>
      </c>
      <c r="D1549" s="74">
        <v>471.39</v>
      </c>
    </row>
    <row r="1550" spans="1:4" x14ac:dyDescent="0.25">
      <c r="A1550" s="74">
        <v>1107870</v>
      </c>
      <c r="B1550" t="s">
        <v>23148</v>
      </c>
      <c r="C1550" s="74" t="s">
        <v>21800</v>
      </c>
      <c r="D1550" s="74">
        <v>305.58</v>
      </c>
    </row>
    <row r="1551" spans="1:4" x14ac:dyDescent="0.25">
      <c r="A1551" s="74">
        <v>1106057</v>
      </c>
      <c r="B1551" t="s">
        <v>23149</v>
      </c>
      <c r="C1551" s="74" t="s">
        <v>21800</v>
      </c>
      <c r="D1551" s="74">
        <v>452.61</v>
      </c>
    </row>
    <row r="1552" spans="1:4" x14ac:dyDescent="0.25">
      <c r="A1552" s="74">
        <v>1106058</v>
      </c>
      <c r="B1552" t="s">
        <v>23150</v>
      </c>
      <c r="C1552" s="74" t="s">
        <v>21800</v>
      </c>
      <c r="D1552" s="74">
        <v>286.82</v>
      </c>
    </row>
    <row r="1553" spans="1:4" x14ac:dyDescent="0.25">
      <c r="A1553" s="74">
        <v>1106380</v>
      </c>
      <c r="B1553" t="s">
        <v>23151</v>
      </c>
      <c r="C1553" s="74" t="s">
        <v>21800</v>
      </c>
      <c r="D1553" s="74">
        <v>447.5</v>
      </c>
    </row>
    <row r="1554" spans="1:4" x14ac:dyDescent="0.25">
      <c r="A1554" s="74">
        <v>1106378</v>
      </c>
      <c r="B1554" t="s">
        <v>23152</v>
      </c>
      <c r="C1554" s="74" t="s">
        <v>21800</v>
      </c>
      <c r="D1554" s="74">
        <v>284.26</v>
      </c>
    </row>
    <row r="1555" spans="1:4" x14ac:dyDescent="0.25">
      <c r="A1555" s="74">
        <v>1116263</v>
      </c>
      <c r="B1555" t="s">
        <v>23153</v>
      </c>
      <c r="C1555" s="74" t="s">
        <v>21800</v>
      </c>
      <c r="D1555" s="74">
        <v>427.33</v>
      </c>
    </row>
    <row r="1556" spans="1:4" x14ac:dyDescent="0.25">
      <c r="A1556" s="74">
        <v>1116267</v>
      </c>
      <c r="B1556" t="s">
        <v>23154</v>
      </c>
      <c r="C1556" s="74" t="s">
        <v>21800</v>
      </c>
      <c r="D1556" s="74">
        <v>264.08999999999997</v>
      </c>
    </row>
    <row r="1557" spans="1:4" x14ac:dyDescent="0.25">
      <c r="A1557" s="74">
        <v>1106280</v>
      </c>
      <c r="B1557" t="s">
        <v>23155</v>
      </c>
      <c r="C1557" s="74" t="s">
        <v>21800</v>
      </c>
      <c r="D1557" s="74">
        <v>466.24</v>
      </c>
    </row>
    <row r="1558" spans="1:4" x14ac:dyDescent="0.25">
      <c r="A1558" s="74">
        <v>1106289</v>
      </c>
      <c r="B1558" t="s">
        <v>23156</v>
      </c>
      <c r="C1558" s="74" t="s">
        <v>21800</v>
      </c>
      <c r="D1558" s="74">
        <v>306.27</v>
      </c>
    </row>
    <row r="1559" spans="1:4" x14ac:dyDescent="0.25">
      <c r="A1559" s="74">
        <v>1116264</v>
      </c>
      <c r="B1559" t="s">
        <v>23157</v>
      </c>
      <c r="C1559" s="74" t="s">
        <v>21800</v>
      </c>
      <c r="D1559" s="74">
        <v>444.5</v>
      </c>
    </row>
    <row r="1560" spans="1:4" x14ac:dyDescent="0.25">
      <c r="A1560" s="74">
        <v>1116268</v>
      </c>
      <c r="B1560" t="s">
        <v>23158</v>
      </c>
      <c r="C1560" s="74" t="s">
        <v>21800</v>
      </c>
      <c r="D1560" s="74">
        <v>284.52999999999997</v>
      </c>
    </row>
    <row r="1561" spans="1:4" x14ac:dyDescent="0.25">
      <c r="A1561" s="74">
        <v>1106281</v>
      </c>
      <c r="B1561" t="s">
        <v>23159</v>
      </c>
      <c r="C1561" s="74" t="s">
        <v>21800</v>
      </c>
      <c r="D1561" s="74">
        <v>490.39</v>
      </c>
    </row>
    <row r="1562" spans="1:4" x14ac:dyDescent="0.25">
      <c r="A1562" s="74">
        <v>1106382</v>
      </c>
      <c r="B1562" t="s">
        <v>23160</v>
      </c>
      <c r="C1562" s="74" t="s">
        <v>21800</v>
      </c>
      <c r="D1562" s="74">
        <v>334.62</v>
      </c>
    </row>
    <row r="1563" spans="1:4" x14ac:dyDescent="0.25">
      <c r="A1563" s="74">
        <v>1116265</v>
      </c>
      <c r="B1563" t="s">
        <v>23161</v>
      </c>
      <c r="C1563" s="74" t="s">
        <v>21800</v>
      </c>
      <c r="D1563" s="74">
        <v>466.55</v>
      </c>
    </row>
    <row r="1564" spans="1:4" x14ac:dyDescent="0.25">
      <c r="A1564" s="74">
        <v>1116269</v>
      </c>
      <c r="B1564" t="s">
        <v>23162</v>
      </c>
      <c r="C1564" s="74" t="s">
        <v>21800</v>
      </c>
      <c r="D1564" s="74">
        <v>310.77999999999997</v>
      </c>
    </row>
    <row r="1565" spans="1:4" x14ac:dyDescent="0.25">
      <c r="A1565" s="74">
        <v>1106282</v>
      </c>
      <c r="B1565" t="s">
        <v>23163</v>
      </c>
      <c r="C1565" s="74" t="s">
        <v>21800</v>
      </c>
      <c r="D1565" s="74">
        <v>517.33000000000004</v>
      </c>
    </row>
    <row r="1566" spans="1:4" x14ac:dyDescent="0.25">
      <c r="A1566" s="74">
        <v>1106384</v>
      </c>
      <c r="B1566" t="s">
        <v>23164</v>
      </c>
      <c r="C1566" s="74" t="s">
        <v>21800</v>
      </c>
      <c r="D1566" s="74">
        <v>366.26</v>
      </c>
    </row>
    <row r="1567" spans="1:4" x14ac:dyDescent="0.25">
      <c r="A1567" s="74">
        <v>1116266</v>
      </c>
      <c r="B1567" t="s">
        <v>23165</v>
      </c>
      <c r="C1567" s="74" t="s">
        <v>21800</v>
      </c>
      <c r="D1567" s="74">
        <v>491.19</v>
      </c>
    </row>
    <row r="1568" spans="1:4" x14ac:dyDescent="0.25">
      <c r="A1568" s="74">
        <v>1116270</v>
      </c>
      <c r="B1568" t="s">
        <v>23166</v>
      </c>
      <c r="C1568" s="74" t="s">
        <v>21800</v>
      </c>
      <c r="D1568" s="74">
        <v>340.12</v>
      </c>
    </row>
    <row r="1569" spans="1:4" x14ac:dyDescent="0.25">
      <c r="A1569" s="74">
        <v>1107868</v>
      </c>
      <c r="B1569" t="s">
        <v>23167</v>
      </c>
      <c r="C1569" s="74" t="s">
        <v>21800</v>
      </c>
      <c r="D1569" s="74">
        <v>373.05</v>
      </c>
    </row>
    <row r="1570" spans="1:4" x14ac:dyDescent="0.25">
      <c r="A1570" s="74">
        <v>1107869</v>
      </c>
      <c r="B1570" t="s">
        <v>23168</v>
      </c>
      <c r="C1570" s="74" t="s">
        <v>21800</v>
      </c>
      <c r="D1570" s="74">
        <v>192.3</v>
      </c>
    </row>
    <row r="1571" spans="1:4" x14ac:dyDescent="0.25">
      <c r="A1571" s="74">
        <v>1103853</v>
      </c>
      <c r="B1571" t="s">
        <v>23169</v>
      </c>
      <c r="C1571" s="74" t="s">
        <v>21800</v>
      </c>
      <c r="D1571" s="74">
        <v>423.96</v>
      </c>
    </row>
    <row r="1572" spans="1:4" x14ac:dyDescent="0.25">
      <c r="A1572" s="74">
        <v>1103852</v>
      </c>
      <c r="B1572" t="s">
        <v>23170</v>
      </c>
      <c r="C1572" s="74" t="s">
        <v>21800</v>
      </c>
      <c r="D1572" s="74">
        <v>327.02999999999997</v>
      </c>
    </row>
    <row r="1573" spans="1:4" x14ac:dyDescent="0.25">
      <c r="A1573" s="74">
        <v>1106284</v>
      </c>
      <c r="B1573" t="s">
        <v>23171</v>
      </c>
      <c r="C1573" s="74" t="s">
        <v>21800</v>
      </c>
      <c r="D1573" s="74">
        <v>456.2</v>
      </c>
    </row>
    <row r="1574" spans="1:4" x14ac:dyDescent="0.25">
      <c r="A1574" s="74">
        <v>1108116</v>
      </c>
      <c r="B1574" t="s">
        <v>23172</v>
      </c>
      <c r="C1574" s="74" t="s">
        <v>21800</v>
      </c>
      <c r="D1574" s="74">
        <v>462.87</v>
      </c>
    </row>
    <row r="1575" spans="1:4" x14ac:dyDescent="0.25">
      <c r="A1575" s="74">
        <v>1108118</v>
      </c>
      <c r="B1575" t="s">
        <v>23173</v>
      </c>
      <c r="C1575" s="74" t="s">
        <v>21800</v>
      </c>
      <c r="D1575" s="74">
        <v>489.52</v>
      </c>
    </row>
    <row r="1576" spans="1:4" x14ac:dyDescent="0.25">
      <c r="A1576" s="74">
        <v>1106158</v>
      </c>
      <c r="B1576" t="s">
        <v>23174</v>
      </c>
      <c r="C1576" s="74" t="s">
        <v>21800</v>
      </c>
      <c r="D1576" s="74">
        <v>515.98</v>
      </c>
    </row>
    <row r="1577" spans="1:4" x14ac:dyDescent="0.25">
      <c r="A1577" s="74">
        <v>1108120</v>
      </c>
      <c r="B1577" t="s">
        <v>23175</v>
      </c>
      <c r="C1577" s="74" t="s">
        <v>21800</v>
      </c>
      <c r="D1577" s="74">
        <v>545.54999999999995</v>
      </c>
    </row>
    <row r="1578" spans="1:4" x14ac:dyDescent="0.25">
      <c r="A1578" s="74">
        <v>1106050</v>
      </c>
      <c r="B1578" t="s">
        <v>23176</v>
      </c>
      <c r="C1578" s="74" t="s">
        <v>21800</v>
      </c>
      <c r="D1578" s="74">
        <v>46.03</v>
      </c>
    </row>
    <row r="1579" spans="1:4" x14ac:dyDescent="0.25">
      <c r="A1579" s="74">
        <v>1106051</v>
      </c>
      <c r="B1579" t="s">
        <v>23177</v>
      </c>
      <c r="C1579" s="74" t="s">
        <v>21800</v>
      </c>
      <c r="D1579" s="74">
        <v>38.54</v>
      </c>
    </row>
    <row r="1580" spans="1:4" x14ac:dyDescent="0.25">
      <c r="A1580" s="74">
        <v>1106061</v>
      </c>
      <c r="B1580" t="s">
        <v>23178</v>
      </c>
      <c r="C1580" s="74" t="s">
        <v>21800</v>
      </c>
      <c r="D1580" s="74">
        <v>52.76</v>
      </c>
    </row>
    <row r="1581" spans="1:4" x14ac:dyDescent="0.25">
      <c r="A1581" s="74">
        <v>1106087</v>
      </c>
      <c r="B1581" t="s">
        <v>23179</v>
      </c>
      <c r="C1581" s="74" t="s">
        <v>21800</v>
      </c>
      <c r="D1581" s="74">
        <v>45.47</v>
      </c>
    </row>
    <row r="1582" spans="1:4" x14ac:dyDescent="0.25">
      <c r="A1582" s="74">
        <v>1107860</v>
      </c>
      <c r="B1582" t="s">
        <v>23180</v>
      </c>
      <c r="C1582" s="74" t="s">
        <v>21800</v>
      </c>
      <c r="D1582" s="74">
        <v>54.98</v>
      </c>
    </row>
    <row r="1583" spans="1:4" x14ac:dyDescent="0.25">
      <c r="A1583" s="74">
        <v>1106088</v>
      </c>
      <c r="B1583" t="s">
        <v>23181</v>
      </c>
      <c r="C1583" s="74" t="s">
        <v>21800</v>
      </c>
      <c r="D1583" s="74">
        <v>56.37</v>
      </c>
    </row>
    <row r="1584" spans="1:4" x14ac:dyDescent="0.25">
      <c r="A1584" s="74">
        <v>1106128</v>
      </c>
      <c r="B1584" t="s">
        <v>23182</v>
      </c>
      <c r="C1584" s="74" t="s">
        <v>21800</v>
      </c>
      <c r="D1584" s="74">
        <v>46.49</v>
      </c>
    </row>
    <row r="1585" spans="1:4" x14ac:dyDescent="0.25">
      <c r="A1585" s="74">
        <v>1108056</v>
      </c>
      <c r="B1585" t="s">
        <v>23183</v>
      </c>
      <c r="C1585" s="74" t="s">
        <v>21800</v>
      </c>
      <c r="D1585" s="74">
        <v>2508.2399999999998</v>
      </c>
    </row>
    <row r="1586" spans="1:4" x14ac:dyDescent="0.25">
      <c r="A1586" s="74">
        <v>1108059</v>
      </c>
      <c r="B1586" t="s">
        <v>23184</v>
      </c>
      <c r="C1586" s="74" t="s">
        <v>21800</v>
      </c>
      <c r="D1586" s="74">
        <v>2796.83</v>
      </c>
    </row>
    <row r="1587" spans="1:4" x14ac:dyDescent="0.25">
      <c r="A1587" s="74">
        <v>1207700</v>
      </c>
      <c r="B1587" t="s">
        <v>23185</v>
      </c>
      <c r="C1587" s="74" t="s">
        <v>21800</v>
      </c>
      <c r="D1587" s="74">
        <v>577.11</v>
      </c>
    </row>
    <row r="1588" spans="1:4" x14ac:dyDescent="0.25">
      <c r="A1588" s="74">
        <v>1207701</v>
      </c>
      <c r="B1588" t="s">
        <v>23186</v>
      </c>
      <c r="C1588" s="74" t="s">
        <v>21800</v>
      </c>
      <c r="D1588" s="74">
        <v>609.75</v>
      </c>
    </row>
    <row r="1589" spans="1:4" x14ac:dyDescent="0.25">
      <c r="A1589" s="74">
        <v>1207702</v>
      </c>
      <c r="B1589" t="s">
        <v>23187</v>
      </c>
      <c r="C1589" s="74" t="s">
        <v>21800</v>
      </c>
      <c r="D1589" s="74">
        <v>646.26</v>
      </c>
    </row>
    <row r="1590" spans="1:4" x14ac:dyDescent="0.25">
      <c r="A1590" s="74">
        <v>1207708</v>
      </c>
      <c r="B1590" t="s">
        <v>23188</v>
      </c>
      <c r="C1590" s="74" t="s">
        <v>21800</v>
      </c>
      <c r="D1590" s="74">
        <v>592.91</v>
      </c>
    </row>
    <row r="1591" spans="1:4" x14ac:dyDescent="0.25">
      <c r="A1591" s="74">
        <v>1207703</v>
      </c>
      <c r="B1591" t="s">
        <v>23189</v>
      </c>
      <c r="C1591" s="74" t="s">
        <v>21800</v>
      </c>
      <c r="D1591" s="74">
        <v>732.76</v>
      </c>
    </row>
    <row r="1592" spans="1:4" x14ac:dyDescent="0.25">
      <c r="A1592" s="74">
        <v>1207709</v>
      </c>
      <c r="B1592" t="s">
        <v>23190</v>
      </c>
      <c r="C1592" s="74" t="s">
        <v>21800</v>
      </c>
      <c r="D1592" s="74">
        <v>672.27</v>
      </c>
    </row>
    <row r="1593" spans="1:4" x14ac:dyDescent="0.25">
      <c r="A1593" s="74">
        <v>1207710</v>
      </c>
      <c r="B1593" t="s">
        <v>23191</v>
      </c>
      <c r="C1593" s="74" t="s">
        <v>21800</v>
      </c>
      <c r="D1593" s="74">
        <v>871.06</v>
      </c>
    </row>
    <row r="1594" spans="1:4" x14ac:dyDescent="0.25">
      <c r="A1594" s="74">
        <v>1207711</v>
      </c>
      <c r="B1594" t="s">
        <v>23192</v>
      </c>
      <c r="C1594" s="74" t="s">
        <v>21800</v>
      </c>
      <c r="D1594" s="74">
        <v>1086.03</v>
      </c>
    </row>
    <row r="1595" spans="1:4" x14ac:dyDescent="0.25">
      <c r="A1595" s="74">
        <v>1207713</v>
      </c>
      <c r="B1595" t="s">
        <v>23193</v>
      </c>
      <c r="C1595" s="74" t="s">
        <v>21800</v>
      </c>
      <c r="D1595" s="74">
        <v>1642.31</v>
      </c>
    </row>
    <row r="1596" spans="1:4" x14ac:dyDescent="0.25">
      <c r="A1596" s="74">
        <v>1207714</v>
      </c>
      <c r="B1596" t="s">
        <v>23194</v>
      </c>
      <c r="C1596" s="74" t="s">
        <v>21800</v>
      </c>
      <c r="D1596" s="74">
        <v>909.46</v>
      </c>
    </row>
    <row r="1597" spans="1:4" x14ac:dyDescent="0.25">
      <c r="A1597" s="74">
        <v>1207715</v>
      </c>
      <c r="B1597" t="s">
        <v>23195</v>
      </c>
      <c r="C1597" s="74" t="s">
        <v>21800</v>
      </c>
      <c r="D1597" s="74">
        <v>1132.6600000000001</v>
      </c>
    </row>
    <row r="1598" spans="1:4" x14ac:dyDescent="0.25">
      <c r="A1598" s="74">
        <v>1207717</v>
      </c>
      <c r="B1598" t="s">
        <v>23196</v>
      </c>
      <c r="C1598" s="74" t="s">
        <v>21800</v>
      </c>
      <c r="D1598" s="74">
        <v>1707.59</v>
      </c>
    </row>
    <row r="1599" spans="1:4" x14ac:dyDescent="0.25">
      <c r="A1599" s="74">
        <v>1207718</v>
      </c>
      <c r="B1599" t="s">
        <v>23197</v>
      </c>
      <c r="C1599" s="74" t="s">
        <v>21800</v>
      </c>
      <c r="D1599" s="74">
        <v>952.41</v>
      </c>
    </row>
    <row r="1600" spans="1:4" x14ac:dyDescent="0.25">
      <c r="A1600" s="74">
        <v>1207719</v>
      </c>
      <c r="B1600" t="s">
        <v>23198</v>
      </c>
      <c r="C1600" s="74" t="s">
        <v>21800</v>
      </c>
      <c r="D1600" s="74">
        <v>1184.82</v>
      </c>
    </row>
    <row r="1601" spans="1:4" x14ac:dyDescent="0.25">
      <c r="A1601" s="74">
        <v>1207721</v>
      </c>
      <c r="B1601" t="s">
        <v>23199</v>
      </c>
      <c r="C1601" s="74" t="s">
        <v>21800</v>
      </c>
      <c r="D1601" s="74">
        <v>1780.61</v>
      </c>
    </row>
    <row r="1602" spans="1:4" x14ac:dyDescent="0.25">
      <c r="A1602" s="74">
        <v>1207722</v>
      </c>
      <c r="B1602" t="s">
        <v>23200</v>
      </c>
      <c r="C1602" s="74" t="s">
        <v>21800</v>
      </c>
      <c r="D1602" s="74">
        <v>1054.17</v>
      </c>
    </row>
    <row r="1603" spans="1:4" x14ac:dyDescent="0.25">
      <c r="A1603" s="74">
        <v>1207723</v>
      </c>
      <c r="B1603" t="s">
        <v>23201</v>
      </c>
      <c r="C1603" s="74" t="s">
        <v>21800</v>
      </c>
      <c r="D1603" s="74">
        <v>1308.3900000000001</v>
      </c>
    </row>
    <row r="1604" spans="1:4" x14ac:dyDescent="0.25">
      <c r="A1604" s="74">
        <v>1207725</v>
      </c>
      <c r="B1604" t="s">
        <v>23202</v>
      </c>
      <c r="C1604" s="74" t="s">
        <v>21800</v>
      </c>
      <c r="D1604" s="74">
        <v>1953.61</v>
      </c>
    </row>
    <row r="1605" spans="1:4" x14ac:dyDescent="0.25">
      <c r="A1605" s="74">
        <v>1207728</v>
      </c>
      <c r="B1605" t="s">
        <v>23203</v>
      </c>
      <c r="C1605" s="74" t="s">
        <v>21800</v>
      </c>
      <c r="D1605" s="74">
        <v>890.12</v>
      </c>
    </row>
    <row r="1606" spans="1:4" x14ac:dyDescent="0.25">
      <c r="A1606" s="74">
        <v>1207727</v>
      </c>
      <c r="B1606" t="s">
        <v>23204</v>
      </c>
      <c r="C1606" s="74" t="s">
        <v>21800</v>
      </c>
      <c r="D1606" s="74">
        <v>867.7</v>
      </c>
    </row>
    <row r="1607" spans="1:4" x14ac:dyDescent="0.25">
      <c r="A1607" s="74">
        <v>1207726</v>
      </c>
      <c r="B1607" t="s">
        <v>23205</v>
      </c>
      <c r="C1607" s="74" t="s">
        <v>21800</v>
      </c>
      <c r="D1607" s="74">
        <v>849.78</v>
      </c>
    </row>
    <row r="1608" spans="1:4" x14ac:dyDescent="0.25">
      <c r="A1608" s="74">
        <v>1208329</v>
      </c>
      <c r="B1608" t="s">
        <v>23206</v>
      </c>
      <c r="C1608" s="74" t="s">
        <v>21800</v>
      </c>
      <c r="D1608" s="74">
        <v>829.14</v>
      </c>
    </row>
    <row r="1609" spans="1:4" x14ac:dyDescent="0.25">
      <c r="A1609" s="74">
        <v>1207685</v>
      </c>
      <c r="B1609" t="s">
        <v>23207</v>
      </c>
      <c r="C1609" s="74" t="s">
        <v>21800</v>
      </c>
      <c r="D1609" s="74">
        <v>938.05</v>
      </c>
    </row>
    <row r="1610" spans="1:4" x14ac:dyDescent="0.25">
      <c r="A1610" s="74">
        <v>1207684</v>
      </c>
      <c r="B1610" t="s">
        <v>23208</v>
      </c>
      <c r="C1610" s="74" t="s">
        <v>21800</v>
      </c>
      <c r="D1610" s="74">
        <v>908.44</v>
      </c>
    </row>
    <row r="1611" spans="1:4" x14ac:dyDescent="0.25">
      <c r="A1611" s="74">
        <v>1207683</v>
      </c>
      <c r="B1611" t="s">
        <v>23209</v>
      </c>
      <c r="C1611" s="74" t="s">
        <v>21800</v>
      </c>
      <c r="D1611" s="74">
        <v>885.87</v>
      </c>
    </row>
    <row r="1612" spans="1:4" x14ac:dyDescent="0.25">
      <c r="A1612" s="74">
        <v>1208337</v>
      </c>
      <c r="B1612" t="s">
        <v>23210</v>
      </c>
      <c r="C1612" s="74" t="s">
        <v>21800</v>
      </c>
      <c r="D1612" s="74">
        <v>861.87</v>
      </c>
    </row>
    <row r="1613" spans="1:4" x14ac:dyDescent="0.25">
      <c r="A1613" s="74">
        <v>1207691</v>
      </c>
      <c r="B1613" t="s">
        <v>23211</v>
      </c>
      <c r="C1613" s="74" t="s">
        <v>21800</v>
      </c>
      <c r="D1613" s="74">
        <v>996.16</v>
      </c>
    </row>
    <row r="1614" spans="1:4" x14ac:dyDescent="0.25">
      <c r="A1614" s="74">
        <v>1207690</v>
      </c>
      <c r="B1614" t="s">
        <v>23212</v>
      </c>
      <c r="C1614" s="74" t="s">
        <v>21800</v>
      </c>
      <c r="D1614" s="74">
        <v>955.84</v>
      </c>
    </row>
    <row r="1615" spans="1:4" x14ac:dyDescent="0.25">
      <c r="A1615" s="74">
        <v>1207689</v>
      </c>
      <c r="B1615" t="s">
        <v>23213</v>
      </c>
      <c r="C1615" s="74" t="s">
        <v>21800</v>
      </c>
      <c r="D1615" s="74">
        <v>921.94</v>
      </c>
    </row>
    <row r="1616" spans="1:4" x14ac:dyDescent="0.25">
      <c r="A1616" s="74">
        <v>1208345</v>
      </c>
      <c r="B1616" t="s">
        <v>23214</v>
      </c>
      <c r="C1616" s="74" t="s">
        <v>21800</v>
      </c>
      <c r="D1616" s="74">
        <v>894</v>
      </c>
    </row>
    <row r="1617" spans="1:4" x14ac:dyDescent="0.25">
      <c r="A1617" s="74">
        <v>1207697</v>
      </c>
      <c r="B1617" t="s">
        <v>23215</v>
      </c>
      <c r="C1617" s="74" t="s">
        <v>21800</v>
      </c>
      <c r="D1617" s="74">
        <v>1069.92</v>
      </c>
    </row>
    <row r="1618" spans="1:4" x14ac:dyDescent="0.25">
      <c r="A1618" s="74">
        <v>1207696</v>
      </c>
      <c r="B1618" t="s">
        <v>23216</v>
      </c>
      <c r="C1618" s="74" t="s">
        <v>21800</v>
      </c>
      <c r="D1618" s="74">
        <v>1012.29</v>
      </c>
    </row>
    <row r="1619" spans="1:4" x14ac:dyDescent="0.25">
      <c r="A1619" s="74">
        <v>1207695</v>
      </c>
      <c r="B1619" t="s">
        <v>23217</v>
      </c>
      <c r="C1619" s="74" t="s">
        <v>21800</v>
      </c>
      <c r="D1619" s="74">
        <v>973.09</v>
      </c>
    </row>
    <row r="1620" spans="1:4" x14ac:dyDescent="0.25">
      <c r="A1620" s="74">
        <v>1208353</v>
      </c>
      <c r="B1620" t="s">
        <v>23218</v>
      </c>
      <c r="C1620" s="74" t="s">
        <v>21800</v>
      </c>
      <c r="D1620" s="74">
        <v>933.67</v>
      </c>
    </row>
    <row r="1621" spans="1:4" x14ac:dyDescent="0.25">
      <c r="A1621" s="74">
        <v>1207663</v>
      </c>
      <c r="B1621" t="s">
        <v>23219</v>
      </c>
      <c r="C1621" s="74" t="s">
        <v>21800</v>
      </c>
      <c r="D1621" s="74">
        <v>1151.6600000000001</v>
      </c>
    </row>
    <row r="1622" spans="1:4" x14ac:dyDescent="0.25">
      <c r="A1622" s="74">
        <v>1207662</v>
      </c>
      <c r="B1622" t="s">
        <v>23220</v>
      </c>
      <c r="C1622" s="74" t="s">
        <v>21800</v>
      </c>
      <c r="D1622" s="74">
        <v>1123.73</v>
      </c>
    </row>
    <row r="1623" spans="1:4" x14ac:dyDescent="0.25">
      <c r="A1623" s="74">
        <v>1207661</v>
      </c>
      <c r="B1623" t="s">
        <v>23221</v>
      </c>
      <c r="C1623" s="74" t="s">
        <v>21800</v>
      </c>
      <c r="D1623" s="74">
        <v>1101.3900000000001</v>
      </c>
    </row>
    <row r="1624" spans="1:4" x14ac:dyDescent="0.25">
      <c r="A1624" s="74">
        <v>1208361</v>
      </c>
      <c r="B1624" t="s">
        <v>23222</v>
      </c>
      <c r="C1624" s="74" t="s">
        <v>21800</v>
      </c>
      <c r="D1624" s="74">
        <v>1067.8800000000001</v>
      </c>
    </row>
    <row r="1625" spans="1:4" x14ac:dyDescent="0.25">
      <c r="A1625" s="74">
        <v>1207669</v>
      </c>
      <c r="B1625" t="s">
        <v>23223</v>
      </c>
      <c r="C1625" s="74" t="s">
        <v>21800</v>
      </c>
      <c r="D1625" s="74">
        <v>1278.04</v>
      </c>
    </row>
    <row r="1626" spans="1:4" x14ac:dyDescent="0.25">
      <c r="A1626" s="74">
        <v>1207668</v>
      </c>
      <c r="B1626" t="s">
        <v>23224</v>
      </c>
      <c r="C1626" s="74" t="s">
        <v>21800</v>
      </c>
      <c r="D1626" s="74">
        <v>1243.3699999999999</v>
      </c>
    </row>
    <row r="1627" spans="1:4" x14ac:dyDescent="0.25">
      <c r="A1627" s="74">
        <v>1207667</v>
      </c>
      <c r="B1627" t="s">
        <v>23225</v>
      </c>
      <c r="C1627" s="74" t="s">
        <v>21800</v>
      </c>
      <c r="D1627" s="74">
        <v>1191.3699999999999</v>
      </c>
    </row>
    <row r="1628" spans="1:4" x14ac:dyDescent="0.25">
      <c r="A1628" s="74">
        <v>1208369</v>
      </c>
      <c r="B1628" t="s">
        <v>23226</v>
      </c>
      <c r="C1628" s="74" t="s">
        <v>21800</v>
      </c>
      <c r="D1628" s="74">
        <v>1139.3699999999999</v>
      </c>
    </row>
    <row r="1629" spans="1:4" x14ac:dyDescent="0.25">
      <c r="A1629" s="74">
        <v>1207682</v>
      </c>
      <c r="B1629" t="s">
        <v>23227</v>
      </c>
      <c r="C1629" s="74" t="s">
        <v>21800</v>
      </c>
      <c r="D1629" s="74">
        <v>983.48</v>
      </c>
    </row>
    <row r="1630" spans="1:4" x14ac:dyDescent="0.25">
      <c r="A1630" s="74">
        <v>1207681</v>
      </c>
      <c r="B1630" t="s">
        <v>23228</v>
      </c>
      <c r="C1630" s="74" t="s">
        <v>21800</v>
      </c>
      <c r="D1630" s="74">
        <v>961.07</v>
      </c>
    </row>
    <row r="1631" spans="1:4" x14ac:dyDescent="0.25">
      <c r="A1631" s="74">
        <v>1207729</v>
      </c>
      <c r="B1631" t="s">
        <v>23229</v>
      </c>
      <c r="C1631" s="74" t="s">
        <v>21800</v>
      </c>
      <c r="D1631" s="74">
        <v>943.15</v>
      </c>
    </row>
    <row r="1632" spans="1:4" x14ac:dyDescent="0.25">
      <c r="A1632" s="74">
        <v>1208333</v>
      </c>
      <c r="B1632" t="s">
        <v>23230</v>
      </c>
      <c r="C1632" s="74" t="s">
        <v>21800</v>
      </c>
      <c r="D1632" s="74">
        <v>922.5</v>
      </c>
    </row>
    <row r="1633" spans="1:4" x14ac:dyDescent="0.25">
      <c r="A1633" s="74">
        <v>1207688</v>
      </c>
      <c r="B1633" t="s">
        <v>23231</v>
      </c>
      <c r="C1633" s="74" t="s">
        <v>21800</v>
      </c>
      <c r="D1633" s="74">
        <v>1034.24</v>
      </c>
    </row>
    <row r="1634" spans="1:4" x14ac:dyDescent="0.25">
      <c r="A1634" s="74">
        <v>1207687</v>
      </c>
      <c r="B1634" t="s">
        <v>23232</v>
      </c>
      <c r="C1634" s="74" t="s">
        <v>21800</v>
      </c>
      <c r="D1634" s="74">
        <v>1004.63</v>
      </c>
    </row>
    <row r="1635" spans="1:4" x14ac:dyDescent="0.25">
      <c r="A1635" s="74">
        <v>1207686</v>
      </c>
      <c r="B1635" t="s">
        <v>23233</v>
      </c>
      <c r="C1635" s="74" t="s">
        <v>21800</v>
      </c>
      <c r="D1635" s="74">
        <v>982.06</v>
      </c>
    </row>
    <row r="1636" spans="1:4" x14ac:dyDescent="0.25">
      <c r="A1636" s="74">
        <v>1208341</v>
      </c>
      <c r="B1636" t="s">
        <v>23234</v>
      </c>
      <c r="C1636" s="74" t="s">
        <v>21800</v>
      </c>
      <c r="D1636" s="74">
        <v>958.07</v>
      </c>
    </row>
    <row r="1637" spans="1:4" x14ac:dyDescent="0.25">
      <c r="A1637" s="74">
        <v>1207694</v>
      </c>
      <c r="B1637" t="s">
        <v>23235</v>
      </c>
      <c r="C1637" s="74" t="s">
        <v>21800</v>
      </c>
      <c r="D1637" s="74">
        <v>1095.3599999999999</v>
      </c>
    </row>
    <row r="1638" spans="1:4" x14ac:dyDescent="0.25">
      <c r="A1638" s="74">
        <v>1207693</v>
      </c>
      <c r="B1638" t="s">
        <v>23236</v>
      </c>
      <c r="C1638" s="74" t="s">
        <v>21800</v>
      </c>
      <c r="D1638" s="74">
        <v>1055.04</v>
      </c>
    </row>
    <row r="1639" spans="1:4" x14ac:dyDescent="0.25">
      <c r="A1639" s="74">
        <v>1207692</v>
      </c>
      <c r="B1639" t="s">
        <v>23237</v>
      </c>
      <c r="C1639" s="74" t="s">
        <v>21800</v>
      </c>
      <c r="D1639" s="74">
        <v>1021.14</v>
      </c>
    </row>
    <row r="1640" spans="1:4" x14ac:dyDescent="0.25">
      <c r="A1640" s="74">
        <v>1208349</v>
      </c>
      <c r="B1640" t="s">
        <v>23238</v>
      </c>
      <c r="C1640" s="74" t="s">
        <v>21800</v>
      </c>
      <c r="D1640" s="74">
        <v>993.2</v>
      </c>
    </row>
    <row r="1641" spans="1:4" x14ac:dyDescent="0.25">
      <c r="A1641" s="74">
        <v>1207660</v>
      </c>
      <c r="B1641" t="s">
        <v>23239</v>
      </c>
      <c r="C1641" s="74" t="s">
        <v>21800</v>
      </c>
      <c r="D1641" s="74">
        <v>1172.32</v>
      </c>
    </row>
    <row r="1642" spans="1:4" x14ac:dyDescent="0.25">
      <c r="A1642" s="74">
        <v>1207699</v>
      </c>
      <c r="B1642" t="s">
        <v>23240</v>
      </c>
      <c r="C1642" s="74" t="s">
        <v>21800</v>
      </c>
      <c r="D1642" s="74">
        <v>1114.69</v>
      </c>
    </row>
    <row r="1643" spans="1:4" x14ac:dyDescent="0.25">
      <c r="A1643" s="74">
        <v>1207698</v>
      </c>
      <c r="B1643" t="s">
        <v>23241</v>
      </c>
      <c r="C1643" s="74" t="s">
        <v>21800</v>
      </c>
      <c r="D1643" s="74">
        <v>1075.49</v>
      </c>
    </row>
    <row r="1644" spans="1:4" x14ac:dyDescent="0.25">
      <c r="A1644" s="74">
        <v>1208357</v>
      </c>
      <c r="B1644" t="s">
        <v>23242</v>
      </c>
      <c r="C1644" s="74" t="s">
        <v>21800</v>
      </c>
      <c r="D1644" s="74">
        <v>1036.07</v>
      </c>
    </row>
    <row r="1645" spans="1:4" x14ac:dyDescent="0.25">
      <c r="A1645" s="74">
        <v>1207666</v>
      </c>
      <c r="B1645" t="s">
        <v>23243</v>
      </c>
      <c r="C1645" s="74" t="s">
        <v>21800</v>
      </c>
      <c r="D1645" s="74">
        <v>1257.47</v>
      </c>
    </row>
    <row r="1646" spans="1:4" x14ac:dyDescent="0.25">
      <c r="A1646" s="74">
        <v>1207665</v>
      </c>
      <c r="B1646" t="s">
        <v>23244</v>
      </c>
      <c r="C1646" s="74" t="s">
        <v>21800</v>
      </c>
      <c r="D1646" s="74">
        <v>1229.54</v>
      </c>
    </row>
    <row r="1647" spans="1:4" x14ac:dyDescent="0.25">
      <c r="A1647" s="74">
        <v>1207664</v>
      </c>
      <c r="B1647" t="s">
        <v>23245</v>
      </c>
      <c r="C1647" s="74" t="s">
        <v>21800</v>
      </c>
      <c r="D1647" s="74">
        <v>1207.2</v>
      </c>
    </row>
    <row r="1648" spans="1:4" x14ac:dyDescent="0.25">
      <c r="A1648" s="74">
        <v>1208365</v>
      </c>
      <c r="B1648" t="s">
        <v>23246</v>
      </c>
      <c r="C1648" s="74" t="s">
        <v>21800</v>
      </c>
      <c r="D1648" s="74">
        <v>1173.69</v>
      </c>
    </row>
    <row r="1649" spans="1:4" x14ac:dyDescent="0.25">
      <c r="A1649" s="74">
        <v>1207672</v>
      </c>
      <c r="B1649" t="s">
        <v>23247</v>
      </c>
      <c r="C1649" s="74" t="s">
        <v>21800</v>
      </c>
      <c r="D1649" s="74">
        <v>1387.5</v>
      </c>
    </row>
    <row r="1650" spans="1:4" x14ac:dyDescent="0.25">
      <c r="A1650" s="74">
        <v>1207671</v>
      </c>
      <c r="B1650" t="s">
        <v>23248</v>
      </c>
      <c r="C1650" s="74" t="s">
        <v>21800</v>
      </c>
      <c r="D1650" s="74">
        <v>1352.83</v>
      </c>
    </row>
    <row r="1651" spans="1:4" x14ac:dyDescent="0.25">
      <c r="A1651" s="74">
        <v>1207670</v>
      </c>
      <c r="B1651" t="s">
        <v>23249</v>
      </c>
      <c r="C1651" s="74" t="s">
        <v>21800</v>
      </c>
      <c r="D1651" s="74">
        <v>1300.83</v>
      </c>
    </row>
    <row r="1652" spans="1:4" x14ac:dyDescent="0.25">
      <c r="A1652" s="74">
        <v>1208373</v>
      </c>
      <c r="B1652" t="s">
        <v>23250</v>
      </c>
      <c r="C1652" s="74" t="s">
        <v>21800</v>
      </c>
      <c r="D1652" s="74">
        <v>1248.83</v>
      </c>
    </row>
    <row r="1653" spans="1:4" x14ac:dyDescent="0.25">
      <c r="A1653" s="74">
        <v>1400976</v>
      </c>
      <c r="B1653" t="s">
        <v>23251</v>
      </c>
      <c r="C1653" s="74" t="s">
        <v>3</v>
      </c>
      <c r="D1653" s="74">
        <v>4.46</v>
      </c>
    </row>
    <row r="1654" spans="1:4" x14ac:dyDescent="0.25">
      <c r="A1654" s="74">
        <v>1400970</v>
      </c>
      <c r="B1654" t="s">
        <v>23252</v>
      </c>
      <c r="C1654" s="74" t="s">
        <v>3</v>
      </c>
      <c r="D1654" s="74">
        <v>2.2000000000000002</v>
      </c>
    </row>
    <row r="1655" spans="1:4" x14ac:dyDescent="0.25">
      <c r="A1655" s="74">
        <v>1400971</v>
      </c>
      <c r="B1655" t="s">
        <v>23253</v>
      </c>
      <c r="C1655" s="74" t="s">
        <v>3</v>
      </c>
      <c r="D1655" s="74">
        <v>9.61</v>
      </c>
    </row>
    <row r="1656" spans="1:4" x14ac:dyDescent="0.25">
      <c r="A1656" s="74">
        <v>1400972</v>
      </c>
      <c r="B1656" t="s">
        <v>23254</v>
      </c>
      <c r="C1656" s="74" t="s">
        <v>3</v>
      </c>
      <c r="D1656" s="74">
        <v>2.16</v>
      </c>
    </row>
    <row r="1657" spans="1:4" x14ac:dyDescent="0.25">
      <c r="A1657" s="74">
        <v>1416201</v>
      </c>
      <c r="B1657" t="s">
        <v>23255</v>
      </c>
      <c r="C1657" s="74" t="s">
        <v>23256</v>
      </c>
      <c r="D1657" s="74">
        <v>0.17</v>
      </c>
    </row>
    <row r="1658" spans="1:4" x14ac:dyDescent="0.25">
      <c r="A1658" s="74">
        <v>1400969</v>
      </c>
      <c r="B1658" t="s">
        <v>23257</v>
      </c>
      <c r="C1658" s="74" t="s">
        <v>15645</v>
      </c>
      <c r="D1658" s="74">
        <v>0.14000000000000001</v>
      </c>
    </row>
    <row r="1659" spans="1:4" x14ac:dyDescent="0.25">
      <c r="A1659" s="74">
        <v>1400975</v>
      </c>
      <c r="B1659" t="s">
        <v>23258</v>
      </c>
      <c r="C1659" s="74" t="s">
        <v>3</v>
      </c>
      <c r="D1659" s="74">
        <v>4.04</v>
      </c>
    </row>
    <row r="1660" spans="1:4" x14ac:dyDescent="0.25">
      <c r="A1660" s="74">
        <v>1416141</v>
      </c>
      <c r="B1660" t="s">
        <v>23259</v>
      </c>
      <c r="C1660" s="74" t="s">
        <v>3</v>
      </c>
      <c r="D1660" s="74">
        <v>2.86</v>
      </c>
    </row>
    <row r="1661" spans="1:4" x14ac:dyDescent="0.25">
      <c r="A1661" s="74">
        <v>1416142</v>
      </c>
      <c r="B1661" t="s">
        <v>23260</v>
      </c>
      <c r="C1661" s="74" t="s">
        <v>3</v>
      </c>
      <c r="D1661" s="74">
        <v>4.34</v>
      </c>
    </row>
    <row r="1662" spans="1:4" x14ac:dyDescent="0.25">
      <c r="A1662" s="74">
        <v>1400973</v>
      </c>
      <c r="B1662" t="s">
        <v>23261</v>
      </c>
      <c r="C1662" s="74" t="s">
        <v>3</v>
      </c>
      <c r="D1662" s="74">
        <v>1.3</v>
      </c>
    </row>
    <row r="1663" spans="1:4" x14ac:dyDescent="0.25">
      <c r="A1663" s="74">
        <v>1400974</v>
      </c>
      <c r="B1663" t="s">
        <v>23262</v>
      </c>
      <c r="C1663" s="74" t="s">
        <v>3</v>
      </c>
      <c r="D1663" s="74">
        <v>1.5</v>
      </c>
    </row>
    <row r="1664" spans="1:4" x14ac:dyDescent="0.25">
      <c r="A1664" s="74">
        <v>1416139</v>
      </c>
      <c r="B1664" t="s">
        <v>23263</v>
      </c>
      <c r="C1664" s="74" t="s">
        <v>3</v>
      </c>
      <c r="D1664" s="74">
        <v>1.65</v>
      </c>
    </row>
    <row r="1665" spans="1:4" x14ac:dyDescent="0.25">
      <c r="A1665" s="74">
        <v>1416202</v>
      </c>
      <c r="B1665" t="s">
        <v>23264</v>
      </c>
      <c r="C1665" s="74" t="s">
        <v>3</v>
      </c>
      <c r="D1665" s="74">
        <v>1.89</v>
      </c>
    </row>
    <row r="1666" spans="1:4" x14ac:dyDescent="0.25">
      <c r="A1666" s="74">
        <v>1416140</v>
      </c>
      <c r="B1666" t="s">
        <v>23265</v>
      </c>
      <c r="C1666" s="74" t="s">
        <v>3</v>
      </c>
      <c r="D1666" s="74">
        <v>2.15</v>
      </c>
    </row>
    <row r="1667" spans="1:4" x14ac:dyDescent="0.25">
      <c r="A1667" s="74">
        <v>1419543</v>
      </c>
      <c r="B1667" t="s">
        <v>23266</v>
      </c>
      <c r="C1667" s="74" t="s">
        <v>15645</v>
      </c>
      <c r="D1667" s="74">
        <v>0.18</v>
      </c>
    </row>
    <row r="1668" spans="1:4" x14ac:dyDescent="0.25">
      <c r="A1668" s="74">
        <v>1408173</v>
      </c>
      <c r="B1668" t="s">
        <v>23267</v>
      </c>
      <c r="C1668" s="74" t="s">
        <v>23256</v>
      </c>
      <c r="D1668" s="74">
        <v>0.05</v>
      </c>
    </row>
    <row r="1669" spans="1:4" x14ac:dyDescent="0.25">
      <c r="A1669" s="74">
        <v>1407063</v>
      </c>
      <c r="B1669" t="s">
        <v>23268</v>
      </c>
      <c r="C1669" s="74" t="s">
        <v>15645</v>
      </c>
      <c r="D1669" s="74">
        <v>7.38</v>
      </c>
    </row>
    <row r="1670" spans="1:4" x14ac:dyDescent="0.25">
      <c r="A1670" s="74">
        <v>1407064</v>
      </c>
      <c r="B1670" t="s">
        <v>23269</v>
      </c>
      <c r="C1670" s="74" t="s">
        <v>15645</v>
      </c>
      <c r="D1670" s="74">
        <v>7.61</v>
      </c>
    </row>
    <row r="1671" spans="1:4" x14ac:dyDescent="0.25">
      <c r="A1671" s="74">
        <v>1407065</v>
      </c>
      <c r="B1671" t="s">
        <v>23270</v>
      </c>
      <c r="C1671" s="74" t="s">
        <v>15645</v>
      </c>
      <c r="D1671" s="74">
        <v>7.78</v>
      </c>
    </row>
    <row r="1672" spans="1:4" x14ac:dyDescent="0.25">
      <c r="A1672" s="74">
        <v>1407066</v>
      </c>
      <c r="B1672" t="s">
        <v>23271</v>
      </c>
      <c r="C1672" s="74" t="s">
        <v>15645</v>
      </c>
      <c r="D1672" s="74">
        <v>7.65</v>
      </c>
    </row>
    <row r="1673" spans="1:4" x14ac:dyDescent="0.25">
      <c r="A1673" s="74">
        <v>1400977</v>
      </c>
      <c r="B1673" t="s">
        <v>23272</v>
      </c>
      <c r="C1673" s="74" t="s">
        <v>3</v>
      </c>
      <c r="D1673" s="74">
        <v>3.32</v>
      </c>
    </row>
    <row r="1674" spans="1:4" x14ac:dyDescent="0.25">
      <c r="A1674" s="74">
        <v>1407067</v>
      </c>
      <c r="B1674" t="s">
        <v>23273</v>
      </c>
      <c r="C1674" s="74" t="s">
        <v>15645</v>
      </c>
      <c r="D1674" s="74">
        <v>2.35</v>
      </c>
    </row>
    <row r="1675" spans="1:4" x14ac:dyDescent="0.25">
      <c r="A1675" s="74">
        <v>1407068</v>
      </c>
      <c r="B1675" t="s">
        <v>23274</v>
      </c>
      <c r="C1675" s="74" t="s">
        <v>15645</v>
      </c>
      <c r="D1675" s="74">
        <v>2.64</v>
      </c>
    </row>
    <row r="1676" spans="1:4" x14ac:dyDescent="0.25">
      <c r="A1676" s="74">
        <v>1407069</v>
      </c>
      <c r="B1676" t="s">
        <v>23275</v>
      </c>
      <c r="C1676" s="74" t="s">
        <v>15645</v>
      </c>
      <c r="D1676" s="74">
        <v>2.86</v>
      </c>
    </row>
    <row r="1677" spans="1:4" x14ac:dyDescent="0.25">
      <c r="A1677" s="74">
        <v>1407070</v>
      </c>
      <c r="B1677" t="s">
        <v>23276</v>
      </c>
      <c r="C1677" s="74" t="s">
        <v>15645</v>
      </c>
      <c r="D1677" s="74">
        <v>2.72</v>
      </c>
    </row>
    <row r="1678" spans="1:4" x14ac:dyDescent="0.25">
      <c r="A1678" s="74">
        <v>1416257</v>
      </c>
      <c r="B1678" t="s">
        <v>23277</v>
      </c>
      <c r="C1678" s="74" t="s">
        <v>3</v>
      </c>
      <c r="D1678" s="74">
        <v>205.37</v>
      </c>
    </row>
    <row r="1679" spans="1:4" x14ac:dyDescent="0.25">
      <c r="A1679" s="74">
        <v>1416253</v>
      </c>
      <c r="B1679" t="s">
        <v>23278</v>
      </c>
      <c r="C1679" s="74" t="s">
        <v>3</v>
      </c>
      <c r="D1679" s="74">
        <v>447.93</v>
      </c>
    </row>
    <row r="1680" spans="1:4" x14ac:dyDescent="0.25">
      <c r="A1680" s="74">
        <v>1416254</v>
      </c>
      <c r="B1680" t="s">
        <v>23279</v>
      </c>
      <c r="C1680" s="74" t="s">
        <v>3</v>
      </c>
      <c r="D1680" s="74">
        <v>41.66</v>
      </c>
    </row>
    <row r="1681" spans="1:4" x14ac:dyDescent="0.25">
      <c r="A1681" s="74">
        <v>1416255</v>
      </c>
      <c r="B1681" t="s">
        <v>23280</v>
      </c>
      <c r="C1681" s="74" t="s">
        <v>3</v>
      </c>
      <c r="D1681" s="74">
        <v>72.260000000000005</v>
      </c>
    </row>
    <row r="1682" spans="1:4" x14ac:dyDescent="0.25">
      <c r="A1682" s="74">
        <v>1416256</v>
      </c>
      <c r="B1682" t="s">
        <v>23281</v>
      </c>
      <c r="C1682" s="74" t="s">
        <v>3</v>
      </c>
      <c r="D1682" s="74">
        <v>109.72</v>
      </c>
    </row>
    <row r="1683" spans="1:4" x14ac:dyDescent="0.25">
      <c r="A1683" s="74">
        <v>1408028</v>
      </c>
      <c r="B1683" t="s">
        <v>23282</v>
      </c>
      <c r="C1683" s="74" t="s">
        <v>4</v>
      </c>
      <c r="D1683" s="74">
        <v>213.13</v>
      </c>
    </row>
    <row r="1684" spans="1:4" x14ac:dyDescent="0.25">
      <c r="A1684" s="74">
        <v>1408027</v>
      </c>
      <c r="B1684" t="s">
        <v>23283</v>
      </c>
      <c r="C1684" s="74" t="s">
        <v>4</v>
      </c>
      <c r="D1684" s="74">
        <v>120.38</v>
      </c>
    </row>
    <row r="1685" spans="1:4" x14ac:dyDescent="0.25">
      <c r="A1685" s="74">
        <v>1400978</v>
      </c>
      <c r="B1685" t="s">
        <v>23284</v>
      </c>
      <c r="C1685" s="74" t="s">
        <v>4</v>
      </c>
      <c r="D1685" s="74">
        <v>193.43</v>
      </c>
    </row>
    <row r="1686" spans="1:4" x14ac:dyDescent="0.25">
      <c r="A1686" s="74">
        <v>1513941</v>
      </c>
      <c r="B1686" t="s">
        <v>23285</v>
      </c>
      <c r="C1686" s="74" t="s">
        <v>21800</v>
      </c>
      <c r="D1686" s="74">
        <v>500.33</v>
      </c>
    </row>
    <row r="1687" spans="1:4" x14ac:dyDescent="0.25">
      <c r="A1687" s="74">
        <v>1513940</v>
      </c>
      <c r="B1687" t="s">
        <v>23286</v>
      </c>
      <c r="C1687" s="74" t="s">
        <v>21800</v>
      </c>
      <c r="D1687" s="74">
        <v>329.56</v>
      </c>
    </row>
    <row r="1688" spans="1:4" x14ac:dyDescent="0.25">
      <c r="A1688" s="74">
        <v>1505879</v>
      </c>
      <c r="B1688" t="s">
        <v>23287</v>
      </c>
      <c r="C1688" s="74" t="s">
        <v>21800</v>
      </c>
      <c r="D1688" s="74">
        <v>277.47000000000003</v>
      </c>
    </row>
    <row r="1689" spans="1:4" x14ac:dyDescent="0.25">
      <c r="A1689" s="74">
        <v>1505878</v>
      </c>
      <c r="B1689" t="s">
        <v>23288</v>
      </c>
      <c r="C1689" s="74" t="s">
        <v>21800</v>
      </c>
      <c r="D1689" s="74">
        <v>159.65</v>
      </c>
    </row>
    <row r="1690" spans="1:4" x14ac:dyDescent="0.25">
      <c r="A1690" s="74">
        <v>1505877</v>
      </c>
      <c r="B1690" t="s">
        <v>23289</v>
      </c>
      <c r="C1690" s="74" t="s">
        <v>21800</v>
      </c>
      <c r="D1690" s="74">
        <v>187.18</v>
      </c>
    </row>
    <row r="1691" spans="1:4" x14ac:dyDescent="0.25">
      <c r="A1691" s="74">
        <v>1505860</v>
      </c>
      <c r="B1691" t="s">
        <v>23290</v>
      </c>
      <c r="C1691" s="74" t="s">
        <v>21800</v>
      </c>
      <c r="D1691" s="74">
        <v>185.36</v>
      </c>
    </row>
    <row r="1692" spans="1:4" x14ac:dyDescent="0.25">
      <c r="A1692" s="74">
        <v>1505859</v>
      </c>
      <c r="B1692" t="s">
        <v>23291</v>
      </c>
      <c r="C1692" s="74" t="s">
        <v>21800</v>
      </c>
      <c r="D1692" s="74">
        <v>87.17</v>
      </c>
    </row>
    <row r="1693" spans="1:4" x14ac:dyDescent="0.25">
      <c r="A1693" s="74">
        <v>1516204</v>
      </c>
      <c r="B1693" t="s">
        <v>23292</v>
      </c>
      <c r="C1693" s="74" t="s">
        <v>15645</v>
      </c>
      <c r="D1693" s="74">
        <v>5.82</v>
      </c>
    </row>
    <row r="1694" spans="1:4" x14ac:dyDescent="0.25">
      <c r="A1694" s="74">
        <v>1516312</v>
      </c>
      <c r="B1694" t="s">
        <v>23293</v>
      </c>
      <c r="C1694" s="74" t="s">
        <v>23038</v>
      </c>
      <c r="D1694" s="74">
        <v>40.81</v>
      </c>
    </row>
    <row r="1695" spans="1:4" x14ac:dyDescent="0.25">
      <c r="A1695" s="74">
        <v>1516304</v>
      </c>
      <c r="B1695" t="s">
        <v>23294</v>
      </c>
      <c r="C1695" s="74" t="s">
        <v>23038</v>
      </c>
      <c r="D1695" s="74">
        <v>52.28</v>
      </c>
    </row>
    <row r="1696" spans="1:4" x14ac:dyDescent="0.25">
      <c r="A1696" s="74">
        <v>1516308</v>
      </c>
      <c r="B1696" t="s">
        <v>23295</v>
      </c>
      <c r="C1696" s="74" t="s">
        <v>23038</v>
      </c>
      <c r="D1696" s="74">
        <v>42.91</v>
      </c>
    </row>
    <row r="1697" spans="1:4" x14ac:dyDescent="0.25">
      <c r="A1697" s="74">
        <v>1516313</v>
      </c>
      <c r="B1697" t="s">
        <v>23296</v>
      </c>
      <c r="C1697" s="74" t="s">
        <v>23038</v>
      </c>
      <c r="D1697" s="74">
        <v>48.59</v>
      </c>
    </row>
    <row r="1698" spans="1:4" x14ac:dyDescent="0.25">
      <c r="A1698" s="74">
        <v>1516305</v>
      </c>
      <c r="B1698" t="s">
        <v>23297</v>
      </c>
      <c r="C1698" s="74" t="s">
        <v>23038</v>
      </c>
      <c r="D1698" s="74">
        <v>62.83</v>
      </c>
    </row>
    <row r="1699" spans="1:4" x14ac:dyDescent="0.25">
      <c r="A1699" s="74">
        <v>1516309</v>
      </c>
      <c r="B1699" t="s">
        <v>23298</v>
      </c>
      <c r="C1699" s="74" t="s">
        <v>23038</v>
      </c>
      <c r="D1699" s="74">
        <v>51.49</v>
      </c>
    </row>
    <row r="1700" spans="1:4" x14ac:dyDescent="0.25">
      <c r="A1700" s="74">
        <v>1516314</v>
      </c>
      <c r="B1700" t="s">
        <v>23299</v>
      </c>
      <c r="C1700" s="74" t="s">
        <v>23038</v>
      </c>
      <c r="D1700" s="74">
        <v>56.78</v>
      </c>
    </row>
    <row r="1701" spans="1:4" x14ac:dyDescent="0.25">
      <c r="A1701" s="74">
        <v>1516306</v>
      </c>
      <c r="B1701" t="s">
        <v>23300</v>
      </c>
      <c r="C1701" s="74" t="s">
        <v>23038</v>
      </c>
      <c r="D1701" s="74">
        <v>73.66</v>
      </c>
    </row>
    <row r="1702" spans="1:4" x14ac:dyDescent="0.25">
      <c r="A1702" s="74">
        <v>1516310</v>
      </c>
      <c r="B1702" t="s">
        <v>23301</v>
      </c>
      <c r="C1702" s="74" t="s">
        <v>23038</v>
      </c>
      <c r="D1702" s="74">
        <v>60.07</v>
      </c>
    </row>
    <row r="1703" spans="1:4" x14ac:dyDescent="0.25">
      <c r="A1703" s="74">
        <v>1516311</v>
      </c>
      <c r="B1703" t="s">
        <v>23302</v>
      </c>
      <c r="C1703" s="74" t="s">
        <v>23038</v>
      </c>
      <c r="D1703" s="74">
        <v>31.34</v>
      </c>
    </row>
    <row r="1704" spans="1:4" x14ac:dyDescent="0.25">
      <c r="A1704" s="74">
        <v>1516303</v>
      </c>
      <c r="B1704" t="s">
        <v>23303</v>
      </c>
      <c r="C1704" s="74" t="s">
        <v>23038</v>
      </c>
      <c r="D1704" s="74">
        <v>41.78</v>
      </c>
    </row>
    <row r="1705" spans="1:4" x14ac:dyDescent="0.25">
      <c r="A1705" s="74">
        <v>1516307</v>
      </c>
      <c r="B1705" t="s">
        <v>23304</v>
      </c>
      <c r="C1705" s="74" t="s">
        <v>23038</v>
      </c>
      <c r="D1705" s="74">
        <v>34.659999999999997</v>
      </c>
    </row>
    <row r="1706" spans="1:4" x14ac:dyDescent="0.25">
      <c r="A1706" s="74">
        <v>1516298</v>
      </c>
      <c r="B1706" t="s">
        <v>23305</v>
      </c>
      <c r="C1706" s="74" t="s">
        <v>23038</v>
      </c>
      <c r="D1706" s="74">
        <v>28.58</v>
      </c>
    </row>
    <row r="1707" spans="1:4" x14ac:dyDescent="0.25">
      <c r="A1707" s="74">
        <v>1516299</v>
      </c>
      <c r="B1707" t="s">
        <v>23306</v>
      </c>
      <c r="C1707" s="74" t="s">
        <v>23038</v>
      </c>
      <c r="D1707" s="74">
        <v>30.68</v>
      </c>
    </row>
    <row r="1708" spans="1:4" x14ac:dyDescent="0.25">
      <c r="A1708" s="74">
        <v>1516300</v>
      </c>
      <c r="B1708" t="s">
        <v>23307</v>
      </c>
      <c r="C1708" s="74" t="s">
        <v>23038</v>
      </c>
      <c r="D1708" s="74">
        <v>40.67</v>
      </c>
    </row>
    <row r="1709" spans="1:4" x14ac:dyDescent="0.25">
      <c r="A1709" s="74">
        <v>1516301</v>
      </c>
      <c r="B1709" t="s">
        <v>23308</v>
      </c>
      <c r="C1709" s="74" t="s">
        <v>23038</v>
      </c>
      <c r="D1709" s="74">
        <v>60.73</v>
      </c>
    </row>
    <row r="1710" spans="1:4" x14ac:dyDescent="0.25">
      <c r="A1710" s="74">
        <v>1516302</v>
      </c>
      <c r="B1710" t="s">
        <v>23309</v>
      </c>
      <c r="C1710" s="74" t="s">
        <v>23038</v>
      </c>
      <c r="D1710" s="74">
        <v>80.66</v>
      </c>
    </row>
    <row r="1711" spans="1:4" x14ac:dyDescent="0.25">
      <c r="A1711" s="74">
        <v>1516296</v>
      </c>
      <c r="B1711" t="s">
        <v>23310</v>
      </c>
      <c r="C1711" s="74" t="s">
        <v>23038</v>
      </c>
      <c r="D1711" s="74">
        <v>21.16</v>
      </c>
    </row>
    <row r="1712" spans="1:4" x14ac:dyDescent="0.25">
      <c r="A1712" s="74">
        <v>1516297</v>
      </c>
      <c r="B1712" t="s">
        <v>23311</v>
      </c>
      <c r="C1712" s="74" t="s">
        <v>23038</v>
      </c>
      <c r="D1712" s="74">
        <v>27.59</v>
      </c>
    </row>
    <row r="1713" spans="1:4" x14ac:dyDescent="0.25">
      <c r="A1713" s="74">
        <v>1505847</v>
      </c>
      <c r="B1713" t="s">
        <v>23312</v>
      </c>
      <c r="C1713" s="74" t="s">
        <v>23038</v>
      </c>
      <c r="D1713" s="74">
        <v>176.71</v>
      </c>
    </row>
    <row r="1714" spans="1:4" x14ac:dyDescent="0.25">
      <c r="A1714" s="74">
        <v>1505848</v>
      </c>
      <c r="B1714" t="s">
        <v>23313</v>
      </c>
      <c r="C1714" s="74" t="s">
        <v>23038</v>
      </c>
      <c r="D1714" s="74">
        <v>172.35</v>
      </c>
    </row>
    <row r="1715" spans="1:4" x14ac:dyDescent="0.25">
      <c r="A1715" s="74">
        <v>1505849</v>
      </c>
      <c r="B1715" t="s">
        <v>23314</v>
      </c>
      <c r="C1715" s="74" t="s">
        <v>23038</v>
      </c>
      <c r="D1715" s="74">
        <v>169.93</v>
      </c>
    </row>
    <row r="1716" spans="1:4" x14ac:dyDescent="0.25">
      <c r="A1716" s="74">
        <v>1505930</v>
      </c>
      <c r="B1716" t="s">
        <v>23315</v>
      </c>
      <c r="C1716" s="74" t="s">
        <v>23038</v>
      </c>
      <c r="D1716" s="74">
        <v>199.6</v>
      </c>
    </row>
    <row r="1717" spans="1:4" x14ac:dyDescent="0.25">
      <c r="A1717" s="74">
        <v>1506055</v>
      </c>
      <c r="B1717" t="s">
        <v>23316</v>
      </c>
      <c r="C1717" s="74" t="s">
        <v>21800</v>
      </c>
      <c r="D1717" s="74">
        <v>433.41</v>
      </c>
    </row>
    <row r="1718" spans="1:4" x14ac:dyDescent="0.25">
      <c r="A1718" s="74">
        <v>1506056</v>
      </c>
      <c r="B1718" t="s">
        <v>23317</v>
      </c>
      <c r="C1718" s="74" t="s">
        <v>21800</v>
      </c>
      <c r="D1718" s="74">
        <v>262.97000000000003</v>
      </c>
    </row>
    <row r="1719" spans="1:4" x14ac:dyDescent="0.25">
      <c r="A1719" s="74">
        <v>1516318</v>
      </c>
      <c r="B1719" t="s">
        <v>28931</v>
      </c>
      <c r="C1719" s="74" t="s">
        <v>23038</v>
      </c>
      <c r="D1719" s="74">
        <v>410.37</v>
      </c>
    </row>
    <row r="1720" spans="1:4" x14ac:dyDescent="0.25">
      <c r="A1720" s="74">
        <v>1516317</v>
      </c>
      <c r="B1720" t="s">
        <v>28932</v>
      </c>
      <c r="C1720" s="74" t="s">
        <v>23038</v>
      </c>
      <c r="D1720" s="74">
        <v>594.20000000000005</v>
      </c>
    </row>
    <row r="1721" spans="1:4" x14ac:dyDescent="0.25">
      <c r="A1721" s="74">
        <v>1600965</v>
      </c>
      <c r="B1721" t="s">
        <v>23318</v>
      </c>
      <c r="C1721" s="74" t="s">
        <v>21800</v>
      </c>
      <c r="D1721" s="74">
        <v>92.3</v>
      </c>
    </row>
    <row r="1722" spans="1:4" x14ac:dyDescent="0.25">
      <c r="A1722" s="74">
        <v>1600408</v>
      </c>
      <c r="B1722" t="s">
        <v>23319</v>
      </c>
      <c r="C1722" s="74" t="s">
        <v>23038</v>
      </c>
      <c r="D1722" s="74">
        <v>16.55</v>
      </c>
    </row>
    <row r="1723" spans="1:4" x14ac:dyDescent="0.25">
      <c r="A1723" s="74">
        <v>1600990</v>
      </c>
      <c r="B1723" t="s">
        <v>23320</v>
      </c>
      <c r="C1723" s="74" t="s">
        <v>21800</v>
      </c>
      <c r="D1723" s="74">
        <v>717.51</v>
      </c>
    </row>
    <row r="1724" spans="1:4" x14ac:dyDescent="0.25">
      <c r="A1724" s="74">
        <v>1600989</v>
      </c>
      <c r="B1724" t="s">
        <v>23321</v>
      </c>
      <c r="C1724" s="74" t="s">
        <v>21800</v>
      </c>
      <c r="D1724" s="74">
        <v>383.72</v>
      </c>
    </row>
    <row r="1725" spans="1:4" x14ac:dyDescent="0.25">
      <c r="A1725" s="74">
        <v>1600438</v>
      </c>
      <c r="B1725" t="s">
        <v>21047</v>
      </c>
      <c r="C1725" s="74" t="s">
        <v>21800</v>
      </c>
      <c r="D1725" s="74">
        <v>531.16</v>
      </c>
    </row>
    <row r="1726" spans="1:4" x14ac:dyDescent="0.25">
      <c r="A1726" s="74">
        <v>1600436</v>
      </c>
      <c r="B1726" t="s">
        <v>28933</v>
      </c>
      <c r="C1726" s="74" t="s">
        <v>21800</v>
      </c>
      <c r="D1726" s="74">
        <v>365.05</v>
      </c>
    </row>
    <row r="1727" spans="1:4" x14ac:dyDescent="0.25">
      <c r="A1727" s="74">
        <v>1600895</v>
      </c>
      <c r="B1727" t="s">
        <v>23322</v>
      </c>
      <c r="C1727" s="74" t="s">
        <v>23038</v>
      </c>
      <c r="D1727" s="74">
        <v>12.51</v>
      </c>
    </row>
    <row r="1728" spans="1:4" x14ac:dyDescent="0.25">
      <c r="A1728" s="74">
        <v>1600897</v>
      </c>
      <c r="B1728" t="s">
        <v>23323</v>
      </c>
      <c r="C1728" s="74" t="s">
        <v>23038</v>
      </c>
      <c r="D1728" s="74">
        <v>3.37</v>
      </c>
    </row>
    <row r="1729" spans="1:4" x14ac:dyDescent="0.25">
      <c r="A1729" s="74">
        <v>1619004</v>
      </c>
      <c r="B1729" t="s">
        <v>28934</v>
      </c>
      <c r="C1729" s="74" t="s">
        <v>21800</v>
      </c>
      <c r="D1729" s="74">
        <v>7.3</v>
      </c>
    </row>
    <row r="1730" spans="1:4" x14ac:dyDescent="0.25">
      <c r="A1730" s="74">
        <v>1600896</v>
      </c>
      <c r="B1730" t="s">
        <v>28935</v>
      </c>
      <c r="C1730" s="74" t="s">
        <v>23038</v>
      </c>
      <c r="D1730" s="74">
        <v>16.34</v>
      </c>
    </row>
    <row r="1731" spans="1:4" x14ac:dyDescent="0.25">
      <c r="A1731" s="74">
        <v>1619003</v>
      </c>
      <c r="B1731" t="s">
        <v>28936</v>
      </c>
      <c r="C1731" s="74" t="s">
        <v>21800</v>
      </c>
      <c r="D1731" s="74">
        <v>78.5</v>
      </c>
    </row>
    <row r="1732" spans="1:4" x14ac:dyDescent="0.25">
      <c r="A1732" s="74">
        <v>1600414</v>
      </c>
      <c r="B1732" t="s">
        <v>23324</v>
      </c>
      <c r="C1732" s="74" t="s">
        <v>23038</v>
      </c>
      <c r="D1732" s="74">
        <v>1.03</v>
      </c>
    </row>
    <row r="1733" spans="1:4" x14ac:dyDescent="0.25">
      <c r="A1733" s="74">
        <v>1608148</v>
      </c>
      <c r="B1733" t="s">
        <v>23325</v>
      </c>
      <c r="C1733" s="74" t="s">
        <v>3</v>
      </c>
      <c r="D1733" s="74">
        <v>488.59</v>
      </c>
    </row>
    <row r="1734" spans="1:4" x14ac:dyDescent="0.25">
      <c r="A1734" s="74">
        <v>1608021</v>
      </c>
      <c r="B1734" t="s">
        <v>23326</v>
      </c>
      <c r="C1734" s="74" t="s">
        <v>3</v>
      </c>
      <c r="D1734" s="74">
        <v>119.77</v>
      </c>
    </row>
    <row r="1735" spans="1:4" x14ac:dyDescent="0.25">
      <c r="A1735" s="74">
        <v>1608024</v>
      </c>
      <c r="B1735" t="s">
        <v>23327</v>
      </c>
      <c r="C1735" s="74" t="s">
        <v>3</v>
      </c>
      <c r="D1735" s="74">
        <v>123.71</v>
      </c>
    </row>
    <row r="1736" spans="1:4" x14ac:dyDescent="0.25">
      <c r="A1736" s="74">
        <v>1608026</v>
      </c>
      <c r="B1736" t="s">
        <v>23328</v>
      </c>
      <c r="C1736" s="74" t="s">
        <v>3</v>
      </c>
      <c r="D1736" s="74">
        <v>153.09</v>
      </c>
    </row>
    <row r="1737" spans="1:4" x14ac:dyDescent="0.25">
      <c r="A1737" s="74">
        <v>1608142</v>
      </c>
      <c r="B1737" t="s">
        <v>23329</v>
      </c>
      <c r="C1737" s="74" t="s">
        <v>3</v>
      </c>
      <c r="D1737" s="74">
        <v>183.65</v>
      </c>
    </row>
    <row r="1738" spans="1:4" x14ac:dyDescent="0.25">
      <c r="A1738" s="74">
        <v>1608143</v>
      </c>
      <c r="B1738" t="s">
        <v>23330</v>
      </c>
      <c r="C1738" s="74" t="s">
        <v>3</v>
      </c>
      <c r="D1738" s="74">
        <v>187.07</v>
      </c>
    </row>
    <row r="1739" spans="1:4" x14ac:dyDescent="0.25">
      <c r="A1739" s="74">
        <v>1608144</v>
      </c>
      <c r="B1739" t="s">
        <v>23331</v>
      </c>
      <c r="C1739" s="74" t="s">
        <v>3</v>
      </c>
      <c r="D1739" s="74">
        <v>201.99</v>
      </c>
    </row>
    <row r="1740" spans="1:4" x14ac:dyDescent="0.25">
      <c r="A1740" s="74">
        <v>1608145</v>
      </c>
      <c r="B1740" t="s">
        <v>23332</v>
      </c>
      <c r="C1740" s="74" t="s">
        <v>3</v>
      </c>
      <c r="D1740" s="74">
        <v>209.78</v>
      </c>
    </row>
    <row r="1741" spans="1:4" x14ac:dyDescent="0.25">
      <c r="A1741" s="74">
        <v>1608146</v>
      </c>
      <c r="B1741" t="s">
        <v>23333</v>
      </c>
      <c r="C1741" s="74" t="s">
        <v>3</v>
      </c>
      <c r="D1741" s="74">
        <v>236.11</v>
      </c>
    </row>
    <row r="1742" spans="1:4" x14ac:dyDescent="0.25">
      <c r="A1742" s="74">
        <v>1608147</v>
      </c>
      <c r="B1742" t="s">
        <v>23334</v>
      </c>
      <c r="C1742" s="74" t="s">
        <v>3</v>
      </c>
      <c r="D1742" s="74">
        <v>351.73</v>
      </c>
    </row>
    <row r="1743" spans="1:4" x14ac:dyDescent="0.25">
      <c r="A1743" s="74">
        <v>1608019</v>
      </c>
      <c r="B1743" t="s">
        <v>23335</v>
      </c>
      <c r="C1743" s="74" t="s">
        <v>3</v>
      </c>
      <c r="D1743" s="74">
        <v>17.329999999999998</v>
      </c>
    </row>
    <row r="1744" spans="1:4" x14ac:dyDescent="0.25">
      <c r="A1744" s="74">
        <v>1608020</v>
      </c>
      <c r="B1744" t="s">
        <v>23336</v>
      </c>
      <c r="C1744" s="74" t="s">
        <v>3</v>
      </c>
      <c r="D1744" s="74">
        <v>27.35</v>
      </c>
    </row>
    <row r="1745" spans="1:4" x14ac:dyDescent="0.25">
      <c r="A1745" s="74">
        <v>1608025</v>
      </c>
      <c r="B1745" t="s">
        <v>23337</v>
      </c>
      <c r="C1745" s="74" t="s">
        <v>3</v>
      </c>
      <c r="D1745" s="74">
        <v>33.229999999999997</v>
      </c>
    </row>
    <row r="1746" spans="1:4" x14ac:dyDescent="0.25">
      <c r="A1746" s="74">
        <v>1600966</v>
      </c>
      <c r="B1746" t="s">
        <v>23340</v>
      </c>
      <c r="C1746" s="74" t="s">
        <v>3</v>
      </c>
      <c r="D1746" s="74">
        <v>0.68</v>
      </c>
    </row>
    <row r="1747" spans="1:4" x14ac:dyDescent="0.25">
      <c r="A1747" s="74">
        <v>1600898</v>
      </c>
      <c r="B1747" t="s">
        <v>23341</v>
      </c>
      <c r="C1747" s="74" t="s">
        <v>23038</v>
      </c>
      <c r="D1747" s="74">
        <v>12.34</v>
      </c>
    </row>
    <row r="1748" spans="1:4" x14ac:dyDescent="0.25">
      <c r="A1748" s="74">
        <v>1600441</v>
      </c>
      <c r="B1748" t="s">
        <v>23342</v>
      </c>
      <c r="C1748" s="74" t="s">
        <v>23038</v>
      </c>
      <c r="D1748" s="74">
        <v>3.61</v>
      </c>
    </row>
    <row r="1749" spans="1:4" x14ac:dyDescent="0.25">
      <c r="A1749" s="74">
        <v>1600404</v>
      </c>
      <c r="B1749" t="s">
        <v>23343</v>
      </c>
      <c r="C1749" s="74" t="s">
        <v>3</v>
      </c>
      <c r="D1749" s="74">
        <v>9.89</v>
      </c>
    </row>
    <row r="1750" spans="1:4" x14ac:dyDescent="0.25">
      <c r="A1750" s="74">
        <v>1600405</v>
      </c>
      <c r="B1750" t="s">
        <v>23344</v>
      </c>
      <c r="C1750" s="74" t="s">
        <v>3</v>
      </c>
      <c r="D1750" s="74">
        <v>10.89</v>
      </c>
    </row>
    <row r="1751" spans="1:4" x14ac:dyDescent="0.25">
      <c r="A1751" s="74">
        <v>1716605</v>
      </c>
      <c r="B1751" t="s">
        <v>23345</v>
      </c>
      <c r="C1751" s="74" t="s">
        <v>21800</v>
      </c>
      <c r="D1751" s="74">
        <v>111.65</v>
      </c>
    </row>
    <row r="1752" spans="1:4" x14ac:dyDescent="0.25">
      <c r="A1752" s="74">
        <v>1716610</v>
      </c>
      <c r="B1752" t="s">
        <v>23346</v>
      </c>
      <c r="C1752" s="74" t="s">
        <v>21800</v>
      </c>
      <c r="D1752" s="74">
        <v>116.03</v>
      </c>
    </row>
    <row r="1753" spans="1:4" x14ac:dyDescent="0.25">
      <c r="A1753" s="74">
        <v>1716611</v>
      </c>
      <c r="B1753" t="s">
        <v>23347</v>
      </c>
      <c r="C1753" s="74" t="s">
        <v>21800</v>
      </c>
      <c r="D1753" s="74">
        <v>116.57</v>
      </c>
    </row>
    <row r="1754" spans="1:4" x14ac:dyDescent="0.25">
      <c r="A1754" s="74">
        <v>1716612</v>
      </c>
      <c r="B1754" t="s">
        <v>23348</v>
      </c>
      <c r="C1754" s="74" t="s">
        <v>21800</v>
      </c>
      <c r="D1754" s="74">
        <v>117.12</v>
      </c>
    </row>
    <row r="1755" spans="1:4" x14ac:dyDescent="0.25">
      <c r="A1755" s="74">
        <v>1716613</v>
      </c>
      <c r="B1755" t="s">
        <v>23349</v>
      </c>
      <c r="C1755" s="74" t="s">
        <v>21800</v>
      </c>
      <c r="D1755" s="74">
        <v>117.67</v>
      </c>
    </row>
    <row r="1756" spans="1:4" x14ac:dyDescent="0.25">
      <c r="A1756" s="74">
        <v>1716614</v>
      </c>
      <c r="B1756" t="s">
        <v>23350</v>
      </c>
      <c r="C1756" s="74" t="s">
        <v>21800</v>
      </c>
      <c r="D1756" s="74">
        <v>118.76</v>
      </c>
    </row>
    <row r="1757" spans="1:4" x14ac:dyDescent="0.25">
      <c r="A1757" s="74">
        <v>1716615</v>
      </c>
      <c r="B1757" t="s">
        <v>23351</v>
      </c>
      <c r="C1757" s="74" t="s">
        <v>21800</v>
      </c>
      <c r="D1757" s="74">
        <v>119.86</v>
      </c>
    </row>
    <row r="1758" spans="1:4" x14ac:dyDescent="0.25">
      <c r="A1758" s="74">
        <v>1716616</v>
      </c>
      <c r="B1758" t="s">
        <v>23352</v>
      </c>
      <c r="C1758" s="74" t="s">
        <v>21800</v>
      </c>
      <c r="D1758" s="74">
        <v>121.5</v>
      </c>
    </row>
    <row r="1759" spans="1:4" x14ac:dyDescent="0.25">
      <c r="A1759" s="74">
        <v>1716606</v>
      </c>
      <c r="B1759" t="s">
        <v>23353</v>
      </c>
      <c r="C1759" s="74" t="s">
        <v>21800</v>
      </c>
      <c r="D1759" s="74">
        <v>113.29</v>
      </c>
    </row>
    <row r="1760" spans="1:4" x14ac:dyDescent="0.25">
      <c r="A1760" s="74">
        <v>1716617</v>
      </c>
      <c r="B1760" t="s">
        <v>23354</v>
      </c>
      <c r="C1760" s="74" t="s">
        <v>21800</v>
      </c>
      <c r="D1760" s="74">
        <v>122.59</v>
      </c>
    </row>
    <row r="1761" spans="1:4" x14ac:dyDescent="0.25">
      <c r="A1761" s="74">
        <v>1716607</v>
      </c>
      <c r="B1761" t="s">
        <v>23355</v>
      </c>
      <c r="C1761" s="74" t="s">
        <v>21800</v>
      </c>
      <c r="D1761" s="74">
        <v>113.84</v>
      </c>
    </row>
    <row r="1762" spans="1:4" x14ac:dyDescent="0.25">
      <c r="A1762" s="74">
        <v>1716608</v>
      </c>
      <c r="B1762" t="s">
        <v>23356</v>
      </c>
      <c r="C1762" s="74" t="s">
        <v>21800</v>
      </c>
      <c r="D1762" s="74">
        <v>114.93</v>
      </c>
    </row>
    <row r="1763" spans="1:4" x14ac:dyDescent="0.25">
      <c r="A1763" s="74">
        <v>1716609</v>
      </c>
      <c r="B1763" t="s">
        <v>23357</v>
      </c>
      <c r="C1763" s="74" t="s">
        <v>21800</v>
      </c>
      <c r="D1763" s="74">
        <v>115.48</v>
      </c>
    </row>
    <row r="1764" spans="1:4" x14ac:dyDescent="0.25">
      <c r="A1764" s="74">
        <v>1716604</v>
      </c>
      <c r="B1764" t="s">
        <v>23358</v>
      </c>
      <c r="C1764" s="74" t="s">
        <v>21800</v>
      </c>
      <c r="D1764" s="74">
        <v>62.97</v>
      </c>
    </row>
    <row r="1765" spans="1:4" x14ac:dyDescent="0.25">
      <c r="A1765" s="74">
        <v>1716623</v>
      </c>
      <c r="B1765" t="s">
        <v>23359</v>
      </c>
      <c r="C1765" s="74" t="s">
        <v>21800</v>
      </c>
      <c r="D1765" s="74">
        <v>61.83</v>
      </c>
    </row>
    <row r="1766" spans="1:4" x14ac:dyDescent="0.25">
      <c r="A1766" s="74">
        <v>1716624</v>
      </c>
      <c r="B1766" t="s">
        <v>23360</v>
      </c>
      <c r="C1766" s="74" t="s">
        <v>21800</v>
      </c>
      <c r="D1766" s="74">
        <v>110.5</v>
      </c>
    </row>
    <row r="1767" spans="1:4" x14ac:dyDescent="0.25">
      <c r="A1767" s="74">
        <v>1716629</v>
      </c>
      <c r="B1767" t="s">
        <v>23361</v>
      </c>
      <c r="C1767" s="74" t="s">
        <v>21800</v>
      </c>
      <c r="D1767" s="74">
        <v>114.88</v>
      </c>
    </row>
    <row r="1768" spans="1:4" x14ac:dyDescent="0.25">
      <c r="A1768" s="74">
        <v>1716630</v>
      </c>
      <c r="B1768" t="s">
        <v>23362</v>
      </c>
      <c r="C1768" s="74" t="s">
        <v>21800</v>
      </c>
      <c r="D1768" s="74">
        <v>115.43</v>
      </c>
    </row>
    <row r="1769" spans="1:4" x14ac:dyDescent="0.25">
      <c r="A1769" s="74">
        <v>1716631</v>
      </c>
      <c r="B1769" t="s">
        <v>23363</v>
      </c>
      <c r="C1769" s="74" t="s">
        <v>21800</v>
      </c>
      <c r="D1769" s="74">
        <v>115.98</v>
      </c>
    </row>
    <row r="1770" spans="1:4" x14ac:dyDescent="0.25">
      <c r="A1770" s="74">
        <v>1716632</v>
      </c>
      <c r="B1770" t="s">
        <v>23364</v>
      </c>
      <c r="C1770" s="74" t="s">
        <v>21800</v>
      </c>
      <c r="D1770" s="74">
        <v>116.53</v>
      </c>
    </row>
    <row r="1771" spans="1:4" x14ac:dyDescent="0.25">
      <c r="A1771" s="74">
        <v>1716633</v>
      </c>
      <c r="B1771" t="s">
        <v>23365</v>
      </c>
      <c r="C1771" s="74" t="s">
        <v>21800</v>
      </c>
      <c r="D1771" s="74">
        <v>117.62</v>
      </c>
    </row>
    <row r="1772" spans="1:4" x14ac:dyDescent="0.25">
      <c r="A1772" s="74">
        <v>1716634</v>
      </c>
      <c r="B1772" t="s">
        <v>23366</v>
      </c>
      <c r="C1772" s="74" t="s">
        <v>21800</v>
      </c>
      <c r="D1772" s="74">
        <v>118.72</v>
      </c>
    </row>
    <row r="1773" spans="1:4" x14ac:dyDescent="0.25">
      <c r="A1773" s="74">
        <v>1716635</v>
      </c>
      <c r="B1773" t="s">
        <v>23367</v>
      </c>
      <c r="C1773" s="74" t="s">
        <v>21800</v>
      </c>
      <c r="D1773" s="74">
        <v>120.36</v>
      </c>
    </row>
    <row r="1774" spans="1:4" x14ac:dyDescent="0.25">
      <c r="A1774" s="74">
        <v>1716625</v>
      </c>
      <c r="B1774" t="s">
        <v>23368</v>
      </c>
      <c r="C1774" s="74" t="s">
        <v>21800</v>
      </c>
      <c r="D1774" s="74">
        <v>112.15</v>
      </c>
    </row>
    <row r="1775" spans="1:4" x14ac:dyDescent="0.25">
      <c r="A1775" s="74">
        <v>1716636</v>
      </c>
      <c r="B1775" t="s">
        <v>23369</v>
      </c>
      <c r="C1775" s="74" t="s">
        <v>21800</v>
      </c>
      <c r="D1775" s="74">
        <v>121.45</v>
      </c>
    </row>
    <row r="1776" spans="1:4" x14ac:dyDescent="0.25">
      <c r="A1776" s="74">
        <v>1716626</v>
      </c>
      <c r="B1776" t="s">
        <v>23370</v>
      </c>
      <c r="C1776" s="74" t="s">
        <v>21800</v>
      </c>
      <c r="D1776" s="74">
        <v>112.69</v>
      </c>
    </row>
    <row r="1777" spans="1:4" x14ac:dyDescent="0.25">
      <c r="A1777" s="74">
        <v>1716627</v>
      </c>
      <c r="B1777" t="s">
        <v>23371</v>
      </c>
      <c r="C1777" s="74" t="s">
        <v>21800</v>
      </c>
      <c r="D1777" s="74">
        <v>113.79</v>
      </c>
    </row>
    <row r="1778" spans="1:4" x14ac:dyDescent="0.25">
      <c r="A1778" s="74">
        <v>1716628</v>
      </c>
      <c r="B1778" t="s">
        <v>23372</v>
      </c>
      <c r="C1778" s="74" t="s">
        <v>21800</v>
      </c>
      <c r="D1778" s="74">
        <v>114.34</v>
      </c>
    </row>
    <row r="1779" spans="1:4" x14ac:dyDescent="0.25">
      <c r="A1779" s="74">
        <v>1716640</v>
      </c>
      <c r="B1779" t="s">
        <v>23373</v>
      </c>
      <c r="C1779" s="74" t="s">
        <v>21800</v>
      </c>
      <c r="D1779" s="74">
        <v>31.83</v>
      </c>
    </row>
    <row r="1780" spans="1:4" x14ac:dyDescent="0.25">
      <c r="A1780" s="74">
        <v>1716641</v>
      </c>
      <c r="B1780" t="s">
        <v>23374</v>
      </c>
      <c r="C1780" s="74" t="s">
        <v>21800</v>
      </c>
      <c r="D1780" s="74">
        <v>41.15</v>
      </c>
    </row>
    <row r="1781" spans="1:4" x14ac:dyDescent="0.25">
      <c r="A1781" s="74">
        <v>1716646</v>
      </c>
      <c r="B1781" t="s">
        <v>23375</v>
      </c>
      <c r="C1781" s="74" t="s">
        <v>21800</v>
      </c>
      <c r="D1781" s="74">
        <v>41.74</v>
      </c>
    </row>
    <row r="1782" spans="1:4" x14ac:dyDescent="0.25">
      <c r="A1782" s="74">
        <v>1716647</v>
      </c>
      <c r="B1782" t="s">
        <v>23376</v>
      </c>
      <c r="C1782" s="74" t="s">
        <v>21800</v>
      </c>
      <c r="D1782" s="74">
        <v>41.8</v>
      </c>
    </row>
    <row r="1783" spans="1:4" x14ac:dyDescent="0.25">
      <c r="A1783" s="74">
        <v>1716648</v>
      </c>
      <c r="B1783" t="s">
        <v>23377</v>
      </c>
      <c r="C1783" s="74" t="s">
        <v>21800</v>
      </c>
      <c r="D1783" s="74">
        <v>41.91</v>
      </c>
    </row>
    <row r="1784" spans="1:4" x14ac:dyDescent="0.25">
      <c r="A1784" s="74">
        <v>1716649</v>
      </c>
      <c r="B1784" t="s">
        <v>23378</v>
      </c>
      <c r="C1784" s="74" t="s">
        <v>21800</v>
      </c>
      <c r="D1784" s="74">
        <v>41.97</v>
      </c>
    </row>
    <row r="1785" spans="1:4" x14ac:dyDescent="0.25">
      <c r="A1785" s="74">
        <v>1716650</v>
      </c>
      <c r="B1785" t="s">
        <v>23379</v>
      </c>
      <c r="C1785" s="74" t="s">
        <v>21800</v>
      </c>
      <c r="D1785" s="74">
        <v>42.09</v>
      </c>
    </row>
    <row r="1786" spans="1:4" x14ac:dyDescent="0.25">
      <c r="A1786" s="74">
        <v>1716651</v>
      </c>
      <c r="B1786" t="s">
        <v>23380</v>
      </c>
      <c r="C1786" s="74" t="s">
        <v>21800</v>
      </c>
      <c r="D1786" s="74">
        <v>42.21</v>
      </c>
    </row>
    <row r="1787" spans="1:4" x14ac:dyDescent="0.25">
      <c r="A1787" s="74">
        <v>1716652</v>
      </c>
      <c r="B1787" t="s">
        <v>23381</v>
      </c>
      <c r="C1787" s="74" t="s">
        <v>21800</v>
      </c>
      <c r="D1787" s="74">
        <v>42.44</v>
      </c>
    </row>
    <row r="1788" spans="1:4" x14ac:dyDescent="0.25">
      <c r="A1788" s="74">
        <v>1716642</v>
      </c>
      <c r="B1788" t="s">
        <v>23382</v>
      </c>
      <c r="C1788" s="74" t="s">
        <v>21800</v>
      </c>
      <c r="D1788" s="74">
        <v>41.33</v>
      </c>
    </row>
    <row r="1789" spans="1:4" x14ac:dyDescent="0.25">
      <c r="A1789" s="74">
        <v>1716653</v>
      </c>
      <c r="B1789" t="s">
        <v>23383</v>
      </c>
      <c r="C1789" s="74" t="s">
        <v>21800</v>
      </c>
      <c r="D1789" s="74">
        <v>42.62</v>
      </c>
    </row>
    <row r="1790" spans="1:4" x14ac:dyDescent="0.25">
      <c r="A1790" s="74">
        <v>1716643</v>
      </c>
      <c r="B1790" t="s">
        <v>23384</v>
      </c>
      <c r="C1790" s="74" t="s">
        <v>21800</v>
      </c>
      <c r="D1790" s="74">
        <v>41.44</v>
      </c>
    </row>
    <row r="1791" spans="1:4" x14ac:dyDescent="0.25">
      <c r="A1791" s="74">
        <v>1716644</v>
      </c>
      <c r="B1791" t="s">
        <v>23385</v>
      </c>
      <c r="C1791" s="74" t="s">
        <v>21800</v>
      </c>
      <c r="D1791" s="74">
        <v>41.56</v>
      </c>
    </row>
    <row r="1792" spans="1:4" x14ac:dyDescent="0.25">
      <c r="A1792" s="74">
        <v>1716645</v>
      </c>
      <c r="B1792" t="s">
        <v>23386</v>
      </c>
      <c r="C1792" s="74" t="s">
        <v>21800</v>
      </c>
      <c r="D1792" s="74">
        <v>41.62</v>
      </c>
    </row>
    <row r="1793" spans="1:4" x14ac:dyDescent="0.25">
      <c r="A1793" s="74">
        <v>1716622</v>
      </c>
      <c r="B1793" t="s">
        <v>23387</v>
      </c>
      <c r="C1793" s="74" t="s">
        <v>21800</v>
      </c>
      <c r="D1793" s="74">
        <v>84.07</v>
      </c>
    </row>
    <row r="1794" spans="1:4" x14ac:dyDescent="0.25">
      <c r="A1794" s="74">
        <v>1716603</v>
      </c>
      <c r="B1794" t="s">
        <v>23388</v>
      </c>
      <c r="C1794" s="74" t="s">
        <v>21800</v>
      </c>
      <c r="D1794" s="74">
        <v>84.07</v>
      </c>
    </row>
    <row r="1795" spans="1:4" x14ac:dyDescent="0.25">
      <c r="A1795" s="74">
        <v>1716620</v>
      </c>
      <c r="B1795" t="s">
        <v>23389</v>
      </c>
      <c r="C1795" s="74" t="s">
        <v>21800</v>
      </c>
      <c r="D1795" s="74">
        <v>115.54</v>
      </c>
    </row>
    <row r="1796" spans="1:4" x14ac:dyDescent="0.25">
      <c r="A1796" s="74">
        <v>1716621</v>
      </c>
      <c r="B1796" t="s">
        <v>23390</v>
      </c>
      <c r="C1796" s="74" t="s">
        <v>21800</v>
      </c>
      <c r="D1796" s="74">
        <v>90.77</v>
      </c>
    </row>
    <row r="1797" spans="1:4" x14ac:dyDescent="0.25">
      <c r="A1797" s="74">
        <v>1716619</v>
      </c>
      <c r="B1797" t="s">
        <v>23391</v>
      </c>
      <c r="C1797" s="74" t="s">
        <v>21800</v>
      </c>
      <c r="D1797" s="74">
        <v>189.91</v>
      </c>
    </row>
    <row r="1798" spans="1:4" x14ac:dyDescent="0.25">
      <c r="A1798" s="74">
        <v>1716601</v>
      </c>
      <c r="B1798" t="s">
        <v>23392</v>
      </c>
      <c r="C1798" s="74" t="s">
        <v>21800</v>
      </c>
      <c r="D1798" s="74">
        <v>117.07</v>
      </c>
    </row>
    <row r="1799" spans="1:4" x14ac:dyDescent="0.25">
      <c r="A1799" s="74">
        <v>1716602</v>
      </c>
      <c r="B1799" t="s">
        <v>23393</v>
      </c>
      <c r="C1799" s="74" t="s">
        <v>21800</v>
      </c>
      <c r="D1799" s="74">
        <v>91.79</v>
      </c>
    </row>
    <row r="1800" spans="1:4" x14ac:dyDescent="0.25">
      <c r="A1800" s="74">
        <v>1716600</v>
      </c>
      <c r="B1800" t="s">
        <v>23394</v>
      </c>
      <c r="C1800" s="74" t="s">
        <v>21800</v>
      </c>
      <c r="D1800" s="74">
        <v>192.96</v>
      </c>
    </row>
    <row r="1801" spans="1:4" x14ac:dyDescent="0.25">
      <c r="A1801" s="74">
        <v>1716655</v>
      </c>
      <c r="B1801" t="s">
        <v>23395</v>
      </c>
      <c r="C1801" s="74" t="s">
        <v>21800</v>
      </c>
      <c r="D1801" s="74">
        <v>68.22</v>
      </c>
    </row>
    <row r="1802" spans="1:4" x14ac:dyDescent="0.25">
      <c r="A1802" s="74">
        <v>1716639</v>
      </c>
      <c r="B1802" t="s">
        <v>23396</v>
      </c>
      <c r="C1802" s="74" t="s">
        <v>21800</v>
      </c>
      <c r="D1802" s="74">
        <v>47.99</v>
      </c>
    </row>
    <row r="1803" spans="1:4" x14ac:dyDescent="0.25">
      <c r="A1803" s="74">
        <v>1801636</v>
      </c>
      <c r="B1803" t="s">
        <v>23397</v>
      </c>
      <c r="C1803" s="74" t="s">
        <v>2357</v>
      </c>
      <c r="D1803" s="74">
        <v>17.559999999999999</v>
      </c>
    </row>
    <row r="1804" spans="1:4" x14ac:dyDescent="0.25">
      <c r="A1804" s="74">
        <v>1801637</v>
      </c>
      <c r="B1804" t="s">
        <v>23398</v>
      </c>
      <c r="C1804" s="74" t="s">
        <v>2357</v>
      </c>
      <c r="D1804" s="74">
        <v>23.42</v>
      </c>
    </row>
    <row r="1805" spans="1:4" x14ac:dyDescent="0.25">
      <c r="A1805" s="74">
        <v>1817720</v>
      </c>
      <c r="B1805" t="s">
        <v>23399</v>
      </c>
      <c r="C1805" s="74" t="s">
        <v>2357</v>
      </c>
      <c r="D1805" s="74">
        <v>88.81</v>
      </c>
    </row>
    <row r="1806" spans="1:4" x14ac:dyDescent="0.25">
      <c r="A1806" s="74">
        <v>1817723</v>
      </c>
      <c r="B1806" t="s">
        <v>23400</v>
      </c>
      <c r="C1806" s="74" t="s">
        <v>2357</v>
      </c>
      <c r="D1806" s="74">
        <v>42.29</v>
      </c>
    </row>
    <row r="1807" spans="1:4" x14ac:dyDescent="0.25">
      <c r="A1807" s="74">
        <v>1817721</v>
      </c>
      <c r="B1807" t="s">
        <v>23401</v>
      </c>
      <c r="C1807" s="74" t="s">
        <v>2357</v>
      </c>
      <c r="D1807" s="74">
        <v>126.88</v>
      </c>
    </row>
    <row r="1808" spans="1:4" x14ac:dyDescent="0.25">
      <c r="A1808" s="74">
        <v>1817722</v>
      </c>
      <c r="B1808" t="s">
        <v>23402</v>
      </c>
      <c r="C1808" s="74" t="s">
        <v>2357</v>
      </c>
      <c r="D1808" s="74">
        <v>63.44</v>
      </c>
    </row>
    <row r="1809" spans="1:4" x14ac:dyDescent="0.25">
      <c r="A1809" s="74">
        <v>1917483</v>
      </c>
      <c r="B1809" t="s">
        <v>23403</v>
      </c>
      <c r="C1809" s="74" t="s">
        <v>21800</v>
      </c>
      <c r="D1809" s="74">
        <v>4.51</v>
      </c>
    </row>
    <row r="1810" spans="1:4" x14ac:dyDescent="0.25">
      <c r="A1810" s="74">
        <v>1917484</v>
      </c>
      <c r="B1810" t="s">
        <v>23404</v>
      </c>
      <c r="C1810" s="74" t="s">
        <v>21800</v>
      </c>
      <c r="D1810" s="74">
        <v>4.7</v>
      </c>
    </row>
    <row r="1811" spans="1:4" x14ac:dyDescent="0.25">
      <c r="A1811" s="74">
        <v>1917485</v>
      </c>
      <c r="B1811" t="s">
        <v>23405</v>
      </c>
      <c r="C1811" s="74" t="s">
        <v>21800</v>
      </c>
      <c r="D1811" s="74">
        <v>5.17</v>
      </c>
    </row>
    <row r="1812" spans="1:4" x14ac:dyDescent="0.25">
      <c r="A1812" s="74">
        <v>1917486</v>
      </c>
      <c r="B1812" t="s">
        <v>23406</v>
      </c>
      <c r="C1812" s="74" t="s">
        <v>21800</v>
      </c>
      <c r="D1812" s="74">
        <v>5.39</v>
      </c>
    </row>
    <row r="1813" spans="1:4" x14ac:dyDescent="0.25">
      <c r="A1813" s="74">
        <v>1917487</v>
      </c>
      <c r="B1813" t="s">
        <v>23407</v>
      </c>
      <c r="C1813" s="74" t="s">
        <v>21800</v>
      </c>
      <c r="D1813" s="74">
        <v>5.67</v>
      </c>
    </row>
    <row r="1814" spans="1:4" x14ac:dyDescent="0.25">
      <c r="A1814" s="74">
        <v>1917528</v>
      </c>
      <c r="B1814" t="s">
        <v>23408</v>
      </c>
      <c r="C1814" s="74" t="s">
        <v>21800</v>
      </c>
      <c r="D1814" s="74">
        <v>28.47</v>
      </c>
    </row>
    <row r="1815" spans="1:4" x14ac:dyDescent="0.25">
      <c r="A1815" s="74">
        <v>1917529</v>
      </c>
      <c r="B1815" t="s">
        <v>23409</v>
      </c>
      <c r="C1815" s="74" t="s">
        <v>21800</v>
      </c>
      <c r="D1815" s="74">
        <v>29.39</v>
      </c>
    </row>
    <row r="1816" spans="1:4" x14ac:dyDescent="0.25">
      <c r="A1816" s="74">
        <v>1917530</v>
      </c>
      <c r="B1816" t="s">
        <v>23410</v>
      </c>
      <c r="C1816" s="74" t="s">
        <v>21800</v>
      </c>
      <c r="D1816" s="74">
        <v>30.86</v>
      </c>
    </row>
    <row r="1817" spans="1:4" x14ac:dyDescent="0.25">
      <c r="A1817" s="74">
        <v>1917531</v>
      </c>
      <c r="B1817" t="s">
        <v>23411</v>
      </c>
      <c r="C1817" s="74" t="s">
        <v>21800</v>
      </c>
      <c r="D1817" s="74">
        <v>32.409999999999997</v>
      </c>
    </row>
    <row r="1818" spans="1:4" x14ac:dyDescent="0.25">
      <c r="A1818" s="74">
        <v>1917532</v>
      </c>
      <c r="B1818" t="s">
        <v>23412</v>
      </c>
      <c r="C1818" s="74" t="s">
        <v>21800</v>
      </c>
      <c r="D1818" s="74">
        <v>34.159999999999997</v>
      </c>
    </row>
    <row r="1819" spans="1:4" x14ac:dyDescent="0.25">
      <c r="A1819" s="74">
        <v>1917533</v>
      </c>
      <c r="B1819" t="s">
        <v>23413</v>
      </c>
      <c r="C1819" s="74" t="s">
        <v>21800</v>
      </c>
      <c r="D1819" s="74">
        <v>35.1</v>
      </c>
    </row>
    <row r="1820" spans="1:4" x14ac:dyDescent="0.25">
      <c r="A1820" s="74">
        <v>1917534</v>
      </c>
      <c r="B1820" t="s">
        <v>23414</v>
      </c>
      <c r="C1820" s="74" t="s">
        <v>21800</v>
      </c>
      <c r="D1820" s="74">
        <v>36.07</v>
      </c>
    </row>
    <row r="1821" spans="1:4" x14ac:dyDescent="0.25">
      <c r="A1821" s="74">
        <v>1917535</v>
      </c>
      <c r="B1821" t="s">
        <v>23415</v>
      </c>
      <c r="C1821" s="74" t="s">
        <v>21800</v>
      </c>
      <c r="D1821" s="74">
        <v>37.35</v>
      </c>
    </row>
    <row r="1822" spans="1:4" x14ac:dyDescent="0.25">
      <c r="A1822" s="74">
        <v>1917536</v>
      </c>
      <c r="B1822" t="s">
        <v>23416</v>
      </c>
      <c r="C1822" s="74" t="s">
        <v>21800</v>
      </c>
      <c r="D1822" s="74">
        <v>38.450000000000003</v>
      </c>
    </row>
    <row r="1823" spans="1:4" x14ac:dyDescent="0.25">
      <c r="A1823" s="74">
        <v>1917537</v>
      </c>
      <c r="B1823" t="s">
        <v>23417</v>
      </c>
      <c r="C1823" s="74" t="s">
        <v>21800</v>
      </c>
      <c r="D1823" s="74">
        <v>39.58</v>
      </c>
    </row>
    <row r="1824" spans="1:4" x14ac:dyDescent="0.25">
      <c r="A1824" s="74">
        <v>1917488</v>
      </c>
      <c r="B1824" t="s">
        <v>23418</v>
      </c>
      <c r="C1824" s="74" t="s">
        <v>21800</v>
      </c>
      <c r="D1824" s="74">
        <v>5.9</v>
      </c>
    </row>
    <row r="1825" spans="1:4" x14ac:dyDescent="0.25">
      <c r="A1825" s="74">
        <v>1917489</v>
      </c>
      <c r="B1825" t="s">
        <v>23419</v>
      </c>
      <c r="C1825" s="74" t="s">
        <v>21800</v>
      </c>
      <c r="D1825" s="74">
        <v>6.17</v>
      </c>
    </row>
    <row r="1826" spans="1:4" x14ac:dyDescent="0.25">
      <c r="A1826" s="74">
        <v>1917490</v>
      </c>
      <c r="B1826" t="s">
        <v>23420</v>
      </c>
      <c r="C1826" s="74" t="s">
        <v>21800</v>
      </c>
      <c r="D1826" s="74">
        <v>6.62</v>
      </c>
    </row>
    <row r="1827" spans="1:4" x14ac:dyDescent="0.25">
      <c r="A1827" s="74">
        <v>1917491</v>
      </c>
      <c r="B1827" t="s">
        <v>23421</v>
      </c>
      <c r="C1827" s="74" t="s">
        <v>21800</v>
      </c>
      <c r="D1827" s="74">
        <v>6.92</v>
      </c>
    </row>
    <row r="1828" spans="1:4" x14ac:dyDescent="0.25">
      <c r="A1828" s="74">
        <v>1917492</v>
      </c>
      <c r="B1828" t="s">
        <v>23422</v>
      </c>
      <c r="C1828" s="74" t="s">
        <v>21800</v>
      </c>
      <c r="D1828" s="74">
        <v>7.17</v>
      </c>
    </row>
    <row r="1829" spans="1:4" x14ac:dyDescent="0.25">
      <c r="A1829" s="74">
        <v>1917493</v>
      </c>
      <c r="B1829" t="s">
        <v>23423</v>
      </c>
      <c r="C1829" s="74" t="s">
        <v>21800</v>
      </c>
      <c r="D1829" s="74">
        <v>7.48</v>
      </c>
    </row>
    <row r="1830" spans="1:4" x14ac:dyDescent="0.25">
      <c r="A1830" s="74">
        <v>1917494</v>
      </c>
      <c r="B1830" t="s">
        <v>23424</v>
      </c>
      <c r="C1830" s="74" t="s">
        <v>21800</v>
      </c>
      <c r="D1830" s="74">
        <v>7.8</v>
      </c>
    </row>
    <row r="1831" spans="1:4" x14ac:dyDescent="0.25">
      <c r="A1831" s="74">
        <v>1917495</v>
      </c>
      <c r="B1831" t="s">
        <v>23425</v>
      </c>
      <c r="C1831" s="74" t="s">
        <v>21800</v>
      </c>
      <c r="D1831" s="74">
        <v>8.3000000000000007</v>
      </c>
    </row>
    <row r="1832" spans="1:4" x14ac:dyDescent="0.25">
      <c r="A1832" s="74">
        <v>1917496</v>
      </c>
      <c r="B1832" t="s">
        <v>23426</v>
      </c>
      <c r="C1832" s="74" t="s">
        <v>21800</v>
      </c>
      <c r="D1832" s="74">
        <v>8.6</v>
      </c>
    </row>
    <row r="1833" spans="1:4" x14ac:dyDescent="0.25">
      <c r="A1833" s="74">
        <v>1917497</v>
      </c>
      <c r="B1833" t="s">
        <v>23427</v>
      </c>
      <c r="C1833" s="74" t="s">
        <v>21800</v>
      </c>
      <c r="D1833" s="74">
        <v>8.91</v>
      </c>
    </row>
    <row r="1834" spans="1:4" x14ac:dyDescent="0.25">
      <c r="A1834" s="74">
        <v>1917498</v>
      </c>
      <c r="B1834" t="s">
        <v>23428</v>
      </c>
      <c r="C1834" s="74" t="s">
        <v>21800</v>
      </c>
      <c r="D1834" s="74">
        <v>9.2200000000000006</v>
      </c>
    </row>
    <row r="1835" spans="1:4" x14ac:dyDescent="0.25">
      <c r="A1835" s="74">
        <v>1917499</v>
      </c>
      <c r="B1835" t="s">
        <v>23429</v>
      </c>
      <c r="C1835" s="74" t="s">
        <v>21800</v>
      </c>
      <c r="D1835" s="74">
        <v>9.49</v>
      </c>
    </row>
    <row r="1836" spans="1:4" x14ac:dyDescent="0.25">
      <c r="A1836" s="74">
        <v>1917500</v>
      </c>
      <c r="B1836" t="s">
        <v>23430</v>
      </c>
      <c r="C1836" s="74" t="s">
        <v>21800</v>
      </c>
      <c r="D1836" s="74">
        <v>10.029999999999999</v>
      </c>
    </row>
    <row r="1837" spans="1:4" x14ac:dyDescent="0.25">
      <c r="A1837" s="74">
        <v>1917501</v>
      </c>
      <c r="B1837" t="s">
        <v>23431</v>
      </c>
      <c r="C1837" s="74" t="s">
        <v>21800</v>
      </c>
      <c r="D1837" s="74">
        <v>10.35</v>
      </c>
    </row>
    <row r="1838" spans="1:4" x14ac:dyDescent="0.25">
      <c r="A1838" s="74">
        <v>1917502</v>
      </c>
      <c r="B1838" t="s">
        <v>23432</v>
      </c>
      <c r="C1838" s="74" t="s">
        <v>21800</v>
      </c>
      <c r="D1838" s="74">
        <v>10.67</v>
      </c>
    </row>
    <row r="1839" spans="1:4" x14ac:dyDescent="0.25">
      <c r="A1839" s="74">
        <v>1917503</v>
      </c>
      <c r="B1839" t="s">
        <v>23433</v>
      </c>
      <c r="C1839" s="74" t="s">
        <v>21800</v>
      </c>
      <c r="D1839" s="74">
        <v>11</v>
      </c>
    </row>
    <row r="1840" spans="1:4" x14ac:dyDescent="0.25">
      <c r="A1840" s="74">
        <v>1917504</v>
      </c>
      <c r="B1840" t="s">
        <v>23434</v>
      </c>
      <c r="C1840" s="74" t="s">
        <v>21800</v>
      </c>
      <c r="D1840" s="74">
        <v>11.34</v>
      </c>
    </row>
    <row r="1841" spans="1:4" x14ac:dyDescent="0.25">
      <c r="A1841" s="74">
        <v>1917505</v>
      </c>
      <c r="B1841" t="s">
        <v>23435</v>
      </c>
      <c r="C1841" s="74" t="s">
        <v>21800</v>
      </c>
      <c r="D1841" s="74">
        <v>11.9</v>
      </c>
    </row>
    <row r="1842" spans="1:4" x14ac:dyDescent="0.25">
      <c r="A1842" s="74">
        <v>1917506</v>
      </c>
      <c r="B1842" t="s">
        <v>23436</v>
      </c>
      <c r="C1842" s="74" t="s">
        <v>21800</v>
      </c>
      <c r="D1842" s="74">
        <v>12.23</v>
      </c>
    </row>
    <row r="1843" spans="1:4" x14ac:dyDescent="0.25">
      <c r="A1843" s="74">
        <v>1917507</v>
      </c>
      <c r="B1843" t="s">
        <v>23437</v>
      </c>
      <c r="C1843" s="74" t="s">
        <v>21800</v>
      </c>
      <c r="D1843" s="74">
        <v>12.57</v>
      </c>
    </row>
    <row r="1844" spans="1:4" x14ac:dyDescent="0.25">
      <c r="A1844" s="74">
        <v>1917480</v>
      </c>
      <c r="B1844" t="s">
        <v>23438</v>
      </c>
      <c r="C1844" s="74" t="s">
        <v>21800</v>
      </c>
      <c r="D1844" s="74">
        <v>3.91</v>
      </c>
    </row>
    <row r="1845" spans="1:4" x14ac:dyDescent="0.25">
      <c r="A1845" s="74">
        <v>1917508</v>
      </c>
      <c r="B1845" t="s">
        <v>23439</v>
      </c>
      <c r="C1845" s="74" t="s">
        <v>21800</v>
      </c>
      <c r="D1845" s="74">
        <v>12.92</v>
      </c>
    </row>
    <row r="1846" spans="1:4" x14ac:dyDescent="0.25">
      <c r="A1846" s="74">
        <v>1917509</v>
      </c>
      <c r="B1846" t="s">
        <v>23440</v>
      </c>
      <c r="C1846" s="74" t="s">
        <v>21800</v>
      </c>
      <c r="D1846" s="74">
        <v>13.33</v>
      </c>
    </row>
    <row r="1847" spans="1:4" x14ac:dyDescent="0.25">
      <c r="A1847" s="74">
        <v>1917510</v>
      </c>
      <c r="B1847" t="s">
        <v>23441</v>
      </c>
      <c r="C1847" s="74" t="s">
        <v>21800</v>
      </c>
      <c r="D1847" s="74">
        <v>13.93</v>
      </c>
    </row>
    <row r="1848" spans="1:4" x14ac:dyDescent="0.25">
      <c r="A1848" s="74">
        <v>1917511</v>
      </c>
      <c r="B1848" t="s">
        <v>23442</v>
      </c>
      <c r="C1848" s="74" t="s">
        <v>21800</v>
      </c>
      <c r="D1848" s="74">
        <v>14.31</v>
      </c>
    </row>
    <row r="1849" spans="1:4" x14ac:dyDescent="0.25">
      <c r="A1849" s="74">
        <v>1917512</v>
      </c>
      <c r="B1849" t="s">
        <v>23443</v>
      </c>
      <c r="C1849" s="74" t="s">
        <v>21800</v>
      </c>
      <c r="D1849" s="74">
        <v>14.76</v>
      </c>
    </row>
    <row r="1850" spans="1:4" x14ac:dyDescent="0.25">
      <c r="A1850" s="74">
        <v>1917513</v>
      </c>
      <c r="B1850" t="s">
        <v>23444</v>
      </c>
      <c r="C1850" s="74" t="s">
        <v>21800</v>
      </c>
      <c r="D1850" s="74">
        <v>15.18</v>
      </c>
    </row>
    <row r="1851" spans="1:4" x14ac:dyDescent="0.25">
      <c r="A1851" s="74">
        <v>1917514</v>
      </c>
      <c r="B1851" t="s">
        <v>23445</v>
      </c>
      <c r="C1851" s="74" t="s">
        <v>21800</v>
      </c>
      <c r="D1851" s="74">
        <v>15.68</v>
      </c>
    </row>
    <row r="1852" spans="1:4" x14ac:dyDescent="0.25">
      <c r="A1852" s="74">
        <v>1917515</v>
      </c>
      <c r="B1852" t="s">
        <v>23446</v>
      </c>
      <c r="C1852" s="74" t="s">
        <v>21800</v>
      </c>
      <c r="D1852" s="74">
        <v>16.420000000000002</v>
      </c>
    </row>
    <row r="1853" spans="1:4" x14ac:dyDescent="0.25">
      <c r="A1853" s="74">
        <v>1917516</v>
      </c>
      <c r="B1853" t="s">
        <v>23447</v>
      </c>
      <c r="C1853" s="74" t="s">
        <v>21800</v>
      </c>
      <c r="D1853" s="74">
        <v>16.95</v>
      </c>
    </row>
    <row r="1854" spans="1:4" x14ac:dyDescent="0.25">
      <c r="A1854" s="74">
        <v>1917517</v>
      </c>
      <c r="B1854" t="s">
        <v>23448</v>
      </c>
      <c r="C1854" s="74" t="s">
        <v>21800</v>
      </c>
      <c r="D1854" s="74">
        <v>17.68</v>
      </c>
    </row>
    <row r="1855" spans="1:4" x14ac:dyDescent="0.25">
      <c r="A1855" s="74">
        <v>1917481</v>
      </c>
      <c r="B1855" t="s">
        <v>23449</v>
      </c>
      <c r="C1855" s="74" t="s">
        <v>21800</v>
      </c>
      <c r="D1855" s="74">
        <v>4.09</v>
      </c>
    </row>
    <row r="1856" spans="1:4" x14ac:dyDescent="0.25">
      <c r="A1856" s="74">
        <v>1917518</v>
      </c>
      <c r="B1856" t="s">
        <v>23450</v>
      </c>
      <c r="C1856" s="74" t="s">
        <v>21800</v>
      </c>
      <c r="D1856" s="74">
        <v>18.399999999999999</v>
      </c>
    </row>
    <row r="1857" spans="1:4" x14ac:dyDescent="0.25">
      <c r="A1857" s="74">
        <v>1917519</v>
      </c>
      <c r="B1857" t="s">
        <v>23451</v>
      </c>
      <c r="C1857" s="74" t="s">
        <v>21800</v>
      </c>
      <c r="D1857" s="74">
        <v>19.29</v>
      </c>
    </row>
    <row r="1858" spans="1:4" x14ac:dyDescent="0.25">
      <c r="A1858" s="74">
        <v>1917520</v>
      </c>
      <c r="B1858" t="s">
        <v>23452</v>
      </c>
      <c r="C1858" s="74" t="s">
        <v>21800</v>
      </c>
      <c r="D1858" s="74">
        <v>20.309999999999999</v>
      </c>
    </row>
    <row r="1859" spans="1:4" x14ac:dyDescent="0.25">
      <c r="A1859" s="74">
        <v>1917521</v>
      </c>
      <c r="B1859" t="s">
        <v>23453</v>
      </c>
      <c r="C1859" s="74" t="s">
        <v>21800</v>
      </c>
      <c r="D1859" s="74">
        <v>21.17</v>
      </c>
    </row>
    <row r="1860" spans="1:4" x14ac:dyDescent="0.25">
      <c r="A1860" s="74">
        <v>1917522</v>
      </c>
      <c r="B1860" t="s">
        <v>23454</v>
      </c>
      <c r="C1860" s="74" t="s">
        <v>21800</v>
      </c>
      <c r="D1860" s="74">
        <v>22.11</v>
      </c>
    </row>
    <row r="1861" spans="1:4" x14ac:dyDescent="0.25">
      <c r="A1861" s="74">
        <v>1917523</v>
      </c>
      <c r="B1861" t="s">
        <v>23455</v>
      </c>
      <c r="C1861" s="74" t="s">
        <v>21800</v>
      </c>
      <c r="D1861" s="74">
        <v>23.07</v>
      </c>
    </row>
    <row r="1862" spans="1:4" x14ac:dyDescent="0.25">
      <c r="A1862" s="74">
        <v>1917524</v>
      </c>
      <c r="B1862" t="s">
        <v>23456</v>
      </c>
      <c r="C1862" s="74" t="s">
        <v>21800</v>
      </c>
      <c r="D1862" s="74">
        <v>24.1</v>
      </c>
    </row>
    <row r="1863" spans="1:4" x14ac:dyDescent="0.25">
      <c r="A1863" s="74">
        <v>1917525</v>
      </c>
      <c r="B1863" t="s">
        <v>23457</v>
      </c>
      <c r="C1863" s="74" t="s">
        <v>21800</v>
      </c>
      <c r="D1863" s="74">
        <v>25.33</v>
      </c>
    </row>
    <row r="1864" spans="1:4" x14ac:dyDescent="0.25">
      <c r="A1864" s="74">
        <v>1917526</v>
      </c>
      <c r="B1864" t="s">
        <v>23458</v>
      </c>
      <c r="C1864" s="74" t="s">
        <v>21800</v>
      </c>
      <c r="D1864" s="74">
        <v>26.28</v>
      </c>
    </row>
    <row r="1865" spans="1:4" x14ac:dyDescent="0.25">
      <c r="A1865" s="74">
        <v>1917527</v>
      </c>
      <c r="B1865" t="s">
        <v>23459</v>
      </c>
      <c r="C1865" s="74" t="s">
        <v>21800</v>
      </c>
      <c r="D1865" s="74">
        <v>27.23</v>
      </c>
    </row>
    <row r="1866" spans="1:4" x14ac:dyDescent="0.25">
      <c r="A1866" s="74">
        <v>1917482</v>
      </c>
      <c r="B1866" t="s">
        <v>23460</v>
      </c>
      <c r="C1866" s="74" t="s">
        <v>21800</v>
      </c>
      <c r="D1866" s="74">
        <v>4.2699999999999996</v>
      </c>
    </row>
    <row r="1867" spans="1:4" x14ac:dyDescent="0.25">
      <c r="A1867" s="74">
        <v>1917737</v>
      </c>
      <c r="B1867" t="s">
        <v>23461</v>
      </c>
      <c r="C1867" s="74" t="s">
        <v>21800</v>
      </c>
      <c r="D1867" s="74">
        <v>3.88</v>
      </c>
    </row>
    <row r="1868" spans="1:4" x14ac:dyDescent="0.25">
      <c r="A1868" s="74">
        <v>1917220</v>
      </c>
      <c r="B1868" t="s">
        <v>23462</v>
      </c>
      <c r="C1868" s="74" t="s">
        <v>21800</v>
      </c>
      <c r="D1868" s="74">
        <v>6.49</v>
      </c>
    </row>
    <row r="1869" spans="1:4" x14ac:dyDescent="0.25">
      <c r="A1869" s="74">
        <v>1917221</v>
      </c>
      <c r="B1869" t="s">
        <v>23463</v>
      </c>
      <c r="C1869" s="74" t="s">
        <v>21800</v>
      </c>
      <c r="D1869" s="74">
        <v>6.93</v>
      </c>
    </row>
    <row r="1870" spans="1:4" x14ac:dyDescent="0.25">
      <c r="A1870" s="74">
        <v>1917222</v>
      </c>
      <c r="B1870" t="s">
        <v>23464</v>
      </c>
      <c r="C1870" s="74" t="s">
        <v>21800</v>
      </c>
      <c r="D1870" s="74">
        <v>7.47</v>
      </c>
    </row>
    <row r="1871" spans="1:4" x14ac:dyDescent="0.25">
      <c r="A1871" s="74">
        <v>1917223</v>
      </c>
      <c r="B1871" t="s">
        <v>23465</v>
      </c>
      <c r="C1871" s="74" t="s">
        <v>21800</v>
      </c>
      <c r="D1871" s="74">
        <v>7.8</v>
      </c>
    </row>
    <row r="1872" spans="1:4" x14ac:dyDescent="0.25">
      <c r="A1872" s="74">
        <v>1917224</v>
      </c>
      <c r="B1872" t="s">
        <v>23466</v>
      </c>
      <c r="C1872" s="74" t="s">
        <v>21800</v>
      </c>
      <c r="D1872" s="74">
        <v>8.15</v>
      </c>
    </row>
    <row r="1873" spans="1:4" x14ac:dyDescent="0.25">
      <c r="A1873" s="74">
        <v>1917225</v>
      </c>
      <c r="B1873" t="s">
        <v>23467</v>
      </c>
      <c r="C1873" s="74" t="s">
        <v>21800</v>
      </c>
      <c r="D1873" s="74">
        <v>8.5500000000000007</v>
      </c>
    </row>
    <row r="1874" spans="1:4" x14ac:dyDescent="0.25">
      <c r="A1874" s="74">
        <v>1917226</v>
      </c>
      <c r="B1874" t="s">
        <v>23468</v>
      </c>
      <c r="C1874" s="74" t="s">
        <v>21800</v>
      </c>
      <c r="D1874" s="74">
        <v>8.93</v>
      </c>
    </row>
    <row r="1875" spans="1:4" x14ac:dyDescent="0.25">
      <c r="A1875" s="74">
        <v>1917227</v>
      </c>
      <c r="B1875" t="s">
        <v>23469</v>
      </c>
      <c r="C1875" s="74" t="s">
        <v>21800</v>
      </c>
      <c r="D1875" s="74">
        <v>9.5</v>
      </c>
    </row>
    <row r="1876" spans="1:4" x14ac:dyDescent="0.25">
      <c r="A1876" s="74">
        <v>1917228</v>
      </c>
      <c r="B1876" t="s">
        <v>23470</v>
      </c>
      <c r="C1876" s="74" t="s">
        <v>21800</v>
      </c>
      <c r="D1876" s="74">
        <v>9.9600000000000009</v>
      </c>
    </row>
    <row r="1877" spans="1:4" x14ac:dyDescent="0.25">
      <c r="A1877" s="74">
        <v>1917229</v>
      </c>
      <c r="B1877" t="s">
        <v>23471</v>
      </c>
      <c r="C1877" s="74" t="s">
        <v>21800</v>
      </c>
      <c r="D1877" s="74">
        <v>10.36</v>
      </c>
    </row>
    <row r="1878" spans="1:4" x14ac:dyDescent="0.25">
      <c r="A1878" s="74">
        <v>1917230</v>
      </c>
      <c r="B1878" t="s">
        <v>23472</v>
      </c>
      <c r="C1878" s="74" t="s">
        <v>21800</v>
      </c>
      <c r="D1878" s="74">
        <v>10.81</v>
      </c>
    </row>
    <row r="1879" spans="1:4" x14ac:dyDescent="0.25">
      <c r="A1879" s="74">
        <v>1917231</v>
      </c>
      <c r="B1879" t="s">
        <v>23473</v>
      </c>
      <c r="C1879" s="74" t="s">
        <v>21800</v>
      </c>
      <c r="D1879" s="74">
        <v>11.28</v>
      </c>
    </row>
    <row r="1880" spans="1:4" x14ac:dyDescent="0.25">
      <c r="A1880" s="74">
        <v>1917232</v>
      </c>
      <c r="B1880" t="s">
        <v>23474</v>
      </c>
      <c r="C1880" s="74" t="s">
        <v>21800</v>
      </c>
      <c r="D1880" s="74">
        <v>11.94</v>
      </c>
    </row>
    <row r="1881" spans="1:4" x14ac:dyDescent="0.25">
      <c r="A1881" s="74">
        <v>1917233</v>
      </c>
      <c r="B1881" t="s">
        <v>23475</v>
      </c>
      <c r="C1881" s="74" t="s">
        <v>21800</v>
      </c>
      <c r="D1881" s="74">
        <v>12.42</v>
      </c>
    </row>
    <row r="1882" spans="1:4" x14ac:dyDescent="0.25">
      <c r="A1882" s="74">
        <v>1917234</v>
      </c>
      <c r="B1882" t="s">
        <v>23476</v>
      </c>
      <c r="C1882" s="74" t="s">
        <v>21800</v>
      </c>
      <c r="D1882" s="74">
        <v>13</v>
      </c>
    </row>
    <row r="1883" spans="1:4" x14ac:dyDescent="0.25">
      <c r="A1883" s="74">
        <v>1917217</v>
      </c>
      <c r="B1883" t="s">
        <v>23477</v>
      </c>
      <c r="C1883" s="74" t="s">
        <v>21800</v>
      </c>
      <c r="D1883" s="74">
        <v>5.34</v>
      </c>
    </row>
    <row r="1884" spans="1:4" x14ac:dyDescent="0.25">
      <c r="A1884" s="74">
        <v>1917218</v>
      </c>
      <c r="B1884" t="s">
        <v>23478</v>
      </c>
      <c r="C1884" s="74" t="s">
        <v>21800</v>
      </c>
      <c r="D1884" s="74">
        <v>5.54</v>
      </c>
    </row>
    <row r="1885" spans="1:4" x14ac:dyDescent="0.25">
      <c r="A1885" s="74">
        <v>1917219</v>
      </c>
      <c r="B1885" t="s">
        <v>23479</v>
      </c>
      <c r="C1885" s="74" t="s">
        <v>21800</v>
      </c>
      <c r="D1885" s="74">
        <v>5.96</v>
      </c>
    </row>
    <row r="1886" spans="1:4" x14ac:dyDescent="0.25">
      <c r="A1886" s="74">
        <v>1917724</v>
      </c>
      <c r="B1886" t="s">
        <v>23480</v>
      </c>
      <c r="C1886" s="74" t="s">
        <v>21800</v>
      </c>
      <c r="D1886" s="74">
        <v>5.22</v>
      </c>
    </row>
    <row r="1887" spans="1:4" x14ac:dyDescent="0.25">
      <c r="A1887" s="74">
        <v>1917274</v>
      </c>
      <c r="B1887" t="s">
        <v>23481</v>
      </c>
      <c r="C1887" s="74" t="s">
        <v>21800</v>
      </c>
      <c r="D1887" s="74">
        <v>4.78</v>
      </c>
    </row>
    <row r="1888" spans="1:4" x14ac:dyDescent="0.25">
      <c r="A1888" s="74">
        <v>1917275</v>
      </c>
      <c r="B1888" t="s">
        <v>23482</v>
      </c>
      <c r="C1888" s="74" t="s">
        <v>21800</v>
      </c>
      <c r="D1888" s="74">
        <v>5.08</v>
      </c>
    </row>
    <row r="1889" spans="1:4" x14ac:dyDescent="0.25">
      <c r="A1889" s="74">
        <v>1917276</v>
      </c>
      <c r="B1889" t="s">
        <v>23483</v>
      </c>
      <c r="C1889" s="74" t="s">
        <v>21800</v>
      </c>
      <c r="D1889" s="74">
        <v>5.57</v>
      </c>
    </row>
    <row r="1890" spans="1:4" x14ac:dyDescent="0.25">
      <c r="A1890" s="74">
        <v>1917277</v>
      </c>
      <c r="B1890" t="s">
        <v>23484</v>
      </c>
      <c r="C1890" s="74" t="s">
        <v>21800</v>
      </c>
      <c r="D1890" s="74">
        <v>5.96</v>
      </c>
    </row>
    <row r="1891" spans="1:4" x14ac:dyDescent="0.25">
      <c r="A1891" s="74">
        <v>1917278</v>
      </c>
      <c r="B1891" t="s">
        <v>23485</v>
      </c>
      <c r="C1891" s="74" t="s">
        <v>21800</v>
      </c>
      <c r="D1891" s="74">
        <v>6.13</v>
      </c>
    </row>
    <row r="1892" spans="1:4" x14ac:dyDescent="0.25">
      <c r="A1892" s="74">
        <v>1917279</v>
      </c>
      <c r="B1892" t="s">
        <v>23486</v>
      </c>
      <c r="C1892" s="74" t="s">
        <v>21800</v>
      </c>
      <c r="D1892" s="74">
        <v>6.53</v>
      </c>
    </row>
    <row r="1893" spans="1:4" x14ac:dyDescent="0.25">
      <c r="A1893" s="74">
        <v>1917280</v>
      </c>
      <c r="B1893" t="s">
        <v>23487</v>
      </c>
      <c r="C1893" s="74" t="s">
        <v>21800</v>
      </c>
      <c r="D1893" s="74">
        <v>6.89</v>
      </c>
    </row>
    <row r="1894" spans="1:4" x14ac:dyDescent="0.25">
      <c r="A1894" s="74">
        <v>1917281</v>
      </c>
      <c r="B1894" t="s">
        <v>23488</v>
      </c>
      <c r="C1894" s="74" t="s">
        <v>21800</v>
      </c>
      <c r="D1894" s="74">
        <v>7.41</v>
      </c>
    </row>
    <row r="1895" spans="1:4" x14ac:dyDescent="0.25">
      <c r="A1895" s="74">
        <v>1917282</v>
      </c>
      <c r="B1895" t="s">
        <v>23489</v>
      </c>
      <c r="C1895" s="74" t="s">
        <v>21800</v>
      </c>
      <c r="D1895" s="74">
        <v>7.76</v>
      </c>
    </row>
    <row r="1896" spans="1:4" x14ac:dyDescent="0.25">
      <c r="A1896" s="74">
        <v>1917283</v>
      </c>
      <c r="B1896" t="s">
        <v>23490</v>
      </c>
      <c r="C1896" s="74" t="s">
        <v>21800</v>
      </c>
      <c r="D1896" s="74">
        <v>8.1300000000000008</v>
      </c>
    </row>
    <row r="1897" spans="1:4" x14ac:dyDescent="0.25">
      <c r="A1897" s="74">
        <v>1917284</v>
      </c>
      <c r="B1897" t="s">
        <v>23491</v>
      </c>
      <c r="C1897" s="74" t="s">
        <v>21800</v>
      </c>
      <c r="D1897" s="74">
        <v>8.4700000000000006</v>
      </c>
    </row>
    <row r="1898" spans="1:4" x14ac:dyDescent="0.25">
      <c r="A1898" s="74">
        <v>1917285</v>
      </c>
      <c r="B1898" t="s">
        <v>23492</v>
      </c>
      <c r="C1898" s="74" t="s">
        <v>21800</v>
      </c>
      <c r="D1898" s="74">
        <v>8.86</v>
      </c>
    </row>
    <row r="1899" spans="1:4" x14ac:dyDescent="0.25">
      <c r="A1899" s="74">
        <v>1917286</v>
      </c>
      <c r="B1899" t="s">
        <v>23493</v>
      </c>
      <c r="C1899" s="74" t="s">
        <v>21800</v>
      </c>
      <c r="D1899" s="74">
        <v>9.48</v>
      </c>
    </row>
    <row r="1900" spans="1:4" x14ac:dyDescent="0.25">
      <c r="A1900" s="74">
        <v>1917287</v>
      </c>
      <c r="B1900" t="s">
        <v>23494</v>
      </c>
      <c r="C1900" s="74" t="s">
        <v>21800</v>
      </c>
      <c r="D1900" s="74">
        <v>9.89</v>
      </c>
    </row>
    <row r="1901" spans="1:4" x14ac:dyDescent="0.25">
      <c r="A1901" s="74">
        <v>1917288</v>
      </c>
      <c r="B1901" t="s">
        <v>23495</v>
      </c>
      <c r="C1901" s="74" t="s">
        <v>21800</v>
      </c>
      <c r="D1901" s="74">
        <v>10.33</v>
      </c>
    </row>
    <row r="1902" spans="1:4" x14ac:dyDescent="0.25">
      <c r="A1902" s="74">
        <v>1917289</v>
      </c>
      <c r="B1902" t="s">
        <v>23496</v>
      </c>
      <c r="C1902" s="74" t="s">
        <v>21800</v>
      </c>
      <c r="D1902" s="74">
        <v>10.8</v>
      </c>
    </row>
    <row r="1903" spans="1:4" x14ac:dyDescent="0.25">
      <c r="A1903" s="74">
        <v>1917290</v>
      </c>
      <c r="B1903" t="s">
        <v>23497</v>
      </c>
      <c r="C1903" s="74" t="s">
        <v>21800</v>
      </c>
      <c r="D1903" s="74">
        <v>11.29</v>
      </c>
    </row>
    <row r="1904" spans="1:4" x14ac:dyDescent="0.25">
      <c r="A1904" s="74">
        <v>1917291</v>
      </c>
      <c r="B1904" t="s">
        <v>23498</v>
      </c>
      <c r="C1904" s="74" t="s">
        <v>21800</v>
      </c>
      <c r="D1904" s="74">
        <v>11.98</v>
      </c>
    </row>
    <row r="1905" spans="1:4" x14ac:dyDescent="0.25">
      <c r="A1905" s="74">
        <v>1917292</v>
      </c>
      <c r="B1905" t="s">
        <v>23499</v>
      </c>
      <c r="C1905" s="74" t="s">
        <v>21800</v>
      </c>
      <c r="D1905" s="74">
        <v>12.52</v>
      </c>
    </row>
    <row r="1906" spans="1:4" x14ac:dyDescent="0.25">
      <c r="A1906" s="74">
        <v>1917293</v>
      </c>
      <c r="B1906" t="s">
        <v>23500</v>
      </c>
      <c r="C1906" s="74" t="s">
        <v>21800</v>
      </c>
      <c r="D1906" s="74">
        <v>13.09</v>
      </c>
    </row>
    <row r="1907" spans="1:4" x14ac:dyDescent="0.25">
      <c r="A1907" s="74">
        <v>1917294</v>
      </c>
      <c r="B1907" t="s">
        <v>23501</v>
      </c>
      <c r="C1907" s="74" t="s">
        <v>21800</v>
      </c>
      <c r="D1907" s="74">
        <v>13.82</v>
      </c>
    </row>
    <row r="1908" spans="1:4" x14ac:dyDescent="0.25">
      <c r="A1908" s="74">
        <v>1917295</v>
      </c>
      <c r="B1908" t="s">
        <v>23502</v>
      </c>
      <c r="C1908" s="74" t="s">
        <v>21800</v>
      </c>
      <c r="D1908" s="74">
        <v>14.56</v>
      </c>
    </row>
    <row r="1909" spans="1:4" x14ac:dyDescent="0.25">
      <c r="A1909" s="74">
        <v>1917296</v>
      </c>
      <c r="B1909" t="s">
        <v>23503</v>
      </c>
      <c r="C1909" s="74" t="s">
        <v>21800</v>
      </c>
      <c r="D1909" s="74">
        <v>15.58</v>
      </c>
    </row>
    <row r="1910" spans="1:4" x14ac:dyDescent="0.25">
      <c r="A1910" s="74">
        <v>1917297</v>
      </c>
      <c r="B1910" t="s">
        <v>23504</v>
      </c>
      <c r="C1910" s="74" t="s">
        <v>21800</v>
      </c>
      <c r="D1910" s="74">
        <v>16.53</v>
      </c>
    </row>
    <row r="1911" spans="1:4" x14ac:dyDescent="0.25">
      <c r="A1911" s="74">
        <v>1917298</v>
      </c>
      <c r="B1911" t="s">
        <v>23505</v>
      </c>
      <c r="C1911" s="74" t="s">
        <v>21800</v>
      </c>
      <c r="D1911" s="74">
        <v>17.559999999999999</v>
      </c>
    </row>
    <row r="1912" spans="1:4" x14ac:dyDescent="0.25">
      <c r="A1912" s="74">
        <v>1917271</v>
      </c>
      <c r="B1912" t="s">
        <v>23506</v>
      </c>
      <c r="C1912" s="74" t="s">
        <v>21800</v>
      </c>
      <c r="D1912" s="74">
        <v>4.03</v>
      </c>
    </row>
    <row r="1913" spans="1:4" x14ac:dyDescent="0.25">
      <c r="A1913" s="74">
        <v>1917299</v>
      </c>
      <c r="B1913" t="s">
        <v>23507</v>
      </c>
      <c r="C1913" s="74" t="s">
        <v>21800</v>
      </c>
      <c r="D1913" s="74">
        <v>18.77</v>
      </c>
    </row>
    <row r="1914" spans="1:4" x14ac:dyDescent="0.25">
      <c r="A1914" s="74">
        <v>1917300</v>
      </c>
      <c r="B1914" t="s">
        <v>23508</v>
      </c>
      <c r="C1914" s="74" t="s">
        <v>21800</v>
      </c>
      <c r="D1914" s="74">
        <v>20.11</v>
      </c>
    </row>
    <row r="1915" spans="1:4" x14ac:dyDescent="0.25">
      <c r="A1915" s="74">
        <v>1917301</v>
      </c>
      <c r="B1915" t="s">
        <v>23509</v>
      </c>
      <c r="C1915" s="74" t="s">
        <v>21800</v>
      </c>
      <c r="D1915" s="74">
        <v>21.86</v>
      </c>
    </row>
    <row r="1916" spans="1:4" x14ac:dyDescent="0.25">
      <c r="A1916" s="74">
        <v>1917302</v>
      </c>
      <c r="B1916" t="s">
        <v>23510</v>
      </c>
      <c r="C1916" s="74" t="s">
        <v>21800</v>
      </c>
      <c r="D1916" s="74">
        <v>23.53</v>
      </c>
    </row>
    <row r="1917" spans="1:4" x14ac:dyDescent="0.25">
      <c r="A1917" s="74">
        <v>1917303</v>
      </c>
      <c r="B1917" t="s">
        <v>23511</v>
      </c>
      <c r="C1917" s="74" t="s">
        <v>21800</v>
      </c>
      <c r="D1917" s="74">
        <v>25.09</v>
      </c>
    </row>
    <row r="1918" spans="1:4" x14ac:dyDescent="0.25">
      <c r="A1918" s="74">
        <v>1917304</v>
      </c>
      <c r="B1918" t="s">
        <v>23512</v>
      </c>
      <c r="C1918" s="74" t="s">
        <v>21800</v>
      </c>
      <c r="D1918" s="74">
        <v>26.61</v>
      </c>
    </row>
    <row r="1919" spans="1:4" x14ac:dyDescent="0.25">
      <c r="A1919" s="74">
        <v>1917305</v>
      </c>
      <c r="B1919" t="s">
        <v>23513</v>
      </c>
      <c r="C1919" s="74" t="s">
        <v>21800</v>
      </c>
      <c r="D1919" s="74">
        <v>28.31</v>
      </c>
    </row>
    <row r="1920" spans="1:4" x14ac:dyDescent="0.25">
      <c r="A1920" s="74">
        <v>1917306</v>
      </c>
      <c r="B1920" t="s">
        <v>23514</v>
      </c>
      <c r="C1920" s="74" t="s">
        <v>21800</v>
      </c>
      <c r="D1920" s="74">
        <v>30.39</v>
      </c>
    </row>
    <row r="1921" spans="1:4" x14ac:dyDescent="0.25">
      <c r="A1921" s="74">
        <v>1917307</v>
      </c>
      <c r="B1921" t="s">
        <v>23515</v>
      </c>
      <c r="C1921" s="74" t="s">
        <v>21800</v>
      </c>
      <c r="D1921" s="74">
        <v>31.92</v>
      </c>
    </row>
    <row r="1922" spans="1:4" x14ac:dyDescent="0.25">
      <c r="A1922" s="74">
        <v>1917272</v>
      </c>
      <c r="B1922" t="s">
        <v>23516</v>
      </c>
      <c r="C1922" s="74" t="s">
        <v>21800</v>
      </c>
      <c r="D1922" s="74">
        <v>4.2300000000000004</v>
      </c>
    </row>
    <row r="1923" spans="1:4" x14ac:dyDescent="0.25">
      <c r="A1923" s="74">
        <v>1917273</v>
      </c>
      <c r="B1923" t="s">
        <v>23517</v>
      </c>
      <c r="C1923" s="74" t="s">
        <v>21800</v>
      </c>
      <c r="D1923" s="74">
        <v>4.4400000000000004</v>
      </c>
    </row>
    <row r="1924" spans="1:4" x14ac:dyDescent="0.25">
      <c r="A1924" s="74">
        <v>1917729</v>
      </c>
      <c r="B1924" t="s">
        <v>23518</v>
      </c>
      <c r="C1924" s="74" t="s">
        <v>21800</v>
      </c>
      <c r="D1924" s="74">
        <v>3.97</v>
      </c>
    </row>
    <row r="1925" spans="1:4" x14ac:dyDescent="0.25">
      <c r="A1925" s="74">
        <v>1917367</v>
      </c>
      <c r="B1925" t="s">
        <v>23519</v>
      </c>
      <c r="C1925" s="74" t="s">
        <v>21800</v>
      </c>
      <c r="D1925" s="74">
        <v>4.5199999999999996</v>
      </c>
    </row>
    <row r="1926" spans="1:4" x14ac:dyDescent="0.25">
      <c r="A1926" s="74">
        <v>1917368</v>
      </c>
      <c r="B1926" t="s">
        <v>23520</v>
      </c>
      <c r="C1926" s="74" t="s">
        <v>21800</v>
      </c>
      <c r="D1926" s="74">
        <v>4.83</v>
      </c>
    </row>
    <row r="1927" spans="1:4" x14ac:dyDescent="0.25">
      <c r="A1927" s="74">
        <v>1917369</v>
      </c>
      <c r="B1927" t="s">
        <v>23521</v>
      </c>
      <c r="C1927" s="74" t="s">
        <v>21800</v>
      </c>
      <c r="D1927" s="74">
        <v>5.3</v>
      </c>
    </row>
    <row r="1928" spans="1:4" x14ac:dyDescent="0.25">
      <c r="A1928" s="74">
        <v>1917370</v>
      </c>
      <c r="B1928" t="s">
        <v>23522</v>
      </c>
      <c r="C1928" s="74" t="s">
        <v>21800</v>
      </c>
      <c r="D1928" s="74">
        <v>5.58</v>
      </c>
    </row>
    <row r="1929" spans="1:4" x14ac:dyDescent="0.25">
      <c r="A1929" s="74">
        <v>1917371</v>
      </c>
      <c r="B1929" t="s">
        <v>23523</v>
      </c>
      <c r="C1929" s="74" t="s">
        <v>21800</v>
      </c>
      <c r="D1929" s="74">
        <v>5.85</v>
      </c>
    </row>
    <row r="1930" spans="1:4" x14ac:dyDescent="0.25">
      <c r="A1930" s="74">
        <v>1917372</v>
      </c>
      <c r="B1930" t="s">
        <v>23524</v>
      </c>
      <c r="C1930" s="74" t="s">
        <v>21800</v>
      </c>
      <c r="D1930" s="74">
        <v>6.12</v>
      </c>
    </row>
    <row r="1931" spans="1:4" x14ac:dyDescent="0.25">
      <c r="A1931" s="74">
        <v>1917373</v>
      </c>
      <c r="B1931" t="s">
        <v>23525</v>
      </c>
      <c r="C1931" s="74" t="s">
        <v>21800</v>
      </c>
      <c r="D1931" s="74">
        <v>6.34</v>
      </c>
    </row>
    <row r="1932" spans="1:4" x14ac:dyDescent="0.25">
      <c r="A1932" s="74">
        <v>1917374</v>
      </c>
      <c r="B1932" t="s">
        <v>23526</v>
      </c>
      <c r="C1932" s="74" t="s">
        <v>21800</v>
      </c>
      <c r="D1932" s="74">
        <v>6.86</v>
      </c>
    </row>
    <row r="1933" spans="1:4" x14ac:dyDescent="0.25">
      <c r="A1933" s="74">
        <v>1917375</v>
      </c>
      <c r="B1933" t="s">
        <v>23527</v>
      </c>
      <c r="C1933" s="74" t="s">
        <v>21800</v>
      </c>
      <c r="D1933" s="74">
        <v>7.11</v>
      </c>
    </row>
    <row r="1934" spans="1:4" x14ac:dyDescent="0.25">
      <c r="A1934" s="74">
        <v>1917376</v>
      </c>
      <c r="B1934" t="s">
        <v>23528</v>
      </c>
      <c r="C1934" s="74" t="s">
        <v>21800</v>
      </c>
      <c r="D1934" s="74">
        <v>7.36</v>
      </c>
    </row>
    <row r="1935" spans="1:4" x14ac:dyDescent="0.25">
      <c r="A1935" s="74">
        <v>1917377</v>
      </c>
      <c r="B1935" t="s">
        <v>23529</v>
      </c>
      <c r="C1935" s="74" t="s">
        <v>21800</v>
      </c>
      <c r="D1935" s="74">
        <v>7.61</v>
      </c>
    </row>
    <row r="1936" spans="1:4" x14ac:dyDescent="0.25">
      <c r="A1936" s="74">
        <v>1917378</v>
      </c>
      <c r="B1936" t="s">
        <v>23530</v>
      </c>
      <c r="C1936" s="74" t="s">
        <v>21800</v>
      </c>
      <c r="D1936" s="74">
        <v>7.87</v>
      </c>
    </row>
    <row r="1937" spans="1:4" x14ac:dyDescent="0.25">
      <c r="A1937" s="74">
        <v>1917379</v>
      </c>
      <c r="B1937" t="s">
        <v>23531</v>
      </c>
      <c r="C1937" s="74" t="s">
        <v>21800</v>
      </c>
      <c r="D1937" s="74">
        <v>8.41</v>
      </c>
    </row>
    <row r="1938" spans="1:4" x14ac:dyDescent="0.25">
      <c r="A1938" s="74">
        <v>1917380</v>
      </c>
      <c r="B1938" t="s">
        <v>23532</v>
      </c>
      <c r="C1938" s="74" t="s">
        <v>21800</v>
      </c>
      <c r="D1938" s="74">
        <v>8.7200000000000006</v>
      </c>
    </row>
    <row r="1939" spans="1:4" x14ac:dyDescent="0.25">
      <c r="A1939" s="74">
        <v>1917381</v>
      </c>
      <c r="B1939" t="s">
        <v>23533</v>
      </c>
      <c r="C1939" s="74" t="s">
        <v>21800</v>
      </c>
      <c r="D1939" s="74">
        <v>9.0500000000000007</v>
      </c>
    </row>
    <row r="1940" spans="1:4" x14ac:dyDescent="0.25">
      <c r="A1940" s="74">
        <v>1917382</v>
      </c>
      <c r="B1940" t="s">
        <v>23534</v>
      </c>
      <c r="C1940" s="74" t="s">
        <v>21800</v>
      </c>
      <c r="D1940" s="74">
        <v>9.43</v>
      </c>
    </row>
    <row r="1941" spans="1:4" x14ac:dyDescent="0.25">
      <c r="A1941" s="74">
        <v>1917383</v>
      </c>
      <c r="B1941" t="s">
        <v>23535</v>
      </c>
      <c r="C1941" s="74" t="s">
        <v>21800</v>
      </c>
      <c r="D1941" s="74">
        <v>9.7799999999999994</v>
      </c>
    </row>
    <row r="1942" spans="1:4" x14ac:dyDescent="0.25">
      <c r="A1942" s="74">
        <v>1917384</v>
      </c>
      <c r="B1942" t="s">
        <v>23536</v>
      </c>
      <c r="C1942" s="74" t="s">
        <v>21800</v>
      </c>
      <c r="D1942" s="74">
        <v>10.38</v>
      </c>
    </row>
    <row r="1943" spans="1:4" x14ac:dyDescent="0.25">
      <c r="A1943" s="74">
        <v>1917385</v>
      </c>
      <c r="B1943" t="s">
        <v>23537</v>
      </c>
      <c r="C1943" s="74" t="s">
        <v>21800</v>
      </c>
      <c r="D1943" s="74">
        <v>10.8</v>
      </c>
    </row>
    <row r="1944" spans="1:4" x14ac:dyDescent="0.25">
      <c r="A1944" s="74">
        <v>1917386</v>
      </c>
      <c r="B1944" t="s">
        <v>23538</v>
      </c>
      <c r="C1944" s="74" t="s">
        <v>21800</v>
      </c>
      <c r="D1944" s="74">
        <v>11.25</v>
      </c>
    </row>
    <row r="1945" spans="1:4" x14ac:dyDescent="0.25">
      <c r="A1945" s="74">
        <v>1917387</v>
      </c>
      <c r="B1945" t="s">
        <v>23539</v>
      </c>
      <c r="C1945" s="74" t="s">
        <v>21800</v>
      </c>
      <c r="D1945" s="74">
        <v>11.71</v>
      </c>
    </row>
    <row r="1946" spans="1:4" x14ac:dyDescent="0.25">
      <c r="A1946" s="74">
        <v>1917388</v>
      </c>
      <c r="B1946" t="s">
        <v>23540</v>
      </c>
      <c r="C1946" s="74" t="s">
        <v>21800</v>
      </c>
      <c r="D1946" s="74">
        <v>12.2</v>
      </c>
    </row>
    <row r="1947" spans="1:4" x14ac:dyDescent="0.25">
      <c r="A1947" s="74">
        <v>1917389</v>
      </c>
      <c r="B1947" t="s">
        <v>23541</v>
      </c>
      <c r="C1947" s="74" t="s">
        <v>21800</v>
      </c>
      <c r="D1947" s="74">
        <v>12.95</v>
      </c>
    </row>
    <row r="1948" spans="1:4" x14ac:dyDescent="0.25">
      <c r="A1948" s="74">
        <v>1917390</v>
      </c>
      <c r="B1948" t="s">
        <v>23542</v>
      </c>
      <c r="C1948" s="74" t="s">
        <v>21800</v>
      </c>
      <c r="D1948" s="74">
        <v>13.6</v>
      </c>
    </row>
    <row r="1949" spans="1:4" x14ac:dyDescent="0.25">
      <c r="A1949" s="74">
        <v>1917391</v>
      </c>
      <c r="B1949" t="s">
        <v>23543</v>
      </c>
      <c r="C1949" s="74" t="s">
        <v>21800</v>
      </c>
      <c r="D1949" s="74">
        <v>14.31</v>
      </c>
    </row>
    <row r="1950" spans="1:4" x14ac:dyDescent="0.25">
      <c r="A1950" s="74">
        <v>1917364</v>
      </c>
      <c r="B1950" t="s">
        <v>23544</v>
      </c>
      <c r="C1950" s="74" t="s">
        <v>21800</v>
      </c>
      <c r="D1950" s="74">
        <v>3.62</v>
      </c>
    </row>
    <row r="1951" spans="1:4" x14ac:dyDescent="0.25">
      <c r="A1951" s="74">
        <v>1917392</v>
      </c>
      <c r="B1951" t="s">
        <v>23545</v>
      </c>
      <c r="C1951" s="74" t="s">
        <v>21800</v>
      </c>
      <c r="D1951" s="74">
        <v>15.19</v>
      </c>
    </row>
    <row r="1952" spans="1:4" x14ac:dyDescent="0.25">
      <c r="A1952" s="74">
        <v>1917393</v>
      </c>
      <c r="B1952" t="s">
        <v>23546</v>
      </c>
      <c r="C1952" s="74" t="s">
        <v>21800</v>
      </c>
      <c r="D1952" s="74">
        <v>16.11</v>
      </c>
    </row>
    <row r="1953" spans="1:4" x14ac:dyDescent="0.25">
      <c r="A1953" s="74">
        <v>1917394</v>
      </c>
      <c r="B1953" t="s">
        <v>23547</v>
      </c>
      <c r="C1953" s="74" t="s">
        <v>21800</v>
      </c>
      <c r="D1953" s="74">
        <v>17.43</v>
      </c>
    </row>
    <row r="1954" spans="1:4" x14ac:dyDescent="0.25">
      <c r="A1954" s="74">
        <v>1917395</v>
      </c>
      <c r="B1954" t="s">
        <v>23548</v>
      </c>
      <c r="C1954" s="74" t="s">
        <v>21800</v>
      </c>
      <c r="D1954" s="74">
        <v>18.34</v>
      </c>
    </row>
    <row r="1955" spans="1:4" x14ac:dyDescent="0.25">
      <c r="A1955" s="74">
        <v>1917396</v>
      </c>
      <c r="B1955" t="s">
        <v>23549</v>
      </c>
      <c r="C1955" s="74" t="s">
        <v>21800</v>
      </c>
      <c r="D1955" s="74">
        <v>19.39</v>
      </c>
    </row>
    <row r="1956" spans="1:4" x14ac:dyDescent="0.25">
      <c r="A1956" s="74">
        <v>1917397</v>
      </c>
      <c r="B1956" t="s">
        <v>23550</v>
      </c>
      <c r="C1956" s="74" t="s">
        <v>21800</v>
      </c>
      <c r="D1956" s="74">
        <v>20.58</v>
      </c>
    </row>
    <row r="1957" spans="1:4" x14ac:dyDescent="0.25">
      <c r="A1957" s="74">
        <v>1917398</v>
      </c>
      <c r="B1957" t="s">
        <v>23551</v>
      </c>
      <c r="C1957" s="74" t="s">
        <v>21800</v>
      </c>
      <c r="D1957" s="74">
        <v>21.63</v>
      </c>
    </row>
    <row r="1958" spans="1:4" x14ac:dyDescent="0.25">
      <c r="A1958" s="74">
        <v>1917399</v>
      </c>
      <c r="B1958" t="s">
        <v>23552</v>
      </c>
      <c r="C1958" s="74" t="s">
        <v>21800</v>
      </c>
      <c r="D1958" s="74">
        <v>23.11</v>
      </c>
    </row>
    <row r="1959" spans="1:4" x14ac:dyDescent="0.25">
      <c r="A1959" s="74">
        <v>1917400</v>
      </c>
      <c r="B1959" t="s">
        <v>23553</v>
      </c>
      <c r="C1959" s="74" t="s">
        <v>21800</v>
      </c>
      <c r="D1959" s="74">
        <v>24.45</v>
      </c>
    </row>
    <row r="1960" spans="1:4" x14ac:dyDescent="0.25">
      <c r="A1960" s="74">
        <v>1917401</v>
      </c>
      <c r="B1960" t="s">
        <v>23554</v>
      </c>
      <c r="C1960" s="74" t="s">
        <v>21800</v>
      </c>
      <c r="D1960" s="74">
        <v>25.68</v>
      </c>
    </row>
    <row r="1961" spans="1:4" x14ac:dyDescent="0.25">
      <c r="A1961" s="74">
        <v>1917365</v>
      </c>
      <c r="B1961" t="s">
        <v>23555</v>
      </c>
      <c r="C1961" s="74" t="s">
        <v>21800</v>
      </c>
      <c r="D1961" s="74">
        <v>3.97</v>
      </c>
    </row>
    <row r="1962" spans="1:4" x14ac:dyDescent="0.25">
      <c r="A1962" s="74">
        <v>1917402</v>
      </c>
      <c r="B1962" t="s">
        <v>23556</v>
      </c>
      <c r="C1962" s="74" t="s">
        <v>21800</v>
      </c>
      <c r="D1962" s="74">
        <v>27.11</v>
      </c>
    </row>
    <row r="1963" spans="1:4" x14ac:dyDescent="0.25">
      <c r="A1963" s="74">
        <v>1917403</v>
      </c>
      <c r="B1963" t="s">
        <v>23557</v>
      </c>
      <c r="C1963" s="74" t="s">
        <v>21800</v>
      </c>
      <c r="D1963" s="74">
        <v>28.7</v>
      </c>
    </row>
    <row r="1964" spans="1:4" x14ac:dyDescent="0.25">
      <c r="A1964" s="74">
        <v>1917404</v>
      </c>
      <c r="B1964" t="s">
        <v>23558</v>
      </c>
      <c r="C1964" s="74" t="s">
        <v>21800</v>
      </c>
      <c r="D1964" s="74">
        <v>30.35</v>
      </c>
    </row>
    <row r="1965" spans="1:4" x14ac:dyDescent="0.25">
      <c r="A1965" s="74">
        <v>1917405</v>
      </c>
      <c r="B1965" t="s">
        <v>23559</v>
      </c>
      <c r="C1965" s="74" t="s">
        <v>21800</v>
      </c>
      <c r="D1965" s="74">
        <v>31.91</v>
      </c>
    </row>
    <row r="1966" spans="1:4" x14ac:dyDescent="0.25">
      <c r="A1966" s="74">
        <v>1917406</v>
      </c>
      <c r="B1966" t="s">
        <v>23560</v>
      </c>
      <c r="C1966" s="74" t="s">
        <v>21800</v>
      </c>
      <c r="D1966" s="74">
        <v>33.65</v>
      </c>
    </row>
    <row r="1967" spans="1:4" x14ac:dyDescent="0.25">
      <c r="A1967" s="74">
        <v>1917407</v>
      </c>
      <c r="B1967" t="s">
        <v>23561</v>
      </c>
      <c r="C1967" s="74" t="s">
        <v>21800</v>
      </c>
      <c r="D1967" s="74">
        <v>35.619999999999997</v>
      </c>
    </row>
    <row r="1968" spans="1:4" x14ac:dyDescent="0.25">
      <c r="A1968" s="74">
        <v>1917408</v>
      </c>
      <c r="B1968" t="s">
        <v>23562</v>
      </c>
      <c r="C1968" s="74" t="s">
        <v>21800</v>
      </c>
      <c r="D1968" s="74">
        <v>37.82</v>
      </c>
    </row>
    <row r="1969" spans="1:4" x14ac:dyDescent="0.25">
      <c r="A1969" s="74">
        <v>1917409</v>
      </c>
      <c r="B1969" t="s">
        <v>23563</v>
      </c>
      <c r="C1969" s="74" t="s">
        <v>21800</v>
      </c>
      <c r="D1969" s="74">
        <v>39.58</v>
      </c>
    </row>
    <row r="1970" spans="1:4" x14ac:dyDescent="0.25">
      <c r="A1970" s="74">
        <v>1917410</v>
      </c>
      <c r="B1970" t="s">
        <v>23564</v>
      </c>
      <c r="C1970" s="74" t="s">
        <v>21800</v>
      </c>
      <c r="D1970" s="74">
        <v>41.17</v>
      </c>
    </row>
    <row r="1971" spans="1:4" x14ac:dyDescent="0.25">
      <c r="A1971" s="74">
        <v>1917411</v>
      </c>
      <c r="B1971" t="s">
        <v>23565</v>
      </c>
      <c r="C1971" s="74" t="s">
        <v>21800</v>
      </c>
      <c r="D1971" s="74">
        <v>42.95</v>
      </c>
    </row>
    <row r="1972" spans="1:4" x14ac:dyDescent="0.25">
      <c r="A1972" s="74">
        <v>1917366</v>
      </c>
      <c r="B1972" t="s">
        <v>23566</v>
      </c>
      <c r="C1972" s="74" t="s">
        <v>21800</v>
      </c>
      <c r="D1972" s="74">
        <v>4.22</v>
      </c>
    </row>
    <row r="1973" spans="1:4" x14ac:dyDescent="0.25">
      <c r="A1973" s="74">
        <v>1917732</v>
      </c>
      <c r="B1973" t="s">
        <v>23567</v>
      </c>
      <c r="C1973" s="74" t="s">
        <v>21800</v>
      </c>
      <c r="D1973" s="74">
        <v>3.39</v>
      </c>
    </row>
    <row r="1974" spans="1:4" x14ac:dyDescent="0.25">
      <c r="A1974" s="74">
        <v>1917043</v>
      </c>
      <c r="B1974" t="s">
        <v>23568</v>
      </c>
      <c r="C1974" s="74" t="s">
        <v>21800</v>
      </c>
      <c r="D1974" s="74">
        <v>12.7</v>
      </c>
    </row>
    <row r="1975" spans="1:4" x14ac:dyDescent="0.25">
      <c r="A1975" s="74">
        <v>1917044</v>
      </c>
      <c r="B1975" t="s">
        <v>23569</v>
      </c>
      <c r="C1975" s="74" t="s">
        <v>21800</v>
      </c>
      <c r="D1975" s="74">
        <v>12.93</v>
      </c>
    </row>
    <row r="1976" spans="1:4" x14ac:dyDescent="0.25">
      <c r="A1976" s="74">
        <v>1917045</v>
      </c>
      <c r="B1976" t="s">
        <v>23570</v>
      </c>
      <c r="C1976" s="74" t="s">
        <v>21800</v>
      </c>
      <c r="D1976" s="74">
        <v>13.15</v>
      </c>
    </row>
    <row r="1977" spans="1:4" x14ac:dyDescent="0.25">
      <c r="A1977" s="74">
        <v>1917046</v>
      </c>
      <c r="B1977" t="s">
        <v>23571</v>
      </c>
      <c r="C1977" s="74" t="s">
        <v>21800</v>
      </c>
      <c r="D1977" s="74">
        <v>13.39</v>
      </c>
    </row>
    <row r="1978" spans="1:4" x14ac:dyDescent="0.25">
      <c r="A1978" s="74">
        <v>1917047</v>
      </c>
      <c r="B1978" t="s">
        <v>23572</v>
      </c>
      <c r="C1978" s="74" t="s">
        <v>21800</v>
      </c>
      <c r="D1978" s="74">
        <v>13.64</v>
      </c>
    </row>
    <row r="1979" spans="1:4" x14ac:dyDescent="0.25">
      <c r="A1979" s="74">
        <v>1917048</v>
      </c>
      <c r="B1979" t="s">
        <v>23573</v>
      </c>
      <c r="C1979" s="74" t="s">
        <v>21800</v>
      </c>
      <c r="D1979" s="74">
        <v>13.78</v>
      </c>
    </row>
    <row r="1980" spans="1:4" x14ac:dyDescent="0.25">
      <c r="A1980" s="74">
        <v>1901518</v>
      </c>
      <c r="B1980" t="s">
        <v>23574</v>
      </c>
      <c r="C1980" s="74" t="s">
        <v>21800</v>
      </c>
      <c r="D1980" s="74">
        <v>8.6</v>
      </c>
    </row>
    <row r="1981" spans="1:4" x14ac:dyDescent="0.25">
      <c r="A1981" s="74">
        <v>1901519</v>
      </c>
      <c r="B1981" t="s">
        <v>23575</v>
      </c>
      <c r="C1981" s="74" t="s">
        <v>21800</v>
      </c>
      <c r="D1981" s="74">
        <v>8.66</v>
      </c>
    </row>
    <row r="1982" spans="1:4" x14ac:dyDescent="0.25">
      <c r="A1982" s="74">
        <v>1901520</v>
      </c>
      <c r="B1982" t="s">
        <v>23576</v>
      </c>
      <c r="C1982" s="74" t="s">
        <v>21800</v>
      </c>
      <c r="D1982" s="74">
        <v>8.73</v>
      </c>
    </row>
    <row r="1983" spans="1:4" x14ac:dyDescent="0.25">
      <c r="A1983" s="74">
        <v>1901521</v>
      </c>
      <c r="B1983" t="s">
        <v>23577</v>
      </c>
      <c r="C1983" s="74" t="s">
        <v>21800</v>
      </c>
      <c r="D1983" s="74">
        <v>8.8000000000000007</v>
      </c>
    </row>
    <row r="1984" spans="1:4" x14ac:dyDescent="0.25">
      <c r="A1984" s="74">
        <v>1901522</v>
      </c>
      <c r="B1984" t="s">
        <v>23578</v>
      </c>
      <c r="C1984" s="74" t="s">
        <v>21800</v>
      </c>
      <c r="D1984" s="74">
        <v>8.8800000000000008</v>
      </c>
    </row>
    <row r="1985" spans="1:4" x14ac:dyDescent="0.25">
      <c r="A1985" s="74">
        <v>1901517</v>
      </c>
      <c r="B1985" t="s">
        <v>23579</v>
      </c>
      <c r="C1985" s="74" t="s">
        <v>21800</v>
      </c>
      <c r="D1985" s="74">
        <v>8.92</v>
      </c>
    </row>
    <row r="1986" spans="1:4" x14ac:dyDescent="0.25">
      <c r="A1986" s="74">
        <v>1901523</v>
      </c>
      <c r="B1986" t="s">
        <v>23580</v>
      </c>
      <c r="C1986" s="74" t="s">
        <v>21800</v>
      </c>
      <c r="D1986" s="74">
        <v>11.43</v>
      </c>
    </row>
    <row r="1987" spans="1:4" x14ac:dyDescent="0.25">
      <c r="A1987" s="74">
        <v>1901524</v>
      </c>
      <c r="B1987" t="s">
        <v>23581</v>
      </c>
      <c r="C1987" s="74" t="s">
        <v>21800</v>
      </c>
      <c r="D1987" s="74">
        <v>11.49</v>
      </c>
    </row>
    <row r="1988" spans="1:4" x14ac:dyDescent="0.25">
      <c r="A1988" s="74">
        <v>1901525</v>
      </c>
      <c r="B1988" t="s">
        <v>23582</v>
      </c>
      <c r="C1988" s="74" t="s">
        <v>21800</v>
      </c>
      <c r="D1988" s="74">
        <v>11.55</v>
      </c>
    </row>
    <row r="1989" spans="1:4" x14ac:dyDescent="0.25">
      <c r="A1989" s="74">
        <v>1901526</v>
      </c>
      <c r="B1989" t="s">
        <v>23583</v>
      </c>
      <c r="C1989" s="74" t="s">
        <v>21800</v>
      </c>
      <c r="D1989" s="74">
        <v>11.62</v>
      </c>
    </row>
    <row r="1990" spans="1:4" x14ac:dyDescent="0.25">
      <c r="A1990" s="74">
        <v>1901527</v>
      </c>
      <c r="B1990" t="s">
        <v>23584</v>
      </c>
      <c r="C1990" s="74" t="s">
        <v>21800</v>
      </c>
      <c r="D1990" s="74">
        <v>11.69</v>
      </c>
    </row>
    <row r="1991" spans="1:4" x14ac:dyDescent="0.25">
      <c r="A1991" s="74">
        <v>1901528</v>
      </c>
      <c r="B1991" t="s">
        <v>23585</v>
      </c>
      <c r="C1991" s="74" t="s">
        <v>21800</v>
      </c>
      <c r="D1991" s="74">
        <v>11.73</v>
      </c>
    </row>
    <row r="1992" spans="1:4" x14ac:dyDescent="0.25">
      <c r="A1992" s="74">
        <v>1917079</v>
      </c>
      <c r="B1992" t="s">
        <v>23586</v>
      </c>
      <c r="C1992" s="74" t="s">
        <v>21800</v>
      </c>
      <c r="D1992" s="74">
        <v>11.21</v>
      </c>
    </row>
    <row r="1993" spans="1:4" x14ac:dyDescent="0.25">
      <c r="A1993" s="74">
        <v>1917080</v>
      </c>
      <c r="B1993" t="s">
        <v>23587</v>
      </c>
      <c r="C1993" s="74" t="s">
        <v>21800</v>
      </c>
      <c r="D1993" s="74">
        <v>11.35</v>
      </c>
    </row>
    <row r="1994" spans="1:4" x14ac:dyDescent="0.25">
      <c r="A1994" s="74">
        <v>1917081</v>
      </c>
      <c r="B1994" t="s">
        <v>23588</v>
      </c>
      <c r="C1994" s="74" t="s">
        <v>21800</v>
      </c>
      <c r="D1994" s="74">
        <v>11.49</v>
      </c>
    </row>
    <row r="1995" spans="1:4" x14ac:dyDescent="0.25">
      <c r="A1995" s="74">
        <v>1917082</v>
      </c>
      <c r="B1995" t="s">
        <v>23589</v>
      </c>
      <c r="C1995" s="74" t="s">
        <v>21800</v>
      </c>
      <c r="D1995" s="74">
        <v>11.64</v>
      </c>
    </row>
    <row r="1996" spans="1:4" x14ac:dyDescent="0.25">
      <c r="A1996" s="74">
        <v>1917083</v>
      </c>
      <c r="B1996" t="s">
        <v>23590</v>
      </c>
      <c r="C1996" s="74" t="s">
        <v>21800</v>
      </c>
      <c r="D1996" s="74">
        <v>11.8</v>
      </c>
    </row>
    <row r="1997" spans="1:4" x14ac:dyDescent="0.25">
      <c r="A1997" s="74">
        <v>1917084</v>
      </c>
      <c r="B1997" t="s">
        <v>23591</v>
      </c>
      <c r="C1997" s="74" t="s">
        <v>21800</v>
      </c>
      <c r="D1997" s="74">
        <v>11.88</v>
      </c>
    </row>
    <row r="1998" spans="1:4" x14ac:dyDescent="0.25">
      <c r="A1998" s="74">
        <v>1901529</v>
      </c>
      <c r="B1998" t="s">
        <v>23592</v>
      </c>
      <c r="C1998" s="74" t="s">
        <v>21800</v>
      </c>
      <c r="D1998" s="74">
        <v>14.32</v>
      </c>
    </row>
    <row r="1999" spans="1:4" x14ac:dyDescent="0.25">
      <c r="A1999" s="74">
        <v>1901530</v>
      </c>
      <c r="B1999" t="s">
        <v>23593</v>
      </c>
      <c r="C1999" s="74" t="s">
        <v>21800</v>
      </c>
      <c r="D1999" s="74">
        <v>14.38</v>
      </c>
    </row>
    <row r="2000" spans="1:4" x14ac:dyDescent="0.25">
      <c r="A2000" s="74">
        <v>1901531</v>
      </c>
      <c r="B2000" t="s">
        <v>23594</v>
      </c>
      <c r="C2000" s="74" t="s">
        <v>21800</v>
      </c>
      <c r="D2000" s="74">
        <v>14.45</v>
      </c>
    </row>
    <row r="2001" spans="1:4" x14ac:dyDescent="0.25">
      <c r="A2001" s="74">
        <v>1901532</v>
      </c>
      <c r="B2001" t="s">
        <v>23595</v>
      </c>
      <c r="C2001" s="74" t="s">
        <v>21800</v>
      </c>
      <c r="D2001" s="74">
        <v>14.51</v>
      </c>
    </row>
    <row r="2002" spans="1:4" x14ac:dyDescent="0.25">
      <c r="A2002" s="74">
        <v>1901533</v>
      </c>
      <c r="B2002" t="s">
        <v>23596</v>
      </c>
      <c r="C2002" s="74" t="s">
        <v>21800</v>
      </c>
      <c r="D2002" s="74">
        <v>14.58</v>
      </c>
    </row>
    <row r="2003" spans="1:4" x14ac:dyDescent="0.25">
      <c r="A2003" s="74">
        <v>1901534</v>
      </c>
      <c r="B2003" t="s">
        <v>23597</v>
      </c>
      <c r="C2003" s="74" t="s">
        <v>21800</v>
      </c>
      <c r="D2003" s="74">
        <v>14.62</v>
      </c>
    </row>
    <row r="2004" spans="1:4" x14ac:dyDescent="0.25">
      <c r="A2004" s="74">
        <v>1917115</v>
      </c>
      <c r="B2004" t="s">
        <v>23598</v>
      </c>
      <c r="C2004" s="74" t="s">
        <v>21800</v>
      </c>
      <c r="D2004" s="74">
        <v>10.52</v>
      </c>
    </row>
    <row r="2005" spans="1:4" x14ac:dyDescent="0.25">
      <c r="A2005" s="74">
        <v>1917116</v>
      </c>
      <c r="B2005" t="s">
        <v>23599</v>
      </c>
      <c r="C2005" s="74" t="s">
        <v>21800</v>
      </c>
      <c r="D2005" s="74">
        <v>10.64</v>
      </c>
    </row>
    <row r="2006" spans="1:4" x14ac:dyDescent="0.25">
      <c r="A2006" s="74">
        <v>1917117</v>
      </c>
      <c r="B2006" t="s">
        <v>23600</v>
      </c>
      <c r="C2006" s="74" t="s">
        <v>21800</v>
      </c>
      <c r="D2006" s="74">
        <v>10.75</v>
      </c>
    </row>
    <row r="2007" spans="1:4" x14ac:dyDescent="0.25">
      <c r="A2007" s="74">
        <v>1917118</v>
      </c>
      <c r="B2007" t="s">
        <v>23601</v>
      </c>
      <c r="C2007" s="74" t="s">
        <v>21800</v>
      </c>
      <c r="D2007" s="74">
        <v>10.87</v>
      </c>
    </row>
    <row r="2008" spans="1:4" x14ac:dyDescent="0.25">
      <c r="A2008" s="74">
        <v>1917119</v>
      </c>
      <c r="B2008" t="s">
        <v>23602</v>
      </c>
      <c r="C2008" s="74" t="s">
        <v>21800</v>
      </c>
      <c r="D2008" s="74">
        <v>11</v>
      </c>
    </row>
    <row r="2009" spans="1:4" x14ac:dyDescent="0.25">
      <c r="A2009" s="74">
        <v>1917120</v>
      </c>
      <c r="B2009" t="s">
        <v>23603</v>
      </c>
      <c r="C2009" s="74" t="s">
        <v>21800</v>
      </c>
      <c r="D2009" s="74">
        <v>11.07</v>
      </c>
    </row>
    <row r="2010" spans="1:4" x14ac:dyDescent="0.25">
      <c r="A2010" s="74">
        <v>1917151</v>
      </c>
      <c r="B2010" t="s">
        <v>23604</v>
      </c>
      <c r="C2010" s="74" t="s">
        <v>21800</v>
      </c>
      <c r="D2010" s="74">
        <v>9.82</v>
      </c>
    </row>
    <row r="2011" spans="1:4" x14ac:dyDescent="0.25">
      <c r="A2011" s="74">
        <v>1917152</v>
      </c>
      <c r="B2011" t="s">
        <v>23605</v>
      </c>
      <c r="C2011" s="74" t="s">
        <v>21800</v>
      </c>
      <c r="D2011" s="74">
        <v>9.92</v>
      </c>
    </row>
    <row r="2012" spans="1:4" x14ac:dyDescent="0.25">
      <c r="A2012" s="74">
        <v>1917153</v>
      </c>
      <c r="B2012" t="s">
        <v>23606</v>
      </c>
      <c r="C2012" s="74" t="s">
        <v>21800</v>
      </c>
      <c r="D2012" s="74">
        <v>10.02</v>
      </c>
    </row>
    <row r="2013" spans="1:4" x14ac:dyDescent="0.25">
      <c r="A2013" s="74">
        <v>1917154</v>
      </c>
      <c r="B2013" t="s">
        <v>23607</v>
      </c>
      <c r="C2013" s="74" t="s">
        <v>21800</v>
      </c>
      <c r="D2013" s="74">
        <v>10.130000000000001</v>
      </c>
    </row>
    <row r="2014" spans="1:4" x14ac:dyDescent="0.25">
      <c r="A2014" s="74">
        <v>1917155</v>
      </c>
      <c r="B2014" t="s">
        <v>23608</v>
      </c>
      <c r="C2014" s="74" t="s">
        <v>21800</v>
      </c>
      <c r="D2014" s="74">
        <v>10.24</v>
      </c>
    </row>
    <row r="2015" spans="1:4" x14ac:dyDescent="0.25">
      <c r="A2015" s="74">
        <v>1917156</v>
      </c>
      <c r="B2015" t="s">
        <v>23609</v>
      </c>
      <c r="C2015" s="74" t="s">
        <v>21800</v>
      </c>
      <c r="D2015" s="74">
        <v>10.31</v>
      </c>
    </row>
    <row r="2016" spans="1:4" x14ac:dyDescent="0.25">
      <c r="A2016" s="74">
        <v>1917187</v>
      </c>
      <c r="B2016" t="s">
        <v>23610</v>
      </c>
      <c r="C2016" s="74" t="s">
        <v>21800</v>
      </c>
      <c r="D2016" s="74">
        <v>9.16</v>
      </c>
    </row>
    <row r="2017" spans="1:4" x14ac:dyDescent="0.25">
      <c r="A2017" s="74">
        <v>1917188</v>
      </c>
      <c r="B2017" t="s">
        <v>23611</v>
      </c>
      <c r="C2017" s="74" t="s">
        <v>21800</v>
      </c>
      <c r="D2017" s="74">
        <v>9.25</v>
      </c>
    </row>
    <row r="2018" spans="1:4" x14ac:dyDescent="0.25">
      <c r="A2018" s="74">
        <v>1917189</v>
      </c>
      <c r="B2018" t="s">
        <v>23612</v>
      </c>
      <c r="C2018" s="74" t="s">
        <v>21800</v>
      </c>
      <c r="D2018" s="74">
        <v>9.34</v>
      </c>
    </row>
    <row r="2019" spans="1:4" x14ac:dyDescent="0.25">
      <c r="A2019" s="74">
        <v>1917190</v>
      </c>
      <c r="B2019" t="s">
        <v>23613</v>
      </c>
      <c r="C2019" s="74" t="s">
        <v>21800</v>
      </c>
      <c r="D2019" s="74">
        <v>9.43</v>
      </c>
    </row>
    <row r="2020" spans="1:4" x14ac:dyDescent="0.25">
      <c r="A2020" s="74">
        <v>1917191</v>
      </c>
      <c r="B2020" t="s">
        <v>23614</v>
      </c>
      <c r="C2020" s="74" t="s">
        <v>21800</v>
      </c>
      <c r="D2020" s="74">
        <v>9.5299999999999994</v>
      </c>
    </row>
    <row r="2021" spans="1:4" x14ac:dyDescent="0.25">
      <c r="A2021" s="74">
        <v>1917192</v>
      </c>
      <c r="B2021" t="s">
        <v>23615</v>
      </c>
      <c r="C2021" s="74" t="s">
        <v>21800</v>
      </c>
      <c r="D2021" s="74">
        <v>9.59</v>
      </c>
    </row>
    <row r="2022" spans="1:4" x14ac:dyDescent="0.25">
      <c r="A2022" s="74">
        <v>1917007</v>
      </c>
      <c r="B2022" t="s">
        <v>23616</v>
      </c>
      <c r="C2022" s="74" t="s">
        <v>21800</v>
      </c>
      <c r="D2022" s="74">
        <v>17.27</v>
      </c>
    </row>
    <row r="2023" spans="1:4" x14ac:dyDescent="0.25">
      <c r="A2023" s="74">
        <v>1917008</v>
      </c>
      <c r="B2023" t="s">
        <v>23617</v>
      </c>
      <c r="C2023" s="74" t="s">
        <v>21800</v>
      </c>
      <c r="D2023" s="74">
        <v>17.59</v>
      </c>
    </row>
    <row r="2024" spans="1:4" x14ac:dyDescent="0.25">
      <c r="A2024" s="74">
        <v>1917009</v>
      </c>
      <c r="B2024" t="s">
        <v>23618</v>
      </c>
      <c r="C2024" s="74" t="s">
        <v>21800</v>
      </c>
      <c r="D2024" s="74">
        <v>17.91</v>
      </c>
    </row>
    <row r="2025" spans="1:4" x14ac:dyDescent="0.25">
      <c r="A2025" s="74">
        <v>1917010</v>
      </c>
      <c r="B2025" t="s">
        <v>23619</v>
      </c>
      <c r="C2025" s="74" t="s">
        <v>21800</v>
      </c>
      <c r="D2025" s="74">
        <v>18.25</v>
      </c>
    </row>
    <row r="2026" spans="1:4" x14ac:dyDescent="0.25">
      <c r="A2026" s="74">
        <v>1917011</v>
      </c>
      <c r="B2026" t="s">
        <v>23620</v>
      </c>
      <c r="C2026" s="74" t="s">
        <v>21800</v>
      </c>
      <c r="D2026" s="74">
        <v>18.61</v>
      </c>
    </row>
    <row r="2027" spans="1:4" x14ac:dyDescent="0.25">
      <c r="A2027" s="74">
        <v>1917012</v>
      </c>
      <c r="B2027" t="s">
        <v>23621</v>
      </c>
      <c r="C2027" s="74" t="s">
        <v>21800</v>
      </c>
      <c r="D2027" s="74">
        <v>18.8</v>
      </c>
    </row>
    <row r="2028" spans="1:4" x14ac:dyDescent="0.25">
      <c r="A2028" s="74">
        <v>1917578</v>
      </c>
      <c r="B2028" t="s">
        <v>23622</v>
      </c>
      <c r="C2028" s="74" t="s">
        <v>21800</v>
      </c>
      <c r="D2028" s="74">
        <v>6.4</v>
      </c>
    </row>
    <row r="2029" spans="1:4" x14ac:dyDescent="0.25">
      <c r="A2029" s="74">
        <v>1917579</v>
      </c>
      <c r="B2029" t="s">
        <v>23623</v>
      </c>
      <c r="C2029" s="74" t="s">
        <v>21800</v>
      </c>
      <c r="D2029" s="74">
        <v>6.85</v>
      </c>
    </row>
    <row r="2030" spans="1:4" x14ac:dyDescent="0.25">
      <c r="A2030" s="74">
        <v>1917580</v>
      </c>
      <c r="B2030" t="s">
        <v>23624</v>
      </c>
      <c r="C2030" s="74" t="s">
        <v>21800</v>
      </c>
      <c r="D2030" s="74">
        <v>7.25</v>
      </c>
    </row>
    <row r="2031" spans="1:4" x14ac:dyDescent="0.25">
      <c r="A2031" s="74">
        <v>1917581</v>
      </c>
      <c r="B2031" t="s">
        <v>23625</v>
      </c>
      <c r="C2031" s="74" t="s">
        <v>21800</v>
      </c>
      <c r="D2031" s="74">
        <v>7.69</v>
      </c>
    </row>
    <row r="2032" spans="1:4" x14ac:dyDescent="0.25">
      <c r="A2032" s="74">
        <v>1917582</v>
      </c>
      <c r="B2032" t="s">
        <v>23626</v>
      </c>
      <c r="C2032" s="74" t="s">
        <v>21800</v>
      </c>
      <c r="D2032" s="74">
        <v>8.31</v>
      </c>
    </row>
    <row r="2033" spans="1:4" x14ac:dyDescent="0.25">
      <c r="A2033" s="74">
        <v>1917583</v>
      </c>
      <c r="B2033" t="s">
        <v>23627</v>
      </c>
      <c r="C2033" s="74" t="s">
        <v>21800</v>
      </c>
      <c r="D2033" s="74">
        <v>8.7899999999999991</v>
      </c>
    </row>
    <row r="2034" spans="1:4" x14ac:dyDescent="0.25">
      <c r="A2034" s="74">
        <v>1917584</v>
      </c>
      <c r="B2034" t="s">
        <v>23628</v>
      </c>
      <c r="C2034" s="74" t="s">
        <v>21800</v>
      </c>
      <c r="D2034" s="74">
        <v>9.24</v>
      </c>
    </row>
    <row r="2035" spans="1:4" x14ac:dyDescent="0.25">
      <c r="A2035" s="74">
        <v>1917585</v>
      </c>
      <c r="B2035" t="s">
        <v>23629</v>
      </c>
      <c r="C2035" s="74" t="s">
        <v>21800</v>
      </c>
      <c r="D2035" s="74">
        <v>9.86</v>
      </c>
    </row>
    <row r="2036" spans="1:4" x14ac:dyDescent="0.25">
      <c r="A2036" s="74">
        <v>1917586</v>
      </c>
      <c r="B2036" t="s">
        <v>23630</v>
      </c>
      <c r="C2036" s="74" t="s">
        <v>21800</v>
      </c>
      <c r="D2036" s="74">
        <v>10.75</v>
      </c>
    </row>
    <row r="2037" spans="1:4" x14ac:dyDescent="0.25">
      <c r="A2037" s="74">
        <v>1917587</v>
      </c>
      <c r="B2037" t="s">
        <v>23631</v>
      </c>
      <c r="C2037" s="74" t="s">
        <v>21800</v>
      </c>
      <c r="D2037" s="74">
        <v>11.46</v>
      </c>
    </row>
    <row r="2038" spans="1:4" x14ac:dyDescent="0.25">
      <c r="A2038" s="74">
        <v>1917588</v>
      </c>
      <c r="B2038" t="s">
        <v>23632</v>
      </c>
      <c r="C2038" s="74" t="s">
        <v>21800</v>
      </c>
      <c r="D2038" s="74">
        <v>12.24</v>
      </c>
    </row>
    <row r="2039" spans="1:4" x14ac:dyDescent="0.25">
      <c r="A2039" s="74">
        <v>1917589</v>
      </c>
      <c r="B2039" t="s">
        <v>23633</v>
      </c>
      <c r="C2039" s="74" t="s">
        <v>21800</v>
      </c>
      <c r="D2039" s="74">
        <v>13.76</v>
      </c>
    </row>
    <row r="2040" spans="1:4" x14ac:dyDescent="0.25">
      <c r="A2040" s="74">
        <v>1917590</v>
      </c>
      <c r="B2040" t="s">
        <v>23634</v>
      </c>
      <c r="C2040" s="74" t="s">
        <v>21800</v>
      </c>
      <c r="D2040" s="74">
        <v>15.87</v>
      </c>
    </row>
    <row r="2041" spans="1:4" x14ac:dyDescent="0.25">
      <c r="A2041" s="74">
        <v>1917591</v>
      </c>
      <c r="B2041" t="s">
        <v>23635</v>
      </c>
      <c r="C2041" s="74" t="s">
        <v>21800</v>
      </c>
      <c r="D2041" s="74">
        <v>17.77</v>
      </c>
    </row>
    <row r="2042" spans="1:4" x14ac:dyDescent="0.25">
      <c r="A2042" s="74">
        <v>1917592</v>
      </c>
      <c r="B2042" t="s">
        <v>23636</v>
      </c>
      <c r="C2042" s="74" t="s">
        <v>21800</v>
      </c>
      <c r="D2042" s="74">
        <v>20.149999999999999</v>
      </c>
    </row>
    <row r="2043" spans="1:4" x14ac:dyDescent="0.25">
      <c r="A2043" s="74">
        <v>1917593</v>
      </c>
      <c r="B2043" t="s">
        <v>23637</v>
      </c>
      <c r="C2043" s="74" t="s">
        <v>21800</v>
      </c>
      <c r="D2043" s="74">
        <v>22.63</v>
      </c>
    </row>
    <row r="2044" spans="1:4" x14ac:dyDescent="0.25">
      <c r="A2044" s="74">
        <v>1917594</v>
      </c>
      <c r="B2044" t="s">
        <v>23638</v>
      </c>
      <c r="C2044" s="74" t="s">
        <v>21800</v>
      </c>
      <c r="D2044" s="74">
        <v>25.61</v>
      </c>
    </row>
    <row r="2045" spans="1:4" x14ac:dyDescent="0.25">
      <c r="A2045" s="74">
        <v>1917595</v>
      </c>
      <c r="B2045" t="s">
        <v>23639</v>
      </c>
      <c r="C2045" s="74" t="s">
        <v>21800</v>
      </c>
      <c r="D2045" s="74">
        <v>28.82</v>
      </c>
    </row>
    <row r="2046" spans="1:4" x14ac:dyDescent="0.25">
      <c r="A2046" s="74">
        <v>1917596</v>
      </c>
      <c r="B2046" t="s">
        <v>23640</v>
      </c>
      <c r="C2046" s="74" t="s">
        <v>21800</v>
      </c>
      <c r="D2046" s="74">
        <v>31.73</v>
      </c>
    </row>
    <row r="2047" spans="1:4" x14ac:dyDescent="0.25">
      <c r="A2047" s="74">
        <v>1917597</v>
      </c>
      <c r="B2047" t="s">
        <v>23641</v>
      </c>
      <c r="C2047" s="74" t="s">
        <v>21800</v>
      </c>
      <c r="D2047" s="74">
        <v>35.729999999999997</v>
      </c>
    </row>
    <row r="2048" spans="1:4" x14ac:dyDescent="0.25">
      <c r="A2048" s="74">
        <v>1917598</v>
      </c>
      <c r="B2048" t="s">
        <v>23642</v>
      </c>
      <c r="C2048" s="74" t="s">
        <v>21800</v>
      </c>
      <c r="D2048" s="74">
        <v>39.380000000000003</v>
      </c>
    </row>
    <row r="2049" spans="1:4" x14ac:dyDescent="0.25">
      <c r="A2049" s="74">
        <v>1917599</v>
      </c>
      <c r="B2049" t="s">
        <v>23643</v>
      </c>
      <c r="C2049" s="74" t="s">
        <v>21800</v>
      </c>
      <c r="D2049" s="74">
        <v>43.57</v>
      </c>
    </row>
    <row r="2050" spans="1:4" x14ac:dyDescent="0.25">
      <c r="A2050" s="74">
        <v>1917600</v>
      </c>
      <c r="B2050" t="s">
        <v>23644</v>
      </c>
      <c r="C2050" s="74" t="s">
        <v>21800</v>
      </c>
      <c r="D2050" s="74">
        <v>48.93</v>
      </c>
    </row>
    <row r="2051" spans="1:4" x14ac:dyDescent="0.25">
      <c r="A2051" s="74">
        <v>1917601</v>
      </c>
      <c r="B2051" t="s">
        <v>23645</v>
      </c>
      <c r="C2051" s="74" t="s">
        <v>21800</v>
      </c>
      <c r="D2051" s="74">
        <v>51.36</v>
      </c>
    </row>
    <row r="2052" spans="1:4" x14ac:dyDescent="0.25">
      <c r="A2052" s="74">
        <v>1917575</v>
      </c>
      <c r="B2052" t="s">
        <v>23646</v>
      </c>
      <c r="C2052" s="74" t="s">
        <v>21800</v>
      </c>
      <c r="D2052" s="74">
        <v>4.95</v>
      </c>
    </row>
    <row r="2053" spans="1:4" x14ac:dyDescent="0.25">
      <c r="A2053" s="74">
        <v>1917576</v>
      </c>
      <c r="B2053" t="s">
        <v>23647</v>
      </c>
      <c r="C2053" s="74" t="s">
        <v>21800</v>
      </c>
      <c r="D2053" s="74">
        <v>5.33</v>
      </c>
    </row>
    <row r="2054" spans="1:4" x14ac:dyDescent="0.25">
      <c r="A2054" s="74">
        <v>1917577</v>
      </c>
      <c r="B2054" t="s">
        <v>23648</v>
      </c>
      <c r="C2054" s="74" t="s">
        <v>21800</v>
      </c>
      <c r="D2054" s="74">
        <v>5.77</v>
      </c>
    </row>
    <row r="2055" spans="1:4" x14ac:dyDescent="0.25">
      <c r="A2055" s="74">
        <v>1917739</v>
      </c>
      <c r="B2055" t="s">
        <v>23649</v>
      </c>
      <c r="C2055" s="74" t="s">
        <v>21800</v>
      </c>
      <c r="D2055" s="74">
        <v>4.87</v>
      </c>
    </row>
    <row r="2056" spans="1:4" x14ac:dyDescent="0.25">
      <c r="A2056" s="74">
        <v>1917253</v>
      </c>
      <c r="B2056" t="s">
        <v>23650</v>
      </c>
      <c r="C2056" s="74" t="s">
        <v>21800</v>
      </c>
      <c r="D2056" s="74">
        <v>7.76</v>
      </c>
    </row>
    <row r="2057" spans="1:4" x14ac:dyDescent="0.25">
      <c r="A2057" s="74">
        <v>1917254</v>
      </c>
      <c r="B2057" t="s">
        <v>23651</v>
      </c>
      <c r="C2057" s="74" t="s">
        <v>21800</v>
      </c>
      <c r="D2057" s="74">
        <v>8.31</v>
      </c>
    </row>
    <row r="2058" spans="1:4" x14ac:dyDescent="0.25">
      <c r="A2058" s="74">
        <v>1917255</v>
      </c>
      <c r="B2058" t="s">
        <v>23652</v>
      </c>
      <c r="C2058" s="74" t="s">
        <v>21800</v>
      </c>
      <c r="D2058" s="74">
        <v>8.98</v>
      </c>
    </row>
    <row r="2059" spans="1:4" x14ac:dyDescent="0.25">
      <c r="A2059" s="74">
        <v>1917256</v>
      </c>
      <c r="B2059" t="s">
        <v>23653</v>
      </c>
      <c r="C2059" s="74" t="s">
        <v>21800</v>
      </c>
      <c r="D2059" s="74">
        <v>9.69</v>
      </c>
    </row>
    <row r="2060" spans="1:4" x14ac:dyDescent="0.25">
      <c r="A2060" s="74">
        <v>1917257</v>
      </c>
      <c r="B2060" t="s">
        <v>23654</v>
      </c>
      <c r="C2060" s="74" t="s">
        <v>21800</v>
      </c>
      <c r="D2060" s="74">
        <v>10.67</v>
      </c>
    </row>
    <row r="2061" spans="1:4" x14ac:dyDescent="0.25">
      <c r="A2061" s="74">
        <v>1917258</v>
      </c>
      <c r="B2061" t="s">
        <v>23655</v>
      </c>
      <c r="C2061" s="74" t="s">
        <v>21800</v>
      </c>
      <c r="D2061" s="74">
        <v>11.66</v>
      </c>
    </row>
    <row r="2062" spans="1:4" x14ac:dyDescent="0.25">
      <c r="A2062" s="74">
        <v>1917259</v>
      </c>
      <c r="B2062" t="s">
        <v>23656</v>
      </c>
      <c r="C2062" s="74" t="s">
        <v>21800</v>
      </c>
      <c r="D2062" s="74">
        <v>14.49</v>
      </c>
    </row>
    <row r="2063" spans="1:4" x14ac:dyDescent="0.25">
      <c r="A2063" s="74">
        <v>1917250</v>
      </c>
      <c r="B2063" t="s">
        <v>23657</v>
      </c>
      <c r="C2063" s="74" t="s">
        <v>21800</v>
      </c>
      <c r="D2063" s="74">
        <v>5.85</v>
      </c>
    </row>
    <row r="2064" spans="1:4" x14ac:dyDescent="0.25">
      <c r="A2064" s="74">
        <v>1917251</v>
      </c>
      <c r="B2064" t="s">
        <v>23658</v>
      </c>
      <c r="C2064" s="74" t="s">
        <v>21800</v>
      </c>
      <c r="D2064" s="74">
        <v>6.19</v>
      </c>
    </row>
    <row r="2065" spans="1:4" x14ac:dyDescent="0.25">
      <c r="A2065" s="74">
        <v>1917252</v>
      </c>
      <c r="B2065" t="s">
        <v>23659</v>
      </c>
      <c r="C2065" s="74" t="s">
        <v>21800</v>
      </c>
      <c r="D2065" s="74">
        <v>6.9</v>
      </c>
    </row>
    <row r="2066" spans="1:4" x14ac:dyDescent="0.25">
      <c r="A2066" s="74">
        <v>1917726</v>
      </c>
      <c r="B2066" t="s">
        <v>23660</v>
      </c>
      <c r="C2066" s="74" t="s">
        <v>21800</v>
      </c>
      <c r="D2066" s="74">
        <v>5.72</v>
      </c>
    </row>
    <row r="2067" spans="1:4" x14ac:dyDescent="0.25">
      <c r="A2067" s="74">
        <v>1917335</v>
      </c>
      <c r="B2067" t="s">
        <v>23661</v>
      </c>
      <c r="C2067" s="74" t="s">
        <v>21800</v>
      </c>
      <c r="D2067" s="74">
        <v>5.73</v>
      </c>
    </row>
    <row r="2068" spans="1:4" x14ac:dyDescent="0.25">
      <c r="A2068" s="74">
        <v>1917336</v>
      </c>
      <c r="B2068" t="s">
        <v>23662</v>
      </c>
      <c r="C2068" s="74" t="s">
        <v>21800</v>
      </c>
      <c r="D2068" s="74">
        <v>6.47</v>
      </c>
    </row>
    <row r="2069" spans="1:4" x14ac:dyDescent="0.25">
      <c r="A2069" s="74">
        <v>1917337</v>
      </c>
      <c r="B2069" t="s">
        <v>23663</v>
      </c>
      <c r="C2069" s="74" t="s">
        <v>21800</v>
      </c>
      <c r="D2069" s="74">
        <v>7.06</v>
      </c>
    </row>
    <row r="2070" spans="1:4" x14ac:dyDescent="0.25">
      <c r="A2070" s="74">
        <v>1917338</v>
      </c>
      <c r="B2070" t="s">
        <v>23664</v>
      </c>
      <c r="C2070" s="74" t="s">
        <v>21800</v>
      </c>
      <c r="D2070" s="74">
        <v>7.8</v>
      </c>
    </row>
    <row r="2071" spans="1:4" x14ac:dyDescent="0.25">
      <c r="A2071" s="74">
        <v>1917339</v>
      </c>
      <c r="B2071" t="s">
        <v>23665</v>
      </c>
      <c r="C2071" s="74" t="s">
        <v>21800</v>
      </c>
      <c r="D2071" s="74">
        <v>8.69</v>
      </c>
    </row>
    <row r="2072" spans="1:4" x14ac:dyDescent="0.25">
      <c r="A2072" s="74">
        <v>1917340</v>
      </c>
      <c r="B2072" t="s">
        <v>23666</v>
      </c>
      <c r="C2072" s="74" t="s">
        <v>21800</v>
      </c>
      <c r="D2072" s="74">
        <v>10.09</v>
      </c>
    </row>
    <row r="2073" spans="1:4" x14ac:dyDescent="0.25">
      <c r="A2073" s="74">
        <v>1917341</v>
      </c>
      <c r="B2073" t="s">
        <v>23667</v>
      </c>
      <c r="C2073" s="74" t="s">
        <v>21800</v>
      </c>
      <c r="D2073" s="74">
        <v>12.78</v>
      </c>
    </row>
    <row r="2074" spans="1:4" x14ac:dyDescent="0.25">
      <c r="A2074" s="74">
        <v>1917342</v>
      </c>
      <c r="B2074" t="s">
        <v>23668</v>
      </c>
      <c r="C2074" s="74" t="s">
        <v>21800</v>
      </c>
      <c r="D2074" s="74">
        <v>15.84</v>
      </c>
    </row>
    <row r="2075" spans="1:4" x14ac:dyDescent="0.25">
      <c r="A2075" s="74">
        <v>1917343</v>
      </c>
      <c r="B2075" t="s">
        <v>23669</v>
      </c>
      <c r="C2075" s="74" t="s">
        <v>21800</v>
      </c>
      <c r="D2075" s="74">
        <v>19.72</v>
      </c>
    </row>
    <row r="2076" spans="1:4" x14ac:dyDescent="0.25">
      <c r="A2076" s="74">
        <v>1917344</v>
      </c>
      <c r="B2076" t="s">
        <v>23670</v>
      </c>
      <c r="C2076" s="74" t="s">
        <v>21800</v>
      </c>
      <c r="D2076" s="74">
        <v>23.81</v>
      </c>
    </row>
    <row r="2077" spans="1:4" x14ac:dyDescent="0.25">
      <c r="A2077" s="74">
        <v>1917345</v>
      </c>
      <c r="B2077" t="s">
        <v>23671</v>
      </c>
      <c r="C2077" s="74" t="s">
        <v>21800</v>
      </c>
      <c r="D2077" s="74">
        <v>29.53</v>
      </c>
    </row>
    <row r="2078" spans="1:4" x14ac:dyDescent="0.25">
      <c r="A2078" s="74">
        <v>1917346</v>
      </c>
      <c r="B2078" t="s">
        <v>23672</v>
      </c>
      <c r="C2078" s="74" t="s">
        <v>21800</v>
      </c>
      <c r="D2078" s="74">
        <v>35.17</v>
      </c>
    </row>
    <row r="2079" spans="1:4" x14ac:dyDescent="0.25">
      <c r="A2079" s="74">
        <v>1917347</v>
      </c>
      <c r="B2079" t="s">
        <v>23673</v>
      </c>
      <c r="C2079" s="74" t="s">
        <v>21800</v>
      </c>
      <c r="D2079" s="74">
        <v>45.04</v>
      </c>
    </row>
    <row r="2080" spans="1:4" x14ac:dyDescent="0.25">
      <c r="A2080" s="74">
        <v>1917332</v>
      </c>
      <c r="B2080" t="s">
        <v>23674</v>
      </c>
      <c r="C2080" s="74" t="s">
        <v>21800</v>
      </c>
      <c r="D2080" s="74">
        <v>4.67</v>
      </c>
    </row>
    <row r="2081" spans="1:4" x14ac:dyDescent="0.25">
      <c r="A2081" s="74">
        <v>1917333</v>
      </c>
      <c r="B2081" t="s">
        <v>23675</v>
      </c>
      <c r="C2081" s="74" t="s">
        <v>21800</v>
      </c>
      <c r="D2081" s="74">
        <v>4.9800000000000004</v>
      </c>
    </row>
    <row r="2082" spans="1:4" x14ac:dyDescent="0.25">
      <c r="A2082" s="74">
        <v>1917334</v>
      </c>
      <c r="B2082" t="s">
        <v>23676</v>
      </c>
      <c r="C2082" s="74" t="s">
        <v>21800</v>
      </c>
      <c r="D2082" s="74">
        <v>5.3</v>
      </c>
    </row>
    <row r="2083" spans="1:4" x14ac:dyDescent="0.25">
      <c r="A2083" s="74">
        <v>1917331</v>
      </c>
      <c r="B2083" t="s">
        <v>23677</v>
      </c>
      <c r="C2083" s="74" t="s">
        <v>21800</v>
      </c>
      <c r="D2083" s="74">
        <v>4.24</v>
      </c>
    </row>
    <row r="2084" spans="1:4" x14ac:dyDescent="0.25">
      <c r="A2084" s="74">
        <v>1917443</v>
      </c>
      <c r="B2084" t="s">
        <v>23678</v>
      </c>
      <c r="C2084" s="74" t="s">
        <v>21800</v>
      </c>
      <c r="D2084" s="74">
        <v>6.38</v>
      </c>
    </row>
    <row r="2085" spans="1:4" x14ac:dyDescent="0.25">
      <c r="A2085" s="74">
        <v>1917444</v>
      </c>
      <c r="B2085" t="s">
        <v>23679</v>
      </c>
      <c r="C2085" s="74" t="s">
        <v>21800</v>
      </c>
      <c r="D2085" s="74">
        <v>6.92</v>
      </c>
    </row>
    <row r="2086" spans="1:4" x14ac:dyDescent="0.25">
      <c r="A2086" s="74">
        <v>1917445</v>
      </c>
      <c r="B2086" t="s">
        <v>23680</v>
      </c>
      <c r="C2086" s="74" t="s">
        <v>21800</v>
      </c>
      <c r="D2086" s="74">
        <v>7.49</v>
      </c>
    </row>
    <row r="2087" spans="1:4" x14ac:dyDescent="0.25">
      <c r="A2087" s="74">
        <v>1917446</v>
      </c>
      <c r="B2087" t="s">
        <v>23681</v>
      </c>
      <c r="C2087" s="74" t="s">
        <v>21800</v>
      </c>
      <c r="D2087" s="74">
        <v>8.07</v>
      </c>
    </row>
    <row r="2088" spans="1:4" x14ac:dyDescent="0.25">
      <c r="A2088" s="74">
        <v>1917447</v>
      </c>
      <c r="B2088" t="s">
        <v>23682</v>
      </c>
      <c r="C2088" s="74" t="s">
        <v>21800</v>
      </c>
      <c r="D2088" s="74">
        <v>8.9600000000000009</v>
      </c>
    </row>
    <row r="2089" spans="1:4" x14ac:dyDescent="0.25">
      <c r="A2089" s="74">
        <v>1917448</v>
      </c>
      <c r="B2089" t="s">
        <v>23683</v>
      </c>
      <c r="C2089" s="74" t="s">
        <v>21800</v>
      </c>
      <c r="D2089" s="74">
        <v>9.7100000000000009</v>
      </c>
    </row>
    <row r="2090" spans="1:4" x14ac:dyDescent="0.25">
      <c r="A2090" s="74">
        <v>1917449</v>
      </c>
      <c r="B2090" t="s">
        <v>23684</v>
      </c>
      <c r="C2090" s="74" t="s">
        <v>21800</v>
      </c>
      <c r="D2090" s="74">
        <v>10.69</v>
      </c>
    </row>
    <row r="2091" spans="1:4" x14ac:dyDescent="0.25">
      <c r="A2091" s="74">
        <v>1917450</v>
      </c>
      <c r="B2091" t="s">
        <v>23685</v>
      </c>
      <c r="C2091" s="74" t="s">
        <v>21800</v>
      </c>
      <c r="D2091" s="74">
        <v>11.86</v>
      </c>
    </row>
    <row r="2092" spans="1:4" x14ac:dyDescent="0.25">
      <c r="A2092" s="74">
        <v>1917451</v>
      </c>
      <c r="B2092" t="s">
        <v>23686</v>
      </c>
      <c r="C2092" s="74" t="s">
        <v>21800</v>
      </c>
      <c r="D2092" s="74">
        <v>14.43</v>
      </c>
    </row>
    <row r="2093" spans="1:4" x14ac:dyDescent="0.25">
      <c r="A2093" s="74">
        <v>1917452</v>
      </c>
      <c r="B2093" t="s">
        <v>23687</v>
      </c>
      <c r="C2093" s="74" t="s">
        <v>21800</v>
      </c>
      <c r="D2093" s="74">
        <v>16.93</v>
      </c>
    </row>
    <row r="2094" spans="1:4" x14ac:dyDescent="0.25">
      <c r="A2094" s="74">
        <v>1917453</v>
      </c>
      <c r="B2094" t="s">
        <v>23688</v>
      </c>
      <c r="C2094" s="74" t="s">
        <v>21800</v>
      </c>
      <c r="D2094" s="74">
        <v>19.940000000000001</v>
      </c>
    </row>
    <row r="2095" spans="1:4" x14ac:dyDescent="0.25">
      <c r="A2095" s="74">
        <v>1917454</v>
      </c>
      <c r="B2095" t="s">
        <v>23689</v>
      </c>
      <c r="C2095" s="74" t="s">
        <v>21800</v>
      </c>
      <c r="D2095" s="74">
        <v>23.24</v>
      </c>
    </row>
    <row r="2096" spans="1:4" x14ac:dyDescent="0.25">
      <c r="A2096" s="74">
        <v>1917455</v>
      </c>
      <c r="B2096" t="s">
        <v>23690</v>
      </c>
      <c r="C2096" s="74" t="s">
        <v>21800</v>
      </c>
      <c r="D2096" s="74">
        <v>27.46</v>
      </c>
    </row>
    <row r="2097" spans="1:4" x14ac:dyDescent="0.25">
      <c r="A2097" s="74">
        <v>1917456</v>
      </c>
      <c r="B2097" t="s">
        <v>23691</v>
      </c>
      <c r="C2097" s="74" t="s">
        <v>21800</v>
      </c>
      <c r="D2097" s="74">
        <v>31.98</v>
      </c>
    </row>
    <row r="2098" spans="1:4" x14ac:dyDescent="0.25">
      <c r="A2098" s="74">
        <v>1917457</v>
      </c>
      <c r="B2098" t="s">
        <v>23692</v>
      </c>
      <c r="C2098" s="74" t="s">
        <v>21800</v>
      </c>
      <c r="D2098" s="74">
        <v>36.04</v>
      </c>
    </row>
    <row r="2099" spans="1:4" x14ac:dyDescent="0.25">
      <c r="A2099" s="74">
        <v>1917458</v>
      </c>
      <c r="B2099" t="s">
        <v>23693</v>
      </c>
      <c r="C2099" s="74" t="s">
        <v>21800</v>
      </c>
      <c r="D2099" s="74">
        <v>41.4</v>
      </c>
    </row>
    <row r="2100" spans="1:4" x14ac:dyDescent="0.25">
      <c r="A2100" s="74">
        <v>1917459</v>
      </c>
      <c r="B2100" t="s">
        <v>23694</v>
      </c>
      <c r="C2100" s="74" t="s">
        <v>21800</v>
      </c>
      <c r="D2100" s="74">
        <v>43.54</v>
      </c>
    </row>
    <row r="2101" spans="1:4" x14ac:dyDescent="0.25">
      <c r="A2101" s="74">
        <v>1917440</v>
      </c>
      <c r="B2101" t="s">
        <v>23695</v>
      </c>
      <c r="C2101" s="74" t="s">
        <v>21800</v>
      </c>
      <c r="D2101" s="74">
        <v>4.45</v>
      </c>
    </row>
    <row r="2102" spans="1:4" x14ac:dyDescent="0.25">
      <c r="A2102" s="74">
        <v>1917441</v>
      </c>
      <c r="B2102" t="s">
        <v>23696</v>
      </c>
      <c r="C2102" s="74" t="s">
        <v>21800</v>
      </c>
      <c r="D2102" s="74">
        <v>5.0199999999999996</v>
      </c>
    </row>
    <row r="2103" spans="1:4" x14ac:dyDescent="0.25">
      <c r="A2103" s="74">
        <v>1917442</v>
      </c>
      <c r="B2103" t="s">
        <v>23697</v>
      </c>
      <c r="C2103" s="74" t="s">
        <v>21800</v>
      </c>
      <c r="D2103" s="74">
        <v>5.59</v>
      </c>
    </row>
    <row r="2104" spans="1:4" x14ac:dyDescent="0.25">
      <c r="A2104" s="74">
        <v>1917734</v>
      </c>
      <c r="B2104" t="s">
        <v>23698</v>
      </c>
      <c r="C2104" s="74" t="s">
        <v>21800</v>
      </c>
      <c r="D2104" s="74">
        <v>4.13</v>
      </c>
    </row>
    <row r="2105" spans="1:4" x14ac:dyDescent="0.25">
      <c r="A2105" s="74">
        <v>1917055</v>
      </c>
      <c r="B2105" t="s">
        <v>23699</v>
      </c>
      <c r="C2105" s="74" t="s">
        <v>21800</v>
      </c>
      <c r="D2105" s="74">
        <v>11.58</v>
      </c>
    </row>
    <row r="2106" spans="1:4" x14ac:dyDescent="0.25">
      <c r="A2106" s="74">
        <v>1917056</v>
      </c>
      <c r="B2106" t="s">
        <v>23700</v>
      </c>
      <c r="C2106" s="74" t="s">
        <v>21800</v>
      </c>
      <c r="D2106" s="74">
        <v>11.79</v>
      </c>
    </row>
    <row r="2107" spans="1:4" x14ac:dyDescent="0.25">
      <c r="A2107" s="74">
        <v>1917057</v>
      </c>
      <c r="B2107" t="s">
        <v>23701</v>
      </c>
      <c r="C2107" s="74" t="s">
        <v>21800</v>
      </c>
      <c r="D2107" s="74">
        <v>12.01</v>
      </c>
    </row>
    <row r="2108" spans="1:4" x14ac:dyDescent="0.25">
      <c r="A2108" s="74">
        <v>1917058</v>
      </c>
      <c r="B2108" t="s">
        <v>23702</v>
      </c>
      <c r="C2108" s="74" t="s">
        <v>21800</v>
      </c>
      <c r="D2108" s="74">
        <v>12.24</v>
      </c>
    </row>
    <row r="2109" spans="1:4" x14ac:dyDescent="0.25">
      <c r="A2109" s="74">
        <v>1917059</v>
      </c>
      <c r="B2109" t="s">
        <v>23703</v>
      </c>
      <c r="C2109" s="74" t="s">
        <v>21800</v>
      </c>
      <c r="D2109" s="74">
        <v>12.49</v>
      </c>
    </row>
    <row r="2110" spans="1:4" x14ac:dyDescent="0.25">
      <c r="A2110" s="74">
        <v>1917060</v>
      </c>
      <c r="B2110" t="s">
        <v>23704</v>
      </c>
      <c r="C2110" s="74" t="s">
        <v>21800</v>
      </c>
      <c r="D2110" s="74">
        <v>12.62</v>
      </c>
    </row>
    <row r="2111" spans="1:4" x14ac:dyDescent="0.25">
      <c r="A2111" s="74">
        <v>1901536</v>
      </c>
      <c r="B2111" t="s">
        <v>23705</v>
      </c>
      <c r="C2111" s="74" t="s">
        <v>21800</v>
      </c>
      <c r="D2111" s="74">
        <v>7.72</v>
      </c>
    </row>
    <row r="2112" spans="1:4" x14ac:dyDescent="0.25">
      <c r="A2112" s="74">
        <v>1901537</v>
      </c>
      <c r="B2112" t="s">
        <v>23706</v>
      </c>
      <c r="C2112" s="74" t="s">
        <v>21800</v>
      </c>
      <c r="D2112" s="74">
        <v>7.79</v>
      </c>
    </row>
    <row r="2113" spans="1:4" x14ac:dyDescent="0.25">
      <c r="A2113" s="74">
        <v>1901538</v>
      </c>
      <c r="B2113" t="s">
        <v>23707</v>
      </c>
      <c r="C2113" s="74" t="s">
        <v>21800</v>
      </c>
      <c r="D2113" s="74">
        <v>7.85</v>
      </c>
    </row>
    <row r="2114" spans="1:4" x14ac:dyDescent="0.25">
      <c r="A2114" s="74">
        <v>1901539</v>
      </c>
      <c r="B2114" t="s">
        <v>23708</v>
      </c>
      <c r="C2114" s="74" t="s">
        <v>21800</v>
      </c>
      <c r="D2114" s="74">
        <v>7.92</v>
      </c>
    </row>
    <row r="2115" spans="1:4" x14ac:dyDescent="0.25">
      <c r="A2115" s="74">
        <v>1901540</v>
      </c>
      <c r="B2115" t="s">
        <v>23709</v>
      </c>
      <c r="C2115" s="74" t="s">
        <v>21800</v>
      </c>
      <c r="D2115" s="74">
        <v>7.99</v>
      </c>
    </row>
    <row r="2116" spans="1:4" x14ac:dyDescent="0.25">
      <c r="A2116" s="74">
        <v>1901535</v>
      </c>
      <c r="B2116" t="s">
        <v>23710</v>
      </c>
      <c r="C2116" s="74" t="s">
        <v>21800</v>
      </c>
      <c r="D2116" s="74">
        <v>8.0299999999999994</v>
      </c>
    </row>
    <row r="2117" spans="1:4" x14ac:dyDescent="0.25">
      <c r="A2117" s="74">
        <v>1901542</v>
      </c>
      <c r="B2117" t="s">
        <v>23711</v>
      </c>
      <c r="C2117" s="74" t="s">
        <v>21800</v>
      </c>
      <c r="D2117" s="74">
        <v>10.210000000000001</v>
      </c>
    </row>
    <row r="2118" spans="1:4" x14ac:dyDescent="0.25">
      <c r="A2118" s="74">
        <v>1901543</v>
      </c>
      <c r="B2118" t="s">
        <v>23712</v>
      </c>
      <c r="C2118" s="74" t="s">
        <v>21800</v>
      </c>
      <c r="D2118" s="74">
        <v>10.27</v>
      </c>
    </row>
    <row r="2119" spans="1:4" x14ac:dyDescent="0.25">
      <c r="A2119" s="74">
        <v>1901544</v>
      </c>
      <c r="B2119" t="s">
        <v>23713</v>
      </c>
      <c r="C2119" s="74" t="s">
        <v>21800</v>
      </c>
      <c r="D2119" s="74">
        <v>10.33</v>
      </c>
    </row>
    <row r="2120" spans="1:4" x14ac:dyDescent="0.25">
      <c r="A2120" s="74">
        <v>1901545</v>
      </c>
      <c r="B2120" t="s">
        <v>23714</v>
      </c>
      <c r="C2120" s="74" t="s">
        <v>21800</v>
      </c>
      <c r="D2120" s="74">
        <v>10.39</v>
      </c>
    </row>
    <row r="2121" spans="1:4" x14ac:dyDescent="0.25">
      <c r="A2121" s="74">
        <v>1901546</v>
      </c>
      <c r="B2121" t="s">
        <v>23715</v>
      </c>
      <c r="C2121" s="74" t="s">
        <v>21800</v>
      </c>
      <c r="D2121" s="74">
        <v>10.46</v>
      </c>
    </row>
    <row r="2122" spans="1:4" x14ac:dyDescent="0.25">
      <c r="A2122" s="74">
        <v>1901541</v>
      </c>
      <c r="B2122" t="s">
        <v>23716</v>
      </c>
      <c r="C2122" s="74" t="s">
        <v>21800</v>
      </c>
      <c r="D2122" s="74">
        <v>10.5</v>
      </c>
    </row>
    <row r="2123" spans="1:4" x14ac:dyDescent="0.25">
      <c r="A2123" s="74">
        <v>1917091</v>
      </c>
      <c r="B2123" t="s">
        <v>23717</v>
      </c>
      <c r="C2123" s="74" t="s">
        <v>21800</v>
      </c>
      <c r="D2123" s="74">
        <v>10.130000000000001</v>
      </c>
    </row>
    <row r="2124" spans="1:4" x14ac:dyDescent="0.25">
      <c r="A2124" s="74">
        <v>1917092</v>
      </c>
      <c r="B2124" t="s">
        <v>23718</v>
      </c>
      <c r="C2124" s="74" t="s">
        <v>21800</v>
      </c>
      <c r="D2124" s="74">
        <v>10.27</v>
      </c>
    </row>
    <row r="2125" spans="1:4" x14ac:dyDescent="0.25">
      <c r="A2125" s="74">
        <v>1917093</v>
      </c>
      <c r="B2125" t="s">
        <v>23719</v>
      </c>
      <c r="C2125" s="74" t="s">
        <v>21800</v>
      </c>
      <c r="D2125" s="74">
        <v>10.41</v>
      </c>
    </row>
    <row r="2126" spans="1:4" x14ac:dyDescent="0.25">
      <c r="A2126" s="74">
        <v>1917094</v>
      </c>
      <c r="B2126" t="s">
        <v>23720</v>
      </c>
      <c r="C2126" s="74" t="s">
        <v>21800</v>
      </c>
      <c r="D2126" s="74">
        <v>10.55</v>
      </c>
    </row>
    <row r="2127" spans="1:4" x14ac:dyDescent="0.25">
      <c r="A2127" s="74">
        <v>1917095</v>
      </c>
      <c r="B2127" t="s">
        <v>23721</v>
      </c>
      <c r="C2127" s="74" t="s">
        <v>21800</v>
      </c>
      <c r="D2127" s="74">
        <v>10.7</v>
      </c>
    </row>
    <row r="2128" spans="1:4" x14ac:dyDescent="0.25">
      <c r="A2128" s="74">
        <v>1917096</v>
      </c>
      <c r="B2128" t="s">
        <v>23722</v>
      </c>
      <c r="C2128" s="74" t="s">
        <v>21800</v>
      </c>
      <c r="D2128" s="74">
        <v>10.78</v>
      </c>
    </row>
    <row r="2129" spans="1:4" x14ac:dyDescent="0.25">
      <c r="A2129" s="74">
        <v>1901548</v>
      </c>
      <c r="B2129" t="s">
        <v>23723</v>
      </c>
      <c r="C2129" s="74" t="s">
        <v>21800</v>
      </c>
      <c r="D2129" s="74">
        <v>12.75</v>
      </c>
    </row>
    <row r="2130" spans="1:4" x14ac:dyDescent="0.25">
      <c r="A2130" s="74">
        <v>1901549</v>
      </c>
      <c r="B2130" t="s">
        <v>23724</v>
      </c>
      <c r="C2130" s="74" t="s">
        <v>21800</v>
      </c>
      <c r="D2130" s="74">
        <v>12.81</v>
      </c>
    </row>
    <row r="2131" spans="1:4" x14ac:dyDescent="0.25">
      <c r="A2131" s="74">
        <v>1901550</v>
      </c>
      <c r="B2131" t="s">
        <v>23725</v>
      </c>
      <c r="C2131" s="74" t="s">
        <v>21800</v>
      </c>
      <c r="D2131" s="74">
        <v>12.87</v>
      </c>
    </row>
    <row r="2132" spans="1:4" x14ac:dyDescent="0.25">
      <c r="A2132" s="74">
        <v>1901551</v>
      </c>
      <c r="B2132" t="s">
        <v>23726</v>
      </c>
      <c r="C2132" s="74" t="s">
        <v>21800</v>
      </c>
      <c r="D2132" s="74">
        <v>12.93</v>
      </c>
    </row>
    <row r="2133" spans="1:4" x14ac:dyDescent="0.25">
      <c r="A2133" s="74">
        <v>1901552</v>
      </c>
      <c r="B2133" t="s">
        <v>23727</v>
      </c>
      <c r="C2133" s="74" t="s">
        <v>21800</v>
      </c>
      <c r="D2133" s="74">
        <v>13</v>
      </c>
    </row>
    <row r="2134" spans="1:4" x14ac:dyDescent="0.25">
      <c r="A2134" s="74">
        <v>1901547</v>
      </c>
      <c r="B2134" t="s">
        <v>23728</v>
      </c>
      <c r="C2134" s="74" t="s">
        <v>21800</v>
      </c>
      <c r="D2134" s="74">
        <v>13.04</v>
      </c>
    </row>
    <row r="2135" spans="1:4" x14ac:dyDescent="0.25">
      <c r="A2135" s="74">
        <v>1917127</v>
      </c>
      <c r="B2135" t="s">
        <v>23729</v>
      </c>
      <c r="C2135" s="74" t="s">
        <v>21800</v>
      </c>
      <c r="D2135" s="74">
        <v>9.49</v>
      </c>
    </row>
    <row r="2136" spans="1:4" x14ac:dyDescent="0.25">
      <c r="A2136" s="74">
        <v>1917128</v>
      </c>
      <c r="B2136" t="s">
        <v>23730</v>
      </c>
      <c r="C2136" s="74" t="s">
        <v>21800</v>
      </c>
      <c r="D2136" s="74">
        <v>9.6</v>
      </c>
    </row>
    <row r="2137" spans="1:4" x14ac:dyDescent="0.25">
      <c r="A2137" s="74">
        <v>1917129</v>
      </c>
      <c r="B2137" t="s">
        <v>23731</v>
      </c>
      <c r="C2137" s="74" t="s">
        <v>21800</v>
      </c>
      <c r="D2137" s="74">
        <v>9.7100000000000009</v>
      </c>
    </row>
    <row r="2138" spans="1:4" x14ac:dyDescent="0.25">
      <c r="A2138" s="74">
        <v>1917130</v>
      </c>
      <c r="B2138" t="s">
        <v>23732</v>
      </c>
      <c r="C2138" s="74" t="s">
        <v>21800</v>
      </c>
      <c r="D2138" s="74">
        <v>9.83</v>
      </c>
    </row>
    <row r="2139" spans="1:4" x14ac:dyDescent="0.25">
      <c r="A2139" s="74">
        <v>1917131</v>
      </c>
      <c r="B2139" t="s">
        <v>23733</v>
      </c>
      <c r="C2139" s="74" t="s">
        <v>21800</v>
      </c>
      <c r="D2139" s="74">
        <v>9.9499999999999993</v>
      </c>
    </row>
    <row r="2140" spans="1:4" x14ac:dyDescent="0.25">
      <c r="A2140" s="74">
        <v>1917132</v>
      </c>
      <c r="B2140" t="s">
        <v>23734</v>
      </c>
      <c r="C2140" s="74" t="s">
        <v>21800</v>
      </c>
      <c r="D2140" s="74">
        <v>10.02</v>
      </c>
    </row>
    <row r="2141" spans="1:4" x14ac:dyDescent="0.25">
      <c r="A2141" s="74">
        <v>1917163</v>
      </c>
      <c r="B2141" t="s">
        <v>23735</v>
      </c>
      <c r="C2141" s="74" t="s">
        <v>21800</v>
      </c>
      <c r="D2141" s="74">
        <v>8.85</v>
      </c>
    </row>
    <row r="2142" spans="1:4" x14ac:dyDescent="0.25">
      <c r="A2142" s="74">
        <v>1917164</v>
      </c>
      <c r="B2142" t="s">
        <v>23736</v>
      </c>
      <c r="C2142" s="74" t="s">
        <v>21800</v>
      </c>
      <c r="D2142" s="74">
        <v>8.9499999999999993</v>
      </c>
    </row>
    <row r="2143" spans="1:4" x14ac:dyDescent="0.25">
      <c r="A2143" s="74">
        <v>1917165</v>
      </c>
      <c r="B2143" t="s">
        <v>23737</v>
      </c>
      <c r="C2143" s="74" t="s">
        <v>21800</v>
      </c>
      <c r="D2143" s="74">
        <v>9.0500000000000007</v>
      </c>
    </row>
    <row r="2144" spans="1:4" x14ac:dyDescent="0.25">
      <c r="A2144" s="74">
        <v>1917166</v>
      </c>
      <c r="B2144" t="s">
        <v>23738</v>
      </c>
      <c r="C2144" s="74" t="s">
        <v>21800</v>
      </c>
      <c r="D2144" s="74">
        <v>9.15</v>
      </c>
    </row>
    <row r="2145" spans="1:4" x14ac:dyDescent="0.25">
      <c r="A2145" s="74">
        <v>1917167</v>
      </c>
      <c r="B2145" t="s">
        <v>23739</v>
      </c>
      <c r="C2145" s="74" t="s">
        <v>21800</v>
      </c>
      <c r="D2145" s="74">
        <v>9.26</v>
      </c>
    </row>
    <row r="2146" spans="1:4" x14ac:dyDescent="0.25">
      <c r="A2146" s="74">
        <v>1917168</v>
      </c>
      <c r="B2146" t="s">
        <v>23740</v>
      </c>
      <c r="C2146" s="74" t="s">
        <v>21800</v>
      </c>
      <c r="D2146" s="74">
        <v>9.32</v>
      </c>
    </row>
    <row r="2147" spans="1:4" x14ac:dyDescent="0.25">
      <c r="A2147" s="74">
        <v>1917199</v>
      </c>
      <c r="B2147" t="s">
        <v>23741</v>
      </c>
      <c r="C2147" s="74" t="s">
        <v>21800</v>
      </c>
      <c r="D2147" s="74">
        <v>8.25</v>
      </c>
    </row>
    <row r="2148" spans="1:4" x14ac:dyDescent="0.25">
      <c r="A2148" s="74">
        <v>1917200</v>
      </c>
      <c r="B2148" t="s">
        <v>23742</v>
      </c>
      <c r="C2148" s="74" t="s">
        <v>21800</v>
      </c>
      <c r="D2148" s="74">
        <v>8.34</v>
      </c>
    </row>
    <row r="2149" spans="1:4" x14ac:dyDescent="0.25">
      <c r="A2149" s="74">
        <v>1917201</v>
      </c>
      <c r="B2149" t="s">
        <v>23743</v>
      </c>
      <c r="C2149" s="74" t="s">
        <v>21800</v>
      </c>
      <c r="D2149" s="74">
        <v>8.43</v>
      </c>
    </row>
    <row r="2150" spans="1:4" x14ac:dyDescent="0.25">
      <c r="A2150" s="74">
        <v>1917202</v>
      </c>
      <c r="B2150" t="s">
        <v>23744</v>
      </c>
      <c r="C2150" s="74" t="s">
        <v>21800</v>
      </c>
      <c r="D2150" s="74">
        <v>8.52</v>
      </c>
    </row>
    <row r="2151" spans="1:4" x14ac:dyDescent="0.25">
      <c r="A2151" s="74">
        <v>1917203</v>
      </c>
      <c r="B2151" t="s">
        <v>23745</v>
      </c>
      <c r="C2151" s="74" t="s">
        <v>21800</v>
      </c>
      <c r="D2151" s="74">
        <v>8.6199999999999992</v>
      </c>
    </row>
    <row r="2152" spans="1:4" x14ac:dyDescent="0.25">
      <c r="A2152" s="74">
        <v>1917204</v>
      </c>
      <c r="B2152" t="s">
        <v>23746</v>
      </c>
      <c r="C2152" s="74" t="s">
        <v>21800</v>
      </c>
      <c r="D2152" s="74">
        <v>8.67</v>
      </c>
    </row>
    <row r="2153" spans="1:4" x14ac:dyDescent="0.25">
      <c r="A2153" s="74">
        <v>1917019</v>
      </c>
      <c r="B2153" t="s">
        <v>23747</v>
      </c>
      <c r="C2153" s="74" t="s">
        <v>21800</v>
      </c>
      <c r="D2153" s="74">
        <v>15.71</v>
      </c>
    </row>
    <row r="2154" spans="1:4" x14ac:dyDescent="0.25">
      <c r="A2154" s="74">
        <v>1917020</v>
      </c>
      <c r="B2154" t="s">
        <v>23748</v>
      </c>
      <c r="C2154" s="74" t="s">
        <v>21800</v>
      </c>
      <c r="D2154" s="74">
        <v>16.010000000000002</v>
      </c>
    </row>
    <row r="2155" spans="1:4" x14ac:dyDescent="0.25">
      <c r="A2155" s="74">
        <v>1917021</v>
      </c>
      <c r="B2155" t="s">
        <v>23749</v>
      </c>
      <c r="C2155" s="74" t="s">
        <v>21800</v>
      </c>
      <c r="D2155" s="74">
        <v>16.329999999999998</v>
      </c>
    </row>
    <row r="2156" spans="1:4" x14ac:dyDescent="0.25">
      <c r="A2156" s="74">
        <v>1917022</v>
      </c>
      <c r="B2156" t="s">
        <v>23750</v>
      </c>
      <c r="C2156" s="74" t="s">
        <v>21800</v>
      </c>
      <c r="D2156" s="74">
        <v>16.66</v>
      </c>
    </row>
    <row r="2157" spans="1:4" x14ac:dyDescent="0.25">
      <c r="A2157" s="74">
        <v>1917023</v>
      </c>
      <c r="B2157" t="s">
        <v>23751</v>
      </c>
      <c r="C2157" s="74" t="s">
        <v>21800</v>
      </c>
      <c r="D2157" s="74">
        <v>17.010000000000002</v>
      </c>
    </row>
    <row r="2158" spans="1:4" x14ac:dyDescent="0.25">
      <c r="A2158" s="74">
        <v>1917024</v>
      </c>
      <c r="B2158" t="s">
        <v>23752</v>
      </c>
      <c r="C2158" s="74" t="s">
        <v>21800</v>
      </c>
      <c r="D2158" s="74">
        <v>17.2</v>
      </c>
    </row>
    <row r="2159" spans="1:4" x14ac:dyDescent="0.25">
      <c r="A2159" s="74">
        <v>1917541</v>
      </c>
      <c r="B2159" t="s">
        <v>23753</v>
      </c>
      <c r="C2159" s="74" t="s">
        <v>21800</v>
      </c>
      <c r="D2159" s="74">
        <v>5.45</v>
      </c>
    </row>
    <row r="2160" spans="1:4" x14ac:dyDescent="0.25">
      <c r="A2160" s="74">
        <v>1917542</v>
      </c>
      <c r="B2160" t="s">
        <v>23754</v>
      </c>
      <c r="C2160" s="74" t="s">
        <v>21800</v>
      </c>
      <c r="D2160" s="74">
        <v>6.05</v>
      </c>
    </row>
    <row r="2161" spans="1:4" x14ac:dyDescent="0.25">
      <c r="A2161" s="74">
        <v>1917543</v>
      </c>
      <c r="B2161" t="s">
        <v>23755</v>
      </c>
      <c r="C2161" s="74" t="s">
        <v>21800</v>
      </c>
      <c r="D2161" s="74">
        <v>6.37</v>
      </c>
    </row>
    <row r="2162" spans="1:4" x14ac:dyDescent="0.25">
      <c r="A2162" s="74">
        <v>1917544</v>
      </c>
      <c r="B2162" t="s">
        <v>23756</v>
      </c>
      <c r="C2162" s="74" t="s">
        <v>21800</v>
      </c>
      <c r="D2162" s="74">
        <v>6.69</v>
      </c>
    </row>
    <row r="2163" spans="1:4" x14ac:dyDescent="0.25">
      <c r="A2163" s="74">
        <v>1917545</v>
      </c>
      <c r="B2163" t="s">
        <v>23757</v>
      </c>
      <c r="C2163" s="74" t="s">
        <v>21800</v>
      </c>
      <c r="D2163" s="74">
        <v>7.09</v>
      </c>
    </row>
    <row r="2164" spans="1:4" x14ac:dyDescent="0.25">
      <c r="A2164" s="74">
        <v>1917546</v>
      </c>
      <c r="B2164" t="s">
        <v>23758</v>
      </c>
      <c r="C2164" s="74" t="s">
        <v>21800</v>
      </c>
      <c r="D2164" s="74">
        <v>7.43</v>
      </c>
    </row>
    <row r="2165" spans="1:4" x14ac:dyDescent="0.25">
      <c r="A2165" s="74">
        <v>1917547</v>
      </c>
      <c r="B2165" t="s">
        <v>23759</v>
      </c>
      <c r="C2165" s="74" t="s">
        <v>21800</v>
      </c>
      <c r="D2165" s="74">
        <v>8.07</v>
      </c>
    </row>
    <row r="2166" spans="1:4" x14ac:dyDescent="0.25">
      <c r="A2166" s="74">
        <v>1917548</v>
      </c>
      <c r="B2166" t="s">
        <v>23760</v>
      </c>
      <c r="C2166" s="74" t="s">
        <v>21800</v>
      </c>
      <c r="D2166" s="74">
        <v>8.48</v>
      </c>
    </row>
    <row r="2167" spans="1:4" x14ac:dyDescent="0.25">
      <c r="A2167" s="74">
        <v>1917549</v>
      </c>
      <c r="B2167" t="s">
        <v>23761</v>
      </c>
      <c r="C2167" s="74" t="s">
        <v>21800</v>
      </c>
      <c r="D2167" s="74">
        <v>8.93</v>
      </c>
    </row>
    <row r="2168" spans="1:4" x14ac:dyDescent="0.25">
      <c r="A2168" s="74">
        <v>1917550</v>
      </c>
      <c r="B2168" t="s">
        <v>23762</v>
      </c>
      <c r="C2168" s="74" t="s">
        <v>21800</v>
      </c>
      <c r="D2168" s="74">
        <v>9.4</v>
      </c>
    </row>
    <row r="2169" spans="1:4" x14ac:dyDescent="0.25">
      <c r="A2169" s="74">
        <v>1917551</v>
      </c>
      <c r="B2169" t="s">
        <v>23763</v>
      </c>
      <c r="C2169" s="74" t="s">
        <v>21800</v>
      </c>
      <c r="D2169" s="74">
        <v>10.11</v>
      </c>
    </row>
    <row r="2170" spans="1:4" x14ac:dyDescent="0.25">
      <c r="A2170" s="74">
        <v>1917552</v>
      </c>
      <c r="B2170" t="s">
        <v>23764</v>
      </c>
      <c r="C2170" s="74" t="s">
        <v>21800</v>
      </c>
      <c r="D2170" s="74">
        <v>10.62</v>
      </c>
    </row>
    <row r="2171" spans="1:4" x14ac:dyDescent="0.25">
      <c r="A2171" s="74">
        <v>1917553</v>
      </c>
      <c r="B2171" t="s">
        <v>23765</v>
      </c>
      <c r="C2171" s="74" t="s">
        <v>21800</v>
      </c>
      <c r="D2171" s="74">
        <v>10.64</v>
      </c>
    </row>
    <row r="2172" spans="1:4" x14ac:dyDescent="0.25">
      <c r="A2172" s="74">
        <v>1917554</v>
      </c>
      <c r="B2172" t="s">
        <v>23766</v>
      </c>
      <c r="C2172" s="74" t="s">
        <v>21800</v>
      </c>
      <c r="D2172" s="74">
        <v>11.59</v>
      </c>
    </row>
    <row r="2173" spans="1:4" x14ac:dyDescent="0.25">
      <c r="A2173" s="74">
        <v>1917555</v>
      </c>
      <c r="B2173" t="s">
        <v>23767</v>
      </c>
      <c r="C2173" s="74" t="s">
        <v>21800</v>
      </c>
      <c r="D2173" s="74">
        <v>12.13</v>
      </c>
    </row>
    <row r="2174" spans="1:4" x14ac:dyDescent="0.25">
      <c r="A2174" s="74">
        <v>1917556</v>
      </c>
      <c r="B2174" t="s">
        <v>23768</v>
      </c>
      <c r="C2174" s="74" t="s">
        <v>21800</v>
      </c>
      <c r="D2174" s="74">
        <v>12.98</v>
      </c>
    </row>
    <row r="2175" spans="1:4" x14ac:dyDescent="0.25">
      <c r="A2175" s="74">
        <v>1917557</v>
      </c>
      <c r="B2175" t="s">
        <v>23769</v>
      </c>
      <c r="C2175" s="74" t="s">
        <v>21800</v>
      </c>
      <c r="D2175" s="74">
        <v>13.57</v>
      </c>
    </row>
    <row r="2176" spans="1:4" x14ac:dyDescent="0.25">
      <c r="A2176" s="74">
        <v>1917558</v>
      </c>
      <c r="B2176" t="s">
        <v>23770</v>
      </c>
      <c r="C2176" s="74" t="s">
        <v>21800</v>
      </c>
      <c r="D2176" s="74">
        <v>14.41</v>
      </c>
    </row>
    <row r="2177" spans="1:4" x14ac:dyDescent="0.25">
      <c r="A2177" s="74">
        <v>1917559</v>
      </c>
      <c r="B2177" t="s">
        <v>23771</v>
      </c>
      <c r="C2177" s="74" t="s">
        <v>21800</v>
      </c>
      <c r="D2177" s="74">
        <v>15.81</v>
      </c>
    </row>
    <row r="2178" spans="1:4" x14ac:dyDescent="0.25">
      <c r="A2178" s="74">
        <v>1917560</v>
      </c>
      <c r="B2178" t="s">
        <v>23772</v>
      </c>
      <c r="C2178" s="74" t="s">
        <v>21800</v>
      </c>
      <c r="D2178" s="74">
        <v>17.57</v>
      </c>
    </row>
    <row r="2179" spans="1:4" x14ac:dyDescent="0.25">
      <c r="A2179" s="74">
        <v>1917561</v>
      </c>
      <c r="B2179" t="s">
        <v>23773</v>
      </c>
      <c r="C2179" s="74" t="s">
        <v>21800</v>
      </c>
      <c r="D2179" s="74">
        <v>19.309999999999999</v>
      </c>
    </row>
    <row r="2180" spans="1:4" x14ac:dyDescent="0.25">
      <c r="A2180" s="74">
        <v>1917562</v>
      </c>
      <c r="B2180" t="s">
        <v>23774</v>
      </c>
      <c r="C2180" s="74" t="s">
        <v>21800</v>
      </c>
      <c r="D2180" s="74">
        <v>21.29</v>
      </c>
    </row>
    <row r="2181" spans="1:4" x14ac:dyDescent="0.25">
      <c r="A2181" s="74">
        <v>1917563</v>
      </c>
      <c r="B2181" t="s">
        <v>23775</v>
      </c>
      <c r="C2181" s="74" t="s">
        <v>21800</v>
      </c>
      <c r="D2181" s="74">
        <v>23.1</v>
      </c>
    </row>
    <row r="2182" spans="1:4" x14ac:dyDescent="0.25">
      <c r="A2182" s="74">
        <v>1917564</v>
      </c>
      <c r="B2182" t="s">
        <v>23776</v>
      </c>
      <c r="C2182" s="74" t="s">
        <v>21800</v>
      </c>
      <c r="D2182" s="74">
        <v>25.05</v>
      </c>
    </row>
    <row r="2183" spans="1:4" x14ac:dyDescent="0.25">
      <c r="A2183" s="74">
        <v>1917565</v>
      </c>
      <c r="B2183" t="s">
        <v>23777</v>
      </c>
      <c r="C2183" s="74" t="s">
        <v>21800</v>
      </c>
      <c r="D2183" s="74">
        <v>27.63</v>
      </c>
    </row>
    <row r="2184" spans="1:4" x14ac:dyDescent="0.25">
      <c r="A2184" s="74">
        <v>1917538</v>
      </c>
      <c r="B2184" t="s">
        <v>23778</v>
      </c>
      <c r="C2184" s="74" t="s">
        <v>21800</v>
      </c>
      <c r="D2184" s="74">
        <v>4.4800000000000004</v>
      </c>
    </row>
    <row r="2185" spans="1:4" x14ac:dyDescent="0.25">
      <c r="A2185" s="74">
        <v>1917566</v>
      </c>
      <c r="B2185" t="s">
        <v>23779</v>
      </c>
      <c r="C2185" s="74" t="s">
        <v>21800</v>
      </c>
      <c r="D2185" s="74">
        <v>30.25</v>
      </c>
    </row>
    <row r="2186" spans="1:4" x14ac:dyDescent="0.25">
      <c r="A2186" s="74">
        <v>1917567</v>
      </c>
      <c r="B2186" t="s">
        <v>23780</v>
      </c>
      <c r="C2186" s="74" t="s">
        <v>21800</v>
      </c>
      <c r="D2186" s="74">
        <v>33.01</v>
      </c>
    </row>
    <row r="2187" spans="1:4" x14ac:dyDescent="0.25">
      <c r="A2187" s="74">
        <v>1917568</v>
      </c>
      <c r="B2187" t="s">
        <v>23781</v>
      </c>
      <c r="C2187" s="74" t="s">
        <v>21800</v>
      </c>
      <c r="D2187" s="74">
        <v>35.64</v>
      </c>
    </row>
    <row r="2188" spans="1:4" x14ac:dyDescent="0.25">
      <c r="A2188" s="74">
        <v>1917569</v>
      </c>
      <c r="B2188" t="s">
        <v>23782</v>
      </c>
      <c r="C2188" s="74" t="s">
        <v>21800</v>
      </c>
      <c r="D2188" s="74">
        <v>38.9</v>
      </c>
    </row>
    <row r="2189" spans="1:4" x14ac:dyDescent="0.25">
      <c r="A2189" s="74">
        <v>1917570</v>
      </c>
      <c r="B2189" t="s">
        <v>23783</v>
      </c>
      <c r="C2189" s="74" t="s">
        <v>21800</v>
      </c>
      <c r="D2189" s="74">
        <v>41.9</v>
      </c>
    </row>
    <row r="2190" spans="1:4" x14ac:dyDescent="0.25">
      <c r="A2190" s="74">
        <v>1917571</v>
      </c>
      <c r="B2190" t="s">
        <v>23784</v>
      </c>
      <c r="C2190" s="74" t="s">
        <v>21800</v>
      </c>
      <c r="D2190" s="74">
        <v>45.44</v>
      </c>
    </row>
    <row r="2191" spans="1:4" x14ac:dyDescent="0.25">
      <c r="A2191" s="74">
        <v>1917572</v>
      </c>
      <c r="B2191" t="s">
        <v>23785</v>
      </c>
      <c r="C2191" s="74" t="s">
        <v>21800</v>
      </c>
      <c r="D2191" s="74">
        <v>49.38</v>
      </c>
    </row>
    <row r="2192" spans="1:4" x14ac:dyDescent="0.25">
      <c r="A2192" s="74">
        <v>1917573</v>
      </c>
      <c r="B2192" t="s">
        <v>23786</v>
      </c>
      <c r="C2192" s="74" t="s">
        <v>21800</v>
      </c>
      <c r="D2192" s="74">
        <v>53.67</v>
      </c>
    </row>
    <row r="2193" spans="1:4" x14ac:dyDescent="0.25">
      <c r="A2193" s="74">
        <v>1917574</v>
      </c>
      <c r="B2193" t="s">
        <v>23787</v>
      </c>
      <c r="C2193" s="74" t="s">
        <v>21800</v>
      </c>
      <c r="D2193" s="74">
        <v>57.58</v>
      </c>
    </row>
    <row r="2194" spans="1:4" x14ac:dyDescent="0.25">
      <c r="A2194" s="74">
        <v>1917539</v>
      </c>
      <c r="B2194" t="s">
        <v>23788</v>
      </c>
      <c r="C2194" s="74" t="s">
        <v>21800</v>
      </c>
      <c r="D2194" s="74">
        <v>4.78</v>
      </c>
    </row>
    <row r="2195" spans="1:4" x14ac:dyDescent="0.25">
      <c r="A2195" s="74">
        <v>1917540</v>
      </c>
      <c r="B2195" t="s">
        <v>23789</v>
      </c>
      <c r="C2195" s="74" t="s">
        <v>21800</v>
      </c>
      <c r="D2195" s="74">
        <v>5.14</v>
      </c>
    </row>
    <row r="2196" spans="1:4" x14ac:dyDescent="0.25">
      <c r="A2196" s="74">
        <v>1917738</v>
      </c>
      <c r="B2196" t="s">
        <v>23790</v>
      </c>
      <c r="C2196" s="74" t="s">
        <v>21800</v>
      </c>
      <c r="D2196" s="74">
        <v>4.41</v>
      </c>
    </row>
    <row r="2197" spans="1:4" x14ac:dyDescent="0.25">
      <c r="A2197" s="74">
        <v>1917238</v>
      </c>
      <c r="B2197" t="s">
        <v>23791</v>
      </c>
      <c r="C2197" s="74" t="s">
        <v>21800</v>
      </c>
      <c r="D2197" s="74">
        <v>6.9</v>
      </c>
    </row>
    <row r="2198" spans="1:4" x14ac:dyDescent="0.25">
      <c r="A2198" s="74">
        <v>1917239</v>
      </c>
      <c r="B2198" t="s">
        <v>23792</v>
      </c>
      <c r="C2198" s="74" t="s">
        <v>21800</v>
      </c>
      <c r="D2198" s="74">
        <v>7.56</v>
      </c>
    </row>
    <row r="2199" spans="1:4" x14ac:dyDescent="0.25">
      <c r="A2199" s="74">
        <v>1917240</v>
      </c>
      <c r="B2199" t="s">
        <v>23793</v>
      </c>
      <c r="C2199" s="74" t="s">
        <v>21800</v>
      </c>
      <c r="D2199" s="74">
        <v>8.06</v>
      </c>
    </row>
    <row r="2200" spans="1:4" x14ac:dyDescent="0.25">
      <c r="A2200" s="74">
        <v>1917241</v>
      </c>
      <c r="B2200" t="s">
        <v>23794</v>
      </c>
      <c r="C2200" s="74" t="s">
        <v>21800</v>
      </c>
      <c r="D2200" s="74">
        <v>8.52</v>
      </c>
    </row>
    <row r="2201" spans="1:4" x14ac:dyDescent="0.25">
      <c r="A2201" s="74">
        <v>1917242</v>
      </c>
      <c r="B2201" t="s">
        <v>23795</v>
      </c>
      <c r="C2201" s="74" t="s">
        <v>21800</v>
      </c>
      <c r="D2201" s="74">
        <v>8.9600000000000009</v>
      </c>
    </row>
    <row r="2202" spans="1:4" x14ac:dyDescent="0.25">
      <c r="A2202" s="74">
        <v>1917243</v>
      </c>
      <c r="B2202" t="s">
        <v>23796</v>
      </c>
      <c r="C2202" s="74" t="s">
        <v>21800</v>
      </c>
      <c r="D2202" s="74">
        <v>9.3800000000000008</v>
      </c>
    </row>
    <row r="2203" spans="1:4" x14ac:dyDescent="0.25">
      <c r="A2203" s="74">
        <v>1917244</v>
      </c>
      <c r="B2203" t="s">
        <v>23797</v>
      </c>
      <c r="C2203" s="74" t="s">
        <v>21800</v>
      </c>
      <c r="D2203" s="74">
        <v>9.99</v>
      </c>
    </row>
    <row r="2204" spans="1:4" x14ac:dyDescent="0.25">
      <c r="A2204" s="74">
        <v>1917245</v>
      </c>
      <c r="B2204" t="s">
        <v>23798</v>
      </c>
      <c r="C2204" s="74" t="s">
        <v>21800</v>
      </c>
      <c r="D2204" s="74">
        <v>10.49</v>
      </c>
    </row>
    <row r="2205" spans="1:4" x14ac:dyDescent="0.25">
      <c r="A2205" s="74">
        <v>1917246</v>
      </c>
      <c r="B2205" t="s">
        <v>23799</v>
      </c>
      <c r="C2205" s="74" t="s">
        <v>21800</v>
      </c>
      <c r="D2205" s="74">
        <v>11.03</v>
      </c>
    </row>
    <row r="2206" spans="1:4" x14ac:dyDescent="0.25">
      <c r="A2206" s="74">
        <v>1917247</v>
      </c>
      <c r="B2206" t="s">
        <v>23800</v>
      </c>
      <c r="C2206" s="74" t="s">
        <v>21800</v>
      </c>
      <c r="D2206" s="74">
        <v>11.93</v>
      </c>
    </row>
    <row r="2207" spans="1:4" x14ac:dyDescent="0.25">
      <c r="A2207" s="74">
        <v>1917248</v>
      </c>
      <c r="B2207" t="s">
        <v>23801</v>
      </c>
      <c r="C2207" s="74" t="s">
        <v>21800</v>
      </c>
      <c r="D2207" s="74">
        <v>13.63</v>
      </c>
    </row>
    <row r="2208" spans="1:4" x14ac:dyDescent="0.25">
      <c r="A2208" s="74">
        <v>1917249</v>
      </c>
      <c r="B2208" t="s">
        <v>23802</v>
      </c>
      <c r="C2208" s="74" t="s">
        <v>21800</v>
      </c>
      <c r="D2208" s="74">
        <v>16.309999999999999</v>
      </c>
    </row>
    <row r="2209" spans="1:4" x14ac:dyDescent="0.25">
      <c r="A2209" s="74">
        <v>1917235</v>
      </c>
      <c r="B2209" t="s">
        <v>23803</v>
      </c>
      <c r="C2209" s="74" t="s">
        <v>21800</v>
      </c>
      <c r="D2209" s="74">
        <v>5.52</v>
      </c>
    </row>
    <row r="2210" spans="1:4" x14ac:dyDescent="0.25">
      <c r="A2210" s="74">
        <v>1917236</v>
      </c>
      <c r="B2210" t="s">
        <v>23804</v>
      </c>
      <c r="C2210" s="74" t="s">
        <v>21800</v>
      </c>
      <c r="D2210" s="74">
        <v>5.89</v>
      </c>
    </row>
    <row r="2211" spans="1:4" x14ac:dyDescent="0.25">
      <c r="A2211" s="74">
        <v>1917237</v>
      </c>
      <c r="B2211" t="s">
        <v>23805</v>
      </c>
      <c r="C2211" s="74" t="s">
        <v>21800</v>
      </c>
      <c r="D2211" s="74">
        <v>6.33</v>
      </c>
    </row>
    <row r="2212" spans="1:4" x14ac:dyDescent="0.25">
      <c r="A2212" s="74">
        <v>1917725</v>
      </c>
      <c r="B2212" t="s">
        <v>23806</v>
      </c>
      <c r="C2212" s="74" t="s">
        <v>21800</v>
      </c>
      <c r="D2212" s="74">
        <v>5.38</v>
      </c>
    </row>
    <row r="2213" spans="1:4" x14ac:dyDescent="0.25">
      <c r="A2213" s="74">
        <v>1917311</v>
      </c>
      <c r="B2213" t="s">
        <v>23807</v>
      </c>
      <c r="C2213" s="74" t="s">
        <v>21800</v>
      </c>
      <c r="D2213" s="74">
        <v>5.44</v>
      </c>
    </row>
    <row r="2214" spans="1:4" x14ac:dyDescent="0.25">
      <c r="A2214" s="74">
        <v>1917312</v>
      </c>
      <c r="B2214" t="s">
        <v>23808</v>
      </c>
      <c r="C2214" s="74" t="s">
        <v>21800</v>
      </c>
      <c r="D2214" s="74">
        <v>6.12</v>
      </c>
    </row>
    <row r="2215" spans="1:4" x14ac:dyDescent="0.25">
      <c r="A2215" s="74">
        <v>1917313</v>
      </c>
      <c r="B2215" t="s">
        <v>23809</v>
      </c>
      <c r="C2215" s="74" t="s">
        <v>21800</v>
      </c>
      <c r="D2215" s="74">
        <v>6.57</v>
      </c>
    </row>
    <row r="2216" spans="1:4" x14ac:dyDescent="0.25">
      <c r="A2216" s="74">
        <v>1917314</v>
      </c>
      <c r="B2216" t="s">
        <v>23810</v>
      </c>
      <c r="C2216" s="74" t="s">
        <v>21800</v>
      </c>
      <c r="D2216" s="74">
        <v>7</v>
      </c>
    </row>
    <row r="2217" spans="1:4" x14ac:dyDescent="0.25">
      <c r="A2217" s="74">
        <v>1917315</v>
      </c>
      <c r="B2217" t="s">
        <v>23811</v>
      </c>
      <c r="C2217" s="74" t="s">
        <v>21800</v>
      </c>
      <c r="D2217" s="74">
        <v>7.52</v>
      </c>
    </row>
    <row r="2218" spans="1:4" x14ac:dyDescent="0.25">
      <c r="A2218" s="74">
        <v>1917316</v>
      </c>
      <c r="B2218" t="s">
        <v>23812</v>
      </c>
      <c r="C2218" s="74" t="s">
        <v>21800</v>
      </c>
      <c r="D2218" s="74">
        <v>8.0299999999999994</v>
      </c>
    </row>
    <row r="2219" spans="1:4" x14ac:dyDescent="0.25">
      <c r="A2219" s="74">
        <v>1917317</v>
      </c>
      <c r="B2219" t="s">
        <v>23813</v>
      </c>
      <c r="C2219" s="74" t="s">
        <v>21800</v>
      </c>
      <c r="D2219" s="74">
        <v>8.82</v>
      </c>
    </row>
    <row r="2220" spans="1:4" x14ac:dyDescent="0.25">
      <c r="A2220" s="74">
        <v>1917318</v>
      </c>
      <c r="B2220" t="s">
        <v>23814</v>
      </c>
      <c r="C2220" s="74" t="s">
        <v>21800</v>
      </c>
      <c r="D2220" s="74">
        <v>9.51</v>
      </c>
    </row>
    <row r="2221" spans="1:4" x14ac:dyDescent="0.25">
      <c r="A2221" s="74">
        <v>1917319</v>
      </c>
      <c r="B2221" t="s">
        <v>23815</v>
      </c>
      <c r="C2221" s="74" t="s">
        <v>21800</v>
      </c>
      <c r="D2221" s="74">
        <v>10.17</v>
      </c>
    </row>
    <row r="2222" spans="1:4" x14ac:dyDescent="0.25">
      <c r="A2222" s="74">
        <v>1917320</v>
      </c>
      <c r="B2222" t="s">
        <v>23816</v>
      </c>
      <c r="C2222" s="74" t="s">
        <v>21800</v>
      </c>
      <c r="D2222" s="74">
        <v>10.87</v>
      </c>
    </row>
    <row r="2223" spans="1:4" x14ac:dyDescent="0.25">
      <c r="A2223" s="74">
        <v>1917321</v>
      </c>
      <c r="B2223" t="s">
        <v>23817</v>
      </c>
      <c r="C2223" s="74" t="s">
        <v>21800</v>
      </c>
      <c r="D2223" s="74">
        <v>13.23</v>
      </c>
    </row>
    <row r="2224" spans="1:4" x14ac:dyDescent="0.25">
      <c r="A2224" s="74">
        <v>1917322</v>
      </c>
      <c r="B2224" t="s">
        <v>23818</v>
      </c>
      <c r="C2224" s="74" t="s">
        <v>21800</v>
      </c>
      <c r="D2224" s="74">
        <v>15.29</v>
      </c>
    </row>
    <row r="2225" spans="1:4" x14ac:dyDescent="0.25">
      <c r="A2225" s="74">
        <v>1917323</v>
      </c>
      <c r="B2225" t="s">
        <v>23819</v>
      </c>
      <c r="C2225" s="74" t="s">
        <v>21800</v>
      </c>
      <c r="D2225" s="74">
        <v>17.91</v>
      </c>
    </row>
    <row r="2226" spans="1:4" x14ac:dyDescent="0.25">
      <c r="A2226" s="74">
        <v>1917324</v>
      </c>
      <c r="B2226" t="s">
        <v>23820</v>
      </c>
      <c r="C2226" s="74" t="s">
        <v>21800</v>
      </c>
      <c r="D2226" s="74">
        <v>20.67</v>
      </c>
    </row>
    <row r="2227" spans="1:4" x14ac:dyDescent="0.25">
      <c r="A2227" s="74">
        <v>1917325</v>
      </c>
      <c r="B2227" t="s">
        <v>23821</v>
      </c>
      <c r="C2227" s="74" t="s">
        <v>21800</v>
      </c>
      <c r="D2227" s="74">
        <v>23.92</v>
      </c>
    </row>
    <row r="2228" spans="1:4" x14ac:dyDescent="0.25">
      <c r="A2228" s="74">
        <v>1917326</v>
      </c>
      <c r="B2228" t="s">
        <v>23822</v>
      </c>
      <c r="C2228" s="74" t="s">
        <v>21800</v>
      </c>
      <c r="D2228" s="74">
        <v>28.32</v>
      </c>
    </row>
    <row r="2229" spans="1:4" x14ac:dyDescent="0.25">
      <c r="A2229" s="74">
        <v>1917327</v>
      </c>
      <c r="B2229" t="s">
        <v>23823</v>
      </c>
      <c r="C2229" s="74" t="s">
        <v>21800</v>
      </c>
      <c r="D2229" s="74">
        <v>32.78</v>
      </c>
    </row>
    <row r="2230" spans="1:4" x14ac:dyDescent="0.25">
      <c r="A2230" s="74">
        <v>1917328</v>
      </c>
      <c r="B2230" t="s">
        <v>23824</v>
      </c>
      <c r="C2230" s="74" t="s">
        <v>21800</v>
      </c>
      <c r="D2230" s="74">
        <v>37.9</v>
      </c>
    </row>
    <row r="2231" spans="1:4" x14ac:dyDescent="0.25">
      <c r="A2231" s="74">
        <v>1917329</v>
      </c>
      <c r="B2231" t="s">
        <v>23825</v>
      </c>
      <c r="C2231" s="74" t="s">
        <v>21800</v>
      </c>
      <c r="D2231" s="74">
        <v>41.38</v>
      </c>
    </row>
    <row r="2232" spans="1:4" x14ac:dyDescent="0.25">
      <c r="A2232" s="74">
        <v>1917330</v>
      </c>
      <c r="B2232" t="s">
        <v>23826</v>
      </c>
      <c r="C2232" s="74" t="s">
        <v>21800</v>
      </c>
      <c r="D2232" s="74">
        <v>45.66</v>
      </c>
    </row>
    <row r="2233" spans="1:4" x14ac:dyDescent="0.25">
      <c r="A2233" s="74">
        <v>1917308</v>
      </c>
      <c r="B2233" t="s">
        <v>23827</v>
      </c>
      <c r="C2233" s="74" t="s">
        <v>21800</v>
      </c>
      <c r="D2233" s="74">
        <v>4.46</v>
      </c>
    </row>
    <row r="2234" spans="1:4" x14ac:dyDescent="0.25">
      <c r="A2234" s="74">
        <v>1917309</v>
      </c>
      <c r="B2234" t="s">
        <v>23828</v>
      </c>
      <c r="C2234" s="74" t="s">
        <v>21800</v>
      </c>
      <c r="D2234" s="74">
        <v>4.74</v>
      </c>
    </row>
    <row r="2235" spans="1:4" x14ac:dyDescent="0.25">
      <c r="A2235" s="74">
        <v>1917310</v>
      </c>
      <c r="B2235" t="s">
        <v>23829</v>
      </c>
      <c r="C2235" s="74" t="s">
        <v>21800</v>
      </c>
      <c r="D2235" s="74">
        <v>5.04</v>
      </c>
    </row>
    <row r="2236" spans="1:4" x14ac:dyDescent="0.25">
      <c r="A2236" s="74">
        <v>1917730</v>
      </c>
      <c r="B2236" t="s">
        <v>23830</v>
      </c>
      <c r="C2236" s="74" t="s">
        <v>21800</v>
      </c>
      <c r="D2236" s="74">
        <v>4.4000000000000004</v>
      </c>
    </row>
    <row r="2237" spans="1:4" x14ac:dyDescent="0.25">
      <c r="A2237" s="74">
        <v>1917415</v>
      </c>
      <c r="B2237" t="s">
        <v>23831</v>
      </c>
      <c r="C2237" s="74" t="s">
        <v>21800</v>
      </c>
      <c r="D2237" s="74">
        <v>5.43</v>
      </c>
    </row>
    <row r="2238" spans="1:4" x14ac:dyDescent="0.25">
      <c r="A2238" s="74">
        <v>1917416</v>
      </c>
      <c r="B2238" t="s">
        <v>23832</v>
      </c>
      <c r="C2238" s="74" t="s">
        <v>21800</v>
      </c>
      <c r="D2238" s="74">
        <v>6.09</v>
      </c>
    </row>
    <row r="2239" spans="1:4" x14ac:dyDescent="0.25">
      <c r="A2239" s="74">
        <v>1917417</v>
      </c>
      <c r="B2239" t="s">
        <v>23833</v>
      </c>
      <c r="C2239" s="74" t="s">
        <v>21800</v>
      </c>
      <c r="D2239" s="74">
        <v>6.52</v>
      </c>
    </row>
    <row r="2240" spans="1:4" x14ac:dyDescent="0.25">
      <c r="A2240" s="74">
        <v>1917418</v>
      </c>
      <c r="B2240" t="s">
        <v>23834</v>
      </c>
      <c r="C2240" s="74" t="s">
        <v>21800</v>
      </c>
      <c r="D2240" s="74">
        <v>6.93</v>
      </c>
    </row>
    <row r="2241" spans="1:4" x14ac:dyDescent="0.25">
      <c r="A2241" s="74">
        <v>1917419</v>
      </c>
      <c r="B2241" t="s">
        <v>23835</v>
      </c>
      <c r="C2241" s="74" t="s">
        <v>21800</v>
      </c>
      <c r="D2241" s="74">
        <v>7.3</v>
      </c>
    </row>
    <row r="2242" spans="1:4" x14ac:dyDescent="0.25">
      <c r="A2242" s="74">
        <v>1917420</v>
      </c>
      <c r="B2242" t="s">
        <v>23836</v>
      </c>
      <c r="C2242" s="74" t="s">
        <v>21800</v>
      </c>
      <c r="D2242" s="74">
        <v>7.73</v>
      </c>
    </row>
    <row r="2243" spans="1:4" x14ac:dyDescent="0.25">
      <c r="A2243" s="74">
        <v>1917421</v>
      </c>
      <c r="B2243" t="s">
        <v>23837</v>
      </c>
      <c r="C2243" s="74" t="s">
        <v>21800</v>
      </c>
      <c r="D2243" s="74">
        <v>8.42</v>
      </c>
    </row>
    <row r="2244" spans="1:4" x14ac:dyDescent="0.25">
      <c r="A2244" s="74">
        <v>1917422</v>
      </c>
      <c r="B2244" t="s">
        <v>23838</v>
      </c>
      <c r="C2244" s="74" t="s">
        <v>21800</v>
      </c>
      <c r="D2244" s="74">
        <v>8.83</v>
      </c>
    </row>
    <row r="2245" spans="1:4" x14ac:dyDescent="0.25">
      <c r="A2245" s="74">
        <v>1917423</v>
      </c>
      <c r="B2245" t="s">
        <v>23839</v>
      </c>
      <c r="C2245" s="74" t="s">
        <v>21800</v>
      </c>
      <c r="D2245" s="74">
        <v>9.24</v>
      </c>
    </row>
    <row r="2246" spans="1:4" x14ac:dyDescent="0.25">
      <c r="A2246" s="74">
        <v>1917424</v>
      </c>
      <c r="B2246" t="s">
        <v>23840</v>
      </c>
      <c r="C2246" s="74" t="s">
        <v>21800</v>
      </c>
      <c r="D2246" s="74">
        <v>9.67</v>
      </c>
    </row>
    <row r="2247" spans="1:4" x14ac:dyDescent="0.25">
      <c r="A2247" s="74">
        <v>1917425</v>
      </c>
      <c r="B2247" t="s">
        <v>23841</v>
      </c>
      <c r="C2247" s="74" t="s">
        <v>21800</v>
      </c>
      <c r="D2247" s="74">
        <v>10.5</v>
      </c>
    </row>
    <row r="2248" spans="1:4" x14ac:dyDescent="0.25">
      <c r="A2248" s="74">
        <v>1917426</v>
      </c>
      <c r="B2248" t="s">
        <v>23842</v>
      </c>
      <c r="C2248" s="74" t="s">
        <v>21800</v>
      </c>
      <c r="D2248" s="74">
        <v>11.38</v>
      </c>
    </row>
    <row r="2249" spans="1:4" x14ac:dyDescent="0.25">
      <c r="A2249" s="74">
        <v>1917427</v>
      </c>
      <c r="B2249" t="s">
        <v>23843</v>
      </c>
      <c r="C2249" s="74" t="s">
        <v>21800</v>
      </c>
      <c r="D2249" s="74">
        <v>12.93</v>
      </c>
    </row>
    <row r="2250" spans="1:4" x14ac:dyDescent="0.25">
      <c r="A2250" s="74">
        <v>1917428</v>
      </c>
      <c r="B2250" t="s">
        <v>23844</v>
      </c>
      <c r="C2250" s="74" t="s">
        <v>21800</v>
      </c>
      <c r="D2250" s="74">
        <v>14.73</v>
      </c>
    </row>
    <row r="2251" spans="1:4" x14ac:dyDescent="0.25">
      <c r="A2251" s="74">
        <v>1917429</v>
      </c>
      <c r="B2251" t="s">
        <v>23845</v>
      </c>
      <c r="C2251" s="74" t="s">
        <v>21800</v>
      </c>
      <c r="D2251" s="74">
        <v>16.63</v>
      </c>
    </row>
    <row r="2252" spans="1:4" x14ac:dyDescent="0.25">
      <c r="A2252" s="74">
        <v>1917430</v>
      </c>
      <c r="B2252" t="s">
        <v>23846</v>
      </c>
      <c r="C2252" s="74" t="s">
        <v>21800</v>
      </c>
      <c r="D2252" s="74">
        <v>19.149999999999999</v>
      </c>
    </row>
    <row r="2253" spans="1:4" x14ac:dyDescent="0.25">
      <c r="A2253" s="74">
        <v>1917431</v>
      </c>
      <c r="B2253" t="s">
        <v>23847</v>
      </c>
      <c r="C2253" s="74" t="s">
        <v>21800</v>
      </c>
      <c r="D2253" s="74">
        <v>21.35</v>
      </c>
    </row>
    <row r="2254" spans="1:4" x14ac:dyDescent="0.25">
      <c r="A2254" s="74">
        <v>1917432</v>
      </c>
      <c r="B2254" t="s">
        <v>23848</v>
      </c>
      <c r="C2254" s="74" t="s">
        <v>21800</v>
      </c>
      <c r="D2254" s="74">
        <v>24.19</v>
      </c>
    </row>
    <row r="2255" spans="1:4" x14ac:dyDescent="0.25">
      <c r="A2255" s="74">
        <v>1917433</v>
      </c>
      <c r="B2255" t="s">
        <v>23849</v>
      </c>
      <c r="C2255" s="74" t="s">
        <v>21800</v>
      </c>
      <c r="D2255" s="74">
        <v>27.1</v>
      </c>
    </row>
    <row r="2256" spans="1:4" x14ac:dyDescent="0.25">
      <c r="A2256" s="74">
        <v>1917434</v>
      </c>
      <c r="B2256" t="s">
        <v>23850</v>
      </c>
      <c r="C2256" s="74" t="s">
        <v>21800</v>
      </c>
      <c r="D2256" s="74">
        <v>30.56</v>
      </c>
    </row>
    <row r="2257" spans="1:4" x14ac:dyDescent="0.25">
      <c r="A2257" s="74">
        <v>1917435</v>
      </c>
      <c r="B2257" t="s">
        <v>23851</v>
      </c>
      <c r="C2257" s="74" t="s">
        <v>21800</v>
      </c>
      <c r="D2257" s="74">
        <v>34.67</v>
      </c>
    </row>
    <row r="2258" spans="1:4" x14ac:dyDescent="0.25">
      <c r="A2258" s="74">
        <v>1917436</v>
      </c>
      <c r="B2258" t="s">
        <v>23852</v>
      </c>
      <c r="C2258" s="74" t="s">
        <v>21800</v>
      </c>
      <c r="D2258" s="74">
        <v>38.39</v>
      </c>
    </row>
    <row r="2259" spans="1:4" x14ac:dyDescent="0.25">
      <c r="A2259" s="74">
        <v>1917437</v>
      </c>
      <c r="B2259" t="s">
        <v>23853</v>
      </c>
      <c r="C2259" s="74" t="s">
        <v>21800</v>
      </c>
      <c r="D2259" s="74">
        <v>43.14</v>
      </c>
    </row>
    <row r="2260" spans="1:4" x14ac:dyDescent="0.25">
      <c r="A2260" s="74">
        <v>1917438</v>
      </c>
      <c r="B2260" t="s">
        <v>23854</v>
      </c>
      <c r="C2260" s="74" t="s">
        <v>21800</v>
      </c>
      <c r="D2260" s="74">
        <v>46.46</v>
      </c>
    </row>
    <row r="2261" spans="1:4" x14ac:dyDescent="0.25">
      <c r="A2261" s="74">
        <v>1917439</v>
      </c>
      <c r="B2261" t="s">
        <v>23855</v>
      </c>
      <c r="C2261" s="74" t="s">
        <v>21800</v>
      </c>
      <c r="D2261" s="74">
        <v>49.39</v>
      </c>
    </row>
    <row r="2262" spans="1:4" x14ac:dyDescent="0.25">
      <c r="A2262" s="74">
        <v>1917412</v>
      </c>
      <c r="B2262" t="s">
        <v>23856</v>
      </c>
      <c r="C2262" s="74" t="s">
        <v>21800</v>
      </c>
      <c r="D2262" s="74">
        <v>4.09</v>
      </c>
    </row>
    <row r="2263" spans="1:4" x14ac:dyDescent="0.25">
      <c r="A2263" s="74">
        <v>1917413</v>
      </c>
      <c r="B2263" t="s">
        <v>23857</v>
      </c>
      <c r="C2263" s="74" t="s">
        <v>21800</v>
      </c>
      <c r="D2263" s="74">
        <v>4.57</v>
      </c>
    </row>
    <row r="2264" spans="1:4" x14ac:dyDescent="0.25">
      <c r="A2264" s="74">
        <v>1917414</v>
      </c>
      <c r="B2264" t="s">
        <v>23858</v>
      </c>
      <c r="C2264" s="74" t="s">
        <v>21800</v>
      </c>
      <c r="D2264" s="74">
        <v>5.05</v>
      </c>
    </row>
    <row r="2265" spans="1:4" x14ac:dyDescent="0.25">
      <c r="A2265" s="74">
        <v>1917733</v>
      </c>
      <c r="B2265" t="s">
        <v>23859</v>
      </c>
      <c r="C2265" s="74" t="s">
        <v>21800</v>
      </c>
      <c r="D2265" s="74">
        <v>3.82</v>
      </c>
    </row>
    <row r="2266" spans="1:4" x14ac:dyDescent="0.25">
      <c r="A2266" s="74">
        <v>1917049</v>
      </c>
      <c r="B2266" t="s">
        <v>23860</v>
      </c>
      <c r="C2266" s="74" t="s">
        <v>21800</v>
      </c>
      <c r="D2266" s="74">
        <v>11.96</v>
      </c>
    </row>
    <row r="2267" spans="1:4" x14ac:dyDescent="0.25">
      <c r="A2267" s="74">
        <v>1917050</v>
      </c>
      <c r="B2267" t="s">
        <v>23861</v>
      </c>
      <c r="C2267" s="74" t="s">
        <v>21800</v>
      </c>
      <c r="D2267" s="74">
        <v>12.18</v>
      </c>
    </row>
    <row r="2268" spans="1:4" x14ac:dyDescent="0.25">
      <c r="A2268" s="74">
        <v>1917051</v>
      </c>
      <c r="B2268" t="s">
        <v>23862</v>
      </c>
      <c r="C2268" s="74" t="s">
        <v>21800</v>
      </c>
      <c r="D2268" s="74">
        <v>12.4</v>
      </c>
    </row>
    <row r="2269" spans="1:4" x14ac:dyDescent="0.25">
      <c r="A2269" s="74">
        <v>1917052</v>
      </c>
      <c r="B2269" t="s">
        <v>23863</v>
      </c>
      <c r="C2269" s="74" t="s">
        <v>21800</v>
      </c>
      <c r="D2269" s="74">
        <v>12.64</v>
      </c>
    </row>
    <row r="2270" spans="1:4" x14ac:dyDescent="0.25">
      <c r="A2270" s="74">
        <v>1917053</v>
      </c>
      <c r="B2270" t="s">
        <v>23864</v>
      </c>
      <c r="C2270" s="74" t="s">
        <v>21800</v>
      </c>
      <c r="D2270" s="74">
        <v>12.88</v>
      </c>
    </row>
    <row r="2271" spans="1:4" x14ac:dyDescent="0.25">
      <c r="A2271" s="74">
        <v>1917054</v>
      </c>
      <c r="B2271" t="s">
        <v>23865</v>
      </c>
      <c r="C2271" s="74" t="s">
        <v>21800</v>
      </c>
      <c r="D2271" s="74">
        <v>13.01</v>
      </c>
    </row>
    <row r="2272" spans="1:4" x14ac:dyDescent="0.25">
      <c r="A2272" s="74">
        <v>1901553</v>
      </c>
      <c r="B2272" t="s">
        <v>23866</v>
      </c>
      <c r="C2272" s="74" t="s">
        <v>21800</v>
      </c>
      <c r="D2272" s="74">
        <v>8.02</v>
      </c>
    </row>
    <row r="2273" spans="1:4" x14ac:dyDescent="0.25">
      <c r="A2273" s="74">
        <v>1901554</v>
      </c>
      <c r="B2273" t="s">
        <v>23867</v>
      </c>
      <c r="C2273" s="74" t="s">
        <v>21800</v>
      </c>
      <c r="D2273" s="74">
        <v>8.08</v>
      </c>
    </row>
    <row r="2274" spans="1:4" x14ac:dyDescent="0.25">
      <c r="A2274" s="74">
        <v>1901555</v>
      </c>
      <c r="B2274" t="s">
        <v>23868</v>
      </c>
      <c r="C2274" s="74" t="s">
        <v>21800</v>
      </c>
      <c r="D2274" s="74">
        <v>8.15</v>
      </c>
    </row>
    <row r="2275" spans="1:4" x14ac:dyDescent="0.25">
      <c r="A2275" s="74">
        <v>1901556</v>
      </c>
      <c r="B2275" t="s">
        <v>23869</v>
      </c>
      <c r="C2275" s="74" t="s">
        <v>21800</v>
      </c>
      <c r="D2275" s="74">
        <v>8.2200000000000006</v>
      </c>
    </row>
    <row r="2276" spans="1:4" x14ac:dyDescent="0.25">
      <c r="A2276" s="74">
        <v>1901557</v>
      </c>
      <c r="B2276" t="s">
        <v>23870</v>
      </c>
      <c r="C2276" s="74" t="s">
        <v>21800</v>
      </c>
      <c r="D2276" s="74">
        <v>8.2899999999999991</v>
      </c>
    </row>
    <row r="2277" spans="1:4" x14ac:dyDescent="0.25">
      <c r="A2277" s="74">
        <v>1901558</v>
      </c>
      <c r="B2277" t="s">
        <v>23871</v>
      </c>
      <c r="C2277" s="74" t="s">
        <v>21800</v>
      </c>
      <c r="D2277" s="74">
        <v>8.33</v>
      </c>
    </row>
    <row r="2278" spans="1:4" x14ac:dyDescent="0.25">
      <c r="A2278" s="74">
        <v>1901560</v>
      </c>
      <c r="B2278" t="s">
        <v>23872</v>
      </c>
      <c r="C2278" s="74" t="s">
        <v>21800</v>
      </c>
      <c r="D2278" s="74">
        <v>10.62</v>
      </c>
    </row>
    <row r="2279" spans="1:4" x14ac:dyDescent="0.25">
      <c r="A2279" s="74">
        <v>1901561</v>
      </c>
      <c r="B2279" t="s">
        <v>23873</v>
      </c>
      <c r="C2279" s="74" t="s">
        <v>21800</v>
      </c>
      <c r="D2279" s="74">
        <v>10.68</v>
      </c>
    </row>
    <row r="2280" spans="1:4" x14ac:dyDescent="0.25">
      <c r="A2280" s="74">
        <v>1901562</v>
      </c>
      <c r="B2280" t="s">
        <v>23874</v>
      </c>
      <c r="C2280" s="74" t="s">
        <v>21800</v>
      </c>
      <c r="D2280" s="74">
        <v>10.74</v>
      </c>
    </row>
    <row r="2281" spans="1:4" x14ac:dyDescent="0.25">
      <c r="A2281" s="74">
        <v>1901563</v>
      </c>
      <c r="B2281" t="s">
        <v>23875</v>
      </c>
      <c r="C2281" s="74" t="s">
        <v>21800</v>
      </c>
      <c r="D2281" s="74">
        <v>10.81</v>
      </c>
    </row>
    <row r="2282" spans="1:4" x14ac:dyDescent="0.25">
      <c r="A2282" s="74">
        <v>1901564</v>
      </c>
      <c r="B2282" t="s">
        <v>23876</v>
      </c>
      <c r="C2282" s="74" t="s">
        <v>21800</v>
      </c>
      <c r="D2282" s="74">
        <v>10.88</v>
      </c>
    </row>
    <row r="2283" spans="1:4" x14ac:dyDescent="0.25">
      <c r="A2283" s="74">
        <v>1901559</v>
      </c>
      <c r="B2283" t="s">
        <v>23877</v>
      </c>
      <c r="C2283" s="74" t="s">
        <v>21800</v>
      </c>
      <c r="D2283" s="74">
        <v>10.91</v>
      </c>
    </row>
    <row r="2284" spans="1:4" x14ac:dyDescent="0.25">
      <c r="A2284" s="74">
        <v>1917085</v>
      </c>
      <c r="B2284" t="s">
        <v>23878</v>
      </c>
      <c r="C2284" s="74" t="s">
        <v>21800</v>
      </c>
      <c r="D2284" s="74">
        <v>10.5</v>
      </c>
    </row>
    <row r="2285" spans="1:4" x14ac:dyDescent="0.25">
      <c r="A2285" s="74">
        <v>1917086</v>
      </c>
      <c r="B2285" t="s">
        <v>23879</v>
      </c>
      <c r="C2285" s="74" t="s">
        <v>21800</v>
      </c>
      <c r="D2285" s="74">
        <v>10.63</v>
      </c>
    </row>
    <row r="2286" spans="1:4" x14ac:dyDescent="0.25">
      <c r="A2286" s="74">
        <v>1917087</v>
      </c>
      <c r="B2286" t="s">
        <v>23880</v>
      </c>
      <c r="C2286" s="74" t="s">
        <v>21800</v>
      </c>
      <c r="D2286" s="74">
        <v>10.77</v>
      </c>
    </row>
    <row r="2287" spans="1:4" x14ac:dyDescent="0.25">
      <c r="A2287" s="74">
        <v>1917088</v>
      </c>
      <c r="B2287" t="s">
        <v>23881</v>
      </c>
      <c r="C2287" s="74" t="s">
        <v>21800</v>
      </c>
      <c r="D2287" s="74">
        <v>10.92</v>
      </c>
    </row>
    <row r="2288" spans="1:4" x14ac:dyDescent="0.25">
      <c r="A2288" s="74">
        <v>1917089</v>
      </c>
      <c r="B2288" t="s">
        <v>23882</v>
      </c>
      <c r="C2288" s="74" t="s">
        <v>21800</v>
      </c>
      <c r="D2288" s="74">
        <v>11.07</v>
      </c>
    </row>
    <row r="2289" spans="1:4" x14ac:dyDescent="0.25">
      <c r="A2289" s="74">
        <v>1917090</v>
      </c>
      <c r="B2289" t="s">
        <v>23883</v>
      </c>
      <c r="C2289" s="74" t="s">
        <v>21800</v>
      </c>
      <c r="D2289" s="74">
        <v>11.16</v>
      </c>
    </row>
    <row r="2290" spans="1:4" x14ac:dyDescent="0.25">
      <c r="A2290" s="74">
        <v>1901566</v>
      </c>
      <c r="B2290" t="s">
        <v>23884</v>
      </c>
      <c r="C2290" s="74" t="s">
        <v>21800</v>
      </c>
      <c r="D2290" s="74">
        <v>13.28</v>
      </c>
    </row>
    <row r="2291" spans="1:4" x14ac:dyDescent="0.25">
      <c r="A2291" s="74">
        <v>1901567</v>
      </c>
      <c r="B2291" t="s">
        <v>23885</v>
      </c>
      <c r="C2291" s="74" t="s">
        <v>21800</v>
      </c>
      <c r="D2291" s="74">
        <v>13.34</v>
      </c>
    </row>
    <row r="2292" spans="1:4" x14ac:dyDescent="0.25">
      <c r="A2292" s="74">
        <v>1901568</v>
      </c>
      <c r="B2292" t="s">
        <v>23886</v>
      </c>
      <c r="C2292" s="74" t="s">
        <v>21800</v>
      </c>
      <c r="D2292" s="74">
        <v>13.4</v>
      </c>
    </row>
    <row r="2293" spans="1:4" x14ac:dyDescent="0.25">
      <c r="A2293" s="74">
        <v>1901569</v>
      </c>
      <c r="B2293" t="s">
        <v>23887</v>
      </c>
      <c r="C2293" s="74" t="s">
        <v>21800</v>
      </c>
      <c r="D2293" s="74">
        <v>13.46</v>
      </c>
    </row>
    <row r="2294" spans="1:4" x14ac:dyDescent="0.25">
      <c r="A2294" s="74">
        <v>1901570</v>
      </c>
      <c r="B2294" t="s">
        <v>23888</v>
      </c>
      <c r="C2294" s="74" t="s">
        <v>21800</v>
      </c>
      <c r="D2294" s="74">
        <v>13.53</v>
      </c>
    </row>
    <row r="2295" spans="1:4" x14ac:dyDescent="0.25">
      <c r="A2295" s="74">
        <v>1901565</v>
      </c>
      <c r="B2295" t="s">
        <v>23889</v>
      </c>
      <c r="C2295" s="74" t="s">
        <v>21800</v>
      </c>
      <c r="D2295" s="74">
        <v>13.57</v>
      </c>
    </row>
    <row r="2296" spans="1:4" x14ac:dyDescent="0.25">
      <c r="A2296" s="74">
        <v>1917121</v>
      </c>
      <c r="B2296" t="s">
        <v>23890</v>
      </c>
      <c r="C2296" s="74" t="s">
        <v>21800</v>
      </c>
      <c r="D2296" s="74">
        <v>9.84</v>
      </c>
    </row>
    <row r="2297" spans="1:4" x14ac:dyDescent="0.25">
      <c r="A2297" s="74">
        <v>1917122</v>
      </c>
      <c r="B2297" t="s">
        <v>23891</v>
      </c>
      <c r="C2297" s="74" t="s">
        <v>21800</v>
      </c>
      <c r="D2297" s="74">
        <v>9.9499999999999993</v>
      </c>
    </row>
    <row r="2298" spans="1:4" x14ac:dyDescent="0.25">
      <c r="A2298" s="74">
        <v>1917123</v>
      </c>
      <c r="B2298" t="s">
        <v>23892</v>
      </c>
      <c r="C2298" s="74" t="s">
        <v>21800</v>
      </c>
      <c r="D2298" s="74">
        <v>10.06</v>
      </c>
    </row>
    <row r="2299" spans="1:4" x14ac:dyDescent="0.25">
      <c r="A2299" s="74">
        <v>1917124</v>
      </c>
      <c r="B2299" t="s">
        <v>23893</v>
      </c>
      <c r="C2299" s="74" t="s">
        <v>21800</v>
      </c>
      <c r="D2299" s="74">
        <v>10.18</v>
      </c>
    </row>
    <row r="2300" spans="1:4" x14ac:dyDescent="0.25">
      <c r="A2300" s="74">
        <v>1917125</v>
      </c>
      <c r="B2300" t="s">
        <v>23894</v>
      </c>
      <c r="C2300" s="74" t="s">
        <v>21800</v>
      </c>
      <c r="D2300" s="74">
        <v>10.31</v>
      </c>
    </row>
    <row r="2301" spans="1:4" x14ac:dyDescent="0.25">
      <c r="A2301" s="74">
        <v>1917126</v>
      </c>
      <c r="B2301" t="s">
        <v>23895</v>
      </c>
      <c r="C2301" s="74" t="s">
        <v>21800</v>
      </c>
      <c r="D2301" s="74">
        <v>10.38</v>
      </c>
    </row>
    <row r="2302" spans="1:4" x14ac:dyDescent="0.25">
      <c r="A2302" s="74">
        <v>1917157</v>
      </c>
      <c r="B2302" t="s">
        <v>23896</v>
      </c>
      <c r="C2302" s="74" t="s">
        <v>21800</v>
      </c>
      <c r="D2302" s="74">
        <v>9.18</v>
      </c>
    </row>
    <row r="2303" spans="1:4" x14ac:dyDescent="0.25">
      <c r="A2303" s="74">
        <v>1917158</v>
      </c>
      <c r="B2303" t="s">
        <v>23897</v>
      </c>
      <c r="C2303" s="74" t="s">
        <v>21800</v>
      </c>
      <c r="D2303" s="74">
        <v>9.2799999999999994</v>
      </c>
    </row>
    <row r="2304" spans="1:4" x14ac:dyDescent="0.25">
      <c r="A2304" s="74">
        <v>1917159</v>
      </c>
      <c r="B2304" t="s">
        <v>23898</v>
      </c>
      <c r="C2304" s="74" t="s">
        <v>21800</v>
      </c>
      <c r="D2304" s="74">
        <v>9.3800000000000008</v>
      </c>
    </row>
    <row r="2305" spans="1:4" x14ac:dyDescent="0.25">
      <c r="A2305" s="74">
        <v>1917160</v>
      </c>
      <c r="B2305" t="s">
        <v>23899</v>
      </c>
      <c r="C2305" s="74" t="s">
        <v>21800</v>
      </c>
      <c r="D2305" s="74">
        <v>9.48</v>
      </c>
    </row>
    <row r="2306" spans="1:4" x14ac:dyDescent="0.25">
      <c r="A2306" s="74">
        <v>1917161</v>
      </c>
      <c r="B2306" t="s">
        <v>23900</v>
      </c>
      <c r="C2306" s="74" t="s">
        <v>21800</v>
      </c>
      <c r="D2306" s="74">
        <v>9.59</v>
      </c>
    </row>
    <row r="2307" spans="1:4" x14ac:dyDescent="0.25">
      <c r="A2307" s="74">
        <v>1917162</v>
      </c>
      <c r="B2307" t="s">
        <v>23901</v>
      </c>
      <c r="C2307" s="74" t="s">
        <v>21800</v>
      </c>
      <c r="D2307" s="74">
        <v>9.65</v>
      </c>
    </row>
    <row r="2308" spans="1:4" x14ac:dyDescent="0.25">
      <c r="A2308" s="74">
        <v>1917193</v>
      </c>
      <c r="B2308" t="s">
        <v>23902</v>
      </c>
      <c r="C2308" s="74" t="s">
        <v>21800</v>
      </c>
      <c r="D2308" s="74">
        <v>8.56</v>
      </c>
    </row>
    <row r="2309" spans="1:4" x14ac:dyDescent="0.25">
      <c r="A2309" s="74">
        <v>1917194</v>
      </c>
      <c r="B2309" t="s">
        <v>23903</v>
      </c>
      <c r="C2309" s="74" t="s">
        <v>21800</v>
      </c>
      <c r="D2309" s="74">
        <v>8.64</v>
      </c>
    </row>
    <row r="2310" spans="1:4" x14ac:dyDescent="0.25">
      <c r="A2310" s="74">
        <v>1917195</v>
      </c>
      <c r="B2310" t="s">
        <v>23904</v>
      </c>
      <c r="C2310" s="74" t="s">
        <v>21800</v>
      </c>
      <c r="D2310" s="74">
        <v>8.73</v>
      </c>
    </row>
    <row r="2311" spans="1:4" x14ac:dyDescent="0.25">
      <c r="A2311" s="74">
        <v>1917196</v>
      </c>
      <c r="B2311" t="s">
        <v>23905</v>
      </c>
      <c r="C2311" s="74" t="s">
        <v>21800</v>
      </c>
      <c r="D2311" s="74">
        <v>8.83</v>
      </c>
    </row>
    <row r="2312" spans="1:4" x14ac:dyDescent="0.25">
      <c r="A2312" s="74">
        <v>1917197</v>
      </c>
      <c r="B2312" t="s">
        <v>23906</v>
      </c>
      <c r="C2312" s="74" t="s">
        <v>21800</v>
      </c>
      <c r="D2312" s="74">
        <v>8.93</v>
      </c>
    </row>
    <row r="2313" spans="1:4" x14ac:dyDescent="0.25">
      <c r="A2313" s="74">
        <v>1917198</v>
      </c>
      <c r="B2313" t="s">
        <v>23907</v>
      </c>
      <c r="C2313" s="74" t="s">
        <v>21800</v>
      </c>
      <c r="D2313" s="74">
        <v>8.98</v>
      </c>
    </row>
    <row r="2314" spans="1:4" x14ac:dyDescent="0.25">
      <c r="A2314" s="74">
        <v>1917013</v>
      </c>
      <c r="B2314" t="s">
        <v>23908</v>
      </c>
      <c r="C2314" s="74" t="s">
        <v>21800</v>
      </c>
      <c r="D2314" s="74">
        <v>16.239999999999998</v>
      </c>
    </row>
    <row r="2315" spans="1:4" x14ac:dyDescent="0.25">
      <c r="A2315" s="74">
        <v>1917014</v>
      </c>
      <c r="B2315" t="s">
        <v>23909</v>
      </c>
      <c r="C2315" s="74" t="s">
        <v>21800</v>
      </c>
      <c r="D2315" s="74">
        <v>16.55</v>
      </c>
    </row>
    <row r="2316" spans="1:4" x14ac:dyDescent="0.25">
      <c r="A2316" s="74">
        <v>1917015</v>
      </c>
      <c r="B2316" t="s">
        <v>23910</v>
      </c>
      <c r="C2316" s="74" t="s">
        <v>21800</v>
      </c>
      <c r="D2316" s="74">
        <v>16.87</v>
      </c>
    </row>
    <row r="2317" spans="1:4" x14ac:dyDescent="0.25">
      <c r="A2317" s="74">
        <v>1917016</v>
      </c>
      <c r="B2317" t="s">
        <v>23911</v>
      </c>
      <c r="C2317" s="74" t="s">
        <v>21800</v>
      </c>
      <c r="D2317" s="74">
        <v>17.21</v>
      </c>
    </row>
    <row r="2318" spans="1:4" x14ac:dyDescent="0.25">
      <c r="A2318" s="74">
        <v>1917017</v>
      </c>
      <c r="B2318" t="s">
        <v>23912</v>
      </c>
      <c r="C2318" s="74" t="s">
        <v>21800</v>
      </c>
      <c r="D2318" s="74">
        <v>17.559999999999999</v>
      </c>
    </row>
    <row r="2319" spans="1:4" x14ac:dyDescent="0.25">
      <c r="A2319" s="74">
        <v>1917018</v>
      </c>
      <c r="B2319" t="s">
        <v>23913</v>
      </c>
      <c r="C2319" s="74" t="s">
        <v>21800</v>
      </c>
      <c r="D2319" s="74">
        <v>17.75</v>
      </c>
    </row>
    <row r="2320" spans="1:4" x14ac:dyDescent="0.25">
      <c r="A2320" s="74">
        <v>1917623</v>
      </c>
      <c r="B2320" t="s">
        <v>23914</v>
      </c>
      <c r="C2320" s="74" t="s">
        <v>21800</v>
      </c>
      <c r="D2320" s="74">
        <v>18.73</v>
      </c>
    </row>
    <row r="2321" spans="1:4" x14ac:dyDescent="0.25">
      <c r="A2321" s="74">
        <v>1917624</v>
      </c>
      <c r="B2321" t="s">
        <v>23915</v>
      </c>
      <c r="C2321" s="74" t="s">
        <v>21800</v>
      </c>
      <c r="D2321" s="74">
        <v>23.57</v>
      </c>
    </row>
    <row r="2322" spans="1:4" x14ac:dyDescent="0.25">
      <c r="A2322" s="74">
        <v>1917625</v>
      </c>
      <c r="B2322" t="s">
        <v>23916</v>
      </c>
      <c r="C2322" s="74" t="s">
        <v>21800</v>
      </c>
      <c r="D2322" s="74">
        <v>29.43</v>
      </c>
    </row>
    <row r="2323" spans="1:4" x14ac:dyDescent="0.25">
      <c r="A2323" s="74">
        <v>1917626</v>
      </c>
      <c r="B2323" t="s">
        <v>23917</v>
      </c>
      <c r="C2323" s="74" t="s">
        <v>21800</v>
      </c>
      <c r="D2323" s="74">
        <v>35.93</v>
      </c>
    </row>
    <row r="2324" spans="1:4" x14ac:dyDescent="0.25">
      <c r="A2324" s="74">
        <v>1917627</v>
      </c>
      <c r="B2324" t="s">
        <v>23918</v>
      </c>
      <c r="C2324" s="74" t="s">
        <v>21800</v>
      </c>
      <c r="D2324" s="74">
        <v>43.11</v>
      </c>
    </row>
    <row r="2325" spans="1:4" x14ac:dyDescent="0.25">
      <c r="A2325" s="74">
        <v>1917628</v>
      </c>
      <c r="B2325" t="s">
        <v>23919</v>
      </c>
      <c r="C2325" s="74" t="s">
        <v>21800</v>
      </c>
      <c r="D2325" s="74">
        <v>50.32</v>
      </c>
    </row>
    <row r="2326" spans="1:4" x14ac:dyDescent="0.25">
      <c r="A2326" s="74">
        <v>1917620</v>
      </c>
      <c r="B2326" t="s">
        <v>23920</v>
      </c>
      <c r="C2326" s="74" t="s">
        <v>21800</v>
      </c>
      <c r="D2326" s="74">
        <v>8.82</v>
      </c>
    </row>
    <row r="2327" spans="1:4" x14ac:dyDescent="0.25">
      <c r="A2327" s="74">
        <v>1917621</v>
      </c>
      <c r="B2327" t="s">
        <v>23921</v>
      </c>
      <c r="C2327" s="74" t="s">
        <v>21800</v>
      </c>
      <c r="D2327" s="74">
        <v>10.28</v>
      </c>
    </row>
    <row r="2328" spans="1:4" x14ac:dyDescent="0.25">
      <c r="A2328" s="74">
        <v>1917622</v>
      </c>
      <c r="B2328" t="s">
        <v>23922</v>
      </c>
      <c r="C2328" s="74" t="s">
        <v>21800</v>
      </c>
      <c r="D2328" s="74">
        <v>12.8</v>
      </c>
    </row>
    <row r="2329" spans="1:4" x14ac:dyDescent="0.25">
      <c r="A2329" s="74">
        <v>1917741</v>
      </c>
      <c r="B2329" t="s">
        <v>23923</v>
      </c>
      <c r="C2329" s="74" t="s">
        <v>21800</v>
      </c>
      <c r="D2329" s="74">
        <v>8.17</v>
      </c>
    </row>
    <row r="2330" spans="1:4" x14ac:dyDescent="0.25">
      <c r="A2330" s="74">
        <v>1917269</v>
      </c>
      <c r="B2330" t="s">
        <v>23924</v>
      </c>
      <c r="C2330" s="74" t="s">
        <v>21800</v>
      </c>
      <c r="D2330" s="74">
        <v>22.62</v>
      </c>
    </row>
    <row r="2331" spans="1:4" x14ac:dyDescent="0.25">
      <c r="A2331" s="74">
        <v>1917270</v>
      </c>
      <c r="B2331" t="s">
        <v>23925</v>
      </c>
      <c r="C2331" s="74" t="s">
        <v>21800</v>
      </c>
      <c r="D2331" s="74">
        <v>30.41</v>
      </c>
    </row>
    <row r="2332" spans="1:4" x14ac:dyDescent="0.25">
      <c r="A2332" s="74">
        <v>1917266</v>
      </c>
      <c r="B2332" t="s">
        <v>23926</v>
      </c>
      <c r="C2332" s="74" t="s">
        <v>21800</v>
      </c>
      <c r="D2332" s="74">
        <v>7.48</v>
      </c>
    </row>
    <row r="2333" spans="1:4" x14ac:dyDescent="0.25">
      <c r="A2333" s="74">
        <v>1917267</v>
      </c>
      <c r="B2333" t="s">
        <v>23927</v>
      </c>
      <c r="C2333" s="74" t="s">
        <v>21800</v>
      </c>
      <c r="D2333" s="74">
        <v>10.83</v>
      </c>
    </row>
    <row r="2334" spans="1:4" x14ac:dyDescent="0.25">
      <c r="A2334" s="74">
        <v>1917268</v>
      </c>
      <c r="B2334" t="s">
        <v>23928</v>
      </c>
      <c r="C2334" s="74" t="s">
        <v>21800</v>
      </c>
      <c r="D2334" s="74">
        <v>16.46</v>
      </c>
    </row>
    <row r="2335" spans="1:4" x14ac:dyDescent="0.25">
      <c r="A2335" s="74">
        <v>1917728</v>
      </c>
      <c r="B2335" t="s">
        <v>23929</v>
      </c>
      <c r="C2335" s="74" t="s">
        <v>21800</v>
      </c>
      <c r="D2335" s="74">
        <v>6.91</v>
      </c>
    </row>
    <row r="2336" spans="1:4" x14ac:dyDescent="0.25">
      <c r="A2336" s="74">
        <v>1917358</v>
      </c>
      <c r="B2336" t="s">
        <v>23930</v>
      </c>
      <c r="C2336" s="74" t="s">
        <v>21800</v>
      </c>
      <c r="D2336" s="74">
        <v>7</v>
      </c>
    </row>
    <row r="2337" spans="1:4" x14ac:dyDescent="0.25">
      <c r="A2337" s="74">
        <v>1917362</v>
      </c>
      <c r="B2337" t="s">
        <v>23931</v>
      </c>
      <c r="C2337" s="74" t="s">
        <v>21800</v>
      </c>
      <c r="D2337" s="74">
        <v>33.24</v>
      </c>
    </row>
    <row r="2338" spans="1:4" x14ac:dyDescent="0.25">
      <c r="A2338" s="74">
        <v>1917363</v>
      </c>
      <c r="B2338" t="s">
        <v>23932</v>
      </c>
      <c r="C2338" s="74" t="s">
        <v>21800</v>
      </c>
      <c r="D2338" s="74">
        <v>40.43</v>
      </c>
    </row>
    <row r="2339" spans="1:4" x14ac:dyDescent="0.25">
      <c r="A2339" s="74">
        <v>1917359</v>
      </c>
      <c r="B2339" t="s">
        <v>23933</v>
      </c>
      <c r="C2339" s="74" t="s">
        <v>21800</v>
      </c>
      <c r="D2339" s="74">
        <v>9.86</v>
      </c>
    </row>
    <row r="2340" spans="1:4" x14ac:dyDescent="0.25">
      <c r="A2340" s="74">
        <v>1917360</v>
      </c>
      <c r="B2340" t="s">
        <v>23934</v>
      </c>
      <c r="C2340" s="74" t="s">
        <v>21800</v>
      </c>
      <c r="D2340" s="74">
        <v>16.04</v>
      </c>
    </row>
    <row r="2341" spans="1:4" x14ac:dyDescent="0.25">
      <c r="A2341" s="74">
        <v>1917361</v>
      </c>
      <c r="B2341" t="s">
        <v>23935</v>
      </c>
      <c r="C2341" s="74" t="s">
        <v>21800</v>
      </c>
      <c r="D2341" s="74">
        <v>23.9</v>
      </c>
    </row>
    <row r="2342" spans="1:4" x14ac:dyDescent="0.25">
      <c r="A2342" s="74">
        <v>1917476</v>
      </c>
      <c r="B2342" t="s">
        <v>23936</v>
      </c>
      <c r="C2342" s="74" t="s">
        <v>21800</v>
      </c>
      <c r="D2342" s="74">
        <v>24.83</v>
      </c>
    </row>
    <row r="2343" spans="1:4" x14ac:dyDescent="0.25">
      <c r="A2343" s="74">
        <v>1917477</v>
      </c>
      <c r="B2343" t="s">
        <v>23937</v>
      </c>
      <c r="C2343" s="74" t="s">
        <v>21800</v>
      </c>
      <c r="D2343" s="74">
        <v>31.89</v>
      </c>
    </row>
    <row r="2344" spans="1:4" x14ac:dyDescent="0.25">
      <c r="A2344" s="74">
        <v>1917478</v>
      </c>
      <c r="B2344" t="s">
        <v>23938</v>
      </c>
      <c r="C2344" s="74" t="s">
        <v>21800</v>
      </c>
      <c r="D2344" s="74">
        <v>40.840000000000003</v>
      </c>
    </row>
    <row r="2345" spans="1:4" x14ac:dyDescent="0.25">
      <c r="A2345" s="74">
        <v>1917479</v>
      </c>
      <c r="B2345" t="s">
        <v>23939</v>
      </c>
      <c r="C2345" s="74" t="s">
        <v>21800</v>
      </c>
      <c r="D2345" s="74">
        <v>44.37</v>
      </c>
    </row>
    <row r="2346" spans="1:4" x14ac:dyDescent="0.25">
      <c r="A2346" s="74">
        <v>1917473</v>
      </c>
      <c r="B2346" t="s">
        <v>23940</v>
      </c>
      <c r="C2346" s="74" t="s">
        <v>21800</v>
      </c>
      <c r="D2346" s="74">
        <v>11.44</v>
      </c>
    </row>
    <row r="2347" spans="1:4" x14ac:dyDescent="0.25">
      <c r="A2347" s="74">
        <v>1917474</v>
      </c>
      <c r="B2347" t="s">
        <v>23941</v>
      </c>
      <c r="C2347" s="74" t="s">
        <v>21800</v>
      </c>
      <c r="D2347" s="74">
        <v>14.69</v>
      </c>
    </row>
    <row r="2348" spans="1:4" x14ac:dyDescent="0.25">
      <c r="A2348" s="74">
        <v>1917475</v>
      </c>
      <c r="B2348" t="s">
        <v>23942</v>
      </c>
      <c r="C2348" s="74" t="s">
        <v>21800</v>
      </c>
      <c r="D2348" s="74">
        <v>18.79</v>
      </c>
    </row>
    <row r="2349" spans="1:4" x14ac:dyDescent="0.25">
      <c r="A2349" s="74">
        <v>1917736</v>
      </c>
      <c r="B2349" t="s">
        <v>23943</v>
      </c>
      <c r="C2349" s="74" t="s">
        <v>21800</v>
      </c>
      <c r="D2349" s="74">
        <v>8.27</v>
      </c>
    </row>
    <row r="2350" spans="1:4" x14ac:dyDescent="0.25">
      <c r="A2350" s="74">
        <v>1917067</v>
      </c>
      <c r="B2350" t="s">
        <v>23944</v>
      </c>
      <c r="C2350" s="74" t="s">
        <v>21800</v>
      </c>
      <c r="D2350" s="74">
        <v>11.17</v>
      </c>
    </row>
    <row r="2351" spans="1:4" x14ac:dyDescent="0.25">
      <c r="A2351" s="74">
        <v>1917068</v>
      </c>
      <c r="B2351" t="s">
        <v>23945</v>
      </c>
      <c r="C2351" s="74" t="s">
        <v>21800</v>
      </c>
      <c r="D2351" s="74">
        <v>11.4</v>
      </c>
    </row>
    <row r="2352" spans="1:4" x14ac:dyDescent="0.25">
      <c r="A2352" s="74">
        <v>1917069</v>
      </c>
      <c r="B2352" t="s">
        <v>23946</v>
      </c>
      <c r="C2352" s="74" t="s">
        <v>21800</v>
      </c>
      <c r="D2352" s="74">
        <v>11.63</v>
      </c>
    </row>
    <row r="2353" spans="1:4" x14ac:dyDescent="0.25">
      <c r="A2353" s="74">
        <v>1917070</v>
      </c>
      <c r="B2353" t="s">
        <v>23947</v>
      </c>
      <c r="C2353" s="74" t="s">
        <v>21800</v>
      </c>
      <c r="D2353" s="74">
        <v>11.86</v>
      </c>
    </row>
    <row r="2354" spans="1:4" x14ac:dyDescent="0.25">
      <c r="A2354" s="74">
        <v>1917071</v>
      </c>
      <c r="B2354" t="s">
        <v>23948</v>
      </c>
      <c r="C2354" s="74" t="s">
        <v>21800</v>
      </c>
      <c r="D2354" s="74">
        <v>12.12</v>
      </c>
    </row>
    <row r="2355" spans="1:4" x14ac:dyDescent="0.25">
      <c r="A2355" s="74">
        <v>1917072</v>
      </c>
      <c r="B2355" t="s">
        <v>23949</v>
      </c>
      <c r="C2355" s="74" t="s">
        <v>21800</v>
      </c>
      <c r="D2355" s="74">
        <v>12.25</v>
      </c>
    </row>
    <row r="2356" spans="1:4" x14ac:dyDescent="0.25">
      <c r="A2356" s="74">
        <v>1901572</v>
      </c>
      <c r="B2356" t="s">
        <v>23950</v>
      </c>
      <c r="C2356" s="74" t="s">
        <v>21800</v>
      </c>
      <c r="D2356" s="74">
        <v>7.34</v>
      </c>
    </row>
    <row r="2357" spans="1:4" x14ac:dyDescent="0.25">
      <c r="A2357" s="74">
        <v>1901573</v>
      </c>
      <c r="B2357" t="s">
        <v>23951</v>
      </c>
      <c r="C2357" s="74" t="s">
        <v>21800</v>
      </c>
      <c r="D2357" s="74">
        <v>7.4</v>
      </c>
    </row>
    <row r="2358" spans="1:4" x14ac:dyDescent="0.25">
      <c r="A2358" s="74">
        <v>1901574</v>
      </c>
      <c r="B2358" t="s">
        <v>23952</v>
      </c>
      <c r="C2358" s="74" t="s">
        <v>21800</v>
      </c>
      <c r="D2358" s="74">
        <v>7.47</v>
      </c>
    </row>
    <row r="2359" spans="1:4" x14ac:dyDescent="0.25">
      <c r="A2359" s="74">
        <v>1901575</v>
      </c>
      <c r="B2359" t="s">
        <v>23953</v>
      </c>
      <c r="C2359" s="74" t="s">
        <v>21800</v>
      </c>
      <c r="D2359" s="74">
        <v>7.54</v>
      </c>
    </row>
    <row r="2360" spans="1:4" x14ac:dyDescent="0.25">
      <c r="A2360" s="74">
        <v>1901576</v>
      </c>
      <c r="B2360" t="s">
        <v>23954</v>
      </c>
      <c r="C2360" s="74" t="s">
        <v>21800</v>
      </c>
      <c r="D2360" s="74">
        <v>7.62</v>
      </c>
    </row>
    <row r="2361" spans="1:4" x14ac:dyDescent="0.25">
      <c r="A2361" s="74">
        <v>1901571</v>
      </c>
      <c r="B2361" t="s">
        <v>23955</v>
      </c>
      <c r="C2361" s="74" t="s">
        <v>21800</v>
      </c>
      <c r="D2361" s="74">
        <v>7.66</v>
      </c>
    </row>
    <row r="2362" spans="1:4" x14ac:dyDescent="0.25">
      <c r="A2362" s="74">
        <v>1901578</v>
      </c>
      <c r="B2362" t="s">
        <v>23956</v>
      </c>
      <c r="C2362" s="74" t="s">
        <v>21800</v>
      </c>
      <c r="D2362" s="74">
        <v>9.6300000000000008</v>
      </c>
    </row>
    <row r="2363" spans="1:4" x14ac:dyDescent="0.25">
      <c r="A2363" s="74">
        <v>1901579</v>
      </c>
      <c r="B2363" t="s">
        <v>23957</v>
      </c>
      <c r="C2363" s="74" t="s">
        <v>21800</v>
      </c>
      <c r="D2363" s="74">
        <v>9.69</v>
      </c>
    </row>
    <row r="2364" spans="1:4" x14ac:dyDescent="0.25">
      <c r="A2364" s="74">
        <v>1901580</v>
      </c>
      <c r="B2364" t="s">
        <v>23958</v>
      </c>
      <c r="C2364" s="74" t="s">
        <v>21800</v>
      </c>
      <c r="D2364" s="74">
        <v>9.76</v>
      </c>
    </row>
    <row r="2365" spans="1:4" x14ac:dyDescent="0.25">
      <c r="A2365" s="74">
        <v>1901581</v>
      </c>
      <c r="B2365" t="s">
        <v>23959</v>
      </c>
      <c r="C2365" s="74" t="s">
        <v>21800</v>
      </c>
      <c r="D2365" s="74">
        <v>9.83</v>
      </c>
    </row>
    <row r="2366" spans="1:4" x14ac:dyDescent="0.25">
      <c r="A2366" s="74">
        <v>1901582</v>
      </c>
      <c r="B2366" t="s">
        <v>23960</v>
      </c>
      <c r="C2366" s="74" t="s">
        <v>21800</v>
      </c>
      <c r="D2366" s="74">
        <v>9.9</v>
      </c>
    </row>
    <row r="2367" spans="1:4" x14ac:dyDescent="0.25">
      <c r="A2367" s="74">
        <v>1901577</v>
      </c>
      <c r="B2367" t="s">
        <v>23961</v>
      </c>
      <c r="C2367" s="74" t="s">
        <v>21800</v>
      </c>
      <c r="D2367" s="74">
        <v>9.94</v>
      </c>
    </row>
    <row r="2368" spans="1:4" x14ac:dyDescent="0.25">
      <c r="A2368" s="74">
        <v>1917103</v>
      </c>
      <c r="B2368" t="s">
        <v>23962</v>
      </c>
      <c r="C2368" s="74" t="s">
        <v>21800</v>
      </c>
      <c r="D2368" s="74">
        <v>9.69</v>
      </c>
    </row>
    <row r="2369" spans="1:4" x14ac:dyDescent="0.25">
      <c r="A2369" s="74">
        <v>1917104</v>
      </c>
      <c r="B2369" t="s">
        <v>23963</v>
      </c>
      <c r="C2369" s="74" t="s">
        <v>21800</v>
      </c>
      <c r="D2369" s="74">
        <v>9.83</v>
      </c>
    </row>
    <row r="2370" spans="1:4" x14ac:dyDescent="0.25">
      <c r="A2370" s="74">
        <v>1917105</v>
      </c>
      <c r="B2370" t="s">
        <v>23964</v>
      </c>
      <c r="C2370" s="74" t="s">
        <v>21800</v>
      </c>
      <c r="D2370" s="74">
        <v>9.98</v>
      </c>
    </row>
    <row r="2371" spans="1:4" x14ac:dyDescent="0.25">
      <c r="A2371" s="74">
        <v>1917106</v>
      </c>
      <c r="B2371" t="s">
        <v>23965</v>
      </c>
      <c r="C2371" s="74" t="s">
        <v>21800</v>
      </c>
      <c r="D2371" s="74">
        <v>10.119999999999999</v>
      </c>
    </row>
    <row r="2372" spans="1:4" x14ac:dyDescent="0.25">
      <c r="A2372" s="74">
        <v>1917107</v>
      </c>
      <c r="B2372" t="s">
        <v>23966</v>
      </c>
      <c r="C2372" s="74" t="s">
        <v>21800</v>
      </c>
      <c r="D2372" s="74">
        <v>10.28</v>
      </c>
    </row>
    <row r="2373" spans="1:4" x14ac:dyDescent="0.25">
      <c r="A2373" s="74">
        <v>1917108</v>
      </c>
      <c r="B2373" t="s">
        <v>23967</v>
      </c>
      <c r="C2373" s="74" t="s">
        <v>21800</v>
      </c>
      <c r="D2373" s="74">
        <v>10.37</v>
      </c>
    </row>
    <row r="2374" spans="1:4" x14ac:dyDescent="0.25">
      <c r="A2374" s="74">
        <v>1901583</v>
      </c>
      <c r="B2374" t="s">
        <v>23968</v>
      </c>
      <c r="C2374" s="74" t="s">
        <v>21800</v>
      </c>
      <c r="D2374" s="74">
        <v>11.99</v>
      </c>
    </row>
    <row r="2375" spans="1:4" x14ac:dyDescent="0.25">
      <c r="A2375" s="74">
        <v>1901584</v>
      </c>
      <c r="B2375" t="s">
        <v>23969</v>
      </c>
      <c r="C2375" s="74" t="s">
        <v>21800</v>
      </c>
      <c r="D2375" s="74">
        <v>12.05</v>
      </c>
    </row>
    <row r="2376" spans="1:4" x14ac:dyDescent="0.25">
      <c r="A2376" s="74">
        <v>1901585</v>
      </c>
      <c r="B2376" t="s">
        <v>23970</v>
      </c>
      <c r="C2376" s="74" t="s">
        <v>21800</v>
      </c>
      <c r="D2376" s="74">
        <v>12.11</v>
      </c>
    </row>
    <row r="2377" spans="1:4" x14ac:dyDescent="0.25">
      <c r="A2377" s="74">
        <v>1901586</v>
      </c>
      <c r="B2377" t="s">
        <v>23971</v>
      </c>
      <c r="C2377" s="74" t="s">
        <v>21800</v>
      </c>
      <c r="D2377" s="74">
        <v>12.18</v>
      </c>
    </row>
    <row r="2378" spans="1:4" x14ac:dyDescent="0.25">
      <c r="A2378" s="74">
        <v>1901587</v>
      </c>
      <c r="B2378" t="s">
        <v>23972</v>
      </c>
      <c r="C2378" s="74" t="s">
        <v>21800</v>
      </c>
      <c r="D2378" s="74">
        <v>12.24</v>
      </c>
    </row>
    <row r="2379" spans="1:4" x14ac:dyDescent="0.25">
      <c r="A2379" s="74">
        <v>1901588</v>
      </c>
      <c r="B2379" t="s">
        <v>23973</v>
      </c>
      <c r="C2379" s="74" t="s">
        <v>21800</v>
      </c>
      <c r="D2379" s="74">
        <v>12.28</v>
      </c>
    </row>
    <row r="2380" spans="1:4" x14ac:dyDescent="0.25">
      <c r="A2380" s="74">
        <v>1917139</v>
      </c>
      <c r="B2380" t="s">
        <v>23974</v>
      </c>
      <c r="C2380" s="74" t="s">
        <v>21800</v>
      </c>
      <c r="D2380" s="74">
        <v>9.0500000000000007</v>
      </c>
    </row>
    <row r="2381" spans="1:4" x14ac:dyDescent="0.25">
      <c r="A2381" s="74">
        <v>1917140</v>
      </c>
      <c r="B2381" t="s">
        <v>23975</v>
      </c>
      <c r="C2381" s="74" t="s">
        <v>21800</v>
      </c>
      <c r="D2381" s="74">
        <v>9.17</v>
      </c>
    </row>
    <row r="2382" spans="1:4" x14ac:dyDescent="0.25">
      <c r="A2382" s="74">
        <v>1917141</v>
      </c>
      <c r="B2382" t="s">
        <v>23976</v>
      </c>
      <c r="C2382" s="74" t="s">
        <v>21800</v>
      </c>
      <c r="D2382" s="74">
        <v>9.2799999999999994</v>
      </c>
    </row>
    <row r="2383" spans="1:4" x14ac:dyDescent="0.25">
      <c r="A2383" s="74">
        <v>1917142</v>
      </c>
      <c r="B2383" t="s">
        <v>23977</v>
      </c>
      <c r="C2383" s="74" t="s">
        <v>21800</v>
      </c>
      <c r="D2383" s="74">
        <v>9.4</v>
      </c>
    </row>
    <row r="2384" spans="1:4" x14ac:dyDescent="0.25">
      <c r="A2384" s="74">
        <v>1917143</v>
      </c>
      <c r="B2384" t="s">
        <v>23978</v>
      </c>
      <c r="C2384" s="74" t="s">
        <v>21800</v>
      </c>
      <c r="D2384" s="74">
        <v>9.5299999999999994</v>
      </c>
    </row>
    <row r="2385" spans="1:4" x14ac:dyDescent="0.25">
      <c r="A2385" s="74">
        <v>1917144</v>
      </c>
      <c r="B2385" t="s">
        <v>23979</v>
      </c>
      <c r="C2385" s="74" t="s">
        <v>21800</v>
      </c>
      <c r="D2385" s="74">
        <v>9.6</v>
      </c>
    </row>
    <row r="2386" spans="1:4" x14ac:dyDescent="0.25">
      <c r="A2386" s="74">
        <v>1917175</v>
      </c>
      <c r="B2386" t="s">
        <v>23980</v>
      </c>
      <c r="C2386" s="74" t="s">
        <v>21800</v>
      </c>
      <c r="D2386" s="74">
        <v>8.44</v>
      </c>
    </row>
    <row r="2387" spans="1:4" x14ac:dyDescent="0.25">
      <c r="A2387" s="74">
        <v>1917176</v>
      </c>
      <c r="B2387" t="s">
        <v>23981</v>
      </c>
      <c r="C2387" s="74" t="s">
        <v>21800</v>
      </c>
      <c r="D2387" s="74">
        <v>8.5399999999999991</v>
      </c>
    </row>
    <row r="2388" spans="1:4" x14ac:dyDescent="0.25">
      <c r="A2388" s="74">
        <v>1917177</v>
      </c>
      <c r="B2388" t="s">
        <v>23982</v>
      </c>
      <c r="C2388" s="74" t="s">
        <v>21800</v>
      </c>
      <c r="D2388" s="74">
        <v>8.64</v>
      </c>
    </row>
    <row r="2389" spans="1:4" x14ac:dyDescent="0.25">
      <c r="A2389" s="74">
        <v>1917178</v>
      </c>
      <c r="B2389" t="s">
        <v>23983</v>
      </c>
      <c r="C2389" s="74" t="s">
        <v>21800</v>
      </c>
      <c r="D2389" s="74">
        <v>8.75</v>
      </c>
    </row>
    <row r="2390" spans="1:4" x14ac:dyDescent="0.25">
      <c r="A2390" s="74">
        <v>1917179</v>
      </c>
      <c r="B2390" t="s">
        <v>23984</v>
      </c>
      <c r="C2390" s="74" t="s">
        <v>21800</v>
      </c>
      <c r="D2390" s="74">
        <v>8.86</v>
      </c>
    </row>
    <row r="2391" spans="1:4" x14ac:dyDescent="0.25">
      <c r="A2391" s="74">
        <v>1917180</v>
      </c>
      <c r="B2391" t="s">
        <v>23985</v>
      </c>
      <c r="C2391" s="74" t="s">
        <v>21800</v>
      </c>
      <c r="D2391" s="74">
        <v>8.92</v>
      </c>
    </row>
    <row r="2392" spans="1:4" x14ac:dyDescent="0.25">
      <c r="A2392" s="74">
        <v>1917211</v>
      </c>
      <c r="B2392" t="s">
        <v>23986</v>
      </c>
      <c r="C2392" s="74" t="s">
        <v>21800</v>
      </c>
      <c r="D2392" s="74">
        <v>7.86</v>
      </c>
    </row>
    <row r="2393" spans="1:4" x14ac:dyDescent="0.25">
      <c r="A2393" s="74">
        <v>1917212</v>
      </c>
      <c r="B2393" t="s">
        <v>23987</v>
      </c>
      <c r="C2393" s="74" t="s">
        <v>21800</v>
      </c>
      <c r="D2393" s="74">
        <v>7.95</v>
      </c>
    </row>
    <row r="2394" spans="1:4" x14ac:dyDescent="0.25">
      <c r="A2394" s="74">
        <v>1917213</v>
      </c>
      <c r="B2394" t="s">
        <v>23988</v>
      </c>
      <c r="C2394" s="74" t="s">
        <v>21800</v>
      </c>
      <c r="D2394" s="74">
        <v>8.0399999999999991</v>
      </c>
    </row>
    <row r="2395" spans="1:4" x14ac:dyDescent="0.25">
      <c r="A2395" s="74">
        <v>1917214</v>
      </c>
      <c r="B2395" t="s">
        <v>23989</v>
      </c>
      <c r="C2395" s="74" t="s">
        <v>21800</v>
      </c>
      <c r="D2395" s="74">
        <v>8.14</v>
      </c>
    </row>
    <row r="2396" spans="1:4" x14ac:dyDescent="0.25">
      <c r="A2396" s="74">
        <v>1917215</v>
      </c>
      <c r="B2396" t="s">
        <v>23990</v>
      </c>
      <c r="C2396" s="74" t="s">
        <v>21800</v>
      </c>
      <c r="D2396" s="74">
        <v>8.24</v>
      </c>
    </row>
    <row r="2397" spans="1:4" x14ac:dyDescent="0.25">
      <c r="A2397" s="74">
        <v>1917216</v>
      </c>
      <c r="B2397" t="s">
        <v>23991</v>
      </c>
      <c r="C2397" s="74" t="s">
        <v>21800</v>
      </c>
      <c r="D2397" s="74">
        <v>8.3000000000000007</v>
      </c>
    </row>
    <row r="2398" spans="1:4" x14ac:dyDescent="0.25">
      <c r="A2398" s="74">
        <v>1917031</v>
      </c>
      <c r="B2398" t="s">
        <v>23992</v>
      </c>
      <c r="C2398" s="74" t="s">
        <v>21800</v>
      </c>
      <c r="D2398" s="74">
        <v>15.13</v>
      </c>
    </row>
    <row r="2399" spans="1:4" x14ac:dyDescent="0.25">
      <c r="A2399" s="74">
        <v>1917032</v>
      </c>
      <c r="B2399" t="s">
        <v>23993</v>
      </c>
      <c r="C2399" s="74" t="s">
        <v>21800</v>
      </c>
      <c r="D2399" s="74">
        <v>15.45</v>
      </c>
    </row>
    <row r="2400" spans="1:4" x14ac:dyDescent="0.25">
      <c r="A2400" s="74">
        <v>1917033</v>
      </c>
      <c r="B2400" t="s">
        <v>23994</v>
      </c>
      <c r="C2400" s="74" t="s">
        <v>21800</v>
      </c>
      <c r="D2400" s="74">
        <v>15.77</v>
      </c>
    </row>
    <row r="2401" spans="1:4" x14ac:dyDescent="0.25">
      <c r="A2401" s="74">
        <v>1917034</v>
      </c>
      <c r="B2401" t="s">
        <v>23995</v>
      </c>
      <c r="C2401" s="74" t="s">
        <v>21800</v>
      </c>
      <c r="D2401" s="74">
        <v>16.12</v>
      </c>
    </row>
    <row r="2402" spans="1:4" x14ac:dyDescent="0.25">
      <c r="A2402" s="74">
        <v>1917035</v>
      </c>
      <c r="B2402" t="s">
        <v>23996</v>
      </c>
      <c r="C2402" s="74" t="s">
        <v>21800</v>
      </c>
      <c r="D2402" s="74">
        <v>16.48</v>
      </c>
    </row>
    <row r="2403" spans="1:4" x14ac:dyDescent="0.25">
      <c r="A2403" s="74">
        <v>1917036</v>
      </c>
      <c r="B2403" t="s">
        <v>23997</v>
      </c>
      <c r="C2403" s="74" t="s">
        <v>21800</v>
      </c>
      <c r="D2403" s="74">
        <v>16.670000000000002</v>
      </c>
    </row>
    <row r="2404" spans="1:4" x14ac:dyDescent="0.25">
      <c r="A2404" s="74">
        <v>1917605</v>
      </c>
      <c r="B2404" t="s">
        <v>23998</v>
      </c>
      <c r="C2404" s="74" t="s">
        <v>21800</v>
      </c>
      <c r="D2404" s="74">
        <v>8.2899999999999991</v>
      </c>
    </row>
    <row r="2405" spans="1:4" x14ac:dyDescent="0.25">
      <c r="A2405" s="74">
        <v>1917606</v>
      </c>
      <c r="B2405" t="s">
        <v>23999</v>
      </c>
      <c r="C2405" s="74" t="s">
        <v>21800</v>
      </c>
      <c r="D2405" s="74">
        <v>8.9499999999999993</v>
      </c>
    </row>
    <row r="2406" spans="1:4" x14ac:dyDescent="0.25">
      <c r="A2406" s="74">
        <v>1917607</v>
      </c>
      <c r="B2406" t="s">
        <v>24000</v>
      </c>
      <c r="C2406" s="74" t="s">
        <v>21800</v>
      </c>
      <c r="D2406" s="74">
        <v>9.6199999999999992</v>
      </c>
    </row>
    <row r="2407" spans="1:4" x14ac:dyDescent="0.25">
      <c r="A2407" s="74">
        <v>1917608</v>
      </c>
      <c r="B2407" t="s">
        <v>24001</v>
      </c>
      <c r="C2407" s="74" t="s">
        <v>21800</v>
      </c>
      <c r="D2407" s="74">
        <v>10.69</v>
      </c>
    </row>
    <row r="2408" spans="1:4" x14ac:dyDescent="0.25">
      <c r="A2408" s="74">
        <v>1917609</v>
      </c>
      <c r="B2408" t="s">
        <v>24002</v>
      </c>
      <c r="C2408" s="74" t="s">
        <v>21800</v>
      </c>
      <c r="D2408" s="74">
        <v>12.17</v>
      </c>
    </row>
    <row r="2409" spans="1:4" x14ac:dyDescent="0.25">
      <c r="A2409" s="74">
        <v>1917610</v>
      </c>
      <c r="B2409" t="s">
        <v>24003</v>
      </c>
      <c r="C2409" s="74" t="s">
        <v>21800</v>
      </c>
      <c r="D2409" s="74">
        <v>14.4</v>
      </c>
    </row>
    <row r="2410" spans="1:4" x14ac:dyDescent="0.25">
      <c r="A2410" s="74">
        <v>1917611</v>
      </c>
      <c r="B2410" t="s">
        <v>24004</v>
      </c>
      <c r="C2410" s="74" t="s">
        <v>21800</v>
      </c>
      <c r="D2410" s="74">
        <v>16.87</v>
      </c>
    </row>
    <row r="2411" spans="1:4" x14ac:dyDescent="0.25">
      <c r="A2411" s="74">
        <v>1917612</v>
      </c>
      <c r="B2411" t="s">
        <v>24005</v>
      </c>
      <c r="C2411" s="74" t="s">
        <v>21800</v>
      </c>
      <c r="D2411" s="74">
        <v>19.760000000000002</v>
      </c>
    </row>
    <row r="2412" spans="1:4" x14ac:dyDescent="0.25">
      <c r="A2412" s="74">
        <v>1917613</v>
      </c>
      <c r="B2412" t="s">
        <v>24006</v>
      </c>
      <c r="C2412" s="74" t="s">
        <v>21800</v>
      </c>
      <c r="D2412" s="74">
        <v>22.99</v>
      </c>
    </row>
    <row r="2413" spans="1:4" x14ac:dyDescent="0.25">
      <c r="A2413" s="74">
        <v>1917614</v>
      </c>
      <c r="B2413" t="s">
        <v>24007</v>
      </c>
      <c r="C2413" s="74" t="s">
        <v>21800</v>
      </c>
      <c r="D2413" s="74">
        <v>26.53</v>
      </c>
    </row>
    <row r="2414" spans="1:4" x14ac:dyDescent="0.25">
      <c r="A2414" s="74">
        <v>1917615</v>
      </c>
      <c r="B2414" t="s">
        <v>24008</v>
      </c>
      <c r="C2414" s="74" t="s">
        <v>21800</v>
      </c>
      <c r="D2414" s="74">
        <v>30.5</v>
      </c>
    </row>
    <row r="2415" spans="1:4" x14ac:dyDescent="0.25">
      <c r="A2415" s="74">
        <v>1917616</v>
      </c>
      <c r="B2415" t="s">
        <v>24009</v>
      </c>
      <c r="C2415" s="74" t="s">
        <v>21800</v>
      </c>
      <c r="D2415" s="74">
        <v>35.29</v>
      </c>
    </row>
    <row r="2416" spans="1:4" x14ac:dyDescent="0.25">
      <c r="A2416" s="74">
        <v>1917617</v>
      </c>
      <c r="B2416" t="s">
        <v>24010</v>
      </c>
      <c r="C2416" s="74" t="s">
        <v>21800</v>
      </c>
      <c r="D2416" s="74">
        <v>39.520000000000003</v>
      </c>
    </row>
    <row r="2417" spans="1:4" x14ac:dyDescent="0.25">
      <c r="A2417" s="74">
        <v>1917618</v>
      </c>
      <c r="B2417" t="s">
        <v>24011</v>
      </c>
      <c r="C2417" s="74" t="s">
        <v>21800</v>
      </c>
      <c r="D2417" s="74">
        <v>45</v>
      </c>
    </row>
    <row r="2418" spans="1:4" x14ac:dyDescent="0.25">
      <c r="A2418" s="74">
        <v>1917619</v>
      </c>
      <c r="B2418" t="s">
        <v>24012</v>
      </c>
      <c r="C2418" s="74" t="s">
        <v>21800</v>
      </c>
      <c r="D2418" s="74">
        <v>48.71</v>
      </c>
    </row>
    <row r="2419" spans="1:4" x14ac:dyDescent="0.25">
      <c r="A2419" s="74">
        <v>1917602</v>
      </c>
      <c r="B2419" t="s">
        <v>24013</v>
      </c>
      <c r="C2419" s="74" t="s">
        <v>21800</v>
      </c>
      <c r="D2419" s="74">
        <v>6.08</v>
      </c>
    </row>
    <row r="2420" spans="1:4" x14ac:dyDescent="0.25">
      <c r="A2420" s="74">
        <v>1917603</v>
      </c>
      <c r="B2420" t="s">
        <v>24014</v>
      </c>
      <c r="C2420" s="74" t="s">
        <v>21800</v>
      </c>
      <c r="D2420" s="74">
        <v>6.77</v>
      </c>
    </row>
    <row r="2421" spans="1:4" x14ac:dyDescent="0.25">
      <c r="A2421" s="74">
        <v>1917604</v>
      </c>
      <c r="B2421" t="s">
        <v>24015</v>
      </c>
      <c r="C2421" s="74" t="s">
        <v>21800</v>
      </c>
      <c r="D2421" s="74">
        <v>7.39</v>
      </c>
    </row>
    <row r="2422" spans="1:4" x14ac:dyDescent="0.25">
      <c r="A2422" s="74">
        <v>1917740</v>
      </c>
      <c r="B2422" t="s">
        <v>24016</v>
      </c>
      <c r="C2422" s="74" t="s">
        <v>21800</v>
      </c>
      <c r="D2422" s="74">
        <v>5.85</v>
      </c>
    </row>
    <row r="2423" spans="1:4" x14ac:dyDescent="0.25">
      <c r="A2423" s="74">
        <v>1917263</v>
      </c>
      <c r="B2423" t="s">
        <v>24017</v>
      </c>
      <c r="C2423" s="74" t="s">
        <v>21800</v>
      </c>
      <c r="D2423" s="74">
        <v>10.46</v>
      </c>
    </row>
    <row r="2424" spans="1:4" x14ac:dyDescent="0.25">
      <c r="A2424" s="74">
        <v>1917264</v>
      </c>
      <c r="B2424" t="s">
        <v>24018</v>
      </c>
      <c r="C2424" s="74" t="s">
        <v>21800</v>
      </c>
      <c r="D2424" s="74">
        <v>12.94</v>
      </c>
    </row>
    <row r="2425" spans="1:4" x14ac:dyDescent="0.25">
      <c r="A2425" s="74">
        <v>1917265</v>
      </c>
      <c r="B2425" t="s">
        <v>24019</v>
      </c>
      <c r="C2425" s="74" t="s">
        <v>21800</v>
      </c>
      <c r="D2425" s="74">
        <v>16.72</v>
      </c>
    </row>
    <row r="2426" spans="1:4" x14ac:dyDescent="0.25">
      <c r="A2426" s="74">
        <v>1917260</v>
      </c>
      <c r="B2426" t="s">
        <v>24020</v>
      </c>
      <c r="C2426" s="74" t="s">
        <v>21800</v>
      </c>
      <c r="D2426" s="74">
        <v>6.41</v>
      </c>
    </row>
    <row r="2427" spans="1:4" x14ac:dyDescent="0.25">
      <c r="A2427" s="74">
        <v>1917261</v>
      </c>
      <c r="B2427" t="s">
        <v>24021</v>
      </c>
      <c r="C2427" s="74" t="s">
        <v>21800</v>
      </c>
      <c r="D2427" s="74">
        <v>7.12</v>
      </c>
    </row>
    <row r="2428" spans="1:4" x14ac:dyDescent="0.25">
      <c r="A2428" s="74">
        <v>1917262</v>
      </c>
      <c r="B2428" t="s">
        <v>24022</v>
      </c>
      <c r="C2428" s="74" t="s">
        <v>21800</v>
      </c>
      <c r="D2428" s="74">
        <v>8.4</v>
      </c>
    </row>
    <row r="2429" spans="1:4" x14ac:dyDescent="0.25">
      <c r="A2429" s="74">
        <v>1917727</v>
      </c>
      <c r="B2429" t="s">
        <v>24023</v>
      </c>
      <c r="C2429" s="74" t="s">
        <v>21800</v>
      </c>
      <c r="D2429" s="74">
        <v>6.21</v>
      </c>
    </row>
    <row r="2430" spans="1:4" x14ac:dyDescent="0.25">
      <c r="A2430" s="74">
        <v>1917351</v>
      </c>
      <c r="B2430" t="s">
        <v>24024</v>
      </c>
      <c r="C2430" s="74" t="s">
        <v>21800</v>
      </c>
      <c r="D2430" s="74">
        <v>9.1300000000000008</v>
      </c>
    </row>
    <row r="2431" spans="1:4" x14ac:dyDescent="0.25">
      <c r="A2431" s="74">
        <v>1917352</v>
      </c>
      <c r="B2431" t="s">
        <v>24025</v>
      </c>
      <c r="C2431" s="74" t="s">
        <v>21800</v>
      </c>
      <c r="D2431" s="74">
        <v>12.04</v>
      </c>
    </row>
    <row r="2432" spans="1:4" x14ac:dyDescent="0.25">
      <c r="A2432" s="74">
        <v>1917353</v>
      </c>
      <c r="B2432" t="s">
        <v>24026</v>
      </c>
      <c r="C2432" s="74" t="s">
        <v>21800</v>
      </c>
      <c r="D2432" s="74">
        <v>15.45</v>
      </c>
    </row>
    <row r="2433" spans="1:4" x14ac:dyDescent="0.25">
      <c r="A2433" s="74">
        <v>1917354</v>
      </c>
      <c r="B2433" t="s">
        <v>24027</v>
      </c>
      <c r="C2433" s="74" t="s">
        <v>21800</v>
      </c>
      <c r="D2433" s="74">
        <v>19.989999999999998</v>
      </c>
    </row>
    <row r="2434" spans="1:4" x14ac:dyDescent="0.25">
      <c r="A2434" s="74">
        <v>1917355</v>
      </c>
      <c r="B2434" t="s">
        <v>24028</v>
      </c>
      <c r="C2434" s="74" t="s">
        <v>21800</v>
      </c>
      <c r="D2434" s="74">
        <v>25.7</v>
      </c>
    </row>
    <row r="2435" spans="1:4" x14ac:dyDescent="0.25">
      <c r="A2435" s="74">
        <v>1917356</v>
      </c>
      <c r="B2435" t="s">
        <v>24029</v>
      </c>
      <c r="C2435" s="74" t="s">
        <v>21800</v>
      </c>
      <c r="D2435" s="74">
        <v>31.42</v>
      </c>
    </row>
    <row r="2436" spans="1:4" x14ac:dyDescent="0.25">
      <c r="A2436" s="74">
        <v>1917357</v>
      </c>
      <c r="B2436" t="s">
        <v>24030</v>
      </c>
      <c r="C2436" s="74" t="s">
        <v>21800</v>
      </c>
      <c r="D2436" s="74">
        <v>35.840000000000003</v>
      </c>
    </row>
    <row r="2437" spans="1:4" x14ac:dyDescent="0.25">
      <c r="A2437" s="74">
        <v>1917348</v>
      </c>
      <c r="B2437" t="s">
        <v>24031</v>
      </c>
      <c r="C2437" s="74" t="s">
        <v>21800</v>
      </c>
      <c r="D2437" s="74">
        <v>5.56</v>
      </c>
    </row>
    <row r="2438" spans="1:4" x14ac:dyDescent="0.25">
      <c r="A2438" s="74">
        <v>1917349</v>
      </c>
      <c r="B2438" t="s">
        <v>24032</v>
      </c>
      <c r="C2438" s="74" t="s">
        <v>21800</v>
      </c>
      <c r="D2438" s="74">
        <v>6.03</v>
      </c>
    </row>
    <row r="2439" spans="1:4" x14ac:dyDescent="0.25">
      <c r="A2439" s="74">
        <v>1917350</v>
      </c>
      <c r="B2439" t="s">
        <v>24033</v>
      </c>
      <c r="C2439" s="74" t="s">
        <v>21800</v>
      </c>
      <c r="D2439" s="74">
        <v>6.86</v>
      </c>
    </row>
    <row r="2440" spans="1:4" x14ac:dyDescent="0.25">
      <c r="A2440" s="74">
        <v>1917731</v>
      </c>
      <c r="B2440" t="s">
        <v>24034</v>
      </c>
      <c r="C2440" s="74" t="s">
        <v>21800</v>
      </c>
      <c r="D2440" s="74">
        <v>5.45</v>
      </c>
    </row>
    <row r="2441" spans="1:4" x14ac:dyDescent="0.25">
      <c r="A2441" s="74">
        <v>1917463</v>
      </c>
      <c r="B2441" t="s">
        <v>24035</v>
      </c>
      <c r="C2441" s="74" t="s">
        <v>21800</v>
      </c>
      <c r="D2441" s="74">
        <v>9.35</v>
      </c>
    </row>
    <row r="2442" spans="1:4" x14ac:dyDescent="0.25">
      <c r="A2442" s="74">
        <v>1917464</v>
      </c>
      <c r="B2442" t="s">
        <v>24036</v>
      </c>
      <c r="C2442" s="74" t="s">
        <v>21800</v>
      </c>
      <c r="D2442" s="74">
        <v>10.81</v>
      </c>
    </row>
    <row r="2443" spans="1:4" x14ac:dyDescent="0.25">
      <c r="A2443" s="74">
        <v>1917465</v>
      </c>
      <c r="B2443" t="s">
        <v>24037</v>
      </c>
      <c r="C2443" s="74" t="s">
        <v>21800</v>
      </c>
      <c r="D2443" s="74">
        <v>12.45</v>
      </c>
    </row>
    <row r="2444" spans="1:4" x14ac:dyDescent="0.25">
      <c r="A2444" s="74">
        <v>1917466</v>
      </c>
      <c r="B2444" t="s">
        <v>24038</v>
      </c>
      <c r="C2444" s="74" t="s">
        <v>21800</v>
      </c>
      <c r="D2444" s="74">
        <v>14.78</v>
      </c>
    </row>
    <row r="2445" spans="1:4" x14ac:dyDescent="0.25">
      <c r="A2445" s="74">
        <v>1917467</v>
      </c>
      <c r="B2445" t="s">
        <v>24039</v>
      </c>
      <c r="C2445" s="74" t="s">
        <v>21800</v>
      </c>
      <c r="D2445" s="74">
        <v>18.23</v>
      </c>
    </row>
    <row r="2446" spans="1:4" x14ac:dyDescent="0.25">
      <c r="A2446" s="74">
        <v>1917468</v>
      </c>
      <c r="B2446" t="s">
        <v>24040</v>
      </c>
      <c r="C2446" s="74" t="s">
        <v>21800</v>
      </c>
      <c r="D2446" s="74">
        <v>22.17</v>
      </c>
    </row>
    <row r="2447" spans="1:4" x14ac:dyDescent="0.25">
      <c r="A2447" s="74">
        <v>1917469</v>
      </c>
      <c r="B2447" t="s">
        <v>24041</v>
      </c>
      <c r="C2447" s="74" t="s">
        <v>21800</v>
      </c>
      <c r="D2447" s="74">
        <v>26.48</v>
      </c>
    </row>
    <row r="2448" spans="1:4" x14ac:dyDescent="0.25">
      <c r="A2448" s="74">
        <v>1917470</v>
      </c>
      <c r="B2448" t="s">
        <v>24042</v>
      </c>
      <c r="C2448" s="74" t="s">
        <v>21800</v>
      </c>
      <c r="D2448" s="74">
        <v>31.52</v>
      </c>
    </row>
    <row r="2449" spans="1:4" x14ac:dyDescent="0.25">
      <c r="A2449" s="74">
        <v>1917471</v>
      </c>
      <c r="B2449" t="s">
        <v>24043</v>
      </c>
      <c r="C2449" s="74" t="s">
        <v>21800</v>
      </c>
      <c r="D2449" s="74">
        <v>37.450000000000003</v>
      </c>
    </row>
    <row r="2450" spans="1:4" x14ac:dyDescent="0.25">
      <c r="A2450" s="74">
        <v>1917472</v>
      </c>
      <c r="B2450" t="s">
        <v>24044</v>
      </c>
      <c r="C2450" s="74" t="s">
        <v>21800</v>
      </c>
      <c r="D2450" s="74">
        <v>40.020000000000003</v>
      </c>
    </row>
    <row r="2451" spans="1:4" x14ac:dyDescent="0.25">
      <c r="A2451" s="74">
        <v>1917460</v>
      </c>
      <c r="B2451" t="s">
        <v>24045</v>
      </c>
      <c r="C2451" s="74" t="s">
        <v>21800</v>
      </c>
      <c r="D2451" s="74">
        <v>5.43</v>
      </c>
    </row>
    <row r="2452" spans="1:4" x14ac:dyDescent="0.25">
      <c r="A2452" s="74">
        <v>1917461</v>
      </c>
      <c r="B2452" t="s">
        <v>24046</v>
      </c>
      <c r="C2452" s="74" t="s">
        <v>21800</v>
      </c>
      <c r="D2452" s="74">
        <v>6.45</v>
      </c>
    </row>
    <row r="2453" spans="1:4" x14ac:dyDescent="0.25">
      <c r="A2453" s="74">
        <v>1917462</v>
      </c>
      <c r="B2453" t="s">
        <v>24047</v>
      </c>
      <c r="C2453" s="74" t="s">
        <v>21800</v>
      </c>
      <c r="D2453" s="74">
        <v>7.67</v>
      </c>
    </row>
    <row r="2454" spans="1:4" x14ac:dyDescent="0.25">
      <c r="A2454" s="74">
        <v>1917735</v>
      </c>
      <c r="B2454" t="s">
        <v>24048</v>
      </c>
      <c r="C2454" s="74" t="s">
        <v>21800</v>
      </c>
      <c r="D2454" s="74">
        <v>4.8499999999999996</v>
      </c>
    </row>
    <row r="2455" spans="1:4" x14ac:dyDescent="0.25">
      <c r="A2455" s="74">
        <v>1917061</v>
      </c>
      <c r="B2455" t="s">
        <v>24049</v>
      </c>
      <c r="C2455" s="74" t="s">
        <v>21800</v>
      </c>
      <c r="D2455" s="74">
        <v>11.3</v>
      </c>
    </row>
    <row r="2456" spans="1:4" x14ac:dyDescent="0.25">
      <c r="A2456" s="74">
        <v>1917062</v>
      </c>
      <c r="B2456" t="s">
        <v>24050</v>
      </c>
      <c r="C2456" s="74" t="s">
        <v>21800</v>
      </c>
      <c r="D2456" s="74">
        <v>11.52</v>
      </c>
    </row>
    <row r="2457" spans="1:4" x14ac:dyDescent="0.25">
      <c r="A2457" s="74">
        <v>1917063</v>
      </c>
      <c r="B2457" t="s">
        <v>24051</v>
      </c>
      <c r="C2457" s="74" t="s">
        <v>21800</v>
      </c>
      <c r="D2457" s="74">
        <v>11.74</v>
      </c>
    </row>
    <row r="2458" spans="1:4" x14ac:dyDescent="0.25">
      <c r="A2458" s="74">
        <v>1917064</v>
      </c>
      <c r="B2458" t="s">
        <v>24052</v>
      </c>
      <c r="C2458" s="74" t="s">
        <v>21800</v>
      </c>
      <c r="D2458" s="74">
        <v>11.98</v>
      </c>
    </row>
    <row r="2459" spans="1:4" x14ac:dyDescent="0.25">
      <c r="A2459" s="74">
        <v>1917065</v>
      </c>
      <c r="B2459" t="s">
        <v>24053</v>
      </c>
      <c r="C2459" s="74" t="s">
        <v>21800</v>
      </c>
      <c r="D2459" s="74">
        <v>12.23</v>
      </c>
    </row>
    <row r="2460" spans="1:4" x14ac:dyDescent="0.25">
      <c r="A2460" s="74">
        <v>1917066</v>
      </c>
      <c r="B2460" t="s">
        <v>24054</v>
      </c>
      <c r="C2460" s="74" t="s">
        <v>21800</v>
      </c>
      <c r="D2460" s="74">
        <v>12.36</v>
      </c>
    </row>
    <row r="2461" spans="1:4" x14ac:dyDescent="0.25">
      <c r="A2461" s="74">
        <v>1901590</v>
      </c>
      <c r="B2461" t="s">
        <v>24055</v>
      </c>
      <c r="C2461" s="74" t="s">
        <v>21800</v>
      </c>
      <c r="D2461" s="74">
        <v>7.47</v>
      </c>
    </row>
    <row r="2462" spans="1:4" x14ac:dyDescent="0.25">
      <c r="A2462" s="74">
        <v>1901591</v>
      </c>
      <c r="B2462" t="s">
        <v>24056</v>
      </c>
      <c r="C2462" s="74" t="s">
        <v>21800</v>
      </c>
      <c r="D2462" s="74">
        <v>7.54</v>
      </c>
    </row>
    <row r="2463" spans="1:4" x14ac:dyDescent="0.25">
      <c r="A2463" s="74">
        <v>1901592</v>
      </c>
      <c r="B2463" t="s">
        <v>24057</v>
      </c>
      <c r="C2463" s="74" t="s">
        <v>21800</v>
      </c>
      <c r="D2463" s="74">
        <v>7.6</v>
      </c>
    </row>
    <row r="2464" spans="1:4" x14ac:dyDescent="0.25">
      <c r="A2464" s="74">
        <v>1901593</v>
      </c>
      <c r="B2464" t="s">
        <v>24058</v>
      </c>
      <c r="C2464" s="74" t="s">
        <v>21800</v>
      </c>
      <c r="D2464" s="74">
        <v>7.67</v>
      </c>
    </row>
    <row r="2465" spans="1:4" x14ac:dyDescent="0.25">
      <c r="A2465" s="74">
        <v>1901594</v>
      </c>
      <c r="B2465" t="s">
        <v>24059</v>
      </c>
      <c r="C2465" s="74" t="s">
        <v>21800</v>
      </c>
      <c r="D2465" s="74">
        <v>7.75</v>
      </c>
    </row>
    <row r="2466" spans="1:4" x14ac:dyDescent="0.25">
      <c r="A2466" s="74">
        <v>1901589</v>
      </c>
      <c r="B2466" t="s">
        <v>24060</v>
      </c>
      <c r="C2466" s="74" t="s">
        <v>21800</v>
      </c>
      <c r="D2466" s="74">
        <v>7.79</v>
      </c>
    </row>
    <row r="2467" spans="1:4" x14ac:dyDescent="0.25">
      <c r="A2467" s="74">
        <v>1901596</v>
      </c>
      <c r="B2467" t="s">
        <v>24061</v>
      </c>
      <c r="C2467" s="74" t="s">
        <v>21800</v>
      </c>
      <c r="D2467" s="74">
        <v>9.84</v>
      </c>
    </row>
    <row r="2468" spans="1:4" x14ac:dyDescent="0.25">
      <c r="A2468" s="74">
        <v>1901597</v>
      </c>
      <c r="B2468" t="s">
        <v>24062</v>
      </c>
      <c r="C2468" s="74" t="s">
        <v>21800</v>
      </c>
      <c r="D2468" s="74">
        <v>9.9</v>
      </c>
    </row>
    <row r="2469" spans="1:4" x14ac:dyDescent="0.25">
      <c r="A2469" s="74">
        <v>1901598</v>
      </c>
      <c r="B2469" t="s">
        <v>24063</v>
      </c>
      <c r="C2469" s="74" t="s">
        <v>21800</v>
      </c>
      <c r="D2469" s="74">
        <v>9.9600000000000009</v>
      </c>
    </row>
    <row r="2470" spans="1:4" x14ac:dyDescent="0.25">
      <c r="A2470" s="74">
        <v>1901599</v>
      </c>
      <c r="B2470" t="s">
        <v>24064</v>
      </c>
      <c r="C2470" s="74" t="s">
        <v>21800</v>
      </c>
      <c r="D2470" s="74">
        <v>10.029999999999999</v>
      </c>
    </row>
    <row r="2471" spans="1:4" x14ac:dyDescent="0.25">
      <c r="A2471" s="74">
        <v>1901600</v>
      </c>
      <c r="B2471" t="s">
        <v>24065</v>
      </c>
      <c r="C2471" s="74" t="s">
        <v>21800</v>
      </c>
      <c r="D2471" s="74">
        <v>10.1</v>
      </c>
    </row>
    <row r="2472" spans="1:4" x14ac:dyDescent="0.25">
      <c r="A2472" s="74">
        <v>1901595</v>
      </c>
      <c r="B2472" t="s">
        <v>24066</v>
      </c>
      <c r="C2472" s="74" t="s">
        <v>21800</v>
      </c>
      <c r="D2472" s="74">
        <v>10.14</v>
      </c>
    </row>
    <row r="2473" spans="1:4" x14ac:dyDescent="0.25">
      <c r="A2473" s="74">
        <v>1917097</v>
      </c>
      <c r="B2473" t="s">
        <v>24067</v>
      </c>
      <c r="C2473" s="74" t="s">
        <v>21800</v>
      </c>
      <c r="D2473" s="74">
        <v>9.84</v>
      </c>
    </row>
    <row r="2474" spans="1:4" x14ac:dyDescent="0.25">
      <c r="A2474" s="74">
        <v>1917098</v>
      </c>
      <c r="B2474" t="s">
        <v>24068</v>
      </c>
      <c r="C2474" s="74" t="s">
        <v>21800</v>
      </c>
      <c r="D2474" s="74">
        <v>9.98</v>
      </c>
    </row>
    <row r="2475" spans="1:4" x14ac:dyDescent="0.25">
      <c r="A2475" s="74">
        <v>1917099</v>
      </c>
      <c r="B2475" t="s">
        <v>24069</v>
      </c>
      <c r="C2475" s="74" t="s">
        <v>21800</v>
      </c>
      <c r="D2475" s="74">
        <v>10.119999999999999</v>
      </c>
    </row>
    <row r="2476" spans="1:4" x14ac:dyDescent="0.25">
      <c r="A2476" s="74">
        <v>1917100</v>
      </c>
      <c r="B2476" t="s">
        <v>24070</v>
      </c>
      <c r="C2476" s="74" t="s">
        <v>21800</v>
      </c>
      <c r="D2476" s="74">
        <v>10.26</v>
      </c>
    </row>
    <row r="2477" spans="1:4" x14ac:dyDescent="0.25">
      <c r="A2477" s="74">
        <v>1917101</v>
      </c>
      <c r="B2477" t="s">
        <v>24071</v>
      </c>
      <c r="C2477" s="74" t="s">
        <v>21800</v>
      </c>
      <c r="D2477" s="74">
        <v>10.42</v>
      </c>
    </row>
    <row r="2478" spans="1:4" x14ac:dyDescent="0.25">
      <c r="A2478" s="74">
        <v>1917102</v>
      </c>
      <c r="B2478" t="s">
        <v>24072</v>
      </c>
      <c r="C2478" s="74" t="s">
        <v>21800</v>
      </c>
      <c r="D2478" s="74">
        <v>10.5</v>
      </c>
    </row>
    <row r="2479" spans="1:4" x14ac:dyDescent="0.25">
      <c r="A2479" s="74">
        <v>1901601</v>
      </c>
      <c r="B2479" t="s">
        <v>24073</v>
      </c>
      <c r="C2479" s="74" t="s">
        <v>21800</v>
      </c>
      <c r="D2479" s="74">
        <v>12.26</v>
      </c>
    </row>
    <row r="2480" spans="1:4" x14ac:dyDescent="0.25">
      <c r="A2480" s="74">
        <v>1901602</v>
      </c>
      <c r="B2480" t="s">
        <v>24074</v>
      </c>
      <c r="C2480" s="74" t="s">
        <v>21800</v>
      </c>
      <c r="D2480" s="74">
        <v>12.32</v>
      </c>
    </row>
    <row r="2481" spans="1:4" x14ac:dyDescent="0.25">
      <c r="A2481" s="74">
        <v>1901603</v>
      </c>
      <c r="B2481" t="s">
        <v>24075</v>
      </c>
      <c r="C2481" s="74" t="s">
        <v>21800</v>
      </c>
      <c r="D2481" s="74">
        <v>12.39</v>
      </c>
    </row>
    <row r="2482" spans="1:4" x14ac:dyDescent="0.25">
      <c r="A2482" s="74">
        <v>1901604</v>
      </c>
      <c r="B2482" t="s">
        <v>24076</v>
      </c>
      <c r="C2482" s="74" t="s">
        <v>21800</v>
      </c>
      <c r="D2482" s="74">
        <v>12.45</v>
      </c>
    </row>
    <row r="2483" spans="1:4" x14ac:dyDescent="0.25">
      <c r="A2483" s="74">
        <v>1901605</v>
      </c>
      <c r="B2483" t="s">
        <v>24077</v>
      </c>
      <c r="C2483" s="74" t="s">
        <v>21800</v>
      </c>
      <c r="D2483" s="74">
        <v>12.52</v>
      </c>
    </row>
    <row r="2484" spans="1:4" x14ac:dyDescent="0.25">
      <c r="A2484" s="74">
        <v>1901606</v>
      </c>
      <c r="B2484" t="s">
        <v>24078</v>
      </c>
      <c r="C2484" s="74" t="s">
        <v>21800</v>
      </c>
      <c r="D2484" s="74">
        <v>12.55</v>
      </c>
    </row>
    <row r="2485" spans="1:4" x14ac:dyDescent="0.25">
      <c r="A2485" s="74">
        <v>1917133</v>
      </c>
      <c r="B2485" t="s">
        <v>24079</v>
      </c>
      <c r="C2485" s="74" t="s">
        <v>21800</v>
      </c>
      <c r="D2485" s="74">
        <v>9.1999999999999993</v>
      </c>
    </row>
    <row r="2486" spans="1:4" x14ac:dyDescent="0.25">
      <c r="A2486" s="74">
        <v>1917134</v>
      </c>
      <c r="B2486" t="s">
        <v>24080</v>
      </c>
      <c r="C2486" s="74" t="s">
        <v>21800</v>
      </c>
      <c r="D2486" s="74">
        <v>9.31</v>
      </c>
    </row>
    <row r="2487" spans="1:4" x14ac:dyDescent="0.25">
      <c r="A2487" s="74">
        <v>1917135</v>
      </c>
      <c r="B2487" t="s">
        <v>24081</v>
      </c>
      <c r="C2487" s="74" t="s">
        <v>21800</v>
      </c>
      <c r="D2487" s="74">
        <v>9.43</v>
      </c>
    </row>
    <row r="2488" spans="1:4" x14ac:dyDescent="0.25">
      <c r="A2488" s="74">
        <v>1917136</v>
      </c>
      <c r="B2488" t="s">
        <v>24082</v>
      </c>
      <c r="C2488" s="74" t="s">
        <v>21800</v>
      </c>
      <c r="D2488" s="74">
        <v>9.5500000000000007</v>
      </c>
    </row>
    <row r="2489" spans="1:4" x14ac:dyDescent="0.25">
      <c r="A2489" s="74">
        <v>1917137</v>
      </c>
      <c r="B2489" t="s">
        <v>24083</v>
      </c>
      <c r="C2489" s="74" t="s">
        <v>21800</v>
      </c>
      <c r="D2489" s="74">
        <v>9.67</v>
      </c>
    </row>
    <row r="2490" spans="1:4" x14ac:dyDescent="0.25">
      <c r="A2490" s="74">
        <v>1917138</v>
      </c>
      <c r="B2490" t="s">
        <v>24084</v>
      </c>
      <c r="C2490" s="74" t="s">
        <v>21800</v>
      </c>
      <c r="D2490" s="74">
        <v>9.74</v>
      </c>
    </row>
    <row r="2491" spans="1:4" x14ac:dyDescent="0.25">
      <c r="A2491" s="74">
        <v>1917169</v>
      </c>
      <c r="B2491" t="s">
        <v>24085</v>
      </c>
      <c r="C2491" s="74" t="s">
        <v>21800</v>
      </c>
      <c r="D2491" s="74">
        <v>8.58</v>
      </c>
    </row>
    <row r="2492" spans="1:4" x14ac:dyDescent="0.25">
      <c r="A2492" s="74">
        <v>1917170</v>
      </c>
      <c r="B2492" t="s">
        <v>24086</v>
      </c>
      <c r="C2492" s="74" t="s">
        <v>21800</v>
      </c>
      <c r="D2492" s="74">
        <v>8.68</v>
      </c>
    </row>
    <row r="2493" spans="1:4" x14ac:dyDescent="0.25">
      <c r="A2493" s="74">
        <v>1917171</v>
      </c>
      <c r="B2493" t="s">
        <v>24087</v>
      </c>
      <c r="C2493" s="74" t="s">
        <v>21800</v>
      </c>
      <c r="D2493" s="74">
        <v>8.7799999999999994</v>
      </c>
    </row>
    <row r="2494" spans="1:4" x14ac:dyDescent="0.25">
      <c r="A2494" s="74">
        <v>1917172</v>
      </c>
      <c r="B2494" t="s">
        <v>24088</v>
      </c>
      <c r="C2494" s="74" t="s">
        <v>21800</v>
      </c>
      <c r="D2494" s="74">
        <v>8.89</v>
      </c>
    </row>
    <row r="2495" spans="1:4" x14ac:dyDescent="0.25">
      <c r="A2495" s="74">
        <v>1917173</v>
      </c>
      <c r="B2495" t="s">
        <v>24089</v>
      </c>
      <c r="C2495" s="74" t="s">
        <v>21800</v>
      </c>
      <c r="D2495" s="74">
        <v>9</v>
      </c>
    </row>
    <row r="2496" spans="1:4" x14ac:dyDescent="0.25">
      <c r="A2496" s="74">
        <v>1917174</v>
      </c>
      <c r="B2496" t="s">
        <v>24090</v>
      </c>
      <c r="C2496" s="74" t="s">
        <v>21800</v>
      </c>
      <c r="D2496" s="74">
        <v>9.06</v>
      </c>
    </row>
    <row r="2497" spans="1:4" x14ac:dyDescent="0.25">
      <c r="A2497" s="74">
        <v>1917205</v>
      </c>
      <c r="B2497" t="s">
        <v>24091</v>
      </c>
      <c r="C2497" s="74" t="s">
        <v>21800</v>
      </c>
      <c r="D2497" s="74">
        <v>8</v>
      </c>
    </row>
    <row r="2498" spans="1:4" x14ac:dyDescent="0.25">
      <c r="A2498" s="74">
        <v>1917206</v>
      </c>
      <c r="B2498" t="s">
        <v>24092</v>
      </c>
      <c r="C2498" s="74" t="s">
        <v>21800</v>
      </c>
      <c r="D2498" s="74">
        <v>8.08</v>
      </c>
    </row>
    <row r="2499" spans="1:4" x14ac:dyDescent="0.25">
      <c r="A2499" s="74">
        <v>1917207</v>
      </c>
      <c r="B2499" t="s">
        <v>24093</v>
      </c>
      <c r="C2499" s="74" t="s">
        <v>21800</v>
      </c>
      <c r="D2499" s="74">
        <v>8.17</v>
      </c>
    </row>
    <row r="2500" spans="1:4" x14ac:dyDescent="0.25">
      <c r="A2500" s="74">
        <v>1917208</v>
      </c>
      <c r="B2500" t="s">
        <v>24094</v>
      </c>
      <c r="C2500" s="74" t="s">
        <v>21800</v>
      </c>
      <c r="D2500" s="74">
        <v>8.27</v>
      </c>
    </row>
    <row r="2501" spans="1:4" x14ac:dyDescent="0.25">
      <c r="A2501" s="74">
        <v>1917209</v>
      </c>
      <c r="B2501" t="s">
        <v>24095</v>
      </c>
      <c r="C2501" s="74" t="s">
        <v>21800</v>
      </c>
      <c r="D2501" s="74">
        <v>8.3699999999999992</v>
      </c>
    </row>
    <row r="2502" spans="1:4" x14ac:dyDescent="0.25">
      <c r="A2502" s="74">
        <v>1917210</v>
      </c>
      <c r="B2502" t="s">
        <v>24096</v>
      </c>
      <c r="C2502" s="74" t="s">
        <v>21800</v>
      </c>
      <c r="D2502" s="74">
        <v>8.42</v>
      </c>
    </row>
    <row r="2503" spans="1:4" x14ac:dyDescent="0.25">
      <c r="A2503" s="74">
        <v>1917025</v>
      </c>
      <c r="B2503" t="s">
        <v>24097</v>
      </c>
      <c r="C2503" s="74" t="s">
        <v>21800</v>
      </c>
      <c r="D2503" s="74">
        <v>15.31</v>
      </c>
    </row>
    <row r="2504" spans="1:4" x14ac:dyDescent="0.25">
      <c r="A2504" s="74">
        <v>1917026</v>
      </c>
      <c r="B2504" t="s">
        <v>24098</v>
      </c>
      <c r="C2504" s="74" t="s">
        <v>21800</v>
      </c>
      <c r="D2504" s="74">
        <v>15.63</v>
      </c>
    </row>
    <row r="2505" spans="1:4" x14ac:dyDescent="0.25">
      <c r="A2505" s="74">
        <v>1917027</v>
      </c>
      <c r="B2505" t="s">
        <v>24099</v>
      </c>
      <c r="C2505" s="74" t="s">
        <v>21800</v>
      </c>
      <c r="D2505" s="74">
        <v>15.95</v>
      </c>
    </row>
    <row r="2506" spans="1:4" x14ac:dyDescent="0.25">
      <c r="A2506" s="74">
        <v>1917028</v>
      </c>
      <c r="B2506" t="s">
        <v>24100</v>
      </c>
      <c r="C2506" s="74" t="s">
        <v>21800</v>
      </c>
      <c r="D2506" s="74">
        <v>16.28</v>
      </c>
    </row>
    <row r="2507" spans="1:4" x14ac:dyDescent="0.25">
      <c r="A2507" s="74">
        <v>1917029</v>
      </c>
      <c r="B2507" t="s">
        <v>24101</v>
      </c>
      <c r="C2507" s="74" t="s">
        <v>21800</v>
      </c>
      <c r="D2507" s="74">
        <v>16.64</v>
      </c>
    </row>
    <row r="2508" spans="1:4" x14ac:dyDescent="0.25">
      <c r="A2508" s="74">
        <v>1917030</v>
      </c>
      <c r="B2508" t="s">
        <v>24102</v>
      </c>
      <c r="C2508" s="74" t="s">
        <v>21800</v>
      </c>
      <c r="D2508" s="74">
        <v>16.829999999999998</v>
      </c>
    </row>
    <row r="2509" spans="1:4" x14ac:dyDescent="0.25">
      <c r="A2509" s="74">
        <v>1917629</v>
      </c>
      <c r="B2509" t="s">
        <v>24103</v>
      </c>
      <c r="C2509" s="74" t="s">
        <v>21800</v>
      </c>
      <c r="D2509" s="74">
        <v>13.68</v>
      </c>
    </row>
    <row r="2510" spans="1:4" x14ac:dyDescent="0.25">
      <c r="A2510" s="74">
        <v>1917633</v>
      </c>
      <c r="B2510" t="s">
        <v>24104</v>
      </c>
      <c r="C2510" s="74" t="s">
        <v>21800</v>
      </c>
      <c r="D2510" s="74">
        <v>15.37</v>
      </c>
    </row>
    <row r="2511" spans="1:4" x14ac:dyDescent="0.25">
      <c r="A2511" s="74">
        <v>1917634</v>
      </c>
      <c r="B2511" t="s">
        <v>24105</v>
      </c>
      <c r="C2511" s="74" t="s">
        <v>21800</v>
      </c>
      <c r="D2511" s="74">
        <v>15.68</v>
      </c>
    </row>
    <row r="2512" spans="1:4" x14ac:dyDescent="0.25">
      <c r="A2512" s="74">
        <v>1917635</v>
      </c>
      <c r="B2512" t="s">
        <v>24106</v>
      </c>
      <c r="C2512" s="74" t="s">
        <v>21800</v>
      </c>
      <c r="D2512" s="74">
        <v>15.98</v>
      </c>
    </row>
    <row r="2513" spans="1:4" x14ac:dyDescent="0.25">
      <c r="A2513" s="74">
        <v>1917636</v>
      </c>
      <c r="B2513" t="s">
        <v>24107</v>
      </c>
      <c r="C2513" s="74" t="s">
        <v>21800</v>
      </c>
      <c r="D2513" s="74">
        <v>17.88</v>
      </c>
    </row>
    <row r="2514" spans="1:4" x14ac:dyDescent="0.25">
      <c r="A2514" s="74">
        <v>1917637</v>
      </c>
      <c r="B2514" t="s">
        <v>24108</v>
      </c>
      <c r="C2514" s="74" t="s">
        <v>21800</v>
      </c>
      <c r="D2514" s="74">
        <v>18.29</v>
      </c>
    </row>
    <row r="2515" spans="1:4" x14ac:dyDescent="0.25">
      <c r="A2515" s="74">
        <v>1917638</v>
      </c>
      <c r="B2515" t="s">
        <v>24109</v>
      </c>
      <c r="C2515" s="74" t="s">
        <v>21800</v>
      </c>
      <c r="D2515" s="74">
        <v>18.7</v>
      </c>
    </row>
    <row r="2516" spans="1:4" x14ac:dyDescent="0.25">
      <c r="A2516" s="74">
        <v>1917630</v>
      </c>
      <c r="B2516" t="s">
        <v>24110</v>
      </c>
      <c r="C2516" s="74" t="s">
        <v>21800</v>
      </c>
      <c r="D2516" s="74">
        <v>14.22</v>
      </c>
    </row>
    <row r="2517" spans="1:4" x14ac:dyDescent="0.25">
      <c r="A2517" s="74">
        <v>1917631</v>
      </c>
      <c r="B2517" t="s">
        <v>24111</v>
      </c>
      <c r="C2517" s="74" t="s">
        <v>21800</v>
      </c>
      <c r="D2517" s="74">
        <v>14.68</v>
      </c>
    </row>
    <row r="2518" spans="1:4" x14ac:dyDescent="0.25">
      <c r="A2518" s="74">
        <v>1917632</v>
      </c>
      <c r="B2518" t="s">
        <v>24112</v>
      </c>
      <c r="C2518" s="74" t="s">
        <v>21800</v>
      </c>
      <c r="D2518" s="74">
        <v>14.99</v>
      </c>
    </row>
    <row r="2519" spans="1:4" x14ac:dyDescent="0.25">
      <c r="A2519" s="74">
        <v>1917639</v>
      </c>
      <c r="B2519" t="s">
        <v>24113</v>
      </c>
      <c r="C2519" s="74" t="s">
        <v>21800</v>
      </c>
      <c r="D2519" s="74">
        <v>18.899999999999999</v>
      </c>
    </row>
    <row r="2520" spans="1:4" x14ac:dyDescent="0.25">
      <c r="A2520" s="74">
        <v>1917646</v>
      </c>
      <c r="B2520" t="s">
        <v>24114</v>
      </c>
      <c r="C2520" s="74" t="s">
        <v>21800</v>
      </c>
      <c r="D2520" s="74">
        <v>18.87</v>
      </c>
    </row>
    <row r="2521" spans="1:4" x14ac:dyDescent="0.25">
      <c r="A2521" s="74">
        <v>1917647</v>
      </c>
      <c r="B2521" t="s">
        <v>24115</v>
      </c>
      <c r="C2521" s="74" t="s">
        <v>21800</v>
      </c>
      <c r="D2521" s="74">
        <v>19.149999999999999</v>
      </c>
    </row>
    <row r="2522" spans="1:4" x14ac:dyDescent="0.25">
      <c r="A2522" s="74">
        <v>1917648</v>
      </c>
      <c r="B2522" t="s">
        <v>24116</v>
      </c>
      <c r="C2522" s="74" t="s">
        <v>21800</v>
      </c>
      <c r="D2522" s="74">
        <v>19.36</v>
      </c>
    </row>
    <row r="2523" spans="1:4" x14ac:dyDescent="0.25">
      <c r="A2523" s="74">
        <v>1917649</v>
      </c>
      <c r="B2523" t="s">
        <v>24117</v>
      </c>
      <c r="C2523" s="74" t="s">
        <v>21800</v>
      </c>
      <c r="D2523" s="74">
        <v>19.63</v>
      </c>
    </row>
    <row r="2524" spans="1:4" x14ac:dyDescent="0.25">
      <c r="A2524" s="74">
        <v>1917650</v>
      </c>
      <c r="B2524" t="s">
        <v>24118</v>
      </c>
      <c r="C2524" s="74" t="s">
        <v>21800</v>
      </c>
      <c r="D2524" s="74">
        <v>19.91</v>
      </c>
    </row>
    <row r="2525" spans="1:4" x14ac:dyDescent="0.25">
      <c r="A2525" s="74">
        <v>1917651</v>
      </c>
      <c r="B2525" t="s">
        <v>24119</v>
      </c>
      <c r="C2525" s="74" t="s">
        <v>21800</v>
      </c>
      <c r="D2525" s="74">
        <v>20.329999999999998</v>
      </c>
    </row>
    <row r="2526" spans="1:4" x14ac:dyDescent="0.25">
      <c r="A2526" s="74">
        <v>1917652</v>
      </c>
      <c r="B2526" t="s">
        <v>24120</v>
      </c>
      <c r="C2526" s="74" t="s">
        <v>21800</v>
      </c>
      <c r="D2526" s="74">
        <v>22.64</v>
      </c>
    </row>
    <row r="2527" spans="1:4" x14ac:dyDescent="0.25">
      <c r="A2527" s="74">
        <v>1917642</v>
      </c>
      <c r="B2527" t="s">
        <v>24121</v>
      </c>
      <c r="C2527" s="74" t="s">
        <v>21800</v>
      </c>
      <c r="D2527" s="74">
        <v>17.7</v>
      </c>
    </row>
    <row r="2528" spans="1:4" x14ac:dyDescent="0.25">
      <c r="A2528" s="74">
        <v>1917643</v>
      </c>
      <c r="B2528" t="s">
        <v>24122</v>
      </c>
      <c r="C2528" s="74" t="s">
        <v>21800</v>
      </c>
      <c r="D2528" s="74">
        <v>18.04</v>
      </c>
    </row>
    <row r="2529" spans="1:4" x14ac:dyDescent="0.25">
      <c r="A2529" s="74">
        <v>1917641</v>
      </c>
      <c r="B2529" t="s">
        <v>24123</v>
      </c>
      <c r="C2529" s="74" t="s">
        <v>21800</v>
      </c>
      <c r="D2529" s="74">
        <v>15.73</v>
      </c>
    </row>
    <row r="2530" spans="1:4" x14ac:dyDescent="0.25">
      <c r="A2530" s="74">
        <v>1917644</v>
      </c>
      <c r="B2530" t="s">
        <v>24124</v>
      </c>
      <c r="C2530" s="74" t="s">
        <v>21800</v>
      </c>
      <c r="D2530" s="74">
        <v>18.39</v>
      </c>
    </row>
    <row r="2531" spans="1:4" x14ac:dyDescent="0.25">
      <c r="A2531" s="74">
        <v>1917645</v>
      </c>
      <c r="B2531" t="s">
        <v>24125</v>
      </c>
      <c r="C2531" s="74" t="s">
        <v>21800</v>
      </c>
      <c r="D2531" s="74">
        <v>18.600000000000001</v>
      </c>
    </row>
    <row r="2532" spans="1:4" x14ac:dyDescent="0.25">
      <c r="A2532" s="74">
        <v>1917653</v>
      </c>
      <c r="B2532" t="s">
        <v>24126</v>
      </c>
      <c r="C2532" s="74" t="s">
        <v>21800</v>
      </c>
      <c r="D2532" s="74">
        <v>22.95</v>
      </c>
    </row>
    <row r="2533" spans="1:4" x14ac:dyDescent="0.25">
      <c r="A2533" s="74">
        <v>1917659</v>
      </c>
      <c r="B2533" t="s">
        <v>24127</v>
      </c>
      <c r="C2533" s="74" t="s">
        <v>21800</v>
      </c>
      <c r="D2533" s="74">
        <v>18.11</v>
      </c>
    </row>
    <row r="2534" spans="1:4" x14ac:dyDescent="0.25">
      <c r="A2534" s="74">
        <v>1917660</v>
      </c>
      <c r="B2534" t="s">
        <v>24128</v>
      </c>
      <c r="C2534" s="74" t="s">
        <v>21800</v>
      </c>
      <c r="D2534" s="74">
        <v>18.25</v>
      </c>
    </row>
    <row r="2535" spans="1:4" x14ac:dyDescent="0.25">
      <c r="A2535" s="74">
        <v>1917661</v>
      </c>
      <c r="B2535" t="s">
        <v>24129</v>
      </c>
      <c r="C2535" s="74" t="s">
        <v>21800</v>
      </c>
      <c r="D2535" s="74">
        <v>18.39</v>
      </c>
    </row>
    <row r="2536" spans="1:4" x14ac:dyDescent="0.25">
      <c r="A2536" s="74">
        <v>1917662</v>
      </c>
      <c r="B2536" t="s">
        <v>24130</v>
      </c>
      <c r="C2536" s="74" t="s">
        <v>21800</v>
      </c>
      <c r="D2536" s="74">
        <v>18.53</v>
      </c>
    </row>
    <row r="2537" spans="1:4" x14ac:dyDescent="0.25">
      <c r="A2537" s="74">
        <v>1917663</v>
      </c>
      <c r="B2537" t="s">
        <v>24131</v>
      </c>
      <c r="C2537" s="74" t="s">
        <v>21800</v>
      </c>
      <c r="D2537" s="74">
        <v>18.739999999999998</v>
      </c>
    </row>
    <row r="2538" spans="1:4" x14ac:dyDescent="0.25">
      <c r="A2538" s="74">
        <v>1917664</v>
      </c>
      <c r="B2538" t="s">
        <v>24132</v>
      </c>
      <c r="C2538" s="74" t="s">
        <v>21800</v>
      </c>
      <c r="D2538" s="74">
        <v>19.010000000000002</v>
      </c>
    </row>
    <row r="2539" spans="1:4" x14ac:dyDescent="0.25">
      <c r="A2539" s="74">
        <v>1917665</v>
      </c>
      <c r="B2539" t="s">
        <v>24133</v>
      </c>
      <c r="C2539" s="74" t="s">
        <v>21800</v>
      </c>
      <c r="D2539" s="74">
        <v>19.43</v>
      </c>
    </row>
    <row r="2540" spans="1:4" x14ac:dyDescent="0.25">
      <c r="A2540" s="74">
        <v>1917655</v>
      </c>
      <c r="B2540" t="s">
        <v>24134</v>
      </c>
      <c r="C2540" s="74" t="s">
        <v>21800</v>
      </c>
      <c r="D2540" s="74">
        <v>15.73</v>
      </c>
    </row>
    <row r="2541" spans="1:4" x14ac:dyDescent="0.25">
      <c r="A2541" s="74">
        <v>1917656</v>
      </c>
      <c r="B2541" t="s">
        <v>24135</v>
      </c>
      <c r="C2541" s="74" t="s">
        <v>21800</v>
      </c>
      <c r="D2541" s="74">
        <v>17.559999999999999</v>
      </c>
    </row>
    <row r="2542" spans="1:4" x14ac:dyDescent="0.25">
      <c r="A2542" s="74">
        <v>1917654</v>
      </c>
      <c r="B2542" t="s">
        <v>24136</v>
      </c>
      <c r="C2542" s="74" t="s">
        <v>21800</v>
      </c>
      <c r="D2542" s="74">
        <v>15.48</v>
      </c>
    </row>
    <row r="2543" spans="1:4" x14ac:dyDescent="0.25">
      <c r="A2543" s="74">
        <v>1917657</v>
      </c>
      <c r="B2543" t="s">
        <v>24137</v>
      </c>
      <c r="C2543" s="74" t="s">
        <v>21800</v>
      </c>
      <c r="D2543" s="74">
        <v>17.77</v>
      </c>
    </row>
    <row r="2544" spans="1:4" x14ac:dyDescent="0.25">
      <c r="A2544" s="74">
        <v>1917658</v>
      </c>
      <c r="B2544" t="s">
        <v>24138</v>
      </c>
      <c r="C2544" s="74" t="s">
        <v>21800</v>
      </c>
      <c r="D2544" s="74">
        <v>17.899999999999999</v>
      </c>
    </row>
    <row r="2545" spans="1:4" x14ac:dyDescent="0.25">
      <c r="A2545" s="74">
        <v>1917666</v>
      </c>
      <c r="B2545" t="s">
        <v>24139</v>
      </c>
      <c r="C2545" s="74" t="s">
        <v>21800</v>
      </c>
      <c r="D2545" s="74">
        <v>19.7</v>
      </c>
    </row>
    <row r="2546" spans="1:4" x14ac:dyDescent="0.25">
      <c r="A2546" s="74">
        <v>1917672</v>
      </c>
      <c r="B2546" t="s">
        <v>24140</v>
      </c>
      <c r="C2546" s="74" t="s">
        <v>21800</v>
      </c>
      <c r="D2546" s="74">
        <v>17.84</v>
      </c>
    </row>
    <row r="2547" spans="1:4" x14ac:dyDescent="0.25">
      <c r="A2547" s="74">
        <v>1917673</v>
      </c>
      <c r="B2547" t="s">
        <v>24141</v>
      </c>
      <c r="C2547" s="74" t="s">
        <v>21800</v>
      </c>
      <c r="D2547" s="74">
        <v>17.97</v>
      </c>
    </row>
    <row r="2548" spans="1:4" x14ac:dyDescent="0.25">
      <c r="A2548" s="74">
        <v>1917674</v>
      </c>
      <c r="B2548" t="s">
        <v>24142</v>
      </c>
      <c r="C2548" s="74" t="s">
        <v>21800</v>
      </c>
      <c r="D2548" s="74">
        <v>18.11</v>
      </c>
    </row>
    <row r="2549" spans="1:4" x14ac:dyDescent="0.25">
      <c r="A2549" s="74">
        <v>1917675</v>
      </c>
      <c r="B2549" t="s">
        <v>24143</v>
      </c>
      <c r="C2549" s="74" t="s">
        <v>21800</v>
      </c>
      <c r="D2549" s="74">
        <v>18.25</v>
      </c>
    </row>
    <row r="2550" spans="1:4" x14ac:dyDescent="0.25">
      <c r="A2550" s="74">
        <v>1917676</v>
      </c>
      <c r="B2550" t="s">
        <v>24144</v>
      </c>
      <c r="C2550" s="74" t="s">
        <v>21800</v>
      </c>
      <c r="D2550" s="74">
        <v>18.32</v>
      </c>
    </row>
    <row r="2551" spans="1:4" x14ac:dyDescent="0.25">
      <c r="A2551" s="74">
        <v>1917677</v>
      </c>
      <c r="B2551" t="s">
        <v>24145</v>
      </c>
      <c r="C2551" s="74" t="s">
        <v>21800</v>
      </c>
      <c r="D2551" s="74">
        <v>18.600000000000001</v>
      </c>
    </row>
    <row r="2552" spans="1:4" x14ac:dyDescent="0.25">
      <c r="A2552" s="74">
        <v>1917678</v>
      </c>
      <c r="B2552" t="s">
        <v>24146</v>
      </c>
      <c r="C2552" s="74" t="s">
        <v>21800</v>
      </c>
      <c r="D2552" s="74">
        <v>18.940000000000001</v>
      </c>
    </row>
    <row r="2553" spans="1:4" x14ac:dyDescent="0.25">
      <c r="A2553" s="74">
        <v>1917668</v>
      </c>
      <c r="B2553" t="s">
        <v>24147</v>
      </c>
      <c r="C2553" s="74" t="s">
        <v>21800</v>
      </c>
      <c r="D2553" s="74">
        <v>15.62</v>
      </c>
    </row>
    <row r="2554" spans="1:4" x14ac:dyDescent="0.25">
      <c r="A2554" s="74">
        <v>1917669</v>
      </c>
      <c r="B2554" t="s">
        <v>24148</v>
      </c>
      <c r="C2554" s="74" t="s">
        <v>21800</v>
      </c>
      <c r="D2554" s="74">
        <v>17.350000000000001</v>
      </c>
    </row>
    <row r="2555" spans="1:4" x14ac:dyDescent="0.25">
      <c r="A2555" s="74">
        <v>1917667</v>
      </c>
      <c r="B2555" t="s">
        <v>24149</v>
      </c>
      <c r="C2555" s="74" t="s">
        <v>21800</v>
      </c>
      <c r="D2555" s="74">
        <v>15.38</v>
      </c>
    </row>
    <row r="2556" spans="1:4" x14ac:dyDescent="0.25">
      <c r="A2556" s="74">
        <v>1917670</v>
      </c>
      <c r="B2556" t="s">
        <v>24150</v>
      </c>
      <c r="C2556" s="74" t="s">
        <v>21800</v>
      </c>
      <c r="D2556" s="74">
        <v>17.559999999999999</v>
      </c>
    </row>
    <row r="2557" spans="1:4" x14ac:dyDescent="0.25">
      <c r="A2557" s="74">
        <v>1917671</v>
      </c>
      <c r="B2557" t="s">
        <v>24151</v>
      </c>
      <c r="C2557" s="74" t="s">
        <v>21800</v>
      </c>
      <c r="D2557" s="74">
        <v>17.7</v>
      </c>
    </row>
    <row r="2558" spans="1:4" x14ac:dyDescent="0.25">
      <c r="A2558" s="74">
        <v>1917679</v>
      </c>
      <c r="B2558" t="s">
        <v>24152</v>
      </c>
      <c r="C2558" s="74" t="s">
        <v>21800</v>
      </c>
      <c r="D2558" s="74">
        <v>19.149999999999999</v>
      </c>
    </row>
    <row r="2559" spans="1:4" x14ac:dyDescent="0.25">
      <c r="A2559" s="74">
        <v>1917640</v>
      </c>
      <c r="B2559" t="s">
        <v>24153</v>
      </c>
      <c r="C2559" s="74" t="s">
        <v>21800</v>
      </c>
      <c r="D2559" s="74">
        <v>8.31</v>
      </c>
    </row>
    <row r="2560" spans="1:4" x14ac:dyDescent="0.25">
      <c r="A2560" s="74">
        <v>1917686</v>
      </c>
      <c r="B2560" t="s">
        <v>24154</v>
      </c>
      <c r="C2560" s="74" t="s">
        <v>21800</v>
      </c>
      <c r="D2560" s="74">
        <v>10.58</v>
      </c>
    </row>
    <row r="2561" spans="1:4" x14ac:dyDescent="0.25">
      <c r="A2561" s="74">
        <v>1917687</v>
      </c>
      <c r="B2561" t="s">
        <v>24155</v>
      </c>
      <c r="C2561" s="74" t="s">
        <v>21800</v>
      </c>
      <c r="D2561" s="74">
        <v>10.85</v>
      </c>
    </row>
    <row r="2562" spans="1:4" x14ac:dyDescent="0.25">
      <c r="A2562" s="74">
        <v>1917688</v>
      </c>
      <c r="B2562" t="s">
        <v>24156</v>
      </c>
      <c r="C2562" s="74" t="s">
        <v>21800</v>
      </c>
      <c r="D2562" s="74">
        <v>11.9</v>
      </c>
    </row>
    <row r="2563" spans="1:4" x14ac:dyDescent="0.25">
      <c r="A2563" s="74">
        <v>1917689</v>
      </c>
      <c r="B2563" t="s">
        <v>24157</v>
      </c>
      <c r="C2563" s="74" t="s">
        <v>21800</v>
      </c>
      <c r="D2563" s="74">
        <v>12.19</v>
      </c>
    </row>
    <row r="2564" spans="1:4" x14ac:dyDescent="0.25">
      <c r="A2564" s="74">
        <v>1917690</v>
      </c>
      <c r="B2564" t="s">
        <v>24158</v>
      </c>
      <c r="C2564" s="74" t="s">
        <v>21800</v>
      </c>
      <c r="D2564" s="74">
        <v>12.41</v>
      </c>
    </row>
    <row r="2565" spans="1:4" x14ac:dyDescent="0.25">
      <c r="A2565" s="74">
        <v>1917691</v>
      </c>
      <c r="B2565" t="s">
        <v>24159</v>
      </c>
      <c r="C2565" s="74" t="s">
        <v>21800</v>
      </c>
      <c r="D2565" s="74">
        <v>12.84</v>
      </c>
    </row>
    <row r="2566" spans="1:4" x14ac:dyDescent="0.25">
      <c r="A2566" s="74">
        <v>1917692</v>
      </c>
      <c r="B2566" t="s">
        <v>24160</v>
      </c>
      <c r="C2566" s="74" t="s">
        <v>21800</v>
      </c>
      <c r="D2566" s="74">
        <v>14.42</v>
      </c>
    </row>
    <row r="2567" spans="1:4" x14ac:dyDescent="0.25">
      <c r="A2567" s="74">
        <v>1917682</v>
      </c>
      <c r="B2567" t="s">
        <v>24161</v>
      </c>
      <c r="C2567" s="74" t="s">
        <v>21800</v>
      </c>
      <c r="D2567" s="74">
        <v>9.44</v>
      </c>
    </row>
    <row r="2568" spans="1:4" x14ac:dyDescent="0.25">
      <c r="A2568" s="74">
        <v>1917693</v>
      </c>
      <c r="B2568" t="s">
        <v>24162</v>
      </c>
      <c r="C2568" s="74" t="s">
        <v>21800</v>
      </c>
      <c r="D2568" s="74">
        <v>14.78</v>
      </c>
    </row>
    <row r="2569" spans="1:4" x14ac:dyDescent="0.25">
      <c r="A2569" s="74">
        <v>1917683</v>
      </c>
      <c r="B2569" t="s">
        <v>24163</v>
      </c>
      <c r="C2569" s="74" t="s">
        <v>21800</v>
      </c>
      <c r="D2569" s="74">
        <v>9.77</v>
      </c>
    </row>
    <row r="2570" spans="1:4" x14ac:dyDescent="0.25">
      <c r="A2570" s="74">
        <v>1917681</v>
      </c>
      <c r="B2570" t="s">
        <v>24164</v>
      </c>
      <c r="C2570" s="74" t="s">
        <v>21800</v>
      </c>
      <c r="D2570" s="74">
        <v>8.17</v>
      </c>
    </row>
    <row r="2571" spans="1:4" x14ac:dyDescent="0.25">
      <c r="A2571" s="74">
        <v>1917684</v>
      </c>
      <c r="B2571" t="s">
        <v>24165</v>
      </c>
      <c r="C2571" s="74" t="s">
        <v>21800</v>
      </c>
      <c r="D2571" s="74">
        <v>10.039999999999999</v>
      </c>
    </row>
    <row r="2572" spans="1:4" x14ac:dyDescent="0.25">
      <c r="A2572" s="74">
        <v>1917685</v>
      </c>
      <c r="B2572" t="s">
        <v>24166</v>
      </c>
      <c r="C2572" s="74" t="s">
        <v>21800</v>
      </c>
      <c r="D2572" s="74">
        <v>10.31</v>
      </c>
    </row>
    <row r="2573" spans="1:4" x14ac:dyDescent="0.25">
      <c r="A2573" s="74">
        <v>1917699</v>
      </c>
      <c r="B2573" t="s">
        <v>24167</v>
      </c>
      <c r="C2573" s="74" t="s">
        <v>21800</v>
      </c>
      <c r="D2573" s="74">
        <v>9.77</v>
      </c>
    </row>
    <row r="2574" spans="1:4" x14ac:dyDescent="0.25">
      <c r="A2574" s="74">
        <v>1917700</v>
      </c>
      <c r="B2574" t="s">
        <v>24168</v>
      </c>
      <c r="C2574" s="74" t="s">
        <v>21800</v>
      </c>
      <c r="D2574" s="74">
        <v>9.93</v>
      </c>
    </row>
    <row r="2575" spans="1:4" x14ac:dyDescent="0.25">
      <c r="A2575" s="74">
        <v>1917701</v>
      </c>
      <c r="B2575" t="s">
        <v>24169</v>
      </c>
      <c r="C2575" s="74" t="s">
        <v>21800</v>
      </c>
      <c r="D2575" s="74">
        <v>10.09</v>
      </c>
    </row>
    <row r="2576" spans="1:4" x14ac:dyDescent="0.25">
      <c r="A2576" s="74">
        <v>1917702</v>
      </c>
      <c r="B2576" t="s">
        <v>24170</v>
      </c>
      <c r="C2576" s="74" t="s">
        <v>21800</v>
      </c>
      <c r="D2576" s="74">
        <v>10.26</v>
      </c>
    </row>
    <row r="2577" spans="1:4" x14ac:dyDescent="0.25">
      <c r="A2577" s="74">
        <v>1917703</v>
      </c>
      <c r="B2577" t="s">
        <v>24171</v>
      </c>
      <c r="C2577" s="74" t="s">
        <v>21800</v>
      </c>
      <c r="D2577" s="74">
        <v>10.42</v>
      </c>
    </row>
    <row r="2578" spans="1:4" x14ac:dyDescent="0.25">
      <c r="A2578" s="74">
        <v>1917704</v>
      </c>
      <c r="B2578" t="s">
        <v>24172</v>
      </c>
      <c r="C2578" s="74" t="s">
        <v>21800</v>
      </c>
      <c r="D2578" s="74">
        <v>10.69</v>
      </c>
    </row>
    <row r="2579" spans="1:4" x14ac:dyDescent="0.25">
      <c r="A2579" s="74">
        <v>1917705</v>
      </c>
      <c r="B2579" t="s">
        <v>24173</v>
      </c>
      <c r="C2579" s="74" t="s">
        <v>21800</v>
      </c>
      <c r="D2579" s="74">
        <v>11.97</v>
      </c>
    </row>
    <row r="2580" spans="1:4" x14ac:dyDescent="0.25">
      <c r="A2580" s="74">
        <v>1917695</v>
      </c>
      <c r="B2580" t="s">
        <v>24174</v>
      </c>
      <c r="C2580" s="74" t="s">
        <v>21800</v>
      </c>
      <c r="D2580" s="74">
        <v>8.17</v>
      </c>
    </row>
    <row r="2581" spans="1:4" x14ac:dyDescent="0.25">
      <c r="A2581" s="74">
        <v>1917706</v>
      </c>
      <c r="B2581" t="s">
        <v>24175</v>
      </c>
      <c r="C2581" s="74" t="s">
        <v>21800</v>
      </c>
      <c r="D2581" s="74">
        <v>12.26</v>
      </c>
    </row>
    <row r="2582" spans="1:4" x14ac:dyDescent="0.25">
      <c r="A2582" s="74">
        <v>1917696</v>
      </c>
      <c r="B2582" t="s">
        <v>24176</v>
      </c>
      <c r="C2582" s="74" t="s">
        <v>21800</v>
      </c>
      <c r="D2582" s="74">
        <v>9.2200000000000006</v>
      </c>
    </row>
    <row r="2583" spans="1:4" x14ac:dyDescent="0.25">
      <c r="A2583" s="74">
        <v>1917694</v>
      </c>
      <c r="B2583" t="s">
        <v>24177</v>
      </c>
      <c r="C2583" s="74" t="s">
        <v>21800</v>
      </c>
      <c r="D2583" s="74">
        <v>7.92</v>
      </c>
    </row>
    <row r="2584" spans="1:4" x14ac:dyDescent="0.25">
      <c r="A2584" s="74">
        <v>1917697</v>
      </c>
      <c r="B2584" t="s">
        <v>24178</v>
      </c>
      <c r="C2584" s="74" t="s">
        <v>21800</v>
      </c>
      <c r="D2584" s="74">
        <v>9.44</v>
      </c>
    </row>
    <row r="2585" spans="1:4" x14ac:dyDescent="0.25">
      <c r="A2585" s="74">
        <v>1917698</v>
      </c>
      <c r="B2585" t="s">
        <v>24179</v>
      </c>
      <c r="C2585" s="74" t="s">
        <v>21800</v>
      </c>
      <c r="D2585" s="74">
        <v>9.6</v>
      </c>
    </row>
    <row r="2586" spans="1:4" x14ac:dyDescent="0.25">
      <c r="A2586" s="74">
        <v>1917712</v>
      </c>
      <c r="B2586" t="s">
        <v>24180</v>
      </c>
      <c r="C2586" s="74" t="s">
        <v>21800</v>
      </c>
      <c r="D2586" s="74">
        <v>9.49</v>
      </c>
    </row>
    <row r="2587" spans="1:4" x14ac:dyDescent="0.25">
      <c r="A2587" s="74">
        <v>1917713</v>
      </c>
      <c r="B2587" t="s">
        <v>24181</v>
      </c>
      <c r="C2587" s="74" t="s">
        <v>21800</v>
      </c>
      <c r="D2587" s="74">
        <v>9.66</v>
      </c>
    </row>
    <row r="2588" spans="1:4" x14ac:dyDescent="0.25">
      <c r="A2588" s="74">
        <v>1917714</v>
      </c>
      <c r="B2588" t="s">
        <v>24182</v>
      </c>
      <c r="C2588" s="74" t="s">
        <v>21800</v>
      </c>
      <c r="D2588" s="74">
        <v>9.77</v>
      </c>
    </row>
    <row r="2589" spans="1:4" x14ac:dyDescent="0.25">
      <c r="A2589" s="74">
        <v>1917715</v>
      </c>
      <c r="B2589" t="s">
        <v>24183</v>
      </c>
      <c r="C2589" s="74" t="s">
        <v>21800</v>
      </c>
      <c r="D2589" s="74">
        <v>9.93</v>
      </c>
    </row>
    <row r="2590" spans="1:4" x14ac:dyDescent="0.25">
      <c r="A2590" s="74">
        <v>1917716</v>
      </c>
      <c r="B2590" t="s">
        <v>24184</v>
      </c>
      <c r="C2590" s="74" t="s">
        <v>21800</v>
      </c>
      <c r="D2590" s="74">
        <v>10.039999999999999</v>
      </c>
    </row>
    <row r="2591" spans="1:4" x14ac:dyDescent="0.25">
      <c r="A2591" s="74">
        <v>1917717</v>
      </c>
      <c r="B2591" t="s">
        <v>24185</v>
      </c>
      <c r="C2591" s="74" t="s">
        <v>21800</v>
      </c>
      <c r="D2591" s="74">
        <v>10.31</v>
      </c>
    </row>
    <row r="2592" spans="1:4" x14ac:dyDescent="0.25">
      <c r="A2592" s="74">
        <v>1917718</v>
      </c>
      <c r="B2592" t="s">
        <v>24186</v>
      </c>
      <c r="C2592" s="74" t="s">
        <v>21800</v>
      </c>
      <c r="D2592" s="74">
        <v>10.64</v>
      </c>
    </row>
    <row r="2593" spans="1:4" x14ac:dyDescent="0.25">
      <c r="A2593" s="74">
        <v>1917708</v>
      </c>
      <c r="B2593" t="s">
        <v>24187</v>
      </c>
      <c r="C2593" s="74" t="s">
        <v>21800</v>
      </c>
      <c r="D2593" s="74">
        <v>8.06</v>
      </c>
    </row>
    <row r="2594" spans="1:4" x14ac:dyDescent="0.25">
      <c r="A2594" s="74">
        <v>1917719</v>
      </c>
      <c r="B2594" t="s">
        <v>24188</v>
      </c>
      <c r="C2594" s="74" t="s">
        <v>21800</v>
      </c>
      <c r="D2594" s="74">
        <v>10.85</v>
      </c>
    </row>
    <row r="2595" spans="1:4" x14ac:dyDescent="0.25">
      <c r="A2595" s="74">
        <v>1917709</v>
      </c>
      <c r="B2595" t="s">
        <v>24189</v>
      </c>
      <c r="C2595" s="74" t="s">
        <v>21800</v>
      </c>
      <c r="D2595" s="74">
        <v>9.06</v>
      </c>
    </row>
    <row r="2596" spans="1:4" x14ac:dyDescent="0.25">
      <c r="A2596" s="74">
        <v>1917707</v>
      </c>
      <c r="B2596" t="s">
        <v>24190</v>
      </c>
      <c r="C2596" s="74" t="s">
        <v>21800</v>
      </c>
      <c r="D2596" s="74">
        <v>7.85</v>
      </c>
    </row>
    <row r="2597" spans="1:4" x14ac:dyDescent="0.25">
      <c r="A2597" s="74">
        <v>1917710</v>
      </c>
      <c r="B2597" t="s">
        <v>24191</v>
      </c>
      <c r="C2597" s="74" t="s">
        <v>21800</v>
      </c>
      <c r="D2597" s="74">
        <v>9.2200000000000006</v>
      </c>
    </row>
    <row r="2598" spans="1:4" x14ac:dyDescent="0.25">
      <c r="A2598" s="74">
        <v>1917711</v>
      </c>
      <c r="B2598" t="s">
        <v>24192</v>
      </c>
      <c r="C2598" s="74" t="s">
        <v>21800</v>
      </c>
      <c r="D2598" s="74">
        <v>9.39</v>
      </c>
    </row>
    <row r="2599" spans="1:4" x14ac:dyDescent="0.25">
      <c r="A2599" s="74">
        <v>1917680</v>
      </c>
      <c r="B2599" t="s">
        <v>24193</v>
      </c>
      <c r="C2599" s="74" t="s">
        <v>21800</v>
      </c>
      <c r="D2599" s="74">
        <v>2.92</v>
      </c>
    </row>
    <row r="2600" spans="1:4" x14ac:dyDescent="0.25">
      <c r="A2600" s="74">
        <v>1901607</v>
      </c>
      <c r="B2600" t="s">
        <v>24194</v>
      </c>
      <c r="C2600" s="74" t="s">
        <v>21800</v>
      </c>
      <c r="D2600" s="74">
        <v>14.76</v>
      </c>
    </row>
    <row r="2601" spans="1:4" x14ac:dyDescent="0.25">
      <c r="A2601" s="74">
        <v>1901611</v>
      </c>
      <c r="B2601" t="s">
        <v>24195</v>
      </c>
      <c r="C2601" s="74" t="s">
        <v>21800</v>
      </c>
      <c r="D2601" s="74">
        <v>18.46</v>
      </c>
    </row>
    <row r="2602" spans="1:4" x14ac:dyDescent="0.25">
      <c r="A2602" s="74">
        <v>1901612</v>
      </c>
      <c r="B2602" t="s">
        <v>24196</v>
      </c>
      <c r="C2602" s="74" t="s">
        <v>21800</v>
      </c>
      <c r="D2602" s="74">
        <v>18.88</v>
      </c>
    </row>
    <row r="2603" spans="1:4" x14ac:dyDescent="0.25">
      <c r="A2603" s="74">
        <v>1901613</v>
      </c>
      <c r="B2603" t="s">
        <v>24197</v>
      </c>
      <c r="C2603" s="74" t="s">
        <v>21800</v>
      </c>
      <c r="D2603" s="74">
        <v>19.2</v>
      </c>
    </row>
    <row r="2604" spans="1:4" x14ac:dyDescent="0.25">
      <c r="A2604" s="74">
        <v>1901614</v>
      </c>
      <c r="B2604" t="s">
        <v>24198</v>
      </c>
      <c r="C2604" s="74" t="s">
        <v>21800</v>
      </c>
      <c r="D2604" s="74">
        <v>19.510000000000002</v>
      </c>
    </row>
    <row r="2605" spans="1:4" x14ac:dyDescent="0.25">
      <c r="A2605" s="74">
        <v>1901615</v>
      </c>
      <c r="B2605" t="s">
        <v>24199</v>
      </c>
      <c r="C2605" s="74" t="s">
        <v>21800</v>
      </c>
      <c r="D2605" s="74">
        <v>19.940000000000001</v>
      </c>
    </row>
    <row r="2606" spans="1:4" x14ac:dyDescent="0.25">
      <c r="A2606" s="74">
        <v>1901616</v>
      </c>
      <c r="B2606" t="s">
        <v>24200</v>
      </c>
      <c r="C2606" s="74" t="s">
        <v>21800</v>
      </c>
      <c r="D2606" s="74">
        <v>20.25</v>
      </c>
    </row>
    <row r="2607" spans="1:4" x14ac:dyDescent="0.25">
      <c r="A2607" s="74">
        <v>1901608</v>
      </c>
      <c r="B2607" t="s">
        <v>24201</v>
      </c>
      <c r="C2607" s="74" t="s">
        <v>21800</v>
      </c>
      <c r="D2607" s="74">
        <v>15.25</v>
      </c>
    </row>
    <row r="2608" spans="1:4" x14ac:dyDescent="0.25">
      <c r="A2608" s="74">
        <v>1901609</v>
      </c>
      <c r="B2608" t="s">
        <v>24202</v>
      </c>
      <c r="C2608" s="74" t="s">
        <v>21800</v>
      </c>
      <c r="D2608" s="74">
        <v>15.67</v>
      </c>
    </row>
    <row r="2609" spans="1:4" x14ac:dyDescent="0.25">
      <c r="A2609" s="74">
        <v>1901610</v>
      </c>
      <c r="B2609" t="s">
        <v>24203</v>
      </c>
      <c r="C2609" s="74" t="s">
        <v>21800</v>
      </c>
      <c r="D2609" s="74">
        <v>18.14</v>
      </c>
    </row>
    <row r="2610" spans="1:4" x14ac:dyDescent="0.25">
      <c r="A2610" s="74">
        <v>1901617</v>
      </c>
      <c r="B2610" t="s">
        <v>24204</v>
      </c>
      <c r="C2610" s="74" t="s">
        <v>21800</v>
      </c>
      <c r="D2610" s="74">
        <v>20.46</v>
      </c>
    </row>
    <row r="2611" spans="1:4" x14ac:dyDescent="0.25">
      <c r="A2611" s="74">
        <v>1917037</v>
      </c>
      <c r="B2611" t="s">
        <v>24205</v>
      </c>
      <c r="C2611" s="74" t="s">
        <v>21800</v>
      </c>
      <c r="D2611" s="74">
        <v>18.8</v>
      </c>
    </row>
    <row r="2612" spans="1:4" x14ac:dyDescent="0.25">
      <c r="A2612" s="74">
        <v>1917038</v>
      </c>
      <c r="B2612" t="s">
        <v>24206</v>
      </c>
      <c r="C2612" s="74" t="s">
        <v>21800</v>
      </c>
      <c r="D2612" s="74">
        <v>19.440000000000001</v>
      </c>
    </row>
    <row r="2613" spans="1:4" x14ac:dyDescent="0.25">
      <c r="A2613" s="74">
        <v>1917039</v>
      </c>
      <c r="B2613" t="s">
        <v>24207</v>
      </c>
      <c r="C2613" s="74" t="s">
        <v>21800</v>
      </c>
      <c r="D2613" s="74">
        <v>20.09</v>
      </c>
    </row>
    <row r="2614" spans="1:4" x14ac:dyDescent="0.25">
      <c r="A2614" s="74">
        <v>1917040</v>
      </c>
      <c r="B2614" t="s">
        <v>24208</v>
      </c>
      <c r="C2614" s="74" t="s">
        <v>21800</v>
      </c>
      <c r="D2614" s="74">
        <v>20.77</v>
      </c>
    </row>
    <row r="2615" spans="1:4" x14ac:dyDescent="0.25">
      <c r="A2615" s="74">
        <v>1917041</v>
      </c>
      <c r="B2615" t="s">
        <v>24209</v>
      </c>
      <c r="C2615" s="74" t="s">
        <v>21800</v>
      </c>
      <c r="D2615" s="74">
        <v>21.49</v>
      </c>
    </row>
    <row r="2616" spans="1:4" x14ac:dyDescent="0.25">
      <c r="A2616" s="74">
        <v>1917042</v>
      </c>
      <c r="B2616" t="s">
        <v>24210</v>
      </c>
      <c r="C2616" s="74" t="s">
        <v>21800</v>
      </c>
      <c r="D2616" s="74">
        <v>21.87</v>
      </c>
    </row>
    <row r="2617" spans="1:4" x14ac:dyDescent="0.25">
      <c r="A2617" s="74">
        <v>1901619</v>
      </c>
      <c r="B2617" t="s">
        <v>24211</v>
      </c>
      <c r="C2617" s="74" t="s">
        <v>21800</v>
      </c>
      <c r="D2617" s="74">
        <v>10.34</v>
      </c>
    </row>
    <row r="2618" spans="1:4" x14ac:dyDescent="0.25">
      <c r="A2618" s="74">
        <v>1901620</v>
      </c>
      <c r="B2618" t="s">
        <v>24212</v>
      </c>
      <c r="C2618" s="74" t="s">
        <v>21800</v>
      </c>
      <c r="D2618" s="74">
        <v>10.53</v>
      </c>
    </row>
    <row r="2619" spans="1:4" x14ac:dyDescent="0.25">
      <c r="A2619" s="74">
        <v>1901621</v>
      </c>
      <c r="B2619" t="s">
        <v>24213</v>
      </c>
      <c r="C2619" s="74" t="s">
        <v>21800</v>
      </c>
      <c r="D2619" s="74">
        <v>10.72</v>
      </c>
    </row>
    <row r="2620" spans="1:4" x14ac:dyDescent="0.25">
      <c r="A2620" s="74">
        <v>1901622</v>
      </c>
      <c r="B2620" t="s">
        <v>24214</v>
      </c>
      <c r="C2620" s="74" t="s">
        <v>21800</v>
      </c>
      <c r="D2620" s="74">
        <v>10.92</v>
      </c>
    </row>
    <row r="2621" spans="1:4" x14ac:dyDescent="0.25">
      <c r="A2621" s="74">
        <v>1901623</v>
      </c>
      <c r="B2621" t="s">
        <v>24215</v>
      </c>
      <c r="C2621" s="74" t="s">
        <v>21800</v>
      </c>
      <c r="D2621" s="74">
        <v>11.14</v>
      </c>
    </row>
    <row r="2622" spans="1:4" x14ac:dyDescent="0.25">
      <c r="A2622" s="74">
        <v>1901618</v>
      </c>
      <c r="B2622" t="s">
        <v>24216</v>
      </c>
      <c r="C2622" s="74" t="s">
        <v>21800</v>
      </c>
      <c r="D2622" s="74">
        <v>11.25</v>
      </c>
    </row>
    <row r="2623" spans="1:4" x14ac:dyDescent="0.25">
      <c r="A2623" s="74">
        <v>1901625</v>
      </c>
      <c r="B2623" t="s">
        <v>24217</v>
      </c>
      <c r="C2623" s="74" t="s">
        <v>21800</v>
      </c>
      <c r="D2623" s="74">
        <v>12.43</v>
      </c>
    </row>
    <row r="2624" spans="1:4" x14ac:dyDescent="0.25">
      <c r="A2624" s="74">
        <v>1901626</v>
      </c>
      <c r="B2624" t="s">
        <v>24218</v>
      </c>
      <c r="C2624" s="74" t="s">
        <v>21800</v>
      </c>
      <c r="D2624" s="74">
        <v>12.6</v>
      </c>
    </row>
    <row r="2625" spans="1:4" x14ac:dyDescent="0.25">
      <c r="A2625" s="74">
        <v>1901627</v>
      </c>
      <c r="B2625" t="s">
        <v>24219</v>
      </c>
      <c r="C2625" s="74" t="s">
        <v>21800</v>
      </c>
      <c r="D2625" s="74">
        <v>12.79</v>
      </c>
    </row>
    <row r="2626" spans="1:4" x14ac:dyDescent="0.25">
      <c r="A2626" s="74">
        <v>1901628</v>
      </c>
      <c r="B2626" t="s">
        <v>24220</v>
      </c>
      <c r="C2626" s="74" t="s">
        <v>21800</v>
      </c>
      <c r="D2626" s="74">
        <v>12.98</v>
      </c>
    </row>
    <row r="2627" spans="1:4" x14ac:dyDescent="0.25">
      <c r="A2627" s="74">
        <v>1901629</v>
      </c>
      <c r="B2627" t="s">
        <v>24221</v>
      </c>
      <c r="C2627" s="74" t="s">
        <v>21800</v>
      </c>
      <c r="D2627" s="74">
        <v>13.18</v>
      </c>
    </row>
    <row r="2628" spans="1:4" x14ac:dyDescent="0.25">
      <c r="A2628" s="74">
        <v>1901624</v>
      </c>
      <c r="B2628" t="s">
        <v>24222</v>
      </c>
      <c r="C2628" s="74" t="s">
        <v>21800</v>
      </c>
      <c r="D2628" s="74">
        <v>13.29</v>
      </c>
    </row>
    <row r="2629" spans="1:4" x14ac:dyDescent="0.25">
      <c r="A2629" s="74">
        <v>1917073</v>
      </c>
      <c r="B2629" t="s">
        <v>24223</v>
      </c>
      <c r="C2629" s="74" t="s">
        <v>21800</v>
      </c>
      <c r="D2629" s="74">
        <v>14.8</v>
      </c>
    </row>
    <row r="2630" spans="1:4" x14ac:dyDescent="0.25">
      <c r="A2630" s="74">
        <v>1917074</v>
      </c>
      <c r="B2630" t="s">
        <v>24224</v>
      </c>
      <c r="C2630" s="74" t="s">
        <v>21800</v>
      </c>
      <c r="D2630" s="74">
        <v>15.2</v>
      </c>
    </row>
    <row r="2631" spans="1:4" x14ac:dyDescent="0.25">
      <c r="A2631" s="74">
        <v>1917075</v>
      </c>
      <c r="B2631" t="s">
        <v>24225</v>
      </c>
      <c r="C2631" s="74" t="s">
        <v>21800</v>
      </c>
      <c r="D2631" s="74">
        <v>15.61</v>
      </c>
    </row>
    <row r="2632" spans="1:4" x14ac:dyDescent="0.25">
      <c r="A2632" s="74">
        <v>1917076</v>
      </c>
      <c r="B2632" t="s">
        <v>24226</v>
      </c>
      <c r="C2632" s="74" t="s">
        <v>21800</v>
      </c>
      <c r="D2632" s="74">
        <v>16.03</v>
      </c>
    </row>
    <row r="2633" spans="1:4" x14ac:dyDescent="0.25">
      <c r="A2633" s="74">
        <v>1917077</v>
      </c>
      <c r="B2633" t="s">
        <v>24227</v>
      </c>
      <c r="C2633" s="74" t="s">
        <v>21800</v>
      </c>
      <c r="D2633" s="74">
        <v>16.48</v>
      </c>
    </row>
    <row r="2634" spans="1:4" x14ac:dyDescent="0.25">
      <c r="A2634" s="74">
        <v>1917078</v>
      </c>
      <c r="B2634" t="s">
        <v>24228</v>
      </c>
      <c r="C2634" s="74" t="s">
        <v>21800</v>
      </c>
      <c r="D2634" s="74">
        <v>16.72</v>
      </c>
    </row>
    <row r="2635" spans="1:4" x14ac:dyDescent="0.25">
      <c r="A2635" s="74">
        <v>1901631</v>
      </c>
      <c r="B2635" t="s">
        <v>24229</v>
      </c>
      <c r="C2635" s="74" t="s">
        <v>21800</v>
      </c>
      <c r="D2635" s="74">
        <v>14.66</v>
      </c>
    </row>
    <row r="2636" spans="1:4" x14ac:dyDescent="0.25">
      <c r="A2636" s="74">
        <v>1901632</v>
      </c>
      <c r="B2636" t="s">
        <v>24230</v>
      </c>
      <c r="C2636" s="74" t="s">
        <v>21800</v>
      </c>
      <c r="D2636" s="74">
        <v>14.83</v>
      </c>
    </row>
    <row r="2637" spans="1:4" x14ac:dyDescent="0.25">
      <c r="A2637" s="74">
        <v>1901633</v>
      </c>
      <c r="B2637" t="s">
        <v>24231</v>
      </c>
      <c r="C2637" s="74" t="s">
        <v>21800</v>
      </c>
      <c r="D2637" s="74">
        <v>15.01</v>
      </c>
    </row>
    <row r="2638" spans="1:4" x14ac:dyDescent="0.25">
      <c r="A2638" s="74">
        <v>1901634</v>
      </c>
      <c r="B2638" t="s">
        <v>24232</v>
      </c>
      <c r="C2638" s="74" t="s">
        <v>21800</v>
      </c>
      <c r="D2638" s="74">
        <v>15.19</v>
      </c>
    </row>
    <row r="2639" spans="1:4" x14ac:dyDescent="0.25">
      <c r="A2639" s="74">
        <v>1901635</v>
      </c>
      <c r="B2639" t="s">
        <v>24233</v>
      </c>
      <c r="C2639" s="74" t="s">
        <v>21800</v>
      </c>
      <c r="D2639" s="74">
        <v>15.39</v>
      </c>
    </row>
    <row r="2640" spans="1:4" x14ac:dyDescent="0.25">
      <c r="A2640" s="74">
        <v>1901630</v>
      </c>
      <c r="B2640" t="s">
        <v>24234</v>
      </c>
      <c r="C2640" s="74" t="s">
        <v>21800</v>
      </c>
      <c r="D2640" s="74">
        <v>15.5</v>
      </c>
    </row>
    <row r="2641" spans="1:4" x14ac:dyDescent="0.25">
      <c r="A2641" s="74">
        <v>1917109</v>
      </c>
      <c r="B2641" t="s">
        <v>24235</v>
      </c>
      <c r="C2641" s="74" t="s">
        <v>21800</v>
      </c>
      <c r="D2641" s="74">
        <v>13.41</v>
      </c>
    </row>
    <row r="2642" spans="1:4" x14ac:dyDescent="0.25">
      <c r="A2642" s="74">
        <v>1917110</v>
      </c>
      <c r="B2642" t="s">
        <v>24236</v>
      </c>
      <c r="C2642" s="74" t="s">
        <v>21800</v>
      </c>
      <c r="D2642" s="74">
        <v>13.73</v>
      </c>
    </row>
    <row r="2643" spans="1:4" x14ac:dyDescent="0.25">
      <c r="A2643" s="74">
        <v>1917111</v>
      </c>
      <c r="B2643" t="s">
        <v>24237</v>
      </c>
      <c r="C2643" s="74" t="s">
        <v>21800</v>
      </c>
      <c r="D2643" s="74">
        <v>14.06</v>
      </c>
    </row>
    <row r="2644" spans="1:4" x14ac:dyDescent="0.25">
      <c r="A2644" s="74">
        <v>1917112</v>
      </c>
      <c r="B2644" t="s">
        <v>24238</v>
      </c>
      <c r="C2644" s="74" t="s">
        <v>21800</v>
      </c>
      <c r="D2644" s="74">
        <v>14.41</v>
      </c>
    </row>
    <row r="2645" spans="1:4" x14ac:dyDescent="0.25">
      <c r="A2645" s="74">
        <v>1917113</v>
      </c>
      <c r="B2645" t="s">
        <v>24239</v>
      </c>
      <c r="C2645" s="74" t="s">
        <v>21800</v>
      </c>
      <c r="D2645" s="74">
        <v>14.78</v>
      </c>
    </row>
    <row r="2646" spans="1:4" x14ac:dyDescent="0.25">
      <c r="A2646" s="74">
        <v>1917114</v>
      </c>
      <c r="B2646" t="s">
        <v>24240</v>
      </c>
      <c r="C2646" s="74" t="s">
        <v>21800</v>
      </c>
      <c r="D2646" s="74">
        <v>14.97</v>
      </c>
    </row>
    <row r="2647" spans="1:4" x14ac:dyDescent="0.25">
      <c r="A2647" s="74">
        <v>1917145</v>
      </c>
      <c r="B2647" t="s">
        <v>24241</v>
      </c>
      <c r="C2647" s="74" t="s">
        <v>21800</v>
      </c>
      <c r="D2647" s="74">
        <v>12.39</v>
      </c>
    </row>
    <row r="2648" spans="1:4" x14ac:dyDescent="0.25">
      <c r="A2648" s="74">
        <v>1917146</v>
      </c>
      <c r="B2648" t="s">
        <v>24242</v>
      </c>
      <c r="C2648" s="74" t="s">
        <v>21800</v>
      </c>
      <c r="D2648" s="74">
        <v>12.68</v>
      </c>
    </row>
    <row r="2649" spans="1:4" x14ac:dyDescent="0.25">
      <c r="A2649" s="74">
        <v>1917147</v>
      </c>
      <c r="B2649" t="s">
        <v>24243</v>
      </c>
      <c r="C2649" s="74" t="s">
        <v>21800</v>
      </c>
      <c r="D2649" s="74">
        <v>12.97</v>
      </c>
    </row>
    <row r="2650" spans="1:4" x14ac:dyDescent="0.25">
      <c r="A2650" s="74">
        <v>1917148</v>
      </c>
      <c r="B2650" t="s">
        <v>24244</v>
      </c>
      <c r="C2650" s="74" t="s">
        <v>21800</v>
      </c>
      <c r="D2650" s="74">
        <v>13.27</v>
      </c>
    </row>
    <row r="2651" spans="1:4" x14ac:dyDescent="0.25">
      <c r="A2651" s="74">
        <v>1917149</v>
      </c>
      <c r="B2651" t="s">
        <v>24245</v>
      </c>
      <c r="C2651" s="74" t="s">
        <v>21800</v>
      </c>
      <c r="D2651" s="74">
        <v>13.6</v>
      </c>
    </row>
    <row r="2652" spans="1:4" x14ac:dyDescent="0.25">
      <c r="A2652" s="74">
        <v>1917150</v>
      </c>
      <c r="B2652" t="s">
        <v>24246</v>
      </c>
      <c r="C2652" s="74" t="s">
        <v>21800</v>
      </c>
      <c r="D2652" s="74">
        <v>13.77</v>
      </c>
    </row>
    <row r="2653" spans="1:4" x14ac:dyDescent="0.25">
      <c r="A2653" s="74">
        <v>1917181</v>
      </c>
      <c r="B2653" t="s">
        <v>24247</v>
      </c>
      <c r="C2653" s="74" t="s">
        <v>21800</v>
      </c>
      <c r="D2653" s="74">
        <v>11.53</v>
      </c>
    </row>
    <row r="2654" spans="1:4" x14ac:dyDescent="0.25">
      <c r="A2654" s="74">
        <v>1917182</v>
      </c>
      <c r="B2654" t="s">
        <v>24248</v>
      </c>
      <c r="C2654" s="74" t="s">
        <v>21800</v>
      </c>
      <c r="D2654" s="74">
        <v>11.78</v>
      </c>
    </row>
    <row r="2655" spans="1:4" x14ac:dyDescent="0.25">
      <c r="A2655" s="74">
        <v>1917183</v>
      </c>
      <c r="B2655" t="s">
        <v>24249</v>
      </c>
      <c r="C2655" s="74" t="s">
        <v>21800</v>
      </c>
      <c r="D2655" s="74">
        <v>12.04</v>
      </c>
    </row>
    <row r="2656" spans="1:4" x14ac:dyDescent="0.25">
      <c r="A2656" s="74">
        <v>1917184</v>
      </c>
      <c r="B2656" t="s">
        <v>24250</v>
      </c>
      <c r="C2656" s="74" t="s">
        <v>21800</v>
      </c>
      <c r="D2656" s="74">
        <v>12.31</v>
      </c>
    </row>
    <row r="2657" spans="1:4" x14ac:dyDescent="0.25">
      <c r="A2657" s="74">
        <v>1917185</v>
      </c>
      <c r="B2657" t="s">
        <v>24251</v>
      </c>
      <c r="C2657" s="74" t="s">
        <v>21800</v>
      </c>
      <c r="D2657" s="74">
        <v>12.6</v>
      </c>
    </row>
    <row r="2658" spans="1:4" x14ac:dyDescent="0.25">
      <c r="A2658" s="74">
        <v>1917186</v>
      </c>
      <c r="B2658" t="s">
        <v>24252</v>
      </c>
      <c r="C2658" s="74" t="s">
        <v>21800</v>
      </c>
      <c r="D2658" s="74">
        <v>12.75</v>
      </c>
    </row>
    <row r="2659" spans="1:4" x14ac:dyDescent="0.25">
      <c r="A2659" s="74">
        <v>1917001</v>
      </c>
      <c r="B2659" t="s">
        <v>24253</v>
      </c>
      <c r="C2659" s="74" t="s">
        <v>21800</v>
      </c>
      <c r="D2659" s="74">
        <v>24.89</v>
      </c>
    </row>
    <row r="2660" spans="1:4" x14ac:dyDescent="0.25">
      <c r="A2660" s="74">
        <v>1917002</v>
      </c>
      <c r="B2660" t="s">
        <v>24254</v>
      </c>
      <c r="C2660" s="74" t="s">
        <v>21800</v>
      </c>
      <c r="D2660" s="74">
        <v>25.8</v>
      </c>
    </row>
    <row r="2661" spans="1:4" x14ac:dyDescent="0.25">
      <c r="A2661" s="74">
        <v>1917003</v>
      </c>
      <c r="B2661" t="s">
        <v>24255</v>
      </c>
      <c r="C2661" s="74" t="s">
        <v>21800</v>
      </c>
      <c r="D2661" s="74">
        <v>26.73</v>
      </c>
    </row>
    <row r="2662" spans="1:4" x14ac:dyDescent="0.25">
      <c r="A2662" s="74">
        <v>1917004</v>
      </c>
      <c r="B2662" t="s">
        <v>24256</v>
      </c>
      <c r="C2662" s="74" t="s">
        <v>21800</v>
      </c>
      <c r="D2662" s="74">
        <v>27.7</v>
      </c>
    </row>
    <row r="2663" spans="1:4" x14ac:dyDescent="0.25">
      <c r="A2663" s="74">
        <v>1917005</v>
      </c>
      <c r="B2663" t="s">
        <v>24257</v>
      </c>
      <c r="C2663" s="74" t="s">
        <v>21800</v>
      </c>
      <c r="D2663" s="74">
        <v>28.73</v>
      </c>
    </row>
    <row r="2664" spans="1:4" x14ac:dyDescent="0.25">
      <c r="A2664" s="74">
        <v>1917006</v>
      </c>
      <c r="B2664" t="s">
        <v>24258</v>
      </c>
      <c r="C2664" s="74" t="s">
        <v>21800</v>
      </c>
      <c r="D2664" s="74">
        <v>29.28</v>
      </c>
    </row>
    <row r="2665" spans="1:4" x14ac:dyDescent="0.25">
      <c r="A2665" s="74">
        <v>2009619</v>
      </c>
      <c r="B2665" t="s">
        <v>24259</v>
      </c>
      <c r="C2665" s="74" t="s">
        <v>23038</v>
      </c>
      <c r="D2665" s="74">
        <v>107.39</v>
      </c>
    </row>
    <row r="2666" spans="1:4" x14ac:dyDescent="0.25">
      <c r="A2666" s="74">
        <v>2009618</v>
      </c>
      <c r="B2666" t="s">
        <v>24260</v>
      </c>
      <c r="C2666" s="74" t="s">
        <v>23038</v>
      </c>
      <c r="D2666" s="74">
        <v>104.81</v>
      </c>
    </row>
    <row r="2667" spans="1:4" x14ac:dyDescent="0.25">
      <c r="A2667" s="74">
        <v>2003866</v>
      </c>
      <c r="B2667" t="s">
        <v>24261</v>
      </c>
      <c r="C2667" s="74" t="s">
        <v>23038</v>
      </c>
      <c r="D2667" s="74">
        <v>7.9</v>
      </c>
    </row>
    <row r="2668" spans="1:4" x14ac:dyDescent="0.25">
      <c r="A2668" s="74">
        <v>2003867</v>
      </c>
      <c r="B2668" t="s">
        <v>24262</v>
      </c>
      <c r="C2668" s="74" t="s">
        <v>23038</v>
      </c>
      <c r="D2668" s="74">
        <v>16.39</v>
      </c>
    </row>
    <row r="2669" spans="1:4" x14ac:dyDescent="0.25">
      <c r="A2669" s="74">
        <v>2003622</v>
      </c>
      <c r="B2669" t="s">
        <v>24263</v>
      </c>
      <c r="C2669" s="74" t="s">
        <v>15645</v>
      </c>
      <c r="D2669" s="74">
        <v>2278.46</v>
      </c>
    </row>
    <row r="2670" spans="1:4" x14ac:dyDescent="0.25">
      <c r="A2670" s="74">
        <v>2003621</v>
      </c>
      <c r="B2670" t="s">
        <v>24264</v>
      </c>
      <c r="C2670" s="74" t="s">
        <v>15645</v>
      </c>
      <c r="D2670" s="74">
        <v>2145.4699999999998</v>
      </c>
    </row>
    <row r="2671" spans="1:4" x14ac:dyDescent="0.25">
      <c r="A2671" s="74">
        <v>2003624</v>
      </c>
      <c r="B2671" t="s">
        <v>24265</v>
      </c>
      <c r="C2671" s="74" t="s">
        <v>15645</v>
      </c>
      <c r="D2671" s="74">
        <v>2632.95</v>
      </c>
    </row>
    <row r="2672" spans="1:4" x14ac:dyDescent="0.25">
      <c r="A2672" s="74">
        <v>2003623</v>
      </c>
      <c r="B2672" t="s">
        <v>24266</v>
      </c>
      <c r="C2672" s="74" t="s">
        <v>15645</v>
      </c>
      <c r="D2672" s="74">
        <v>2483.73</v>
      </c>
    </row>
    <row r="2673" spans="1:4" x14ac:dyDescent="0.25">
      <c r="A2673" s="74">
        <v>2003634</v>
      </c>
      <c r="B2673" t="s">
        <v>24267</v>
      </c>
      <c r="C2673" s="74" t="s">
        <v>15645</v>
      </c>
      <c r="D2673" s="74">
        <v>1659.61</v>
      </c>
    </row>
    <row r="2674" spans="1:4" x14ac:dyDescent="0.25">
      <c r="A2674" s="74">
        <v>2003633</v>
      </c>
      <c r="B2674" t="s">
        <v>24268</v>
      </c>
      <c r="C2674" s="74" t="s">
        <v>15645</v>
      </c>
      <c r="D2674" s="74">
        <v>1505.42</v>
      </c>
    </row>
    <row r="2675" spans="1:4" x14ac:dyDescent="0.25">
      <c r="A2675" s="74">
        <v>2003636</v>
      </c>
      <c r="B2675" t="s">
        <v>24269</v>
      </c>
      <c r="C2675" s="74" t="s">
        <v>15645</v>
      </c>
      <c r="D2675" s="74">
        <v>1992.89</v>
      </c>
    </row>
    <row r="2676" spans="1:4" x14ac:dyDescent="0.25">
      <c r="A2676" s="74">
        <v>2003635</v>
      </c>
      <c r="B2676" t="s">
        <v>24270</v>
      </c>
      <c r="C2676" s="74" t="s">
        <v>15645</v>
      </c>
      <c r="D2676" s="74">
        <v>1843.67</v>
      </c>
    </row>
    <row r="2677" spans="1:4" x14ac:dyDescent="0.25">
      <c r="A2677" s="74">
        <v>2003638</v>
      </c>
      <c r="B2677" t="s">
        <v>24271</v>
      </c>
      <c r="C2677" s="74" t="s">
        <v>15645</v>
      </c>
      <c r="D2677" s="74">
        <v>2352.5500000000002</v>
      </c>
    </row>
    <row r="2678" spans="1:4" x14ac:dyDescent="0.25">
      <c r="A2678" s="74">
        <v>2003637</v>
      </c>
      <c r="B2678" t="s">
        <v>24272</v>
      </c>
      <c r="C2678" s="74" t="s">
        <v>15645</v>
      </c>
      <c r="D2678" s="74">
        <v>2185.4299999999998</v>
      </c>
    </row>
    <row r="2679" spans="1:4" x14ac:dyDescent="0.25">
      <c r="A2679" s="74">
        <v>2003640</v>
      </c>
      <c r="B2679" t="s">
        <v>24273</v>
      </c>
      <c r="C2679" s="74" t="s">
        <v>15645</v>
      </c>
      <c r="D2679" s="74">
        <v>2707.03</v>
      </c>
    </row>
    <row r="2680" spans="1:4" x14ac:dyDescent="0.25">
      <c r="A2680" s="74">
        <v>2003639</v>
      </c>
      <c r="B2680" t="s">
        <v>24274</v>
      </c>
      <c r="C2680" s="74" t="s">
        <v>15645</v>
      </c>
      <c r="D2680" s="74">
        <v>2523.6799999999998</v>
      </c>
    </row>
    <row r="2681" spans="1:4" x14ac:dyDescent="0.25">
      <c r="A2681" s="74">
        <v>2003618</v>
      </c>
      <c r="B2681" t="s">
        <v>24275</v>
      </c>
      <c r="C2681" s="74" t="s">
        <v>15645</v>
      </c>
      <c r="D2681" s="74">
        <v>916.96</v>
      </c>
    </row>
    <row r="2682" spans="1:4" x14ac:dyDescent="0.25">
      <c r="A2682" s="74">
        <v>2003617</v>
      </c>
      <c r="B2682" t="s">
        <v>24276</v>
      </c>
      <c r="C2682" s="74" t="s">
        <v>15645</v>
      </c>
      <c r="D2682" s="74">
        <v>843.71</v>
      </c>
    </row>
    <row r="2683" spans="1:4" x14ac:dyDescent="0.25">
      <c r="A2683" s="74">
        <v>2003620</v>
      </c>
      <c r="B2683" t="s">
        <v>24277</v>
      </c>
      <c r="C2683" s="74" t="s">
        <v>15645</v>
      </c>
      <c r="D2683" s="74">
        <v>1133.3</v>
      </c>
    </row>
    <row r="2684" spans="1:4" x14ac:dyDescent="0.25">
      <c r="A2684" s="74">
        <v>2003619</v>
      </c>
      <c r="B2684" t="s">
        <v>24278</v>
      </c>
      <c r="C2684" s="74" t="s">
        <v>15645</v>
      </c>
      <c r="D2684" s="74">
        <v>1050.23</v>
      </c>
    </row>
    <row r="2685" spans="1:4" x14ac:dyDescent="0.25">
      <c r="A2685" s="74">
        <v>2003626</v>
      </c>
      <c r="B2685" t="s">
        <v>24279</v>
      </c>
      <c r="C2685" s="74" t="s">
        <v>15645</v>
      </c>
      <c r="D2685" s="74">
        <v>846.29</v>
      </c>
    </row>
    <row r="2686" spans="1:4" x14ac:dyDescent="0.25">
      <c r="A2686" s="74">
        <v>2003625</v>
      </c>
      <c r="B2686" t="s">
        <v>24280</v>
      </c>
      <c r="C2686" s="74" t="s">
        <v>15645</v>
      </c>
      <c r="D2686" s="74">
        <v>773.04</v>
      </c>
    </row>
    <row r="2687" spans="1:4" x14ac:dyDescent="0.25">
      <c r="A2687" s="74">
        <v>2003628</v>
      </c>
      <c r="B2687" t="s">
        <v>24281</v>
      </c>
      <c r="C2687" s="74" t="s">
        <v>15645</v>
      </c>
      <c r="D2687" s="74">
        <v>1062.6300000000001</v>
      </c>
    </row>
    <row r="2688" spans="1:4" x14ac:dyDescent="0.25">
      <c r="A2688" s="74">
        <v>2003627</v>
      </c>
      <c r="B2688" t="s">
        <v>24282</v>
      </c>
      <c r="C2688" s="74" t="s">
        <v>15645</v>
      </c>
      <c r="D2688" s="74">
        <v>979.55</v>
      </c>
    </row>
    <row r="2689" spans="1:4" x14ac:dyDescent="0.25">
      <c r="A2689" s="74">
        <v>2003630</v>
      </c>
      <c r="B2689" t="s">
        <v>24283</v>
      </c>
      <c r="C2689" s="74" t="s">
        <v>15645</v>
      </c>
      <c r="D2689" s="74">
        <v>1278.97</v>
      </c>
    </row>
    <row r="2690" spans="1:4" x14ac:dyDescent="0.25">
      <c r="A2690" s="74">
        <v>2003629</v>
      </c>
      <c r="B2690" t="s">
        <v>24284</v>
      </c>
      <c r="C2690" s="74" t="s">
        <v>15645</v>
      </c>
      <c r="D2690" s="74">
        <v>1186.07</v>
      </c>
    </row>
    <row r="2691" spans="1:4" x14ac:dyDescent="0.25">
      <c r="A2691" s="74">
        <v>2003632</v>
      </c>
      <c r="B2691" t="s">
        <v>24285</v>
      </c>
      <c r="C2691" s="74" t="s">
        <v>15645</v>
      </c>
      <c r="D2691" s="74">
        <v>1495.31</v>
      </c>
    </row>
    <row r="2692" spans="1:4" x14ac:dyDescent="0.25">
      <c r="A2692" s="74">
        <v>2003631</v>
      </c>
      <c r="B2692" t="s">
        <v>24286</v>
      </c>
      <c r="C2692" s="74" t="s">
        <v>15645</v>
      </c>
      <c r="D2692" s="74">
        <v>1392.58</v>
      </c>
    </row>
    <row r="2693" spans="1:4" x14ac:dyDescent="0.25">
      <c r="A2693" s="74">
        <v>2003599</v>
      </c>
      <c r="B2693" t="s">
        <v>24287</v>
      </c>
      <c r="C2693" s="74" t="s">
        <v>15645</v>
      </c>
      <c r="D2693" s="74">
        <v>191.9</v>
      </c>
    </row>
    <row r="2694" spans="1:4" x14ac:dyDescent="0.25">
      <c r="A2694" s="74">
        <v>2003598</v>
      </c>
      <c r="B2694" t="s">
        <v>24288</v>
      </c>
      <c r="C2694" s="74" t="s">
        <v>15645</v>
      </c>
      <c r="D2694" s="74">
        <v>164.93</v>
      </c>
    </row>
    <row r="2695" spans="1:4" x14ac:dyDescent="0.25">
      <c r="A2695" s="74">
        <v>2003919</v>
      </c>
      <c r="B2695" t="s">
        <v>24289</v>
      </c>
      <c r="C2695" s="74" t="s">
        <v>15645</v>
      </c>
      <c r="D2695" s="74">
        <v>191.9</v>
      </c>
    </row>
    <row r="2696" spans="1:4" x14ac:dyDescent="0.25">
      <c r="A2696" s="74">
        <v>2003918</v>
      </c>
      <c r="B2696" t="s">
        <v>24290</v>
      </c>
      <c r="C2696" s="74" t="s">
        <v>15645</v>
      </c>
      <c r="D2696" s="74">
        <v>164.93</v>
      </c>
    </row>
    <row r="2697" spans="1:4" x14ac:dyDescent="0.25">
      <c r="A2697" s="74">
        <v>2003601</v>
      </c>
      <c r="B2697" t="s">
        <v>24291</v>
      </c>
      <c r="C2697" s="74" t="s">
        <v>15645</v>
      </c>
      <c r="D2697" s="74">
        <v>241.38</v>
      </c>
    </row>
    <row r="2698" spans="1:4" x14ac:dyDescent="0.25">
      <c r="A2698" s="74">
        <v>2003600</v>
      </c>
      <c r="B2698" t="s">
        <v>24292</v>
      </c>
      <c r="C2698" s="74" t="s">
        <v>15645</v>
      </c>
      <c r="D2698" s="74">
        <v>206.1</v>
      </c>
    </row>
    <row r="2699" spans="1:4" x14ac:dyDescent="0.25">
      <c r="A2699" s="74">
        <v>2003921</v>
      </c>
      <c r="B2699" t="s">
        <v>24293</v>
      </c>
      <c r="C2699" s="74" t="s">
        <v>15645</v>
      </c>
      <c r="D2699" s="74">
        <v>241.38</v>
      </c>
    </row>
    <row r="2700" spans="1:4" x14ac:dyDescent="0.25">
      <c r="A2700" s="74">
        <v>2003920</v>
      </c>
      <c r="B2700" t="s">
        <v>24294</v>
      </c>
      <c r="C2700" s="74" t="s">
        <v>15645</v>
      </c>
      <c r="D2700" s="74">
        <v>206.1</v>
      </c>
    </row>
    <row r="2701" spans="1:4" x14ac:dyDescent="0.25">
      <c r="A2701" s="74">
        <v>2003616</v>
      </c>
      <c r="B2701" t="s">
        <v>24295</v>
      </c>
      <c r="C2701" s="74" t="s">
        <v>15645</v>
      </c>
      <c r="D2701" s="74">
        <v>21.04</v>
      </c>
    </row>
    <row r="2702" spans="1:4" x14ac:dyDescent="0.25">
      <c r="A2702" s="74">
        <v>2003615</v>
      </c>
      <c r="B2702" t="s">
        <v>24296</v>
      </c>
      <c r="C2702" s="74" t="s">
        <v>15645</v>
      </c>
      <c r="D2702" s="74">
        <v>17.239999999999998</v>
      </c>
    </row>
    <row r="2703" spans="1:4" x14ac:dyDescent="0.25">
      <c r="A2703" s="74">
        <v>2003927</v>
      </c>
      <c r="B2703" t="s">
        <v>24297</v>
      </c>
      <c r="C2703" s="74" t="s">
        <v>15645</v>
      </c>
      <c r="D2703" s="74">
        <v>21.83</v>
      </c>
    </row>
    <row r="2704" spans="1:4" x14ac:dyDescent="0.25">
      <c r="A2704" s="74">
        <v>2003926</v>
      </c>
      <c r="B2704" t="s">
        <v>24298</v>
      </c>
      <c r="C2704" s="74" t="s">
        <v>15645</v>
      </c>
      <c r="D2704" s="74">
        <v>18.02</v>
      </c>
    </row>
    <row r="2705" spans="1:4" x14ac:dyDescent="0.25">
      <c r="A2705" s="74">
        <v>2003613</v>
      </c>
      <c r="B2705" t="s">
        <v>24299</v>
      </c>
      <c r="C2705" s="74" t="s">
        <v>15645</v>
      </c>
      <c r="D2705" s="74">
        <v>136.13999999999999</v>
      </c>
    </row>
    <row r="2706" spans="1:4" x14ac:dyDescent="0.25">
      <c r="A2706" s="74">
        <v>2003612</v>
      </c>
      <c r="B2706" t="s">
        <v>24300</v>
      </c>
      <c r="C2706" s="74" t="s">
        <v>15645</v>
      </c>
      <c r="D2706" s="74">
        <v>119.54</v>
      </c>
    </row>
    <row r="2707" spans="1:4" x14ac:dyDescent="0.25">
      <c r="A2707" s="74">
        <v>2003477</v>
      </c>
      <c r="B2707" t="s">
        <v>24301</v>
      </c>
      <c r="C2707" s="74" t="s">
        <v>15645</v>
      </c>
      <c r="D2707" s="74">
        <v>3566.27</v>
      </c>
    </row>
    <row r="2708" spans="1:4" x14ac:dyDescent="0.25">
      <c r="A2708" s="74">
        <v>2003476</v>
      </c>
      <c r="B2708" t="s">
        <v>24302</v>
      </c>
      <c r="C2708" s="74" t="s">
        <v>15645</v>
      </c>
      <c r="D2708" s="74">
        <v>3170.24</v>
      </c>
    </row>
    <row r="2709" spans="1:4" x14ac:dyDescent="0.25">
      <c r="A2709" s="74">
        <v>2003517</v>
      </c>
      <c r="B2709" t="s">
        <v>24303</v>
      </c>
      <c r="C2709" s="74" t="s">
        <v>15645</v>
      </c>
      <c r="D2709" s="74">
        <v>3915.19</v>
      </c>
    </row>
    <row r="2710" spans="1:4" x14ac:dyDescent="0.25">
      <c r="A2710" s="74">
        <v>2003516</v>
      </c>
      <c r="B2710" t="s">
        <v>24304</v>
      </c>
      <c r="C2710" s="74" t="s">
        <v>15645</v>
      </c>
      <c r="D2710" s="74">
        <v>3534.79</v>
      </c>
    </row>
    <row r="2711" spans="1:4" x14ac:dyDescent="0.25">
      <c r="A2711" s="74">
        <v>2003479</v>
      </c>
      <c r="B2711" t="s">
        <v>24305</v>
      </c>
      <c r="C2711" s="74" t="s">
        <v>15645</v>
      </c>
      <c r="D2711" s="74">
        <v>3519.52</v>
      </c>
    </row>
    <row r="2712" spans="1:4" x14ac:dyDescent="0.25">
      <c r="A2712" s="74">
        <v>2003478</v>
      </c>
      <c r="B2712" t="s">
        <v>24306</v>
      </c>
      <c r="C2712" s="74" t="s">
        <v>15645</v>
      </c>
      <c r="D2712" s="74">
        <v>3140.79</v>
      </c>
    </row>
    <row r="2713" spans="1:4" x14ac:dyDescent="0.25">
      <c r="A2713" s="74">
        <v>2003519</v>
      </c>
      <c r="B2713" t="s">
        <v>24307</v>
      </c>
      <c r="C2713" s="74" t="s">
        <v>15645</v>
      </c>
      <c r="D2713" s="74">
        <v>3868.45</v>
      </c>
    </row>
    <row r="2714" spans="1:4" x14ac:dyDescent="0.25">
      <c r="A2714" s="74">
        <v>2003518</v>
      </c>
      <c r="B2714" t="s">
        <v>24308</v>
      </c>
      <c r="C2714" s="74" t="s">
        <v>15645</v>
      </c>
      <c r="D2714" s="74">
        <v>3505.34</v>
      </c>
    </row>
    <row r="2715" spans="1:4" x14ac:dyDescent="0.25">
      <c r="A2715" s="74">
        <v>2003481</v>
      </c>
      <c r="B2715" t="s">
        <v>24309</v>
      </c>
      <c r="C2715" s="74" t="s">
        <v>15645</v>
      </c>
      <c r="D2715" s="74">
        <v>3472.77</v>
      </c>
    </row>
    <row r="2716" spans="1:4" x14ac:dyDescent="0.25">
      <c r="A2716" s="74">
        <v>2003480</v>
      </c>
      <c r="B2716" t="s">
        <v>24310</v>
      </c>
      <c r="C2716" s="74" t="s">
        <v>15645</v>
      </c>
      <c r="D2716" s="74">
        <v>3111.33</v>
      </c>
    </row>
    <row r="2717" spans="1:4" x14ac:dyDescent="0.25">
      <c r="A2717" s="74">
        <v>2003521</v>
      </c>
      <c r="B2717" t="s">
        <v>24311</v>
      </c>
      <c r="C2717" s="74" t="s">
        <v>15645</v>
      </c>
      <c r="D2717" s="74">
        <v>3821.7</v>
      </c>
    </row>
    <row r="2718" spans="1:4" x14ac:dyDescent="0.25">
      <c r="A2718" s="74">
        <v>2003520</v>
      </c>
      <c r="B2718" t="s">
        <v>24312</v>
      </c>
      <c r="C2718" s="74" t="s">
        <v>15645</v>
      </c>
      <c r="D2718" s="74">
        <v>3475.88</v>
      </c>
    </row>
    <row r="2719" spans="1:4" x14ac:dyDescent="0.25">
      <c r="A2719" s="74">
        <v>2003483</v>
      </c>
      <c r="B2719" t="s">
        <v>24313</v>
      </c>
      <c r="C2719" s="74" t="s">
        <v>15645</v>
      </c>
      <c r="D2719" s="74">
        <v>3426.03</v>
      </c>
    </row>
    <row r="2720" spans="1:4" x14ac:dyDescent="0.25">
      <c r="A2720" s="74">
        <v>2003482</v>
      </c>
      <c r="B2720" t="s">
        <v>24314</v>
      </c>
      <c r="C2720" s="74" t="s">
        <v>15645</v>
      </c>
      <c r="D2720" s="74">
        <v>3081.88</v>
      </c>
    </row>
    <row r="2721" spans="1:4" x14ac:dyDescent="0.25">
      <c r="A2721" s="74">
        <v>2003523</v>
      </c>
      <c r="B2721" t="s">
        <v>24315</v>
      </c>
      <c r="C2721" s="74" t="s">
        <v>15645</v>
      </c>
      <c r="D2721" s="74">
        <v>3774.95</v>
      </c>
    </row>
    <row r="2722" spans="1:4" x14ac:dyDescent="0.25">
      <c r="A2722" s="74">
        <v>2003522</v>
      </c>
      <c r="B2722" t="s">
        <v>24316</v>
      </c>
      <c r="C2722" s="74" t="s">
        <v>15645</v>
      </c>
      <c r="D2722" s="74">
        <v>3446.43</v>
      </c>
    </row>
    <row r="2723" spans="1:4" x14ac:dyDescent="0.25">
      <c r="A2723" s="74">
        <v>2003485</v>
      </c>
      <c r="B2723" t="s">
        <v>24317</v>
      </c>
      <c r="C2723" s="74" t="s">
        <v>15645</v>
      </c>
      <c r="D2723" s="74">
        <v>4595.18</v>
      </c>
    </row>
    <row r="2724" spans="1:4" x14ac:dyDescent="0.25">
      <c r="A2724" s="74">
        <v>2003484</v>
      </c>
      <c r="B2724" t="s">
        <v>24318</v>
      </c>
      <c r="C2724" s="74" t="s">
        <v>15645</v>
      </c>
      <c r="D2724" s="74">
        <v>4104.05</v>
      </c>
    </row>
    <row r="2725" spans="1:4" x14ac:dyDescent="0.25">
      <c r="A2725" s="74">
        <v>2003525</v>
      </c>
      <c r="B2725" t="s">
        <v>24319</v>
      </c>
      <c r="C2725" s="74" t="s">
        <v>15645</v>
      </c>
      <c r="D2725" s="74">
        <v>4944.1099999999997</v>
      </c>
    </row>
    <row r="2726" spans="1:4" x14ac:dyDescent="0.25">
      <c r="A2726" s="74">
        <v>2003524</v>
      </c>
      <c r="B2726" t="s">
        <v>24320</v>
      </c>
      <c r="C2726" s="74" t="s">
        <v>15645</v>
      </c>
      <c r="D2726" s="74">
        <v>4468.6000000000004</v>
      </c>
    </row>
    <row r="2727" spans="1:4" x14ac:dyDescent="0.25">
      <c r="A2727" s="74">
        <v>2003487</v>
      </c>
      <c r="B2727" t="s">
        <v>24321</v>
      </c>
      <c r="C2727" s="74" t="s">
        <v>15645</v>
      </c>
      <c r="D2727" s="74">
        <v>4548.43</v>
      </c>
    </row>
    <row r="2728" spans="1:4" x14ac:dyDescent="0.25">
      <c r="A2728" s="74">
        <v>2003486</v>
      </c>
      <c r="B2728" t="s">
        <v>24322</v>
      </c>
      <c r="C2728" s="74" t="s">
        <v>15645</v>
      </c>
      <c r="D2728" s="74">
        <v>4074.6</v>
      </c>
    </row>
    <row r="2729" spans="1:4" x14ac:dyDescent="0.25">
      <c r="A2729" s="74">
        <v>2003527</v>
      </c>
      <c r="B2729" t="s">
        <v>24323</v>
      </c>
      <c r="C2729" s="74" t="s">
        <v>15645</v>
      </c>
      <c r="D2729" s="74">
        <v>4897.3599999999997</v>
      </c>
    </row>
    <row r="2730" spans="1:4" x14ac:dyDescent="0.25">
      <c r="A2730" s="74">
        <v>2003526</v>
      </c>
      <c r="B2730" t="s">
        <v>24324</v>
      </c>
      <c r="C2730" s="74" t="s">
        <v>15645</v>
      </c>
      <c r="D2730" s="74">
        <v>4439.1499999999996</v>
      </c>
    </row>
    <row r="2731" spans="1:4" x14ac:dyDescent="0.25">
      <c r="A2731" s="74">
        <v>2003489</v>
      </c>
      <c r="B2731" t="s">
        <v>24325</v>
      </c>
      <c r="C2731" s="74" t="s">
        <v>15645</v>
      </c>
      <c r="D2731" s="74">
        <v>4501.6899999999996</v>
      </c>
    </row>
    <row r="2732" spans="1:4" x14ac:dyDescent="0.25">
      <c r="A2732" s="74">
        <v>2003488</v>
      </c>
      <c r="B2732" t="s">
        <v>24326</v>
      </c>
      <c r="C2732" s="74" t="s">
        <v>15645</v>
      </c>
      <c r="D2732" s="74">
        <v>4045.14</v>
      </c>
    </row>
    <row r="2733" spans="1:4" x14ac:dyDescent="0.25">
      <c r="A2733" s="74">
        <v>2003529</v>
      </c>
      <c r="B2733" t="s">
        <v>24327</v>
      </c>
      <c r="C2733" s="74" t="s">
        <v>15645</v>
      </c>
      <c r="D2733" s="74">
        <v>4850.6099999999997</v>
      </c>
    </row>
    <row r="2734" spans="1:4" x14ac:dyDescent="0.25">
      <c r="A2734" s="74">
        <v>2003528</v>
      </c>
      <c r="B2734" t="s">
        <v>24328</v>
      </c>
      <c r="C2734" s="74" t="s">
        <v>15645</v>
      </c>
      <c r="D2734" s="74">
        <v>4409.6899999999996</v>
      </c>
    </row>
    <row r="2735" spans="1:4" x14ac:dyDescent="0.25">
      <c r="A2735" s="74">
        <v>2003491</v>
      </c>
      <c r="B2735" t="s">
        <v>24329</v>
      </c>
      <c r="C2735" s="74" t="s">
        <v>15645</v>
      </c>
      <c r="D2735" s="74">
        <v>4454.9399999999996</v>
      </c>
    </row>
    <row r="2736" spans="1:4" x14ac:dyDescent="0.25">
      <c r="A2736" s="74">
        <v>2003490</v>
      </c>
      <c r="B2736" t="s">
        <v>24330</v>
      </c>
      <c r="C2736" s="74" t="s">
        <v>15645</v>
      </c>
      <c r="D2736" s="74">
        <v>4015.69</v>
      </c>
    </row>
    <row r="2737" spans="1:4" x14ac:dyDescent="0.25">
      <c r="A2737" s="74">
        <v>2003531</v>
      </c>
      <c r="B2737" t="s">
        <v>24331</v>
      </c>
      <c r="C2737" s="74" t="s">
        <v>15645</v>
      </c>
      <c r="D2737" s="74">
        <v>4803.87</v>
      </c>
    </row>
    <row r="2738" spans="1:4" x14ac:dyDescent="0.25">
      <c r="A2738" s="74">
        <v>2003530</v>
      </c>
      <c r="B2738" t="s">
        <v>24332</v>
      </c>
      <c r="C2738" s="74" t="s">
        <v>15645</v>
      </c>
      <c r="D2738" s="74">
        <v>4380.24</v>
      </c>
    </row>
    <row r="2739" spans="1:4" x14ac:dyDescent="0.25">
      <c r="A2739" s="74">
        <v>2003493</v>
      </c>
      <c r="B2739" t="s">
        <v>24333</v>
      </c>
      <c r="C2739" s="74" t="s">
        <v>15645</v>
      </c>
      <c r="D2739" s="74">
        <v>5476.19</v>
      </c>
    </row>
    <row r="2740" spans="1:4" x14ac:dyDescent="0.25">
      <c r="A2740" s="74">
        <v>2003492</v>
      </c>
      <c r="B2740" t="s">
        <v>24334</v>
      </c>
      <c r="C2740" s="74" t="s">
        <v>15645</v>
      </c>
      <c r="D2740" s="74">
        <v>4889.97</v>
      </c>
    </row>
    <row r="2741" spans="1:4" x14ac:dyDescent="0.25">
      <c r="A2741" s="74">
        <v>2003533</v>
      </c>
      <c r="B2741" t="s">
        <v>24335</v>
      </c>
      <c r="C2741" s="74" t="s">
        <v>15645</v>
      </c>
      <c r="D2741" s="74">
        <v>5825.12</v>
      </c>
    </row>
    <row r="2742" spans="1:4" x14ac:dyDescent="0.25">
      <c r="A2742" s="74">
        <v>2003532</v>
      </c>
      <c r="B2742" t="s">
        <v>24336</v>
      </c>
      <c r="C2742" s="74" t="s">
        <v>15645</v>
      </c>
      <c r="D2742" s="74">
        <v>5254.52</v>
      </c>
    </row>
    <row r="2743" spans="1:4" x14ac:dyDescent="0.25">
      <c r="A2743" s="74">
        <v>2003495</v>
      </c>
      <c r="B2743" t="s">
        <v>24337</v>
      </c>
      <c r="C2743" s="74" t="s">
        <v>15645</v>
      </c>
      <c r="D2743" s="74">
        <v>5429.45</v>
      </c>
    </row>
    <row r="2744" spans="1:4" x14ac:dyDescent="0.25">
      <c r="A2744" s="74">
        <v>2003494</v>
      </c>
      <c r="B2744" t="s">
        <v>24338</v>
      </c>
      <c r="C2744" s="74" t="s">
        <v>15645</v>
      </c>
      <c r="D2744" s="74">
        <v>4860.51</v>
      </c>
    </row>
    <row r="2745" spans="1:4" x14ac:dyDescent="0.25">
      <c r="A2745" s="74">
        <v>2003535</v>
      </c>
      <c r="B2745" t="s">
        <v>24339</v>
      </c>
      <c r="C2745" s="74" t="s">
        <v>15645</v>
      </c>
      <c r="D2745" s="74">
        <v>5778.37</v>
      </c>
    </row>
    <row r="2746" spans="1:4" x14ac:dyDescent="0.25">
      <c r="A2746" s="74">
        <v>2003534</v>
      </c>
      <c r="B2746" t="s">
        <v>24340</v>
      </c>
      <c r="C2746" s="74" t="s">
        <v>15645</v>
      </c>
      <c r="D2746" s="74">
        <v>5225.0600000000004</v>
      </c>
    </row>
    <row r="2747" spans="1:4" x14ac:dyDescent="0.25">
      <c r="A2747" s="74">
        <v>2003497</v>
      </c>
      <c r="B2747" t="s">
        <v>24341</v>
      </c>
      <c r="C2747" s="74" t="s">
        <v>15645</v>
      </c>
      <c r="D2747" s="74">
        <v>5382.7</v>
      </c>
    </row>
    <row r="2748" spans="1:4" x14ac:dyDescent="0.25">
      <c r="A2748" s="74">
        <v>2003496</v>
      </c>
      <c r="B2748" t="s">
        <v>24342</v>
      </c>
      <c r="C2748" s="74" t="s">
        <v>15645</v>
      </c>
      <c r="D2748" s="74">
        <v>4831.0600000000004</v>
      </c>
    </row>
    <row r="2749" spans="1:4" x14ac:dyDescent="0.25">
      <c r="A2749" s="74">
        <v>2003537</v>
      </c>
      <c r="B2749" t="s">
        <v>24343</v>
      </c>
      <c r="C2749" s="74" t="s">
        <v>15645</v>
      </c>
      <c r="D2749" s="74">
        <v>5731.63</v>
      </c>
    </row>
    <row r="2750" spans="1:4" x14ac:dyDescent="0.25">
      <c r="A2750" s="74">
        <v>2003536</v>
      </c>
      <c r="B2750" t="s">
        <v>24344</v>
      </c>
      <c r="C2750" s="74" t="s">
        <v>15645</v>
      </c>
      <c r="D2750" s="74">
        <v>5195.6099999999997</v>
      </c>
    </row>
    <row r="2751" spans="1:4" x14ac:dyDescent="0.25">
      <c r="A2751" s="74">
        <v>2003499</v>
      </c>
      <c r="B2751" t="s">
        <v>24345</v>
      </c>
      <c r="C2751" s="74" t="s">
        <v>15645</v>
      </c>
      <c r="D2751" s="74">
        <v>5335.95</v>
      </c>
    </row>
    <row r="2752" spans="1:4" x14ac:dyDescent="0.25">
      <c r="A2752" s="74">
        <v>2003498</v>
      </c>
      <c r="B2752" t="s">
        <v>24346</v>
      </c>
      <c r="C2752" s="74" t="s">
        <v>15645</v>
      </c>
      <c r="D2752" s="74">
        <v>4801.6000000000004</v>
      </c>
    </row>
    <row r="2753" spans="1:4" x14ac:dyDescent="0.25">
      <c r="A2753" s="74">
        <v>2003539</v>
      </c>
      <c r="B2753" t="s">
        <v>24347</v>
      </c>
      <c r="C2753" s="74" t="s">
        <v>15645</v>
      </c>
      <c r="D2753" s="74">
        <v>5638.13</v>
      </c>
    </row>
    <row r="2754" spans="1:4" x14ac:dyDescent="0.25">
      <c r="A2754" s="74">
        <v>2003538</v>
      </c>
      <c r="B2754" t="s">
        <v>24348</v>
      </c>
      <c r="C2754" s="74" t="s">
        <v>15645</v>
      </c>
      <c r="D2754" s="74">
        <v>5136.7</v>
      </c>
    </row>
    <row r="2755" spans="1:4" x14ac:dyDescent="0.25">
      <c r="A2755" s="74">
        <v>2003501</v>
      </c>
      <c r="B2755" t="s">
        <v>24349</v>
      </c>
      <c r="C2755" s="74" t="s">
        <v>15645</v>
      </c>
      <c r="D2755" s="74">
        <v>6554.4</v>
      </c>
    </row>
    <row r="2756" spans="1:4" x14ac:dyDescent="0.25">
      <c r="A2756" s="74">
        <v>2003500</v>
      </c>
      <c r="B2756" t="s">
        <v>24350</v>
      </c>
      <c r="C2756" s="74" t="s">
        <v>15645</v>
      </c>
      <c r="D2756" s="74">
        <v>5873.08</v>
      </c>
    </row>
    <row r="2757" spans="1:4" x14ac:dyDescent="0.25">
      <c r="A2757" s="74">
        <v>2003541</v>
      </c>
      <c r="B2757" t="s">
        <v>24351</v>
      </c>
      <c r="C2757" s="74" t="s">
        <v>15645</v>
      </c>
      <c r="D2757" s="74">
        <v>6903.33</v>
      </c>
    </row>
    <row r="2758" spans="1:4" x14ac:dyDescent="0.25">
      <c r="A2758" s="74">
        <v>2003540</v>
      </c>
      <c r="B2758" t="s">
        <v>24352</v>
      </c>
      <c r="C2758" s="74" t="s">
        <v>15645</v>
      </c>
      <c r="D2758" s="74">
        <v>6237.63</v>
      </c>
    </row>
    <row r="2759" spans="1:4" x14ac:dyDescent="0.25">
      <c r="A2759" s="74">
        <v>2003503</v>
      </c>
      <c r="B2759" t="s">
        <v>24353</v>
      </c>
      <c r="C2759" s="74" t="s">
        <v>15645</v>
      </c>
      <c r="D2759" s="74">
        <v>6507.66</v>
      </c>
    </row>
    <row r="2760" spans="1:4" x14ac:dyDescent="0.25">
      <c r="A2760" s="74">
        <v>2003502</v>
      </c>
      <c r="B2760" t="s">
        <v>24354</v>
      </c>
      <c r="C2760" s="74" t="s">
        <v>15645</v>
      </c>
      <c r="D2760" s="74">
        <v>5843.62</v>
      </c>
    </row>
    <row r="2761" spans="1:4" x14ac:dyDescent="0.25">
      <c r="A2761" s="74">
        <v>2003543</v>
      </c>
      <c r="B2761" t="s">
        <v>24355</v>
      </c>
      <c r="C2761" s="74" t="s">
        <v>15645</v>
      </c>
      <c r="D2761" s="74">
        <v>6856.59</v>
      </c>
    </row>
    <row r="2762" spans="1:4" x14ac:dyDescent="0.25">
      <c r="A2762" s="74">
        <v>2003542</v>
      </c>
      <c r="B2762" t="s">
        <v>24356</v>
      </c>
      <c r="C2762" s="74" t="s">
        <v>15645</v>
      </c>
      <c r="D2762" s="74">
        <v>6208.17</v>
      </c>
    </row>
    <row r="2763" spans="1:4" x14ac:dyDescent="0.25">
      <c r="A2763" s="74">
        <v>2003505</v>
      </c>
      <c r="B2763" t="s">
        <v>24357</v>
      </c>
      <c r="C2763" s="74" t="s">
        <v>15645</v>
      </c>
      <c r="D2763" s="74">
        <v>6460.91</v>
      </c>
    </row>
    <row r="2764" spans="1:4" x14ac:dyDescent="0.25">
      <c r="A2764" s="74">
        <v>2003504</v>
      </c>
      <c r="B2764" t="s">
        <v>24358</v>
      </c>
      <c r="C2764" s="74" t="s">
        <v>15645</v>
      </c>
      <c r="D2764" s="74">
        <v>5814.17</v>
      </c>
    </row>
    <row r="2765" spans="1:4" x14ac:dyDescent="0.25">
      <c r="A2765" s="74">
        <v>2003545</v>
      </c>
      <c r="B2765" t="s">
        <v>24359</v>
      </c>
      <c r="C2765" s="74" t="s">
        <v>15645</v>
      </c>
      <c r="D2765" s="74">
        <v>6809.84</v>
      </c>
    </row>
    <row r="2766" spans="1:4" x14ac:dyDescent="0.25">
      <c r="A2766" s="74">
        <v>2003544</v>
      </c>
      <c r="B2766" t="s">
        <v>24360</v>
      </c>
      <c r="C2766" s="74" t="s">
        <v>15645</v>
      </c>
      <c r="D2766" s="74">
        <v>6178.72</v>
      </c>
    </row>
    <row r="2767" spans="1:4" x14ac:dyDescent="0.25">
      <c r="A2767" s="74">
        <v>2003507</v>
      </c>
      <c r="B2767" t="s">
        <v>24361</v>
      </c>
      <c r="C2767" s="74" t="s">
        <v>15645</v>
      </c>
      <c r="D2767" s="74">
        <v>6414.17</v>
      </c>
    </row>
    <row r="2768" spans="1:4" x14ac:dyDescent="0.25">
      <c r="A2768" s="74">
        <v>2003506</v>
      </c>
      <c r="B2768" t="s">
        <v>24362</v>
      </c>
      <c r="C2768" s="74" t="s">
        <v>15645</v>
      </c>
      <c r="D2768" s="74">
        <v>5784.71</v>
      </c>
    </row>
    <row r="2769" spans="1:4" x14ac:dyDescent="0.25">
      <c r="A2769" s="74">
        <v>2003547</v>
      </c>
      <c r="B2769" t="s">
        <v>24363</v>
      </c>
      <c r="C2769" s="74" t="s">
        <v>15645</v>
      </c>
      <c r="D2769" s="74">
        <v>6763.09</v>
      </c>
    </row>
    <row r="2770" spans="1:4" x14ac:dyDescent="0.25">
      <c r="A2770" s="74">
        <v>2003546</v>
      </c>
      <c r="B2770" t="s">
        <v>24364</v>
      </c>
      <c r="C2770" s="74" t="s">
        <v>15645</v>
      </c>
      <c r="D2770" s="74">
        <v>6149.26</v>
      </c>
    </row>
    <row r="2771" spans="1:4" x14ac:dyDescent="0.25">
      <c r="A2771" s="74">
        <v>2003509</v>
      </c>
      <c r="B2771" t="s">
        <v>24365</v>
      </c>
      <c r="C2771" s="74" t="s">
        <v>15645</v>
      </c>
      <c r="D2771" s="74">
        <v>7474.86</v>
      </c>
    </row>
    <row r="2772" spans="1:4" x14ac:dyDescent="0.25">
      <c r="A2772" s="74">
        <v>2003508</v>
      </c>
      <c r="B2772" t="s">
        <v>24366</v>
      </c>
      <c r="C2772" s="74" t="s">
        <v>15645</v>
      </c>
      <c r="D2772" s="74">
        <v>6698.43</v>
      </c>
    </row>
    <row r="2773" spans="1:4" x14ac:dyDescent="0.25">
      <c r="A2773" s="74">
        <v>2003549</v>
      </c>
      <c r="B2773" t="s">
        <v>24367</v>
      </c>
      <c r="C2773" s="74" t="s">
        <v>15645</v>
      </c>
      <c r="D2773" s="74">
        <v>7823.78</v>
      </c>
    </row>
    <row r="2774" spans="1:4" x14ac:dyDescent="0.25">
      <c r="A2774" s="74">
        <v>2003548</v>
      </c>
      <c r="B2774" t="s">
        <v>24368</v>
      </c>
      <c r="C2774" s="74" t="s">
        <v>15645</v>
      </c>
      <c r="D2774" s="74">
        <v>7062.98</v>
      </c>
    </row>
    <row r="2775" spans="1:4" x14ac:dyDescent="0.25">
      <c r="A2775" s="74">
        <v>2003511</v>
      </c>
      <c r="B2775" t="s">
        <v>24369</v>
      </c>
      <c r="C2775" s="74" t="s">
        <v>15645</v>
      </c>
      <c r="D2775" s="74">
        <v>7428.11</v>
      </c>
    </row>
    <row r="2776" spans="1:4" x14ac:dyDescent="0.25">
      <c r="A2776" s="74">
        <v>2003510</v>
      </c>
      <c r="B2776" t="s">
        <v>24370</v>
      </c>
      <c r="C2776" s="74" t="s">
        <v>15645</v>
      </c>
      <c r="D2776" s="74">
        <v>6668.98</v>
      </c>
    </row>
    <row r="2777" spans="1:4" x14ac:dyDescent="0.25">
      <c r="A2777" s="74">
        <v>2003551</v>
      </c>
      <c r="B2777" t="s">
        <v>24371</v>
      </c>
      <c r="C2777" s="74" t="s">
        <v>15645</v>
      </c>
      <c r="D2777" s="74">
        <v>7777.04</v>
      </c>
    </row>
    <row r="2778" spans="1:4" x14ac:dyDescent="0.25">
      <c r="A2778" s="74">
        <v>2003550</v>
      </c>
      <c r="B2778" t="s">
        <v>24372</v>
      </c>
      <c r="C2778" s="74" t="s">
        <v>15645</v>
      </c>
      <c r="D2778" s="74">
        <v>7033.53</v>
      </c>
    </row>
    <row r="2779" spans="1:4" x14ac:dyDescent="0.25">
      <c r="A2779" s="74">
        <v>2003513</v>
      </c>
      <c r="B2779" t="s">
        <v>24373</v>
      </c>
      <c r="C2779" s="74" t="s">
        <v>15645</v>
      </c>
      <c r="D2779" s="74">
        <v>7381.37</v>
      </c>
    </row>
    <row r="2780" spans="1:4" x14ac:dyDescent="0.25">
      <c r="A2780" s="74">
        <v>2003512</v>
      </c>
      <c r="B2780" t="s">
        <v>24374</v>
      </c>
      <c r="C2780" s="74" t="s">
        <v>15645</v>
      </c>
      <c r="D2780" s="74">
        <v>6639.52</v>
      </c>
    </row>
    <row r="2781" spans="1:4" x14ac:dyDescent="0.25">
      <c r="A2781" s="74">
        <v>2003553</v>
      </c>
      <c r="B2781" t="s">
        <v>24375</v>
      </c>
      <c r="C2781" s="74" t="s">
        <v>15645</v>
      </c>
      <c r="D2781" s="74">
        <v>7730.29</v>
      </c>
    </row>
    <row r="2782" spans="1:4" x14ac:dyDescent="0.25">
      <c r="A2782" s="74">
        <v>2003552</v>
      </c>
      <c r="B2782" t="s">
        <v>24376</v>
      </c>
      <c r="C2782" s="74" t="s">
        <v>15645</v>
      </c>
      <c r="D2782" s="74">
        <v>7004.07</v>
      </c>
    </row>
    <row r="2783" spans="1:4" x14ac:dyDescent="0.25">
      <c r="A2783" s="74">
        <v>2003515</v>
      </c>
      <c r="B2783" t="s">
        <v>24377</v>
      </c>
      <c r="C2783" s="74" t="s">
        <v>15645</v>
      </c>
      <c r="D2783" s="74">
        <v>7334.62</v>
      </c>
    </row>
    <row r="2784" spans="1:4" x14ac:dyDescent="0.25">
      <c r="A2784" s="74">
        <v>2003514</v>
      </c>
      <c r="B2784" t="s">
        <v>24378</v>
      </c>
      <c r="C2784" s="74" t="s">
        <v>15645</v>
      </c>
      <c r="D2784" s="74">
        <v>6610.07</v>
      </c>
    </row>
    <row r="2785" spans="1:4" x14ac:dyDescent="0.25">
      <c r="A2785" s="74">
        <v>2003555</v>
      </c>
      <c r="B2785" t="s">
        <v>24379</v>
      </c>
      <c r="C2785" s="74" t="s">
        <v>15645</v>
      </c>
      <c r="D2785" s="74">
        <v>7683.55</v>
      </c>
    </row>
    <row r="2786" spans="1:4" x14ac:dyDescent="0.25">
      <c r="A2786" s="74">
        <v>2003554</v>
      </c>
      <c r="B2786" t="s">
        <v>24380</v>
      </c>
      <c r="C2786" s="74" t="s">
        <v>15645</v>
      </c>
      <c r="D2786" s="74">
        <v>6974.62</v>
      </c>
    </row>
    <row r="2787" spans="1:4" x14ac:dyDescent="0.25">
      <c r="A2787" s="74">
        <v>2003728</v>
      </c>
      <c r="B2787" t="s">
        <v>24381</v>
      </c>
      <c r="C2787" s="74" t="s">
        <v>15645</v>
      </c>
      <c r="D2787" s="74">
        <v>3313.19</v>
      </c>
    </row>
    <row r="2788" spans="1:4" x14ac:dyDescent="0.25">
      <c r="A2788" s="74">
        <v>2003727</v>
      </c>
      <c r="B2788" t="s">
        <v>24382</v>
      </c>
      <c r="C2788" s="74" t="s">
        <v>15645</v>
      </c>
      <c r="D2788" s="74">
        <v>2922.41</v>
      </c>
    </row>
    <row r="2789" spans="1:4" x14ac:dyDescent="0.25">
      <c r="A2789" s="74">
        <v>2003730</v>
      </c>
      <c r="B2789" t="s">
        <v>24383</v>
      </c>
      <c r="C2789" s="74" t="s">
        <v>15645</v>
      </c>
      <c r="D2789" s="74">
        <v>3266.44</v>
      </c>
    </row>
    <row r="2790" spans="1:4" x14ac:dyDescent="0.25">
      <c r="A2790" s="74">
        <v>2003729</v>
      </c>
      <c r="B2790" t="s">
        <v>24384</v>
      </c>
      <c r="C2790" s="74" t="s">
        <v>15645</v>
      </c>
      <c r="D2790" s="74">
        <v>2892.96</v>
      </c>
    </row>
    <row r="2791" spans="1:4" x14ac:dyDescent="0.25">
      <c r="A2791" s="74">
        <v>2003732</v>
      </c>
      <c r="B2791" t="s">
        <v>24385</v>
      </c>
      <c r="C2791" s="74" t="s">
        <v>15645</v>
      </c>
      <c r="D2791" s="74">
        <v>3224.37</v>
      </c>
    </row>
    <row r="2792" spans="1:4" x14ac:dyDescent="0.25">
      <c r="A2792" s="74">
        <v>2003731</v>
      </c>
      <c r="B2792" t="s">
        <v>24386</v>
      </c>
      <c r="C2792" s="74" t="s">
        <v>15645</v>
      </c>
      <c r="D2792" s="74">
        <v>2866.45</v>
      </c>
    </row>
    <row r="2793" spans="1:4" x14ac:dyDescent="0.25">
      <c r="A2793" s="74">
        <v>2003734</v>
      </c>
      <c r="B2793" t="s">
        <v>24387</v>
      </c>
      <c r="C2793" s="74" t="s">
        <v>15645</v>
      </c>
      <c r="D2793" s="74">
        <v>3172.95</v>
      </c>
    </row>
    <row r="2794" spans="1:4" x14ac:dyDescent="0.25">
      <c r="A2794" s="74">
        <v>2003733</v>
      </c>
      <c r="B2794" t="s">
        <v>24388</v>
      </c>
      <c r="C2794" s="74" t="s">
        <v>15645</v>
      </c>
      <c r="D2794" s="74">
        <v>2834.05</v>
      </c>
    </row>
    <row r="2795" spans="1:4" x14ac:dyDescent="0.25">
      <c r="A2795" s="74">
        <v>2003736</v>
      </c>
      <c r="B2795" t="s">
        <v>24389</v>
      </c>
      <c r="C2795" s="74" t="s">
        <v>15645</v>
      </c>
      <c r="D2795" s="74">
        <v>4342.1000000000004</v>
      </c>
    </row>
    <row r="2796" spans="1:4" x14ac:dyDescent="0.25">
      <c r="A2796" s="74">
        <v>2003735</v>
      </c>
      <c r="B2796" t="s">
        <v>24390</v>
      </c>
      <c r="C2796" s="74" t="s">
        <v>15645</v>
      </c>
      <c r="D2796" s="74">
        <v>3856.23</v>
      </c>
    </row>
    <row r="2797" spans="1:4" x14ac:dyDescent="0.25">
      <c r="A2797" s="74">
        <v>2003738</v>
      </c>
      <c r="B2797" t="s">
        <v>24391</v>
      </c>
      <c r="C2797" s="74" t="s">
        <v>15645</v>
      </c>
      <c r="D2797" s="74">
        <v>4295.3599999999997</v>
      </c>
    </row>
    <row r="2798" spans="1:4" x14ac:dyDescent="0.25">
      <c r="A2798" s="74">
        <v>2003737</v>
      </c>
      <c r="B2798" t="s">
        <v>24392</v>
      </c>
      <c r="C2798" s="74" t="s">
        <v>15645</v>
      </c>
      <c r="D2798" s="74">
        <v>3826.77</v>
      </c>
    </row>
    <row r="2799" spans="1:4" x14ac:dyDescent="0.25">
      <c r="A2799" s="74">
        <v>2003740</v>
      </c>
      <c r="B2799" t="s">
        <v>24393</v>
      </c>
      <c r="C2799" s="74" t="s">
        <v>15645</v>
      </c>
      <c r="D2799" s="74">
        <v>4253.29</v>
      </c>
    </row>
    <row r="2800" spans="1:4" x14ac:dyDescent="0.25">
      <c r="A2800" s="74">
        <v>2003739</v>
      </c>
      <c r="B2800" t="s">
        <v>24394</v>
      </c>
      <c r="C2800" s="74" t="s">
        <v>15645</v>
      </c>
      <c r="D2800" s="74">
        <v>3800.26</v>
      </c>
    </row>
    <row r="2801" spans="1:4" x14ac:dyDescent="0.25">
      <c r="A2801" s="74">
        <v>2003742</v>
      </c>
      <c r="B2801" t="s">
        <v>24395</v>
      </c>
      <c r="C2801" s="74" t="s">
        <v>15645</v>
      </c>
      <c r="D2801" s="74">
        <v>4388.8500000000004</v>
      </c>
    </row>
    <row r="2802" spans="1:4" x14ac:dyDescent="0.25">
      <c r="A2802" s="74">
        <v>2003741</v>
      </c>
      <c r="B2802" t="s">
        <v>24396</v>
      </c>
      <c r="C2802" s="74" t="s">
        <v>15645</v>
      </c>
      <c r="D2802" s="74">
        <v>3885.68</v>
      </c>
    </row>
    <row r="2803" spans="1:4" x14ac:dyDescent="0.25">
      <c r="A2803" s="74">
        <v>2003744</v>
      </c>
      <c r="B2803" t="s">
        <v>24397</v>
      </c>
      <c r="C2803" s="74" t="s">
        <v>15645</v>
      </c>
      <c r="D2803" s="74">
        <v>5223.12</v>
      </c>
    </row>
    <row r="2804" spans="1:4" x14ac:dyDescent="0.25">
      <c r="A2804" s="74">
        <v>2003743</v>
      </c>
      <c r="B2804" t="s">
        <v>24398</v>
      </c>
      <c r="C2804" s="74" t="s">
        <v>15645</v>
      </c>
      <c r="D2804" s="74">
        <v>4642.1400000000003</v>
      </c>
    </row>
    <row r="2805" spans="1:4" x14ac:dyDescent="0.25">
      <c r="A2805" s="74">
        <v>2003746</v>
      </c>
      <c r="B2805" t="s">
        <v>24399</v>
      </c>
      <c r="C2805" s="74" t="s">
        <v>15645</v>
      </c>
      <c r="D2805" s="74">
        <v>5176.37</v>
      </c>
    </row>
    <row r="2806" spans="1:4" x14ac:dyDescent="0.25">
      <c r="A2806" s="74">
        <v>2003745</v>
      </c>
      <c r="B2806" t="s">
        <v>24400</v>
      </c>
      <c r="C2806" s="74" t="s">
        <v>15645</v>
      </c>
      <c r="D2806" s="74">
        <v>4612.68</v>
      </c>
    </row>
    <row r="2807" spans="1:4" x14ac:dyDescent="0.25">
      <c r="A2807" s="74">
        <v>2003748</v>
      </c>
      <c r="B2807" t="s">
        <v>24401</v>
      </c>
      <c r="C2807" s="74" t="s">
        <v>15645</v>
      </c>
      <c r="D2807" s="74">
        <v>5134.3</v>
      </c>
    </row>
    <row r="2808" spans="1:4" x14ac:dyDescent="0.25">
      <c r="A2808" s="74">
        <v>2003747</v>
      </c>
      <c r="B2808" t="s">
        <v>24402</v>
      </c>
      <c r="C2808" s="74" t="s">
        <v>15645</v>
      </c>
      <c r="D2808" s="74">
        <v>4586.17</v>
      </c>
    </row>
    <row r="2809" spans="1:4" x14ac:dyDescent="0.25">
      <c r="A2809" s="74">
        <v>2003750</v>
      </c>
      <c r="B2809" t="s">
        <v>24403</v>
      </c>
      <c r="C2809" s="74" t="s">
        <v>15645</v>
      </c>
      <c r="D2809" s="74">
        <v>5082.88</v>
      </c>
    </row>
    <row r="2810" spans="1:4" x14ac:dyDescent="0.25">
      <c r="A2810" s="74">
        <v>2003749</v>
      </c>
      <c r="B2810" t="s">
        <v>24404</v>
      </c>
      <c r="C2810" s="74" t="s">
        <v>15645</v>
      </c>
      <c r="D2810" s="74">
        <v>4553.7700000000004</v>
      </c>
    </row>
    <row r="2811" spans="1:4" x14ac:dyDescent="0.25">
      <c r="A2811" s="74">
        <v>2003752</v>
      </c>
      <c r="B2811" t="s">
        <v>24405</v>
      </c>
      <c r="C2811" s="74" t="s">
        <v>15645</v>
      </c>
      <c r="D2811" s="74">
        <v>6301.33</v>
      </c>
    </row>
    <row r="2812" spans="1:4" x14ac:dyDescent="0.25">
      <c r="A2812" s="74">
        <v>2003751</v>
      </c>
      <c r="B2812" t="s">
        <v>24406</v>
      </c>
      <c r="C2812" s="74" t="s">
        <v>15645</v>
      </c>
      <c r="D2812" s="74">
        <v>5625.25</v>
      </c>
    </row>
    <row r="2813" spans="1:4" x14ac:dyDescent="0.25">
      <c r="A2813" s="74">
        <v>2003754</v>
      </c>
      <c r="B2813" t="s">
        <v>24407</v>
      </c>
      <c r="C2813" s="74" t="s">
        <v>15645</v>
      </c>
      <c r="D2813" s="74">
        <v>6254.58</v>
      </c>
    </row>
    <row r="2814" spans="1:4" x14ac:dyDescent="0.25">
      <c r="A2814" s="74">
        <v>2003753</v>
      </c>
      <c r="B2814" t="s">
        <v>24408</v>
      </c>
      <c r="C2814" s="74" t="s">
        <v>15645</v>
      </c>
      <c r="D2814" s="74">
        <v>5595.8</v>
      </c>
    </row>
    <row r="2815" spans="1:4" x14ac:dyDescent="0.25">
      <c r="A2815" s="74">
        <v>2003756</v>
      </c>
      <c r="B2815" t="s">
        <v>24409</v>
      </c>
      <c r="C2815" s="74" t="s">
        <v>15645</v>
      </c>
      <c r="D2815" s="74">
        <v>6212.51</v>
      </c>
    </row>
    <row r="2816" spans="1:4" x14ac:dyDescent="0.25">
      <c r="A2816" s="74">
        <v>2003755</v>
      </c>
      <c r="B2816" t="s">
        <v>24410</v>
      </c>
      <c r="C2816" s="74" t="s">
        <v>15645</v>
      </c>
      <c r="D2816" s="74">
        <v>5569.29</v>
      </c>
    </row>
    <row r="2817" spans="1:4" x14ac:dyDescent="0.25">
      <c r="A2817" s="74">
        <v>2003758</v>
      </c>
      <c r="B2817" t="s">
        <v>24411</v>
      </c>
      <c r="C2817" s="74" t="s">
        <v>15645</v>
      </c>
      <c r="D2817" s="74">
        <v>6161.09</v>
      </c>
    </row>
    <row r="2818" spans="1:4" x14ac:dyDescent="0.25">
      <c r="A2818" s="74">
        <v>2003757</v>
      </c>
      <c r="B2818" t="s">
        <v>24412</v>
      </c>
      <c r="C2818" s="74" t="s">
        <v>15645</v>
      </c>
      <c r="D2818" s="74">
        <v>5536.89</v>
      </c>
    </row>
    <row r="2819" spans="1:4" x14ac:dyDescent="0.25">
      <c r="A2819" s="74">
        <v>2003760</v>
      </c>
      <c r="B2819" t="s">
        <v>24413</v>
      </c>
      <c r="C2819" s="74" t="s">
        <v>15645</v>
      </c>
      <c r="D2819" s="74">
        <v>6193.37</v>
      </c>
    </row>
    <row r="2820" spans="1:4" x14ac:dyDescent="0.25">
      <c r="A2820" s="74">
        <v>2003759</v>
      </c>
      <c r="B2820" t="s">
        <v>24414</v>
      </c>
      <c r="C2820" s="74" t="s">
        <v>15645</v>
      </c>
      <c r="D2820" s="74">
        <v>5802.59</v>
      </c>
    </row>
    <row r="2821" spans="1:4" x14ac:dyDescent="0.25">
      <c r="A2821" s="74">
        <v>2003762</v>
      </c>
      <c r="B2821" t="s">
        <v>24415</v>
      </c>
      <c r="C2821" s="74" t="s">
        <v>15645</v>
      </c>
      <c r="D2821" s="74">
        <v>7175.04</v>
      </c>
    </row>
    <row r="2822" spans="1:4" x14ac:dyDescent="0.25">
      <c r="A2822" s="74">
        <v>2003761</v>
      </c>
      <c r="B2822" t="s">
        <v>24416</v>
      </c>
      <c r="C2822" s="74" t="s">
        <v>15645</v>
      </c>
      <c r="D2822" s="74">
        <v>6421.15</v>
      </c>
    </row>
    <row r="2823" spans="1:4" x14ac:dyDescent="0.25">
      <c r="A2823" s="74">
        <v>2003764</v>
      </c>
      <c r="B2823" t="s">
        <v>24417</v>
      </c>
      <c r="C2823" s="74" t="s">
        <v>15645</v>
      </c>
      <c r="D2823" s="74">
        <v>7132.96</v>
      </c>
    </row>
    <row r="2824" spans="1:4" x14ac:dyDescent="0.25">
      <c r="A2824" s="74">
        <v>2003763</v>
      </c>
      <c r="B2824" t="s">
        <v>24418</v>
      </c>
      <c r="C2824" s="74" t="s">
        <v>15645</v>
      </c>
      <c r="D2824" s="74">
        <v>6394.64</v>
      </c>
    </row>
    <row r="2825" spans="1:4" x14ac:dyDescent="0.25">
      <c r="A2825" s="74">
        <v>2003766</v>
      </c>
      <c r="B2825" t="s">
        <v>24419</v>
      </c>
      <c r="C2825" s="74" t="s">
        <v>15645</v>
      </c>
      <c r="D2825" s="74">
        <v>7081.54</v>
      </c>
    </row>
    <row r="2826" spans="1:4" x14ac:dyDescent="0.25">
      <c r="A2826" s="74">
        <v>2003765</v>
      </c>
      <c r="B2826" t="s">
        <v>24420</v>
      </c>
      <c r="C2826" s="74" t="s">
        <v>15645</v>
      </c>
      <c r="D2826" s="74">
        <v>6362.24</v>
      </c>
    </row>
    <row r="2827" spans="1:4" x14ac:dyDescent="0.25">
      <c r="A2827" s="74">
        <v>2003642</v>
      </c>
      <c r="B2827" t="s">
        <v>24421</v>
      </c>
      <c r="C2827" s="74" t="s">
        <v>15645</v>
      </c>
      <c r="D2827" s="74">
        <v>1518.76</v>
      </c>
    </row>
    <row r="2828" spans="1:4" x14ac:dyDescent="0.25">
      <c r="A2828" s="74">
        <v>2003641</v>
      </c>
      <c r="B2828" t="s">
        <v>24422</v>
      </c>
      <c r="C2828" s="74" t="s">
        <v>15645</v>
      </c>
      <c r="D2828" s="74">
        <v>1274.96</v>
      </c>
    </row>
    <row r="2829" spans="1:4" x14ac:dyDescent="0.25">
      <c r="A2829" s="74">
        <v>2003644</v>
      </c>
      <c r="B2829" t="s">
        <v>24423</v>
      </c>
      <c r="C2829" s="74" t="s">
        <v>15645</v>
      </c>
      <c r="D2829" s="74">
        <v>1490.72</v>
      </c>
    </row>
    <row r="2830" spans="1:4" x14ac:dyDescent="0.25">
      <c r="A2830" s="74">
        <v>2003643</v>
      </c>
      <c r="B2830" t="s">
        <v>24424</v>
      </c>
      <c r="C2830" s="74" t="s">
        <v>15645</v>
      </c>
      <c r="D2830" s="74">
        <v>1257.29</v>
      </c>
    </row>
    <row r="2831" spans="1:4" x14ac:dyDescent="0.25">
      <c r="A2831" s="74">
        <v>2003646</v>
      </c>
      <c r="B2831" t="s">
        <v>24425</v>
      </c>
      <c r="C2831" s="74" t="s">
        <v>15645</v>
      </c>
      <c r="D2831" s="74">
        <v>2046.69</v>
      </c>
    </row>
    <row r="2832" spans="1:4" x14ac:dyDescent="0.25">
      <c r="A2832" s="74">
        <v>2003645</v>
      </c>
      <c r="B2832" t="s">
        <v>24426</v>
      </c>
      <c r="C2832" s="74" t="s">
        <v>15645</v>
      </c>
      <c r="D2832" s="74">
        <v>1711.24</v>
      </c>
    </row>
    <row r="2833" spans="1:4" x14ac:dyDescent="0.25">
      <c r="A2833" s="74">
        <v>2003648</v>
      </c>
      <c r="B2833" t="s">
        <v>24427</v>
      </c>
      <c r="C2833" s="74" t="s">
        <v>15645</v>
      </c>
      <c r="D2833" s="74">
        <v>2634.89</v>
      </c>
    </row>
    <row r="2834" spans="1:4" x14ac:dyDescent="0.25">
      <c r="A2834" s="74">
        <v>2003647</v>
      </c>
      <c r="B2834" t="s">
        <v>24428</v>
      </c>
      <c r="C2834" s="74" t="s">
        <v>15645</v>
      </c>
      <c r="D2834" s="74">
        <v>2212.9899999999998</v>
      </c>
    </row>
    <row r="2835" spans="1:4" x14ac:dyDescent="0.25">
      <c r="A2835" s="74">
        <v>2003650</v>
      </c>
      <c r="B2835" t="s">
        <v>24429</v>
      </c>
      <c r="C2835" s="74" t="s">
        <v>15645</v>
      </c>
      <c r="D2835" s="74">
        <v>3135.03</v>
      </c>
    </row>
    <row r="2836" spans="1:4" x14ac:dyDescent="0.25">
      <c r="A2836" s="74">
        <v>2003649</v>
      </c>
      <c r="B2836" t="s">
        <v>24430</v>
      </c>
      <c r="C2836" s="74" t="s">
        <v>15645</v>
      </c>
      <c r="D2836" s="74">
        <v>2647.42</v>
      </c>
    </row>
    <row r="2837" spans="1:4" x14ac:dyDescent="0.25">
      <c r="A2837" s="74">
        <v>2003652</v>
      </c>
      <c r="B2837" t="s">
        <v>24431</v>
      </c>
      <c r="C2837" s="74" t="s">
        <v>15645</v>
      </c>
      <c r="D2837" s="74">
        <v>4014.67</v>
      </c>
    </row>
    <row r="2838" spans="1:4" x14ac:dyDescent="0.25">
      <c r="A2838" s="74">
        <v>2003651</v>
      </c>
      <c r="B2838" t="s">
        <v>24432</v>
      </c>
      <c r="C2838" s="74" t="s">
        <v>15645</v>
      </c>
      <c r="D2838" s="74">
        <v>3425.05</v>
      </c>
    </row>
    <row r="2839" spans="1:4" x14ac:dyDescent="0.25">
      <c r="A2839" s="74">
        <v>2003654</v>
      </c>
      <c r="B2839" t="s">
        <v>24433</v>
      </c>
      <c r="C2839" s="74" t="s">
        <v>15645</v>
      </c>
      <c r="D2839" s="74">
        <v>1813.98</v>
      </c>
    </row>
    <row r="2840" spans="1:4" x14ac:dyDescent="0.25">
      <c r="A2840" s="74">
        <v>2003653</v>
      </c>
      <c r="B2840" t="s">
        <v>24434</v>
      </c>
      <c r="C2840" s="74" t="s">
        <v>15645</v>
      </c>
      <c r="D2840" s="74">
        <v>1523.49</v>
      </c>
    </row>
    <row r="2841" spans="1:4" x14ac:dyDescent="0.25">
      <c r="A2841" s="74">
        <v>2003656</v>
      </c>
      <c r="B2841" t="s">
        <v>24435</v>
      </c>
      <c r="C2841" s="74" t="s">
        <v>15645</v>
      </c>
      <c r="D2841" s="74">
        <v>1781.26</v>
      </c>
    </row>
    <row r="2842" spans="1:4" x14ac:dyDescent="0.25">
      <c r="A2842" s="74">
        <v>2003655</v>
      </c>
      <c r="B2842" t="s">
        <v>24436</v>
      </c>
      <c r="C2842" s="74" t="s">
        <v>15645</v>
      </c>
      <c r="D2842" s="74">
        <v>1502.87</v>
      </c>
    </row>
    <row r="2843" spans="1:4" x14ac:dyDescent="0.25">
      <c r="A2843" s="74">
        <v>2003658</v>
      </c>
      <c r="B2843" t="s">
        <v>24437</v>
      </c>
      <c r="C2843" s="74" t="s">
        <v>15645</v>
      </c>
      <c r="D2843" s="74">
        <v>2386.85</v>
      </c>
    </row>
    <row r="2844" spans="1:4" x14ac:dyDescent="0.25">
      <c r="A2844" s="74">
        <v>2003657</v>
      </c>
      <c r="B2844" t="s">
        <v>24438</v>
      </c>
      <c r="C2844" s="74" t="s">
        <v>15645</v>
      </c>
      <c r="D2844" s="74">
        <v>1994.34</v>
      </c>
    </row>
    <row r="2845" spans="1:4" x14ac:dyDescent="0.25">
      <c r="A2845" s="74">
        <v>2003660</v>
      </c>
      <c r="B2845" t="s">
        <v>24439</v>
      </c>
      <c r="C2845" s="74" t="s">
        <v>15645</v>
      </c>
      <c r="D2845" s="74">
        <v>2997.93</v>
      </c>
    </row>
    <row r="2846" spans="1:4" x14ac:dyDescent="0.25">
      <c r="A2846" s="74">
        <v>2003659</v>
      </c>
      <c r="B2846" t="s">
        <v>24440</v>
      </c>
      <c r="C2846" s="74" t="s">
        <v>15645</v>
      </c>
      <c r="D2846" s="74">
        <v>2515.5100000000002</v>
      </c>
    </row>
    <row r="2847" spans="1:4" x14ac:dyDescent="0.25">
      <c r="A2847" s="74">
        <v>2003662</v>
      </c>
      <c r="B2847" t="s">
        <v>24441</v>
      </c>
      <c r="C2847" s="74" t="s">
        <v>15645</v>
      </c>
      <c r="D2847" s="74">
        <v>3525.6</v>
      </c>
    </row>
    <row r="2848" spans="1:4" x14ac:dyDescent="0.25">
      <c r="A2848" s="74">
        <v>2003661</v>
      </c>
      <c r="B2848" t="s">
        <v>24442</v>
      </c>
      <c r="C2848" s="74" t="s">
        <v>15645</v>
      </c>
      <c r="D2848" s="74">
        <v>2972.29</v>
      </c>
    </row>
    <row r="2849" spans="1:4" x14ac:dyDescent="0.25">
      <c r="A2849" s="74">
        <v>2003664</v>
      </c>
      <c r="B2849" t="s">
        <v>24443</v>
      </c>
      <c r="C2849" s="74" t="s">
        <v>15645</v>
      </c>
      <c r="D2849" s="74">
        <v>4349.6400000000003</v>
      </c>
    </row>
    <row r="2850" spans="1:4" x14ac:dyDescent="0.25">
      <c r="A2850" s="74">
        <v>2003663</v>
      </c>
      <c r="B2850" t="s">
        <v>24444</v>
      </c>
      <c r="C2850" s="74" t="s">
        <v>15645</v>
      </c>
      <c r="D2850" s="74">
        <v>3689.13</v>
      </c>
    </row>
    <row r="2851" spans="1:4" x14ac:dyDescent="0.25">
      <c r="A2851" s="74">
        <v>2003666</v>
      </c>
      <c r="B2851" t="s">
        <v>24445</v>
      </c>
      <c r="C2851" s="74" t="s">
        <v>15645</v>
      </c>
      <c r="D2851" s="74">
        <v>2113.87</v>
      </c>
    </row>
    <row r="2852" spans="1:4" x14ac:dyDescent="0.25">
      <c r="A2852" s="74">
        <v>2003665</v>
      </c>
      <c r="B2852" t="s">
        <v>24446</v>
      </c>
      <c r="C2852" s="74" t="s">
        <v>15645</v>
      </c>
      <c r="D2852" s="74">
        <v>1774.96</v>
      </c>
    </row>
    <row r="2853" spans="1:4" x14ac:dyDescent="0.25">
      <c r="A2853" s="74">
        <v>2003668</v>
      </c>
      <c r="B2853" t="s">
        <v>24447</v>
      </c>
      <c r="C2853" s="74" t="s">
        <v>15645</v>
      </c>
      <c r="D2853" s="74">
        <v>2085.8200000000002</v>
      </c>
    </row>
    <row r="2854" spans="1:4" x14ac:dyDescent="0.25">
      <c r="A2854" s="74">
        <v>2003667</v>
      </c>
      <c r="B2854" t="s">
        <v>24448</v>
      </c>
      <c r="C2854" s="74" t="s">
        <v>15645</v>
      </c>
      <c r="D2854" s="74">
        <v>1757.29</v>
      </c>
    </row>
    <row r="2855" spans="1:4" x14ac:dyDescent="0.25">
      <c r="A2855" s="74">
        <v>2003670</v>
      </c>
      <c r="B2855" t="s">
        <v>24449</v>
      </c>
      <c r="C2855" s="74" t="s">
        <v>15645</v>
      </c>
      <c r="D2855" s="74">
        <v>2741.04</v>
      </c>
    </row>
    <row r="2856" spans="1:4" x14ac:dyDescent="0.25">
      <c r="A2856" s="74">
        <v>2003669</v>
      </c>
      <c r="B2856" t="s">
        <v>24450</v>
      </c>
      <c r="C2856" s="74" t="s">
        <v>15645</v>
      </c>
      <c r="D2856" s="74">
        <v>2286.2800000000002</v>
      </c>
    </row>
    <row r="2857" spans="1:4" x14ac:dyDescent="0.25">
      <c r="A2857" s="74">
        <v>2003672</v>
      </c>
      <c r="B2857" t="s">
        <v>24451</v>
      </c>
      <c r="C2857" s="74" t="s">
        <v>15645</v>
      </c>
      <c r="D2857" s="74">
        <v>3384.33</v>
      </c>
    </row>
    <row r="2858" spans="1:4" x14ac:dyDescent="0.25">
      <c r="A2858" s="74">
        <v>2003671</v>
      </c>
      <c r="B2858" t="s">
        <v>24452</v>
      </c>
      <c r="C2858" s="74" t="s">
        <v>15645</v>
      </c>
      <c r="D2858" s="74">
        <v>2832.75</v>
      </c>
    </row>
    <row r="2859" spans="1:4" x14ac:dyDescent="0.25">
      <c r="A2859" s="74">
        <v>2003674</v>
      </c>
      <c r="B2859" t="s">
        <v>24453</v>
      </c>
      <c r="C2859" s="74" t="s">
        <v>15645</v>
      </c>
      <c r="D2859" s="74">
        <v>3934.88</v>
      </c>
    </row>
    <row r="2860" spans="1:4" x14ac:dyDescent="0.25">
      <c r="A2860" s="74">
        <v>2003673</v>
      </c>
      <c r="B2860" t="s">
        <v>24454</v>
      </c>
      <c r="C2860" s="74" t="s">
        <v>15645</v>
      </c>
      <c r="D2860" s="74">
        <v>3308.94</v>
      </c>
    </row>
    <row r="2861" spans="1:4" x14ac:dyDescent="0.25">
      <c r="A2861" s="74">
        <v>2003676</v>
      </c>
      <c r="B2861" t="s">
        <v>24455</v>
      </c>
      <c r="C2861" s="74" t="s">
        <v>15645</v>
      </c>
      <c r="D2861" s="74">
        <v>4802.57</v>
      </c>
    </row>
    <row r="2862" spans="1:4" x14ac:dyDescent="0.25">
      <c r="A2862" s="74">
        <v>2003675</v>
      </c>
      <c r="B2862" t="s">
        <v>24456</v>
      </c>
      <c r="C2862" s="74" t="s">
        <v>15645</v>
      </c>
      <c r="D2862" s="74">
        <v>4060.79</v>
      </c>
    </row>
    <row r="2863" spans="1:4" x14ac:dyDescent="0.25">
      <c r="A2863" s="74">
        <v>2003854</v>
      </c>
      <c r="B2863" t="s">
        <v>24457</v>
      </c>
      <c r="C2863" s="74" t="s">
        <v>21800</v>
      </c>
      <c r="D2863" s="74">
        <v>153.72999999999999</v>
      </c>
    </row>
    <row r="2864" spans="1:4" x14ac:dyDescent="0.25">
      <c r="A2864" s="74">
        <v>2003855</v>
      </c>
      <c r="B2864" t="s">
        <v>24458</v>
      </c>
      <c r="C2864" s="74" t="s">
        <v>21800</v>
      </c>
      <c r="D2864" s="74">
        <v>16.579999999999998</v>
      </c>
    </row>
    <row r="2865" spans="1:4" x14ac:dyDescent="0.25">
      <c r="A2865" s="74">
        <v>2003856</v>
      </c>
      <c r="B2865" t="s">
        <v>24459</v>
      </c>
      <c r="C2865" s="74" t="s">
        <v>21800</v>
      </c>
      <c r="D2865" s="74">
        <v>170.64</v>
      </c>
    </row>
    <row r="2866" spans="1:4" x14ac:dyDescent="0.25">
      <c r="A2866" s="74">
        <v>2003857</v>
      </c>
      <c r="B2866" t="s">
        <v>24460</v>
      </c>
      <c r="C2866" s="74" t="s">
        <v>21800</v>
      </c>
      <c r="D2866" s="74">
        <v>67</v>
      </c>
    </row>
    <row r="2867" spans="1:4" x14ac:dyDescent="0.25">
      <c r="A2867" s="74">
        <v>2019782</v>
      </c>
      <c r="B2867" t="s">
        <v>24461</v>
      </c>
      <c r="C2867" s="74" t="s">
        <v>3</v>
      </c>
      <c r="D2867" s="74">
        <v>878.27</v>
      </c>
    </row>
    <row r="2868" spans="1:4" x14ac:dyDescent="0.25">
      <c r="A2868" s="74">
        <v>2019783</v>
      </c>
      <c r="B2868" t="s">
        <v>24462</v>
      </c>
      <c r="C2868" s="74" t="s">
        <v>3</v>
      </c>
      <c r="D2868" s="74">
        <v>1351.52</v>
      </c>
    </row>
    <row r="2869" spans="1:4" x14ac:dyDescent="0.25">
      <c r="A2869" s="74">
        <v>2019784</v>
      </c>
      <c r="B2869" t="s">
        <v>24463</v>
      </c>
      <c r="C2869" s="74" t="s">
        <v>3</v>
      </c>
      <c r="D2869" s="74">
        <v>1768.03</v>
      </c>
    </row>
    <row r="2870" spans="1:4" x14ac:dyDescent="0.25">
      <c r="A2870" s="74">
        <v>2019785</v>
      </c>
      <c r="B2870" t="s">
        <v>24464</v>
      </c>
      <c r="C2870" s="74" t="s">
        <v>3</v>
      </c>
      <c r="D2870" s="74">
        <v>2369.9499999999998</v>
      </c>
    </row>
    <row r="2871" spans="1:4" x14ac:dyDescent="0.25">
      <c r="A2871" s="74">
        <v>2019776</v>
      </c>
      <c r="B2871" t="s">
        <v>24465</v>
      </c>
      <c r="C2871" s="74" t="s">
        <v>3</v>
      </c>
      <c r="D2871" s="74">
        <v>457.22</v>
      </c>
    </row>
    <row r="2872" spans="1:4" x14ac:dyDescent="0.25">
      <c r="A2872" s="74">
        <v>2019777</v>
      </c>
      <c r="B2872" t="s">
        <v>24466</v>
      </c>
      <c r="C2872" s="74" t="s">
        <v>3</v>
      </c>
      <c r="D2872" s="74">
        <v>990.03</v>
      </c>
    </row>
    <row r="2873" spans="1:4" x14ac:dyDescent="0.25">
      <c r="A2873" s="74">
        <v>2019778</v>
      </c>
      <c r="B2873" t="s">
        <v>24467</v>
      </c>
      <c r="C2873" s="74" t="s">
        <v>3</v>
      </c>
      <c r="D2873" s="74">
        <v>1944.24</v>
      </c>
    </row>
    <row r="2874" spans="1:4" x14ac:dyDescent="0.25">
      <c r="A2874" s="74">
        <v>2019779</v>
      </c>
      <c r="B2874" t="s">
        <v>24468</v>
      </c>
      <c r="C2874" s="74" t="s">
        <v>3</v>
      </c>
      <c r="D2874" s="74">
        <v>595.42999999999995</v>
      </c>
    </row>
    <row r="2875" spans="1:4" x14ac:dyDescent="0.25">
      <c r="A2875" s="74">
        <v>2019780</v>
      </c>
      <c r="B2875" t="s">
        <v>24469</v>
      </c>
      <c r="C2875" s="74" t="s">
        <v>3</v>
      </c>
      <c r="D2875" s="74">
        <v>729.84</v>
      </c>
    </row>
    <row r="2876" spans="1:4" x14ac:dyDescent="0.25">
      <c r="A2876" s="74">
        <v>2019781</v>
      </c>
      <c r="B2876" t="s">
        <v>24470</v>
      </c>
      <c r="C2876" s="74" t="s">
        <v>3</v>
      </c>
      <c r="D2876" s="74">
        <v>912.64</v>
      </c>
    </row>
    <row r="2877" spans="1:4" x14ac:dyDescent="0.25">
      <c r="A2877" s="74">
        <v>2019773</v>
      </c>
      <c r="B2877" t="s">
        <v>24471</v>
      </c>
      <c r="C2877" s="74" t="s">
        <v>3</v>
      </c>
      <c r="D2877" s="74">
        <v>307.89999999999998</v>
      </c>
    </row>
    <row r="2878" spans="1:4" x14ac:dyDescent="0.25">
      <c r="A2878" s="74">
        <v>2019774</v>
      </c>
      <c r="B2878" t="s">
        <v>24472</v>
      </c>
      <c r="C2878" s="74" t="s">
        <v>3</v>
      </c>
      <c r="D2878" s="74">
        <v>331.59</v>
      </c>
    </row>
    <row r="2879" spans="1:4" x14ac:dyDescent="0.25">
      <c r="A2879" s="74">
        <v>2019775</v>
      </c>
      <c r="B2879" t="s">
        <v>24473</v>
      </c>
      <c r="C2879" s="74" t="s">
        <v>3</v>
      </c>
      <c r="D2879" s="74">
        <v>282.87</v>
      </c>
    </row>
    <row r="2880" spans="1:4" x14ac:dyDescent="0.25">
      <c r="A2880" s="74">
        <v>2019755</v>
      </c>
      <c r="B2880" t="s">
        <v>24474</v>
      </c>
      <c r="C2880" s="74" t="s">
        <v>3</v>
      </c>
      <c r="D2880" s="74">
        <v>433.28</v>
      </c>
    </row>
    <row r="2881" spans="1:4" x14ac:dyDescent="0.25">
      <c r="A2881" s="74">
        <v>2019764</v>
      </c>
      <c r="B2881" t="s">
        <v>24475</v>
      </c>
      <c r="C2881" s="74" t="s">
        <v>3</v>
      </c>
      <c r="D2881" s="74">
        <v>455.23</v>
      </c>
    </row>
    <row r="2882" spans="1:4" x14ac:dyDescent="0.25">
      <c r="A2882" s="74">
        <v>2019756</v>
      </c>
      <c r="B2882" t="s">
        <v>24476</v>
      </c>
      <c r="C2882" s="74" t="s">
        <v>3</v>
      </c>
      <c r="D2882" s="74">
        <v>748.64</v>
      </c>
    </row>
    <row r="2883" spans="1:4" x14ac:dyDescent="0.25">
      <c r="A2883" s="74">
        <v>2019765</v>
      </c>
      <c r="B2883" t="s">
        <v>24477</v>
      </c>
      <c r="C2883" s="74" t="s">
        <v>3</v>
      </c>
      <c r="D2883" s="74">
        <v>770.59</v>
      </c>
    </row>
    <row r="2884" spans="1:4" x14ac:dyDescent="0.25">
      <c r="A2884" s="74">
        <v>2019757</v>
      </c>
      <c r="B2884" t="s">
        <v>24478</v>
      </c>
      <c r="C2884" s="74" t="s">
        <v>3</v>
      </c>
      <c r="D2884" s="74">
        <v>762.96</v>
      </c>
    </row>
    <row r="2885" spans="1:4" x14ac:dyDescent="0.25">
      <c r="A2885" s="74">
        <v>2019766</v>
      </c>
      <c r="B2885" t="s">
        <v>24479</v>
      </c>
      <c r="C2885" s="74" t="s">
        <v>3</v>
      </c>
      <c r="D2885" s="74">
        <v>820.7</v>
      </c>
    </row>
    <row r="2886" spans="1:4" x14ac:dyDescent="0.25">
      <c r="A2886" s="74">
        <v>2019758</v>
      </c>
      <c r="B2886" t="s">
        <v>24480</v>
      </c>
      <c r="C2886" s="74" t="s">
        <v>3</v>
      </c>
      <c r="D2886" s="74">
        <v>778.19</v>
      </c>
    </row>
    <row r="2887" spans="1:4" x14ac:dyDescent="0.25">
      <c r="A2887" s="74">
        <v>2019767</v>
      </c>
      <c r="B2887" t="s">
        <v>24481</v>
      </c>
      <c r="C2887" s="74" t="s">
        <v>3</v>
      </c>
      <c r="D2887" s="74">
        <v>836.42</v>
      </c>
    </row>
    <row r="2888" spans="1:4" x14ac:dyDescent="0.25">
      <c r="A2888" s="74">
        <v>2019759</v>
      </c>
      <c r="B2888" t="s">
        <v>24482</v>
      </c>
      <c r="C2888" s="74" t="s">
        <v>3</v>
      </c>
      <c r="D2888" s="74">
        <v>848.87</v>
      </c>
    </row>
    <row r="2889" spans="1:4" x14ac:dyDescent="0.25">
      <c r="A2889" s="74">
        <v>2019768</v>
      </c>
      <c r="B2889" t="s">
        <v>24483</v>
      </c>
      <c r="C2889" s="74" t="s">
        <v>3</v>
      </c>
      <c r="D2889" s="74">
        <v>916.81</v>
      </c>
    </row>
    <row r="2890" spans="1:4" x14ac:dyDescent="0.25">
      <c r="A2890" s="74">
        <v>2019760</v>
      </c>
      <c r="B2890" t="s">
        <v>24484</v>
      </c>
      <c r="C2890" s="74" t="s">
        <v>3</v>
      </c>
      <c r="D2890" s="74">
        <v>1093.0899999999999</v>
      </c>
    </row>
    <row r="2891" spans="1:4" x14ac:dyDescent="0.25">
      <c r="A2891" s="74">
        <v>2019769</v>
      </c>
      <c r="B2891" t="s">
        <v>24485</v>
      </c>
      <c r="C2891" s="74" t="s">
        <v>3</v>
      </c>
      <c r="D2891" s="74">
        <v>1170.75</v>
      </c>
    </row>
    <row r="2892" spans="1:4" x14ac:dyDescent="0.25">
      <c r="A2892" s="74">
        <v>2019761</v>
      </c>
      <c r="B2892" t="s">
        <v>24486</v>
      </c>
      <c r="C2892" s="74" t="s">
        <v>3</v>
      </c>
      <c r="D2892" s="74">
        <v>1034.08</v>
      </c>
    </row>
    <row r="2893" spans="1:4" x14ac:dyDescent="0.25">
      <c r="A2893" s="74">
        <v>2019770</v>
      </c>
      <c r="B2893" t="s">
        <v>24487</v>
      </c>
      <c r="C2893" s="74" t="s">
        <v>3</v>
      </c>
      <c r="D2893" s="74">
        <v>1097.17</v>
      </c>
    </row>
    <row r="2894" spans="1:4" x14ac:dyDescent="0.25">
      <c r="A2894" s="74">
        <v>2019762</v>
      </c>
      <c r="B2894" t="s">
        <v>24488</v>
      </c>
      <c r="C2894" s="74" t="s">
        <v>3</v>
      </c>
      <c r="D2894" s="74">
        <v>1207.75</v>
      </c>
    </row>
    <row r="2895" spans="1:4" x14ac:dyDescent="0.25">
      <c r="A2895" s="74">
        <v>2019771</v>
      </c>
      <c r="B2895" t="s">
        <v>24489</v>
      </c>
      <c r="C2895" s="74" t="s">
        <v>3</v>
      </c>
      <c r="D2895" s="74">
        <v>1290.26</v>
      </c>
    </row>
    <row r="2896" spans="1:4" x14ac:dyDescent="0.25">
      <c r="A2896" s="74">
        <v>2019763</v>
      </c>
      <c r="B2896" t="s">
        <v>24490</v>
      </c>
      <c r="C2896" s="74" t="s">
        <v>3</v>
      </c>
      <c r="D2896" s="74">
        <v>4391.87</v>
      </c>
    </row>
    <row r="2897" spans="1:4" x14ac:dyDescent="0.25">
      <c r="A2897" s="74">
        <v>2019772</v>
      </c>
      <c r="B2897" t="s">
        <v>24491</v>
      </c>
      <c r="C2897" s="74" t="s">
        <v>3</v>
      </c>
      <c r="D2897" s="74">
        <v>4472.93</v>
      </c>
    </row>
    <row r="2898" spans="1:4" x14ac:dyDescent="0.25">
      <c r="A2898" s="74">
        <v>2003811</v>
      </c>
      <c r="B2898" t="s">
        <v>24492</v>
      </c>
      <c r="C2898" s="74" t="s">
        <v>3</v>
      </c>
      <c r="D2898" s="74">
        <v>126.83</v>
      </c>
    </row>
    <row r="2899" spans="1:4" x14ac:dyDescent="0.25">
      <c r="A2899" s="74">
        <v>2003812</v>
      </c>
      <c r="B2899" t="s">
        <v>24493</v>
      </c>
      <c r="C2899" s="74" t="s">
        <v>3</v>
      </c>
      <c r="D2899" s="74">
        <v>150.08000000000001</v>
      </c>
    </row>
    <row r="2900" spans="1:4" x14ac:dyDescent="0.25">
      <c r="A2900" s="74">
        <v>2003813</v>
      </c>
      <c r="B2900" t="s">
        <v>24494</v>
      </c>
      <c r="C2900" s="74" t="s">
        <v>3</v>
      </c>
      <c r="D2900" s="74">
        <v>179.33</v>
      </c>
    </row>
    <row r="2901" spans="1:4" x14ac:dyDescent="0.25">
      <c r="A2901" s="74">
        <v>2003814</v>
      </c>
      <c r="B2901" t="s">
        <v>24495</v>
      </c>
      <c r="C2901" s="74" t="s">
        <v>3</v>
      </c>
      <c r="D2901" s="74">
        <v>204.58</v>
      </c>
    </row>
    <row r="2902" spans="1:4" x14ac:dyDescent="0.25">
      <c r="A2902" s="74">
        <v>2003815</v>
      </c>
      <c r="B2902" t="s">
        <v>24496</v>
      </c>
      <c r="C2902" s="74" t="s">
        <v>3</v>
      </c>
      <c r="D2902" s="74">
        <v>229.83</v>
      </c>
    </row>
    <row r="2903" spans="1:4" x14ac:dyDescent="0.25">
      <c r="A2903" s="74">
        <v>2003816</v>
      </c>
      <c r="B2903" t="s">
        <v>24497</v>
      </c>
      <c r="C2903" s="74" t="s">
        <v>3</v>
      </c>
      <c r="D2903" s="74">
        <v>284.32</v>
      </c>
    </row>
    <row r="2904" spans="1:4" x14ac:dyDescent="0.25">
      <c r="A2904" s="74">
        <v>2003817</v>
      </c>
      <c r="B2904" t="s">
        <v>24498</v>
      </c>
      <c r="C2904" s="74" t="s">
        <v>3</v>
      </c>
      <c r="D2904" s="74">
        <v>332.82</v>
      </c>
    </row>
    <row r="2905" spans="1:4" x14ac:dyDescent="0.25">
      <c r="A2905" s="74">
        <v>2003799</v>
      </c>
      <c r="B2905" t="s">
        <v>24499</v>
      </c>
      <c r="C2905" s="74" t="s">
        <v>3</v>
      </c>
      <c r="D2905" s="74">
        <v>57.78</v>
      </c>
    </row>
    <row r="2906" spans="1:4" x14ac:dyDescent="0.25">
      <c r="A2906" s="74">
        <v>2003798</v>
      </c>
      <c r="B2906" t="s">
        <v>24500</v>
      </c>
      <c r="C2906" s="74" t="s">
        <v>3</v>
      </c>
      <c r="D2906" s="74">
        <v>46.06</v>
      </c>
    </row>
    <row r="2907" spans="1:4" x14ac:dyDescent="0.25">
      <c r="A2907" s="74">
        <v>2003801</v>
      </c>
      <c r="B2907" t="s">
        <v>24501</v>
      </c>
      <c r="C2907" s="74" t="s">
        <v>3</v>
      </c>
      <c r="D2907" s="74">
        <v>73.64</v>
      </c>
    </row>
    <row r="2908" spans="1:4" x14ac:dyDescent="0.25">
      <c r="A2908" s="74">
        <v>2003800</v>
      </c>
      <c r="B2908" t="s">
        <v>24502</v>
      </c>
      <c r="C2908" s="74" t="s">
        <v>3</v>
      </c>
      <c r="D2908" s="74">
        <v>57.25</v>
      </c>
    </row>
    <row r="2909" spans="1:4" x14ac:dyDescent="0.25">
      <c r="A2909" s="74">
        <v>2003714</v>
      </c>
      <c r="B2909" t="s">
        <v>24503</v>
      </c>
      <c r="C2909" s="74" t="s">
        <v>15645</v>
      </c>
      <c r="D2909" s="74">
        <v>1488.88</v>
      </c>
    </row>
    <row r="2910" spans="1:4" x14ac:dyDescent="0.25">
      <c r="A2910" s="74">
        <v>2003713</v>
      </c>
      <c r="B2910" t="s">
        <v>24504</v>
      </c>
      <c r="C2910" s="74" t="s">
        <v>15645</v>
      </c>
      <c r="D2910" s="74">
        <v>1375.09</v>
      </c>
    </row>
    <row r="2911" spans="1:4" x14ac:dyDescent="0.25">
      <c r="A2911" s="74">
        <v>2003716</v>
      </c>
      <c r="B2911" t="s">
        <v>24505</v>
      </c>
      <c r="C2911" s="74" t="s">
        <v>15645</v>
      </c>
      <c r="D2911" s="74">
        <v>1728.05</v>
      </c>
    </row>
    <row r="2912" spans="1:4" x14ac:dyDescent="0.25">
      <c r="A2912" s="74">
        <v>2003715</v>
      </c>
      <c r="B2912" t="s">
        <v>24506</v>
      </c>
      <c r="C2912" s="74" t="s">
        <v>15645</v>
      </c>
      <c r="D2912" s="74">
        <v>1596.14</v>
      </c>
    </row>
    <row r="2913" spans="1:4" x14ac:dyDescent="0.25">
      <c r="A2913" s="74">
        <v>2003718</v>
      </c>
      <c r="B2913" t="s">
        <v>24507</v>
      </c>
      <c r="C2913" s="74" t="s">
        <v>15645</v>
      </c>
      <c r="D2913" s="74">
        <v>1882.41</v>
      </c>
    </row>
    <row r="2914" spans="1:4" x14ac:dyDescent="0.25">
      <c r="A2914" s="74">
        <v>2003717</v>
      </c>
      <c r="B2914" t="s">
        <v>24508</v>
      </c>
      <c r="C2914" s="74" t="s">
        <v>15645</v>
      </c>
      <c r="D2914" s="74">
        <v>1812.64</v>
      </c>
    </row>
    <row r="2915" spans="1:4" x14ac:dyDescent="0.25">
      <c r="A2915" s="74">
        <v>2003720</v>
      </c>
      <c r="B2915" t="s">
        <v>24509</v>
      </c>
      <c r="C2915" s="74" t="s">
        <v>15645</v>
      </c>
      <c r="D2915" s="74">
        <v>2112.67</v>
      </c>
    </row>
    <row r="2916" spans="1:4" x14ac:dyDescent="0.25">
      <c r="A2916" s="74">
        <v>2003719</v>
      </c>
      <c r="B2916" t="s">
        <v>24510</v>
      </c>
      <c r="C2916" s="74" t="s">
        <v>15645</v>
      </c>
      <c r="D2916" s="74">
        <v>2033.67</v>
      </c>
    </row>
    <row r="2917" spans="1:4" x14ac:dyDescent="0.25">
      <c r="A2917" s="74">
        <v>2003722</v>
      </c>
      <c r="B2917" t="s">
        <v>24511</v>
      </c>
      <c r="C2917" s="74" t="s">
        <v>15645</v>
      </c>
      <c r="D2917" s="74">
        <v>2336.71</v>
      </c>
    </row>
    <row r="2918" spans="1:4" x14ac:dyDescent="0.25">
      <c r="A2918" s="74">
        <v>2003721</v>
      </c>
      <c r="B2918" t="s">
        <v>24512</v>
      </c>
      <c r="C2918" s="74" t="s">
        <v>15645</v>
      </c>
      <c r="D2918" s="74">
        <v>2250.17</v>
      </c>
    </row>
    <row r="2919" spans="1:4" x14ac:dyDescent="0.25">
      <c r="A2919" s="74">
        <v>2003724</v>
      </c>
      <c r="B2919" t="s">
        <v>24513</v>
      </c>
      <c r="C2919" s="74" t="s">
        <v>15645</v>
      </c>
      <c r="D2919" s="74">
        <v>2567</v>
      </c>
    </row>
    <row r="2920" spans="1:4" x14ac:dyDescent="0.25">
      <c r="A2920" s="74">
        <v>2003723</v>
      </c>
      <c r="B2920" t="s">
        <v>24514</v>
      </c>
      <c r="C2920" s="74" t="s">
        <v>15645</v>
      </c>
      <c r="D2920" s="74">
        <v>2471.2199999999998</v>
      </c>
    </row>
    <row r="2921" spans="1:4" x14ac:dyDescent="0.25">
      <c r="A2921" s="74">
        <v>2003726</v>
      </c>
      <c r="B2921" t="s">
        <v>24515</v>
      </c>
      <c r="C2921" s="74" t="s">
        <v>15645</v>
      </c>
      <c r="D2921" s="74">
        <v>2791.04</v>
      </c>
    </row>
    <row r="2922" spans="1:4" x14ac:dyDescent="0.25">
      <c r="A2922" s="74">
        <v>2003725</v>
      </c>
      <c r="B2922" t="s">
        <v>24516</v>
      </c>
      <c r="C2922" s="74" t="s">
        <v>15645</v>
      </c>
      <c r="D2922" s="74">
        <v>2687.72</v>
      </c>
    </row>
    <row r="2923" spans="1:4" x14ac:dyDescent="0.25">
      <c r="A2923" s="74">
        <v>2003859</v>
      </c>
      <c r="B2923" t="s">
        <v>24517</v>
      </c>
      <c r="C2923" s="74" t="s">
        <v>21800</v>
      </c>
      <c r="D2923" s="74">
        <v>64.150000000000006</v>
      </c>
    </row>
    <row r="2924" spans="1:4" x14ac:dyDescent="0.25">
      <c r="A2924" s="74">
        <v>2003861</v>
      </c>
      <c r="B2924" t="s">
        <v>24518</v>
      </c>
      <c r="C2924" s="74" t="s">
        <v>3</v>
      </c>
      <c r="D2924" s="74">
        <v>23.6</v>
      </c>
    </row>
    <row r="2925" spans="1:4" x14ac:dyDescent="0.25">
      <c r="A2925" s="74">
        <v>2003862</v>
      </c>
      <c r="B2925" t="s">
        <v>24519</v>
      </c>
      <c r="C2925" s="74" t="s">
        <v>3</v>
      </c>
      <c r="D2925" s="74">
        <v>19.68</v>
      </c>
    </row>
    <row r="2926" spans="1:4" x14ac:dyDescent="0.25">
      <c r="A2926" s="74">
        <v>2003405</v>
      </c>
      <c r="B2926" t="s">
        <v>24520</v>
      </c>
      <c r="C2926" s="74" t="s">
        <v>3</v>
      </c>
      <c r="D2926" s="74">
        <v>207.41</v>
      </c>
    </row>
    <row r="2927" spans="1:4" x14ac:dyDescent="0.25">
      <c r="A2927" s="74">
        <v>2003404</v>
      </c>
      <c r="B2927" t="s">
        <v>24521</v>
      </c>
      <c r="C2927" s="74" t="s">
        <v>3</v>
      </c>
      <c r="D2927" s="74">
        <v>162.44999999999999</v>
      </c>
    </row>
    <row r="2928" spans="1:4" x14ac:dyDescent="0.25">
      <c r="A2928" s="74">
        <v>2003407</v>
      </c>
      <c r="B2928" t="s">
        <v>24522</v>
      </c>
      <c r="C2928" s="74" t="s">
        <v>3</v>
      </c>
      <c r="D2928" s="74">
        <v>263.44</v>
      </c>
    </row>
    <row r="2929" spans="1:4" x14ac:dyDescent="0.25">
      <c r="A2929" s="74">
        <v>2003406</v>
      </c>
      <c r="B2929" t="s">
        <v>24523</v>
      </c>
      <c r="C2929" s="74" t="s">
        <v>3</v>
      </c>
      <c r="D2929" s="74">
        <v>218.48</v>
      </c>
    </row>
    <row r="2930" spans="1:4" x14ac:dyDescent="0.25">
      <c r="A2930" s="74">
        <v>2003409</v>
      </c>
      <c r="B2930" t="s">
        <v>24524</v>
      </c>
      <c r="C2930" s="74" t="s">
        <v>3</v>
      </c>
      <c r="D2930" s="74">
        <v>442.71</v>
      </c>
    </row>
    <row r="2931" spans="1:4" x14ac:dyDescent="0.25">
      <c r="A2931" s="74">
        <v>2003408</v>
      </c>
      <c r="B2931" t="s">
        <v>24525</v>
      </c>
      <c r="C2931" s="74" t="s">
        <v>3</v>
      </c>
      <c r="D2931" s="74">
        <v>340.69</v>
      </c>
    </row>
    <row r="2932" spans="1:4" x14ac:dyDescent="0.25">
      <c r="A2932" s="74">
        <v>2003411</v>
      </c>
      <c r="B2932" t="s">
        <v>24526</v>
      </c>
      <c r="C2932" s="74" t="s">
        <v>3</v>
      </c>
      <c r="D2932" s="74">
        <v>597.83000000000004</v>
      </c>
    </row>
    <row r="2933" spans="1:4" x14ac:dyDescent="0.25">
      <c r="A2933" s="74">
        <v>2003410</v>
      </c>
      <c r="B2933" t="s">
        <v>24527</v>
      </c>
      <c r="C2933" s="74" t="s">
        <v>3</v>
      </c>
      <c r="D2933" s="74">
        <v>495.81</v>
      </c>
    </row>
    <row r="2934" spans="1:4" x14ac:dyDescent="0.25">
      <c r="A2934" s="74">
        <v>2003413</v>
      </c>
      <c r="B2934" t="s">
        <v>24528</v>
      </c>
      <c r="C2934" s="74" t="s">
        <v>3</v>
      </c>
      <c r="D2934" s="74">
        <v>619.78</v>
      </c>
    </row>
    <row r="2935" spans="1:4" x14ac:dyDescent="0.25">
      <c r="A2935" s="74">
        <v>2003412</v>
      </c>
      <c r="B2935" t="s">
        <v>24529</v>
      </c>
      <c r="C2935" s="74" t="s">
        <v>3</v>
      </c>
      <c r="D2935" s="74">
        <v>477.99</v>
      </c>
    </row>
    <row r="2936" spans="1:4" x14ac:dyDescent="0.25">
      <c r="A2936" s="74">
        <v>2003415</v>
      </c>
      <c r="B2936" t="s">
        <v>24530</v>
      </c>
      <c r="C2936" s="74" t="s">
        <v>3</v>
      </c>
      <c r="D2936" s="74">
        <v>805.64</v>
      </c>
    </row>
    <row r="2937" spans="1:4" x14ac:dyDescent="0.25">
      <c r="A2937" s="74">
        <v>2003414</v>
      </c>
      <c r="B2937" t="s">
        <v>24531</v>
      </c>
      <c r="C2937" s="74" t="s">
        <v>3</v>
      </c>
      <c r="D2937" s="74">
        <v>663.85</v>
      </c>
    </row>
    <row r="2938" spans="1:4" x14ac:dyDescent="0.25">
      <c r="A2938" s="74">
        <v>2003417</v>
      </c>
      <c r="B2938" t="s">
        <v>24532</v>
      </c>
      <c r="C2938" s="74" t="s">
        <v>3</v>
      </c>
      <c r="D2938" s="74">
        <v>807.11</v>
      </c>
    </row>
    <row r="2939" spans="1:4" x14ac:dyDescent="0.25">
      <c r="A2939" s="74">
        <v>2003416</v>
      </c>
      <c r="B2939" t="s">
        <v>24533</v>
      </c>
      <c r="C2939" s="74" t="s">
        <v>3</v>
      </c>
      <c r="D2939" s="74">
        <v>622.1</v>
      </c>
    </row>
    <row r="2940" spans="1:4" x14ac:dyDescent="0.25">
      <c r="A2940" s="74">
        <v>2003419</v>
      </c>
      <c r="B2940" t="s">
        <v>24534</v>
      </c>
      <c r="C2940" s="74" t="s">
        <v>3</v>
      </c>
      <c r="D2940" s="74">
        <v>1024.8800000000001</v>
      </c>
    </row>
    <row r="2941" spans="1:4" x14ac:dyDescent="0.25">
      <c r="A2941" s="74">
        <v>2003418</v>
      </c>
      <c r="B2941" t="s">
        <v>24535</v>
      </c>
      <c r="C2941" s="74" t="s">
        <v>3</v>
      </c>
      <c r="D2941" s="74">
        <v>839.87</v>
      </c>
    </row>
    <row r="2942" spans="1:4" x14ac:dyDescent="0.25">
      <c r="A2942" s="74">
        <v>2003421</v>
      </c>
      <c r="B2942" t="s">
        <v>24536</v>
      </c>
      <c r="C2942" s="74" t="s">
        <v>3</v>
      </c>
      <c r="D2942" s="74">
        <v>1017.31</v>
      </c>
    </row>
    <row r="2943" spans="1:4" x14ac:dyDescent="0.25">
      <c r="A2943" s="74">
        <v>2003420</v>
      </c>
      <c r="B2943" t="s">
        <v>24537</v>
      </c>
      <c r="C2943" s="74" t="s">
        <v>3</v>
      </c>
      <c r="D2943" s="74">
        <v>785.62</v>
      </c>
    </row>
    <row r="2944" spans="1:4" x14ac:dyDescent="0.25">
      <c r="A2944" s="74">
        <v>2003423</v>
      </c>
      <c r="B2944" t="s">
        <v>24538</v>
      </c>
      <c r="C2944" s="74" t="s">
        <v>3</v>
      </c>
      <c r="D2944" s="74">
        <v>1260.24</v>
      </c>
    </row>
    <row r="2945" spans="1:4" x14ac:dyDescent="0.25">
      <c r="A2945" s="74">
        <v>2003422</v>
      </c>
      <c r="B2945" t="s">
        <v>24539</v>
      </c>
      <c r="C2945" s="74" t="s">
        <v>3</v>
      </c>
      <c r="D2945" s="74">
        <v>1028.54</v>
      </c>
    </row>
    <row r="2946" spans="1:4" x14ac:dyDescent="0.25">
      <c r="A2946" s="74">
        <v>2003425</v>
      </c>
      <c r="B2946" t="s">
        <v>24540</v>
      </c>
      <c r="C2946" s="74" t="s">
        <v>3</v>
      </c>
      <c r="D2946" s="74">
        <v>1324.04</v>
      </c>
    </row>
    <row r="2947" spans="1:4" x14ac:dyDescent="0.25">
      <c r="A2947" s="74">
        <v>2003424</v>
      </c>
      <c r="B2947" t="s">
        <v>24541</v>
      </c>
      <c r="C2947" s="74" t="s">
        <v>3</v>
      </c>
      <c r="D2947" s="74">
        <v>1023.18</v>
      </c>
    </row>
    <row r="2948" spans="1:4" x14ac:dyDescent="0.25">
      <c r="A2948" s="74">
        <v>2003427</v>
      </c>
      <c r="B2948" t="s">
        <v>24542</v>
      </c>
      <c r="C2948" s="74" t="s">
        <v>3</v>
      </c>
      <c r="D2948" s="74">
        <v>1645.44</v>
      </c>
    </row>
    <row r="2949" spans="1:4" x14ac:dyDescent="0.25">
      <c r="A2949" s="74">
        <v>2003426</v>
      </c>
      <c r="B2949" t="s">
        <v>24543</v>
      </c>
      <c r="C2949" s="74" t="s">
        <v>3</v>
      </c>
      <c r="D2949" s="74">
        <v>1344.57</v>
      </c>
    </row>
    <row r="2950" spans="1:4" x14ac:dyDescent="0.25">
      <c r="A2950" s="74">
        <v>2003429</v>
      </c>
      <c r="B2950" t="s">
        <v>24544</v>
      </c>
      <c r="C2950" s="74" t="s">
        <v>3</v>
      </c>
      <c r="D2950" s="74">
        <v>1673.33</v>
      </c>
    </row>
    <row r="2951" spans="1:4" x14ac:dyDescent="0.25">
      <c r="A2951" s="74">
        <v>2003428</v>
      </c>
      <c r="B2951" t="s">
        <v>24545</v>
      </c>
      <c r="C2951" s="74" t="s">
        <v>3</v>
      </c>
      <c r="D2951" s="74">
        <v>1279.0999999999999</v>
      </c>
    </row>
    <row r="2952" spans="1:4" x14ac:dyDescent="0.25">
      <c r="A2952" s="74">
        <v>2003431</v>
      </c>
      <c r="B2952" t="s">
        <v>24546</v>
      </c>
      <c r="C2952" s="74" t="s">
        <v>3</v>
      </c>
      <c r="D2952" s="74">
        <v>1971.12</v>
      </c>
    </row>
    <row r="2953" spans="1:4" x14ac:dyDescent="0.25">
      <c r="A2953" s="74">
        <v>2003430</v>
      </c>
      <c r="B2953" t="s">
        <v>24547</v>
      </c>
      <c r="C2953" s="74" t="s">
        <v>3</v>
      </c>
      <c r="D2953" s="74">
        <v>1576.89</v>
      </c>
    </row>
    <row r="2954" spans="1:4" x14ac:dyDescent="0.25">
      <c r="A2954" s="74">
        <v>2003433</v>
      </c>
      <c r="B2954" t="s">
        <v>24548</v>
      </c>
      <c r="C2954" s="74" t="s">
        <v>3</v>
      </c>
      <c r="D2954" s="74">
        <v>2157.12</v>
      </c>
    </row>
    <row r="2955" spans="1:4" x14ac:dyDescent="0.25">
      <c r="A2955" s="74">
        <v>2003432</v>
      </c>
      <c r="B2955" t="s">
        <v>24549</v>
      </c>
      <c r="C2955" s="74" t="s">
        <v>3</v>
      </c>
      <c r="D2955" s="74">
        <v>1652.22</v>
      </c>
    </row>
    <row r="2956" spans="1:4" x14ac:dyDescent="0.25">
      <c r="A2956" s="74">
        <v>2003435</v>
      </c>
      <c r="B2956" t="s">
        <v>24550</v>
      </c>
      <c r="C2956" s="74" t="s">
        <v>3</v>
      </c>
      <c r="D2956" s="74">
        <v>2505.36</v>
      </c>
    </row>
    <row r="2957" spans="1:4" x14ac:dyDescent="0.25">
      <c r="A2957" s="74">
        <v>2003434</v>
      </c>
      <c r="B2957" t="s">
        <v>24551</v>
      </c>
      <c r="C2957" s="74" t="s">
        <v>3</v>
      </c>
      <c r="D2957" s="74">
        <v>2000.46</v>
      </c>
    </row>
    <row r="2958" spans="1:4" x14ac:dyDescent="0.25">
      <c r="A2958" s="74">
        <v>2003437</v>
      </c>
      <c r="B2958" t="s">
        <v>24552</v>
      </c>
      <c r="C2958" s="74" t="s">
        <v>3</v>
      </c>
      <c r="D2958" s="74">
        <v>2921.55</v>
      </c>
    </row>
    <row r="2959" spans="1:4" x14ac:dyDescent="0.25">
      <c r="A2959" s="74">
        <v>2003436</v>
      </c>
      <c r="B2959" t="s">
        <v>24553</v>
      </c>
      <c r="C2959" s="74" t="s">
        <v>3</v>
      </c>
      <c r="D2959" s="74">
        <v>2242.02</v>
      </c>
    </row>
    <row r="2960" spans="1:4" x14ac:dyDescent="0.25">
      <c r="A2960" s="74">
        <v>2003439</v>
      </c>
      <c r="B2960" t="s">
        <v>24554</v>
      </c>
      <c r="C2960" s="74" t="s">
        <v>3</v>
      </c>
      <c r="D2960" s="74">
        <v>3357.6</v>
      </c>
    </row>
    <row r="2961" spans="1:4" x14ac:dyDescent="0.25">
      <c r="A2961" s="74">
        <v>2003438</v>
      </c>
      <c r="B2961" t="s">
        <v>24555</v>
      </c>
      <c r="C2961" s="74" t="s">
        <v>3</v>
      </c>
      <c r="D2961" s="74">
        <v>2678.07</v>
      </c>
    </row>
    <row r="2962" spans="1:4" x14ac:dyDescent="0.25">
      <c r="A2962" s="74">
        <v>2003389</v>
      </c>
      <c r="B2962" t="s">
        <v>24556</v>
      </c>
      <c r="C2962" s="74" t="s">
        <v>3</v>
      </c>
      <c r="D2962" s="74">
        <v>241.52</v>
      </c>
    </row>
    <row r="2963" spans="1:4" x14ac:dyDescent="0.25">
      <c r="A2963" s="74">
        <v>2003388</v>
      </c>
      <c r="B2963" t="s">
        <v>24557</v>
      </c>
      <c r="C2963" s="74" t="s">
        <v>3</v>
      </c>
      <c r="D2963" s="74">
        <v>211.26</v>
      </c>
    </row>
    <row r="2964" spans="1:4" x14ac:dyDescent="0.25">
      <c r="A2964" s="74">
        <v>2003391</v>
      </c>
      <c r="B2964" t="s">
        <v>24558</v>
      </c>
      <c r="C2964" s="74" t="s">
        <v>3</v>
      </c>
      <c r="D2964" s="74">
        <v>151.1</v>
      </c>
    </row>
    <row r="2965" spans="1:4" x14ac:dyDescent="0.25">
      <c r="A2965" s="74">
        <v>2003390</v>
      </c>
      <c r="B2965" t="s">
        <v>24559</v>
      </c>
      <c r="C2965" s="74" t="s">
        <v>3</v>
      </c>
      <c r="D2965" s="74">
        <v>127.41</v>
      </c>
    </row>
    <row r="2966" spans="1:4" x14ac:dyDescent="0.25">
      <c r="A2966" s="74">
        <v>2003393</v>
      </c>
      <c r="B2966" t="s">
        <v>24560</v>
      </c>
      <c r="C2966" s="74" t="s">
        <v>3</v>
      </c>
      <c r="D2966" s="74">
        <v>218.22</v>
      </c>
    </row>
    <row r="2967" spans="1:4" x14ac:dyDescent="0.25">
      <c r="A2967" s="74">
        <v>2003392</v>
      </c>
      <c r="B2967" t="s">
        <v>24561</v>
      </c>
      <c r="C2967" s="74" t="s">
        <v>3</v>
      </c>
      <c r="D2967" s="74">
        <v>194.53</v>
      </c>
    </row>
    <row r="2968" spans="1:4" x14ac:dyDescent="0.25">
      <c r="A2968" s="74">
        <v>2003395</v>
      </c>
      <c r="B2968" t="s">
        <v>24562</v>
      </c>
      <c r="C2968" s="74" t="s">
        <v>3</v>
      </c>
      <c r="D2968" s="74">
        <v>677.99</v>
      </c>
    </row>
    <row r="2969" spans="1:4" x14ac:dyDescent="0.25">
      <c r="A2969" s="74">
        <v>2003394</v>
      </c>
      <c r="B2969" t="s">
        <v>24563</v>
      </c>
      <c r="C2969" s="74" t="s">
        <v>3</v>
      </c>
      <c r="D2969" s="74">
        <v>674.53</v>
      </c>
    </row>
    <row r="2970" spans="1:4" x14ac:dyDescent="0.25">
      <c r="A2970" s="74">
        <v>2003397</v>
      </c>
      <c r="B2970" t="s">
        <v>24564</v>
      </c>
      <c r="C2970" s="74" t="s">
        <v>3</v>
      </c>
      <c r="D2970" s="74">
        <v>483.42</v>
      </c>
    </row>
    <row r="2971" spans="1:4" x14ac:dyDescent="0.25">
      <c r="A2971" s="74">
        <v>2003396</v>
      </c>
      <c r="B2971" t="s">
        <v>24565</v>
      </c>
      <c r="C2971" s="74" t="s">
        <v>3</v>
      </c>
      <c r="D2971" s="74">
        <v>422.9</v>
      </c>
    </row>
    <row r="2972" spans="1:4" x14ac:dyDescent="0.25">
      <c r="A2972" s="74">
        <v>2003399</v>
      </c>
      <c r="B2972" t="s">
        <v>24566</v>
      </c>
      <c r="C2972" s="74" t="s">
        <v>3</v>
      </c>
      <c r="D2972" s="74">
        <v>620.51</v>
      </c>
    </row>
    <row r="2973" spans="1:4" x14ac:dyDescent="0.25">
      <c r="A2973" s="74">
        <v>2003398</v>
      </c>
      <c r="B2973" t="s">
        <v>24567</v>
      </c>
      <c r="C2973" s="74" t="s">
        <v>3</v>
      </c>
      <c r="D2973" s="74">
        <v>559.99</v>
      </c>
    </row>
    <row r="2974" spans="1:4" x14ac:dyDescent="0.25">
      <c r="A2974" s="74">
        <v>2003401</v>
      </c>
      <c r="B2974" t="s">
        <v>24568</v>
      </c>
      <c r="C2974" s="74" t="s">
        <v>3</v>
      </c>
      <c r="D2974" s="74">
        <v>548.29</v>
      </c>
    </row>
    <row r="2975" spans="1:4" x14ac:dyDescent="0.25">
      <c r="A2975" s="74">
        <v>2003400</v>
      </c>
      <c r="B2975" t="s">
        <v>24569</v>
      </c>
      <c r="C2975" s="74" t="s">
        <v>3</v>
      </c>
      <c r="D2975" s="74">
        <v>475.67</v>
      </c>
    </row>
    <row r="2976" spans="1:4" x14ac:dyDescent="0.25">
      <c r="A2976" s="74">
        <v>2003403</v>
      </c>
      <c r="B2976" t="s">
        <v>24570</v>
      </c>
      <c r="C2976" s="74" t="s">
        <v>3</v>
      </c>
      <c r="D2976" s="74">
        <v>692.78</v>
      </c>
    </row>
    <row r="2977" spans="1:4" x14ac:dyDescent="0.25">
      <c r="A2977" s="74">
        <v>2003402</v>
      </c>
      <c r="B2977" t="s">
        <v>24571</v>
      </c>
      <c r="C2977" s="74" t="s">
        <v>3</v>
      </c>
      <c r="D2977" s="74">
        <v>620.16</v>
      </c>
    </row>
    <row r="2978" spans="1:4" x14ac:dyDescent="0.25">
      <c r="A2978" s="74">
        <v>2003448</v>
      </c>
      <c r="B2978" t="s">
        <v>24572</v>
      </c>
      <c r="C2978" s="74" t="s">
        <v>15645</v>
      </c>
      <c r="D2978" s="74">
        <v>347.68</v>
      </c>
    </row>
    <row r="2979" spans="1:4" x14ac:dyDescent="0.25">
      <c r="A2979" s="74">
        <v>2003449</v>
      </c>
      <c r="B2979" t="s">
        <v>24573</v>
      </c>
      <c r="C2979" s="74" t="s">
        <v>15645</v>
      </c>
      <c r="D2979" s="74">
        <v>440.92</v>
      </c>
    </row>
    <row r="2980" spans="1:4" x14ac:dyDescent="0.25">
      <c r="A2980" s="74">
        <v>2003450</v>
      </c>
      <c r="B2980" t="s">
        <v>24574</v>
      </c>
      <c r="C2980" s="74" t="s">
        <v>15645</v>
      </c>
      <c r="D2980" s="74">
        <v>356.84</v>
      </c>
    </row>
    <row r="2981" spans="1:4" x14ac:dyDescent="0.25">
      <c r="A2981" s="74">
        <v>2003451</v>
      </c>
      <c r="B2981" t="s">
        <v>24575</v>
      </c>
      <c r="C2981" s="74" t="s">
        <v>15645</v>
      </c>
      <c r="D2981" s="74">
        <v>454.52</v>
      </c>
    </row>
    <row r="2982" spans="1:4" x14ac:dyDescent="0.25">
      <c r="A2982" s="74">
        <v>2003452</v>
      </c>
      <c r="B2982" t="s">
        <v>24576</v>
      </c>
      <c r="C2982" s="74" t="s">
        <v>15645</v>
      </c>
      <c r="D2982" s="74">
        <v>1090.3399999999999</v>
      </c>
    </row>
    <row r="2983" spans="1:4" x14ac:dyDescent="0.25">
      <c r="A2983" s="74">
        <v>2003453</v>
      </c>
      <c r="B2983" t="s">
        <v>24577</v>
      </c>
      <c r="C2983" s="74" t="s">
        <v>15645</v>
      </c>
      <c r="D2983" s="74">
        <v>1383.25</v>
      </c>
    </row>
    <row r="2984" spans="1:4" x14ac:dyDescent="0.25">
      <c r="A2984" s="74">
        <v>2003454</v>
      </c>
      <c r="B2984" t="s">
        <v>24578</v>
      </c>
      <c r="C2984" s="74" t="s">
        <v>15645</v>
      </c>
      <c r="D2984" s="74">
        <v>1531.32</v>
      </c>
    </row>
    <row r="2985" spans="1:4" x14ac:dyDescent="0.25">
      <c r="A2985" s="74">
        <v>2003455</v>
      </c>
      <c r="B2985" t="s">
        <v>24579</v>
      </c>
      <c r="C2985" s="74" t="s">
        <v>15645</v>
      </c>
      <c r="D2985" s="74">
        <v>1986.18</v>
      </c>
    </row>
    <row r="2986" spans="1:4" x14ac:dyDescent="0.25">
      <c r="A2986" s="74">
        <v>2003456</v>
      </c>
      <c r="B2986" t="s">
        <v>24580</v>
      </c>
      <c r="C2986" s="74" t="s">
        <v>15645</v>
      </c>
      <c r="D2986" s="74">
        <v>2037.92</v>
      </c>
    </row>
    <row r="2987" spans="1:4" x14ac:dyDescent="0.25">
      <c r="A2987" s="74">
        <v>2003457</v>
      </c>
      <c r="B2987" t="s">
        <v>24581</v>
      </c>
      <c r="C2987" s="74" t="s">
        <v>15645</v>
      </c>
      <c r="D2987" s="74">
        <v>2689</v>
      </c>
    </row>
    <row r="2988" spans="1:4" x14ac:dyDescent="0.25">
      <c r="A2988" s="74">
        <v>2003458</v>
      </c>
      <c r="B2988" t="s">
        <v>24582</v>
      </c>
      <c r="C2988" s="74" t="s">
        <v>15645</v>
      </c>
      <c r="D2988" s="74">
        <v>2578.7399999999998</v>
      </c>
    </row>
    <row r="2989" spans="1:4" x14ac:dyDescent="0.25">
      <c r="A2989" s="74">
        <v>2003459</v>
      </c>
      <c r="B2989" t="s">
        <v>24583</v>
      </c>
      <c r="C2989" s="74" t="s">
        <v>15645</v>
      </c>
      <c r="D2989" s="74">
        <v>3446.98</v>
      </c>
    </row>
    <row r="2990" spans="1:4" x14ac:dyDescent="0.25">
      <c r="A2990" s="74">
        <v>2003460</v>
      </c>
      <c r="B2990" t="s">
        <v>24584</v>
      </c>
      <c r="C2990" s="74" t="s">
        <v>15645</v>
      </c>
      <c r="D2990" s="74">
        <v>3618.79</v>
      </c>
    </row>
    <row r="2991" spans="1:4" x14ac:dyDescent="0.25">
      <c r="A2991" s="74">
        <v>2003461</v>
      </c>
      <c r="B2991" t="s">
        <v>24585</v>
      </c>
      <c r="C2991" s="74" t="s">
        <v>15645</v>
      </c>
      <c r="D2991" s="74">
        <v>4934.1400000000003</v>
      </c>
    </row>
    <row r="2992" spans="1:4" x14ac:dyDescent="0.25">
      <c r="A2992" s="74">
        <v>2003462</v>
      </c>
      <c r="B2992" t="s">
        <v>24586</v>
      </c>
      <c r="C2992" s="74" t="s">
        <v>15645</v>
      </c>
      <c r="D2992" s="74">
        <v>2609.0500000000002</v>
      </c>
    </row>
    <row r="2993" spans="1:4" x14ac:dyDescent="0.25">
      <c r="A2993" s="74">
        <v>2003463</v>
      </c>
      <c r="B2993" t="s">
        <v>24587</v>
      </c>
      <c r="C2993" s="74" t="s">
        <v>15645</v>
      </c>
      <c r="D2993" s="74">
        <v>3503.65</v>
      </c>
    </row>
    <row r="2994" spans="1:4" x14ac:dyDescent="0.25">
      <c r="A2994" s="74">
        <v>2003464</v>
      </c>
      <c r="B2994" t="s">
        <v>24588</v>
      </c>
      <c r="C2994" s="74" t="s">
        <v>15645</v>
      </c>
      <c r="D2994" s="74">
        <v>3341.17</v>
      </c>
    </row>
    <row r="2995" spans="1:4" x14ac:dyDescent="0.25">
      <c r="A2995" s="74">
        <v>2003465</v>
      </c>
      <c r="B2995" t="s">
        <v>24589</v>
      </c>
      <c r="C2995" s="74" t="s">
        <v>15645</v>
      </c>
      <c r="D2995" s="74">
        <v>4545.84</v>
      </c>
    </row>
    <row r="2996" spans="1:4" x14ac:dyDescent="0.25">
      <c r="A2996" s="74">
        <v>2003466</v>
      </c>
      <c r="B2996" t="s">
        <v>24590</v>
      </c>
      <c r="C2996" s="74" t="s">
        <v>15645</v>
      </c>
      <c r="D2996" s="74">
        <v>4651.6000000000004</v>
      </c>
    </row>
    <row r="2997" spans="1:4" x14ac:dyDescent="0.25">
      <c r="A2997" s="74">
        <v>2003467</v>
      </c>
      <c r="B2997" t="s">
        <v>24591</v>
      </c>
      <c r="C2997" s="74" t="s">
        <v>15645</v>
      </c>
      <c r="D2997" s="74">
        <v>6435.24</v>
      </c>
    </row>
    <row r="2998" spans="1:4" x14ac:dyDescent="0.25">
      <c r="A2998" s="74">
        <v>2003468</v>
      </c>
      <c r="B2998" t="s">
        <v>24592</v>
      </c>
      <c r="C2998" s="74" t="s">
        <v>15645</v>
      </c>
      <c r="D2998" s="74">
        <v>3183.83</v>
      </c>
    </row>
    <row r="2999" spans="1:4" x14ac:dyDescent="0.25">
      <c r="A2999" s="74">
        <v>2003469</v>
      </c>
      <c r="B2999" t="s">
        <v>24593</v>
      </c>
      <c r="C2999" s="74" t="s">
        <v>15645</v>
      </c>
      <c r="D2999" s="74">
        <v>4324.66</v>
      </c>
    </row>
    <row r="3000" spans="1:4" x14ac:dyDescent="0.25">
      <c r="A3000" s="74">
        <v>2003470</v>
      </c>
      <c r="B3000" t="s">
        <v>24594</v>
      </c>
      <c r="C3000" s="74" t="s">
        <v>15645</v>
      </c>
      <c r="D3000" s="74">
        <v>4103.63</v>
      </c>
    </row>
    <row r="3001" spans="1:4" x14ac:dyDescent="0.25">
      <c r="A3001" s="74">
        <v>2003471</v>
      </c>
      <c r="B3001" t="s">
        <v>24595</v>
      </c>
      <c r="C3001" s="74" t="s">
        <v>15645</v>
      </c>
      <c r="D3001" s="74">
        <v>5645.71</v>
      </c>
    </row>
    <row r="3002" spans="1:4" x14ac:dyDescent="0.25">
      <c r="A3002" s="74">
        <v>2003472</v>
      </c>
      <c r="B3002" t="s">
        <v>24596</v>
      </c>
      <c r="C3002" s="74" t="s">
        <v>15645</v>
      </c>
      <c r="D3002" s="74">
        <v>6021.94</v>
      </c>
    </row>
    <row r="3003" spans="1:4" x14ac:dyDescent="0.25">
      <c r="A3003" s="74">
        <v>2003473</v>
      </c>
      <c r="B3003" t="s">
        <v>24597</v>
      </c>
      <c r="C3003" s="74" t="s">
        <v>15645</v>
      </c>
      <c r="D3003" s="74">
        <v>8427.18</v>
      </c>
    </row>
    <row r="3004" spans="1:4" x14ac:dyDescent="0.25">
      <c r="A3004" s="74">
        <v>2003475</v>
      </c>
      <c r="B3004" t="s">
        <v>24598</v>
      </c>
      <c r="C3004" s="74" t="s">
        <v>15645</v>
      </c>
      <c r="D3004" s="74">
        <v>504.77</v>
      </c>
    </row>
    <row r="3005" spans="1:4" x14ac:dyDescent="0.25">
      <c r="A3005" s="74">
        <v>2003474</v>
      </c>
      <c r="B3005" t="s">
        <v>24599</v>
      </c>
      <c r="C3005" s="74" t="s">
        <v>15645</v>
      </c>
      <c r="D3005" s="74">
        <v>440.8</v>
      </c>
    </row>
    <row r="3006" spans="1:4" x14ac:dyDescent="0.25">
      <c r="A3006" s="74">
        <v>2003441</v>
      </c>
      <c r="B3006" t="s">
        <v>24600</v>
      </c>
      <c r="C3006" s="74" t="s">
        <v>15645</v>
      </c>
      <c r="D3006" s="74">
        <v>221.05</v>
      </c>
    </row>
    <row r="3007" spans="1:4" x14ac:dyDescent="0.25">
      <c r="A3007" s="74">
        <v>2003440</v>
      </c>
      <c r="B3007" t="s">
        <v>24601</v>
      </c>
      <c r="C3007" s="74" t="s">
        <v>15645</v>
      </c>
      <c r="D3007" s="74">
        <v>139.24</v>
      </c>
    </row>
    <row r="3008" spans="1:4" x14ac:dyDescent="0.25">
      <c r="A3008" s="74">
        <v>2003443</v>
      </c>
      <c r="B3008" t="s">
        <v>24602</v>
      </c>
      <c r="C3008" s="74" t="s">
        <v>15645</v>
      </c>
      <c r="D3008" s="74">
        <v>262.43</v>
      </c>
    </row>
    <row r="3009" spans="1:4" x14ac:dyDescent="0.25">
      <c r="A3009" s="74">
        <v>2003442</v>
      </c>
      <c r="B3009" t="s">
        <v>24603</v>
      </c>
      <c r="C3009" s="74" t="s">
        <v>15645</v>
      </c>
      <c r="D3009" s="74">
        <v>165.27</v>
      </c>
    </row>
    <row r="3010" spans="1:4" x14ac:dyDescent="0.25">
      <c r="A3010" s="74">
        <v>2003445</v>
      </c>
      <c r="B3010" t="s">
        <v>24604</v>
      </c>
      <c r="C3010" s="74" t="s">
        <v>15645</v>
      </c>
      <c r="D3010" s="74">
        <v>313.26</v>
      </c>
    </row>
    <row r="3011" spans="1:4" x14ac:dyDescent="0.25">
      <c r="A3011" s="74">
        <v>2003444</v>
      </c>
      <c r="B3011" t="s">
        <v>24605</v>
      </c>
      <c r="C3011" s="74" t="s">
        <v>15645</v>
      </c>
      <c r="D3011" s="74">
        <v>197.36</v>
      </c>
    </row>
    <row r="3012" spans="1:4" x14ac:dyDescent="0.25">
      <c r="A3012" s="74">
        <v>2003447</v>
      </c>
      <c r="B3012" t="s">
        <v>24606</v>
      </c>
      <c r="C3012" s="74" t="s">
        <v>15645</v>
      </c>
      <c r="D3012" s="74">
        <v>386.55</v>
      </c>
    </row>
    <row r="3013" spans="1:4" x14ac:dyDescent="0.25">
      <c r="A3013" s="74">
        <v>2003446</v>
      </c>
      <c r="B3013" t="s">
        <v>24607</v>
      </c>
      <c r="C3013" s="74" t="s">
        <v>15645</v>
      </c>
      <c r="D3013" s="74">
        <v>243.38</v>
      </c>
    </row>
    <row r="3014" spans="1:4" x14ac:dyDescent="0.25">
      <c r="A3014" s="74">
        <v>2004516</v>
      </c>
      <c r="B3014" t="s">
        <v>24608</v>
      </c>
      <c r="C3014" s="74" t="s">
        <v>3</v>
      </c>
      <c r="D3014" s="74">
        <v>28.28</v>
      </c>
    </row>
    <row r="3015" spans="1:4" x14ac:dyDescent="0.25">
      <c r="A3015" s="74">
        <v>2004517</v>
      </c>
      <c r="B3015" t="s">
        <v>24609</v>
      </c>
      <c r="C3015" s="74" t="s">
        <v>3</v>
      </c>
      <c r="D3015" s="74">
        <v>59.76</v>
      </c>
    </row>
    <row r="3016" spans="1:4" x14ac:dyDescent="0.25">
      <c r="A3016" s="74">
        <v>2007971</v>
      </c>
      <c r="B3016" t="s">
        <v>24610</v>
      </c>
      <c r="C3016" s="74" t="s">
        <v>3</v>
      </c>
      <c r="D3016" s="74">
        <v>90.9</v>
      </c>
    </row>
    <row r="3017" spans="1:4" x14ac:dyDescent="0.25">
      <c r="A3017" s="74">
        <v>2008091</v>
      </c>
      <c r="B3017" t="s">
        <v>24611</v>
      </c>
      <c r="C3017" s="74" t="s">
        <v>3</v>
      </c>
      <c r="D3017" s="74">
        <v>91.38</v>
      </c>
    </row>
    <row r="3018" spans="1:4" x14ac:dyDescent="0.25">
      <c r="A3018" s="74">
        <v>2006408</v>
      </c>
      <c r="B3018" t="s">
        <v>24612</v>
      </c>
      <c r="C3018" s="74" t="s">
        <v>3</v>
      </c>
      <c r="D3018" s="74">
        <v>79.650000000000006</v>
      </c>
    </row>
    <row r="3019" spans="1:4" x14ac:dyDescent="0.25">
      <c r="A3019" s="74">
        <v>2015642</v>
      </c>
      <c r="B3019" t="s">
        <v>24613</v>
      </c>
      <c r="C3019" s="74" t="s">
        <v>3</v>
      </c>
      <c r="D3019" s="74">
        <v>166.38</v>
      </c>
    </row>
    <row r="3020" spans="1:4" x14ac:dyDescent="0.25">
      <c r="A3020" s="74">
        <v>2015641</v>
      </c>
      <c r="B3020" t="s">
        <v>24614</v>
      </c>
      <c r="C3020" s="74" t="s">
        <v>3</v>
      </c>
      <c r="D3020" s="74">
        <v>129.9</v>
      </c>
    </row>
    <row r="3021" spans="1:4" x14ac:dyDescent="0.25">
      <c r="A3021" s="74">
        <v>2004509</v>
      </c>
      <c r="B3021" t="s">
        <v>24615</v>
      </c>
      <c r="C3021" s="74" t="s">
        <v>3</v>
      </c>
      <c r="D3021" s="74">
        <v>29.59</v>
      </c>
    </row>
    <row r="3022" spans="1:4" x14ac:dyDescent="0.25">
      <c r="A3022" s="74">
        <v>2004510</v>
      </c>
      <c r="B3022" t="s">
        <v>24616</v>
      </c>
      <c r="C3022" s="74" t="s">
        <v>3</v>
      </c>
      <c r="D3022" s="74">
        <v>34.65</v>
      </c>
    </row>
    <row r="3023" spans="1:4" x14ac:dyDescent="0.25">
      <c r="A3023" s="74">
        <v>2004511</v>
      </c>
      <c r="B3023" t="s">
        <v>24617</v>
      </c>
      <c r="C3023" s="74" t="s">
        <v>3</v>
      </c>
      <c r="D3023" s="74">
        <v>44.74</v>
      </c>
    </row>
    <row r="3024" spans="1:4" x14ac:dyDescent="0.25">
      <c r="A3024" s="74">
        <v>2004512</v>
      </c>
      <c r="B3024" t="s">
        <v>24618</v>
      </c>
      <c r="C3024" s="74" t="s">
        <v>3</v>
      </c>
      <c r="D3024" s="74">
        <v>57.35</v>
      </c>
    </row>
    <row r="3025" spans="1:4" x14ac:dyDescent="0.25">
      <c r="A3025" s="74">
        <v>2003843</v>
      </c>
      <c r="B3025" t="s">
        <v>24619</v>
      </c>
      <c r="C3025" s="74" t="s">
        <v>3</v>
      </c>
      <c r="D3025" s="74">
        <v>333.6</v>
      </c>
    </row>
    <row r="3026" spans="1:4" x14ac:dyDescent="0.25">
      <c r="A3026" s="74">
        <v>2003915</v>
      </c>
      <c r="B3026" t="s">
        <v>24620</v>
      </c>
      <c r="C3026" s="74" t="s">
        <v>3</v>
      </c>
      <c r="D3026" s="74">
        <v>107.52</v>
      </c>
    </row>
    <row r="3027" spans="1:4" x14ac:dyDescent="0.25">
      <c r="A3027" s="74">
        <v>2003914</v>
      </c>
      <c r="B3027" t="s">
        <v>24621</v>
      </c>
      <c r="C3027" s="74" t="s">
        <v>3</v>
      </c>
      <c r="D3027" s="74">
        <v>90.68</v>
      </c>
    </row>
    <row r="3028" spans="1:4" x14ac:dyDescent="0.25">
      <c r="A3028" s="74">
        <v>2003589</v>
      </c>
      <c r="B3028" t="s">
        <v>24622</v>
      </c>
      <c r="C3028" s="74" t="s">
        <v>3</v>
      </c>
      <c r="D3028" s="74">
        <v>110.28</v>
      </c>
    </row>
    <row r="3029" spans="1:4" x14ac:dyDescent="0.25">
      <c r="A3029" s="74">
        <v>2003588</v>
      </c>
      <c r="B3029" t="s">
        <v>24623</v>
      </c>
      <c r="C3029" s="74" t="s">
        <v>3</v>
      </c>
      <c r="D3029" s="74">
        <v>97.37</v>
      </c>
    </row>
    <row r="3030" spans="1:4" x14ac:dyDescent="0.25">
      <c r="A3030" s="74">
        <v>2003917</v>
      </c>
      <c r="B3030" t="s">
        <v>24624</v>
      </c>
      <c r="C3030" s="74" t="s">
        <v>3</v>
      </c>
      <c r="D3030" s="74">
        <v>121.96</v>
      </c>
    </row>
    <row r="3031" spans="1:4" x14ac:dyDescent="0.25">
      <c r="A3031" s="74">
        <v>2003916</v>
      </c>
      <c r="B3031" t="s">
        <v>24625</v>
      </c>
      <c r="C3031" s="74" t="s">
        <v>3</v>
      </c>
      <c r="D3031" s="74">
        <v>105.12</v>
      </c>
    </row>
    <row r="3032" spans="1:4" x14ac:dyDescent="0.25">
      <c r="A3032" s="74">
        <v>2003591</v>
      </c>
      <c r="B3032" t="s">
        <v>24626</v>
      </c>
      <c r="C3032" s="74" t="s">
        <v>3</v>
      </c>
      <c r="D3032" s="74">
        <v>124.72</v>
      </c>
    </row>
    <row r="3033" spans="1:4" x14ac:dyDescent="0.25">
      <c r="A3033" s="74">
        <v>2003590</v>
      </c>
      <c r="B3033" t="s">
        <v>24627</v>
      </c>
      <c r="C3033" s="74" t="s">
        <v>3</v>
      </c>
      <c r="D3033" s="74">
        <v>111.81</v>
      </c>
    </row>
    <row r="3034" spans="1:4" x14ac:dyDescent="0.25">
      <c r="A3034" s="74">
        <v>2003593</v>
      </c>
      <c r="B3034" t="s">
        <v>24628</v>
      </c>
      <c r="C3034" s="74" t="s">
        <v>3</v>
      </c>
      <c r="D3034" s="74">
        <v>83.74</v>
      </c>
    </row>
    <row r="3035" spans="1:4" x14ac:dyDescent="0.25">
      <c r="A3035" s="74">
        <v>2003592</v>
      </c>
      <c r="B3035" t="s">
        <v>24629</v>
      </c>
      <c r="C3035" s="74" t="s">
        <v>3</v>
      </c>
      <c r="D3035" s="74">
        <v>65.3</v>
      </c>
    </row>
    <row r="3036" spans="1:4" x14ac:dyDescent="0.25">
      <c r="A3036" s="74">
        <v>2003595</v>
      </c>
      <c r="B3036" t="s">
        <v>24630</v>
      </c>
      <c r="C3036" s="74" t="s">
        <v>3</v>
      </c>
      <c r="D3036" s="74">
        <v>69.3</v>
      </c>
    </row>
    <row r="3037" spans="1:4" x14ac:dyDescent="0.25">
      <c r="A3037" s="74">
        <v>2003594</v>
      </c>
      <c r="B3037" t="s">
        <v>24631</v>
      </c>
      <c r="C3037" s="74" t="s">
        <v>3</v>
      </c>
      <c r="D3037" s="74">
        <v>50.86</v>
      </c>
    </row>
    <row r="3038" spans="1:4" x14ac:dyDescent="0.25">
      <c r="A3038" s="74">
        <v>2003597</v>
      </c>
      <c r="B3038" t="s">
        <v>24632</v>
      </c>
      <c r="C3038" s="74" t="s">
        <v>3</v>
      </c>
      <c r="D3038" s="74">
        <v>108.45</v>
      </c>
    </row>
    <row r="3039" spans="1:4" x14ac:dyDescent="0.25">
      <c r="A3039" s="74">
        <v>2003596</v>
      </c>
      <c r="B3039" t="s">
        <v>24633</v>
      </c>
      <c r="C3039" s="74" t="s">
        <v>3</v>
      </c>
      <c r="D3039" s="74">
        <v>84.55</v>
      </c>
    </row>
    <row r="3040" spans="1:4" x14ac:dyDescent="0.25">
      <c r="A3040" s="74">
        <v>2003572</v>
      </c>
      <c r="B3040" t="s">
        <v>24634</v>
      </c>
      <c r="C3040" s="74" t="s">
        <v>3</v>
      </c>
      <c r="D3040" s="74">
        <v>138.41</v>
      </c>
    </row>
    <row r="3041" spans="1:4" x14ac:dyDescent="0.25">
      <c r="A3041" s="74">
        <v>2003580</v>
      </c>
      <c r="B3041" t="s">
        <v>24635</v>
      </c>
      <c r="C3041" s="74" t="s">
        <v>3</v>
      </c>
      <c r="D3041" s="74">
        <v>59.02</v>
      </c>
    </row>
    <row r="3042" spans="1:4" x14ac:dyDescent="0.25">
      <c r="A3042" s="74">
        <v>2003573</v>
      </c>
      <c r="B3042" t="s">
        <v>24636</v>
      </c>
      <c r="C3042" s="74" t="s">
        <v>3</v>
      </c>
      <c r="D3042" s="74">
        <v>149.19999999999999</v>
      </c>
    </row>
    <row r="3043" spans="1:4" x14ac:dyDescent="0.25">
      <c r="A3043" s="74">
        <v>2003581</v>
      </c>
      <c r="B3043" t="s">
        <v>24637</v>
      </c>
      <c r="C3043" s="74" t="s">
        <v>3</v>
      </c>
      <c r="D3043" s="74">
        <v>57.41</v>
      </c>
    </row>
    <row r="3044" spans="1:4" x14ac:dyDescent="0.25">
      <c r="A3044" s="74">
        <v>2003561</v>
      </c>
      <c r="B3044" t="s">
        <v>24638</v>
      </c>
      <c r="C3044" s="74" t="s">
        <v>3</v>
      </c>
      <c r="D3044" s="74">
        <v>214.95</v>
      </c>
    </row>
    <row r="3045" spans="1:4" x14ac:dyDescent="0.25">
      <c r="A3045" s="74">
        <v>2003560</v>
      </c>
      <c r="B3045" t="s">
        <v>24639</v>
      </c>
      <c r="C3045" s="74" t="s">
        <v>3</v>
      </c>
      <c r="D3045" s="74">
        <v>107.32</v>
      </c>
    </row>
    <row r="3046" spans="1:4" x14ac:dyDescent="0.25">
      <c r="A3046" s="74">
        <v>2003574</v>
      </c>
      <c r="B3046" t="s">
        <v>24640</v>
      </c>
      <c r="C3046" s="74" t="s">
        <v>3</v>
      </c>
      <c r="D3046" s="74">
        <v>185.49</v>
      </c>
    </row>
    <row r="3047" spans="1:4" x14ac:dyDescent="0.25">
      <c r="A3047" s="74">
        <v>2003582</v>
      </c>
      <c r="B3047" t="s">
        <v>24641</v>
      </c>
      <c r="C3047" s="74" t="s">
        <v>3</v>
      </c>
      <c r="D3047" s="74">
        <v>105.7</v>
      </c>
    </row>
    <row r="3048" spans="1:4" x14ac:dyDescent="0.25">
      <c r="A3048" s="74">
        <v>2003563</v>
      </c>
      <c r="B3048" t="s">
        <v>24642</v>
      </c>
      <c r="C3048" s="74" t="s">
        <v>3</v>
      </c>
      <c r="D3048" s="74">
        <v>230.99</v>
      </c>
    </row>
    <row r="3049" spans="1:4" x14ac:dyDescent="0.25">
      <c r="A3049" s="74">
        <v>2003562</v>
      </c>
      <c r="B3049" t="s">
        <v>24643</v>
      </c>
      <c r="C3049" s="74" t="s">
        <v>3</v>
      </c>
      <c r="D3049" s="74">
        <v>104.75</v>
      </c>
    </row>
    <row r="3050" spans="1:4" x14ac:dyDescent="0.25">
      <c r="A3050" s="74">
        <v>2003575</v>
      </c>
      <c r="B3050" t="s">
        <v>24644</v>
      </c>
      <c r="C3050" s="74" t="s">
        <v>3</v>
      </c>
      <c r="D3050" s="74">
        <v>196.71</v>
      </c>
    </row>
    <row r="3051" spans="1:4" x14ac:dyDescent="0.25">
      <c r="A3051" s="74">
        <v>2003583</v>
      </c>
      <c r="B3051" t="s">
        <v>24645</v>
      </c>
      <c r="C3051" s="74" t="s">
        <v>3</v>
      </c>
      <c r="D3051" s="74">
        <v>103.9</v>
      </c>
    </row>
    <row r="3052" spans="1:4" x14ac:dyDescent="0.25">
      <c r="A3052" s="74">
        <v>2003565</v>
      </c>
      <c r="B3052" t="s">
        <v>24646</v>
      </c>
      <c r="C3052" s="74" t="s">
        <v>3</v>
      </c>
      <c r="D3052" s="74">
        <v>138.80000000000001</v>
      </c>
    </row>
    <row r="3053" spans="1:4" x14ac:dyDescent="0.25">
      <c r="A3053" s="74">
        <v>2003564</v>
      </c>
      <c r="B3053" t="s">
        <v>24647</v>
      </c>
      <c r="C3053" s="74" t="s">
        <v>3</v>
      </c>
      <c r="D3053" s="74">
        <v>81.64</v>
      </c>
    </row>
    <row r="3054" spans="1:4" x14ac:dyDescent="0.25">
      <c r="A3054" s="74">
        <v>2003567</v>
      </c>
      <c r="B3054" t="s">
        <v>24648</v>
      </c>
      <c r="C3054" s="74" t="s">
        <v>3</v>
      </c>
      <c r="D3054" s="74">
        <v>158.4</v>
      </c>
    </row>
    <row r="3055" spans="1:4" x14ac:dyDescent="0.25">
      <c r="A3055" s="74">
        <v>2003566</v>
      </c>
      <c r="B3055" t="s">
        <v>24649</v>
      </c>
      <c r="C3055" s="74" t="s">
        <v>3</v>
      </c>
      <c r="D3055" s="74">
        <v>89.25</v>
      </c>
    </row>
    <row r="3056" spans="1:4" x14ac:dyDescent="0.25">
      <c r="A3056" s="74">
        <v>2003569</v>
      </c>
      <c r="B3056" t="s">
        <v>24650</v>
      </c>
      <c r="C3056" s="74" t="s">
        <v>3</v>
      </c>
      <c r="D3056" s="74">
        <v>176.82</v>
      </c>
    </row>
    <row r="3057" spans="1:4" x14ac:dyDescent="0.25">
      <c r="A3057" s="74">
        <v>2003568</v>
      </c>
      <c r="B3057" t="s">
        <v>24651</v>
      </c>
      <c r="C3057" s="74" t="s">
        <v>3</v>
      </c>
      <c r="D3057" s="74">
        <v>121.26</v>
      </c>
    </row>
    <row r="3058" spans="1:4" x14ac:dyDescent="0.25">
      <c r="A3058" s="74">
        <v>2003578</v>
      </c>
      <c r="B3058" t="s">
        <v>24652</v>
      </c>
      <c r="C3058" s="74" t="s">
        <v>3</v>
      </c>
      <c r="D3058" s="74">
        <v>166</v>
      </c>
    </row>
    <row r="3059" spans="1:4" x14ac:dyDescent="0.25">
      <c r="A3059" s="74">
        <v>2003586</v>
      </c>
      <c r="B3059" t="s">
        <v>24653</v>
      </c>
      <c r="C3059" s="74" t="s">
        <v>3</v>
      </c>
      <c r="D3059" s="74">
        <v>120.62</v>
      </c>
    </row>
    <row r="3060" spans="1:4" x14ac:dyDescent="0.25">
      <c r="A3060" s="74">
        <v>2003571</v>
      </c>
      <c r="B3060" t="s">
        <v>24654</v>
      </c>
      <c r="C3060" s="74" t="s">
        <v>3</v>
      </c>
      <c r="D3060" s="74">
        <v>196.42</v>
      </c>
    </row>
    <row r="3061" spans="1:4" x14ac:dyDescent="0.25">
      <c r="A3061" s="74">
        <v>2003570</v>
      </c>
      <c r="B3061" t="s">
        <v>24655</v>
      </c>
      <c r="C3061" s="74" t="s">
        <v>3</v>
      </c>
      <c r="D3061" s="74">
        <v>128.87</v>
      </c>
    </row>
    <row r="3062" spans="1:4" x14ac:dyDescent="0.25">
      <c r="A3062" s="74">
        <v>2003579</v>
      </c>
      <c r="B3062" t="s">
        <v>24656</v>
      </c>
      <c r="C3062" s="74" t="s">
        <v>3</v>
      </c>
      <c r="D3062" s="74">
        <v>182.09</v>
      </c>
    </row>
    <row r="3063" spans="1:4" x14ac:dyDescent="0.25">
      <c r="A3063" s="74">
        <v>2003587</v>
      </c>
      <c r="B3063" t="s">
        <v>24657</v>
      </c>
      <c r="C3063" s="74" t="s">
        <v>3</v>
      </c>
      <c r="D3063" s="74">
        <v>127.5</v>
      </c>
    </row>
    <row r="3064" spans="1:4" x14ac:dyDescent="0.25">
      <c r="A3064" s="74">
        <v>2004506</v>
      </c>
      <c r="B3064" t="s">
        <v>24658</v>
      </c>
      <c r="C3064" s="74" t="s">
        <v>3</v>
      </c>
      <c r="D3064" s="74">
        <v>50.8</v>
      </c>
    </row>
    <row r="3065" spans="1:4" x14ac:dyDescent="0.25">
      <c r="A3065" s="74">
        <v>2004507</v>
      </c>
      <c r="B3065" t="s">
        <v>24659</v>
      </c>
      <c r="C3065" s="74" t="s">
        <v>3</v>
      </c>
      <c r="D3065" s="74">
        <v>66.510000000000005</v>
      </c>
    </row>
    <row r="3066" spans="1:4" x14ac:dyDescent="0.25">
      <c r="A3066" s="74">
        <v>2003614</v>
      </c>
      <c r="B3066" t="s">
        <v>24660</v>
      </c>
      <c r="C3066" s="74" t="s">
        <v>3</v>
      </c>
      <c r="D3066" s="74">
        <v>122.49</v>
      </c>
    </row>
    <row r="3067" spans="1:4" x14ac:dyDescent="0.25">
      <c r="A3067" s="74">
        <v>2003865</v>
      </c>
      <c r="B3067" t="s">
        <v>24661</v>
      </c>
      <c r="C3067" s="74" t="s">
        <v>3</v>
      </c>
      <c r="D3067" s="74">
        <v>136.59</v>
      </c>
    </row>
    <row r="3068" spans="1:4" x14ac:dyDescent="0.25">
      <c r="A3068" s="74">
        <v>2003923</v>
      </c>
      <c r="B3068" t="s">
        <v>24662</v>
      </c>
      <c r="C3068" s="74" t="s">
        <v>3</v>
      </c>
      <c r="D3068" s="74">
        <v>62.28</v>
      </c>
    </row>
    <row r="3069" spans="1:4" x14ac:dyDescent="0.25">
      <c r="A3069" s="74">
        <v>2003922</v>
      </c>
      <c r="B3069" t="s">
        <v>24663</v>
      </c>
      <c r="C3069" s="74" t="s">
        <v>3</v>
      </c>
      <c r="D3069" s="74">
        <v>33.54</v>
      </c>
    </row>
    <row r="3070" spans="1:4" x14ac:dyDescent="0.25">
      <c r="A3070" s="74">
        <v>2003605</v>
      </c>
      <c r="B3070" t="s">
        <v>24664</v>
      </c>
      <c r="C3070" s="74" t="s">
        <v>3</v>
      </c>
      <c r="D3070" s="74">
        <v>49.06</v>
      </c>
    </row>
    <row r="3071" spans="1:4" x14ac:dyDescent="0.25">
      <c r="A3071" s="74">
        <v>2003604</v>
      </c>
      <c r="B3071" t="s">
        <v>24665</v>
      </c>
      <c r="C3071" s="74" t="s">
        <v>3</v>
      </c>
      <c r="D3071" s="74">
        <v>24.26</v>
      </c>
    </row>
    <row r="3072" spans="1:4" x14ac:dyDescent="0.25">
      <c r="A3072" s="74">
        <v>2003607</v>
      </c>
      <c r="B3072" t="s">
        <v>24666</v>
      </c>
      <c r="C3072" s="74" t="s">
        <v>3</v>
      </c>
      <c r="D3072" s="74">
        <v>42.66</v>
      </c>
    </row>
    <row r="3073" spans="1:4" x14ac:dyDescent="0.25">
      <c r="A3073" s="74">
        <v>2003606</v>
      </c>
      <c r="B3073" t="s">
        <v>24667</v>
      </c>
      <c r="C3073" s="74" t="s">
        <v>3</v>
      </c>
      <c r="D3073" s="74">
        <v>27.91</v>
      </c>
    </row>
    <row r="3074" spans="1:4" x14ac:dyDescent="0.25">
      <c r="A3074" s="74">
        <v>2003609</v>
      </c>
      <c r="B3074" t="s">
        <v>24668</v>
      </c>
      <c r="C3074" s="74" t="s">
        <v>3</v>
      </c>
      <c r="D3074" s="74">
        <v>27.14</v>
      </c>
    </row>
    <row r="3075" spans="1:4" x14ac:dyDescent="0.25">
      <c r="A3075" s="74">
        <v>2003608</v>
      </c>
      <c r="B3075" t="s">
        <v>24669</v>
      </c>
      <c r="C3075" s="74" t="s">
        <v>3</v>
      </c>
      <c r="D3075" s="74">
        <v>12.39</v>
      </c>
    </row>
    <row r="3076" spans="1:4" x14ac:dyDescent="0.25">
      <c r="A3076" s="74">
        <v>2003925</v>
      </c>
      <c r="B3076" t="s">
        <v>24670</v>
      </c>
      <c r="C3076" s="74" t="s">
        <v>3</v>
      </c>
      <c r="D3076" s="74">
        <v>77.010000000000005</v>
      </c>
    </row>
    <row r="3077" spans="1:4" x14ac:dyDescent="0.25">
      <c r="A3077" s="74">
        <v>2003924</v>
      </c>
      <c r="B3077" t="s">
        <v>24671</v>
      </c>
      <c r="C3077" s="74" t="s">
        <v>3</v>
      </c>
      <c r="D3077" s="74">
        <v>58.33</v>
      </c>
    </row>
    <row r="3078" spans="1:4" x14ac:dyDescent="0.25">
      <c r="A3078" s="74">
        <v>2003611</v>
      </c>
      <c r="B3078" t="s">
        <v>24672</v>
      </c>
      <c r="C3078" s="74" t="s">
        <v>3</v>
      </c>
      <c r="D3078" s="74">
        <v>63.8</v>
      </c>
    </row>
    <row r="3079" spans="1:4" x14ac:dyDescent="0.25">
      <c r="A3079" s="74">
        <v>2003610</v>
      </c>
      <c r="B3079" t="s">
        <v>24673</v>
      </c>
      <c r="C3079" s="74" t="s">
        <v>3</v>
      </c>
      <c r="D3079" s="74">
        <v>49.05</v>
      </c>
    </row>
    <row r="3080" spans="1:4" x14ac:dyDescent="0.25">
      <c r="A3080" s="74">
        <v>2003820</v>
      </c>
      <c r="B3080" t="s">
        <v>24674</v>
      </c>
      <c r="C3080" s="74" t="s">
        <v>15645</v>
      </c>
      <c r="D3080" s="74">
        <v>17.84</v>
      </c>
    </row>
    <row r="3081" spans="1:4" x14ac:dyDescent="0.25">
      <c r="A3081" s="74">
        <v>2003821</v>
      </c>
      <c r="B3081" t="s">
        <v>24675</v>
      </c>
      <c r="C3081" s="74" t="s">
        <v>15645</v>
      </c>
      <c r="D3081" s="74">
        <v>15.54</v>
      </c>
    </row>
    <row r="3082" spans="1:4" x14ac:dyDescent="0.25">
      <c r="A3082" s="74">
        <v>2003842</v>
      </c>
      <c r="B3082" t="s">
        <v>24676</v>
      </c>
      <c r="C3082" s="74" t="s">
        <v>4</v>
      </c>
      <c r="D3082" s="74">
        <v>60.57</v>
      </c>
    </row>
    <row r="3083" spans="1:4" x14ac:dyDescent="0.25">
      <c r="A3083" s="74">
        <v>2003385</v>
      </c>
      <c r="B3083" t="s">
        <v>24677</v>
      </c>
      <c r="C3083" s="74" t="s">
        <v>15645</v>
      </c>
      <c r="D3083" s="74">
        <v>58.18</v>
      </c>
    </row>
    <row r="3084" spans="1:4" x14ac:dyDescent="0.25">
      <c r="A3084" s="74">
        <v>2003384</v>
      </c>
      <c r="B3084" t="s">
        <v>24678</v>
      </c>
      <c r="C3084" s="74" t="s">
        <v>15645</v>
      </c>
      <c r="D3084" s="74">
        <v>39.159999999999997</v>
      </c>
    </row>
    <row r="3085" spans="1:4" x14ac:dyDescent="0.25">
      <c r="A3085" s="74">
        <v>2003387</v>
      </c>
      <c r="B3085" t="s">
        <v>24679</v>
      </c>
      <c r="C3085" s="74" t="s">
        <v>15645</v>
      </c>
      <c r="D3085" s="74">
        <v>72.2</v>
      </c>
    </row>
    <row r="3086" spans="1:4" x14ac:dyDescent="0.25">
      <c r="A3086" s="74">
        <v>2003386</v>
      </c>
      <c r="B3086" t="s">
        <v>24680</v>
      </c>
      <c r="C3086" s="74" t="s">
        <v>15645</v>
      </c>
      <c r="D3086" s="74">
        <v>48</v>
      </c>
    </row>
    <row r="3087" spans="1:4" x14ac:dyDescent="0.25">
      <c r="A3087" s="74">
        <v>2003335</v>
      </c>
      <c r="B3087" t="s">
        <v>24681</v>
      </c>
      <c r="C3087" s="74" t="s">
        <v>15645</v>
      </c>
      <c r="D3087" s="74">
        <v>1770.82</v>
      </c>
    </row>
    <row r="3088" spans="1:4" x14ac:dyDescent="0.25">
      <c r="A3088" s="74">
        <v>2003334</v>
      </c>
      <c r="B3088" t="s">
        <v>24682</v>
      </c>
      <c r="C3088" s="74" t="s">
        <v>15645</v>
      </c>
      <c r="D3088" s="74">
        <v>1423.09</v>
      </c>
    </row>
    <row r="3089" spans="1:4" x14ac:dyDescent="0.25">
      <c r="A3089" s="74">
        <v>2003336</v>
      </c>
      <c r="B3089" t="s">
        <v>24683</v>
      </c>
      <c r="C3089" s="74" t="s">
        <v>15645</v>
      </c>
      <c r="D3089" s="74">
        <v>1523.79</v>
      </c>
    </row>
    <row r="3090" spans="1:4" x14ac:dyDescent="0.25">
      <c r="A3090" s="74">
        <v>2003337</v>
      </c>
      <c r="B3090" t="s">
        <v>24684</v>
      </c>
      <c r="C3090" s="74" t="s">
        <v>15645</v>
      </c>
      <c r="D3090" s="74">
        <v>1177.97</v>
      </c>
    </row>
    <row r="3091" spans="1:4" x14ac:dyDescent="0.25">
      <c r="A3091" s="74">
        <v>2003819</v>
      </c>
      <c r="B3091" t="s">
        <v>28937</v>
      </c>
      <c r="C3091" s="74" t="s">
        <v>3</v>
      </c>
      <c r="D3091" s="74">
        <v>6.4</v>
      </c>
    </row>
    <row r="3092" spans="1:4" x14ac:dyDescent="0.25">
      <c r="A3092" s="74">
        <v>2004504</v>
      </c>
      <c r="B3092" t="s">
        <v>24685</v>
      </c>
      <c r="C3092" s="74" t="s">
        <v>21800</v>
      </c>
      <c r="D3092" s="74">
        <v>15.04</v>
      </c>
    </row>
    <row r="3093" spans="1:4" x14ac:dyDescent="0.25">
      <c r="A3093" s="74">
        <v>2004519</v>
      </c>
      <c r="B3093" t="s">
        <v>24686</v>
      </c>
      <c r="C3093" s="74" t="s">
        <v>21800</v>
      </c>
      <c r="D3093" s="74">
        <v>26.76</v>
      </c>
    </row>
    <row r="3094" spans="1:4" x14ac:dyDescent="0.25">
      <c r="A3094" s="74">
        <v>2004520</v>
      </c>
      <c r="B3094" t="s">
        <v>24687</v>
      </c>
      <c r="C3094" s="74" t="s">
        <v>21800</v>
      </c>
      <c r="D3094" s="74">
        <v>22.08</v>
      </c>
    </row>
    <row r="3095" spans="1:4" x14ac:dyDescent="0.25">
      <c r="A3095" s="74">
        <v>2004521</v>
      </c>
      <c r="B3095" t="s">
        <v>24688</v>
      </c>
      <c r="C3095" s="74" t="s">
        <v>21800</v>
      </c>
      <c r="D3095" s="74">
        <v>15.1</v>
      </c>
    </row>
    <row r="3096" spans="1:4" x14ac:dyDescent="0.25">
      <c r="A3096" s="74">
        <v>2004522</v>
      </c>
      <c r="B3096" t="s">
        <v>24689</v>
      </c>
      <c r="C3096" s="74" t="s">
        <v>21800</v>
      </c>
      <c r="D3096" s="74">
        <v>11.03</v>
      </c>
    </row>
    <row r="3097" spans="1:4" x14ac:dyDescent="0.25">
      <c r="A3097" s="74">
        <v>2004518</v>
      </c>
      <c r="B3097" t="s">
        <v>24690</v>
      </c>
      <c r="C3097" s="74" t="s">
        <v>21800</v>
      </c>
      <c r="D3097" s="74">
        <v>46.47</v>
      </c>
    </row>
    <row r="3098" spans="1:4" x14ac:dyDescent="0.25">
      <c r="A3098" s="74">
        <v>2003864</v>
      </c>
      <c r="B3098" t="s">
        <v>24691</v>
      </c>
      <c r="C3098" s="74" t="s">
        <v>8</v>
      </c>
      <c r="D3098" s="74">
        <v>12.19</v>
      </c>
    </row>
    <row r="3099" spans="1:4" x14ac:dyDescent="0.25">
      <c r="A3099" s="74">
        <v>2003863</v>
      </c>
      <c r="B3099" t="s">
        <v>24692</v>
      </c>
      <c r="C3099" s="74" t="s">
        <v>8</v>
      </c>
      <c r="D3099" s="74">
        <v>22.35</v>
      </c>
    </row>
    <row r="3100" spans="1:4" x14ac:dyDescent="0.25">
      <c r="A3100" s="74">
        <v>2004508</v>
      </c>
      <c r="B3100" t="s">
        <v>24693</v>
      </c>
      <c r="C3100" s="74" t="s">
        <v>3</v>
      </c>
      <c r="D3100" s="74">
        <v>13.43</v>
      </c>
    </row>
    <row r="3101" spans="1:4" x14ac:dyDescent="0.25">
      <c r="A3101" s="74">
        <v>2003316</v>
      </c>
      <c r="B3101" t="s">
        <v>24694</v>
      </c>
      <c r="C3101" s="74" t="s">
        <v>15645</v>
      </c>
      <c r="D3101" s="74">
        <v>103.98</v>
      </c>
    </row>
    <row r="3102" spans="1:4" x14ac:dyDescent="0.25">
      <c r="A3102" s="74">
        <v>2003317</v>
      </c>
      <c r="B3102" t="s">
        <v>24695</v>
      </c>
      <c r="C3102" s="74" t="s">
        <v>15645</v>
      </c>
      <c r="D3102" s="74">
        <v>97.66</v>
      </c>
    </row>
    <row r="3103" spans="1:4" x14ac:dyDescent="0.25">
      <c r="A3103" s="74">
        <v>2003767</v>
      </c>
      <c r="B3103" t="s">
        <v>24696</v>
      </c>
      <c r="C3103" s="74" t="s">
        <v>21800</v>
      </c>
      <c r="D3103" s="74">
        <v>139.22999999999999</v>
      </c>
    </row>
    <row r="3104" spans="1:4" x14ac:dyDescent="0.25">
      <c r="A3104" s="74">
        <v>2003844</v>
      </c>
      <c r="B3104" t="s">
        <v>24697</v>
      </c>
      <c r="C3104" s="74" t="s">
        <v>21800</v>
      </c>
      <c r="D3104" s="74">
        <v>136.69999999999999</v>
      </c>
    </row>
    <row r="3105" spans="1:4" x14ac:dyDescent="0.25">
      <c r="A3105" s="74">
        <v>2003576</v>
      </c>
      <c r="B3105" t="s">
        <v>24698</v>
      </c>
      <c r="C3105" s="74" t="s">
        <v>21800</v>
      </c>
      <c r="D3105" s="74">
        <v>14.55</v>
      </c>
    </row>
    <row r="3106" spans="1:4" x14ac:dyDescent="0.25">
      <c r="A3106" s="74">
        <v>2003858</v>
      </c>
      <c r="B3106" t="s">
        <v>24699</v>
      </c>
      <c r="C3106" s="74" t="s">
        <v>21800</v>
      </c>
      <c r="D3106" s="74">
        <v>12.01</v>
      </c>
    </row>
    <row r="3107" spans="1:4" x14ac:dyDescent="0.25">
      <c r="A3107" s="74">
        <v>2003850</v>
      </c>
      <c r="B3107" t="s">
        <v>24700</v>
      </c>
      <c r="C3107" s="74" t="s">
        <v>21800</v>
      </c>
      <c r="D3107" s="74">
        <v>171.96</v>
      </c>
    </row>
    <row r="3108" spans="1:4" x14ac:dyDescent="0.25">
      <c r="A3108" s="74">
        <v>2003849</v>
      </c>
      <c r="B3108" t="s">
        <v>24701</v>
      </c>
      <c r="C3108" s="74" t="s">
        <v>21800</v>
      </c>
      <c r="D3108" s="74">
        <v>70.75</v>
      </c>
    </row>
    <row r="3109" spans="1:4" x14ac:dyDescent="0.25">
      <c r="A3109" s="74">
        <v>2003868</v>
      </c>
      <c r="B3109" t="s">
        <v>24702</v>
      </c>
      <c r="C3109" s="74" t="s">
        <v>21800</v>
      </c>
      <c r="D3109" s="74">
        <v>152.38999999999999</v>
      </c>
    </row>
    <row r="3110" spans="1:4" x14ac:dyDescent="0.25">
      <c r="A3110" s="74">
        <v>2003369</v>
      </c>
      <c r="B3110" t="s">
        <v>24703</v>
      </c>
      <c r="C3110" s="74" t="s">
        <v>3</v>
      </c>
      <c r="D3110" s="74">
        <v>107.98</v>
      </c>
    </row>
    <row r="3111" spans="1:4" x14ac:dyDescent="0.25">
      <c r="A3111" s="74">
        <v>2003368</v>
      </c>
      <c r="B3111" t="s">
        <v>24704</v>
      </c>
      <c r="C3111" s="74" t="s">
        <v>3</v>
      </c>
      <c r="D3111" s="74">
        <v>90.26</v>
      </c>
    </row>
    <row r="3112" spans="1:4" x14ac:dyDescent="0.25">
      <c r="A3112" s="74">
        <v>2003939</v>
      </c>
      <c r="B3112" t="s">
        <v>24705</v>
      </c>
      <c r="C3112" s="74" t="s">
        <v>3</v>
      </c>
      <c r="D3112" s="74">
        <v>75.12</v>
      </c>
    </row>
    <row r="3113" spans="1:4" x14ac:dyDescent="0.25">
      <c r="A3113" s="74">
        <v>2003940</v>
      </c>
      <c r="B3113" t="s">
        <v>24706</v>
      </c>
      <c r="C3113" s="74" t="s">
        <v>3</v>
      </c>
      <c r="D3113" s="74">
        <v>56.46</v>
      </c>
    </row>
    <row r="3114" spans="1:4" x14ac:dyDescent="0.25">
      <c r="A3114" s="74">
        <v>2003371</v>
      </c>
      <c r="B3114" t="s">
        <v>24707</v>
      </c>
      <c r="C3114" s="74" t="s">
        <v>3</v>
      </c>
      <c r="D3114" s="74">
        <v>80.319999999999993</v>
      </c>
    </row>
    <row r="3115" spans="1:4" x14ac:dyDescent="0.25">
      <c r="A3115" s="74">
        <v>2003370</v>
      </c>
      <c r="B3115" t="s">
        <v>24708</v>
      </c>
      <c r="C3115" s="74" t="s">
        <v>3</v>
      </c>
      <c r="D3115" s="74">
        <v>65.349999999999994</v>
      </c>
    </row>
    <row r="3116" spans="1:4" x14ac:dyDescent="0.25">
      <c r="A3116" s="74">
        <v>2003941</v>
      </c>
      <c r="B3116" t="s">
        <v>24709</v>
      </c>
      <c r="C3116" s="74" t="s">
        <v>3</v>
      </c>
      <c r="D3116" s="74">
        <v>63.33</v>
      </c>
    </row>
    <row r="3117" spans="1:4" x14ac:dyDescent="0.25">
      <c r="A3117" s="74">
        <v>2003942</v>
      </c>
      <c r="B3117" t="s">
        <v>24710</v>
      </c>
      <c r="C3117" s="74" t="s">
        <v>3</v>
      </c>
      <c r="D3117" s="74">
        <v>48.3</v>
      </c>
    </row>
    <row r="3118" spans="1:4" x14ac:dyDescent="0.25">
      <c r="A3118" s="74">
        <v>2003373</v>
      </c>
      <c r="B3118" t="s">
        <v>24711</v>
      </c>
      <c r="C3118" s="74" t="s">
        <v>3</v>
      </c>
      <c r="D3118" s="74">
        <v>61.43</v>
      </c>
    </row>
    <row r="3119" spans="1:4" x14ac:dyDescent="0.25">
      <c r="A3119" s="74">
        <v>2003372</v>
      </c>
      <c r="B3119" t="s">
        <v>24712</v>
      </c>
      <c r="C3119" s="74" t="s">
        <v>3</v>
      </c>
      <c r="D3119" s="74">
        <v>54.17</v>
      </c>
    </row>
    <row r="3120" spans="1:4" x14ac:dyDescent="0.25">
      <c r="A3120" s="74">
        <v>2003943</v>
      </c>
      <c r="B3120" t="s">
        <v>24713</v>
      </c>
      <c r="C3120" s="74" t="s">
        <v>3</v>
      </c>
      <c r="D3120" s="74">
        <v>30.03</v>
      </c>
    </row>
    <row r="3121" spans="1:4" x14ac:dyDescent="0.25">
      <c r="A3121" s="74">
        <v>2003944</v>
      </c>
      <c r="B3121" t="s">
        <v>24714</v>
      </c>
      <c r="C3121" s="74" t="s">
        <v>3</v>
      </c>
      <c r="D3121" s="74">
        <v>22.74</v>
      </c>
    </row>
    <row r="3122" spans="1:4" x14ac:dyDescent="0.25">
      <c r="A3122" s="74">
        <v>2003375</v>
      </c>
      <c r="B3122" t="s">
        <v>24715</v>
      </c>
      <c r="C3122" s="74" t="s">
        <v>3</v>
      </c>
      <c r="D3122" s="74">
        <v>39.840000000000003</v>
      </c>
    </row>
    <row r="3123" spans="1:4" x14ac:dyDescent="0.25">
      <c r="A3123" s="74">
        <v>2003374</v>
      </c>
      <c r="B3123" t="s">
        <v>24716</v>
      </c>
      <c r="C3123" s="74" t="s">
        <v>3</v>
      </c>
      <c r="D3123" s="74">
        <v>34.5</v>
      </c>
    </row>
    <row r="3124" spans="1:4" x14ac:dyDescent="0.25">
      <c r="A3124" s="74">
        <v>2003945</v>
      </c>
      <c r="B3124" t="s">
        <v>24717</v>
      </c>
      <c r="C3124" s="74" t="s">
        <v>3</v>
      </c>
      <c r="D3124" s="74">
        <v>22.41</v>
      </c>
    </row>
    <row r="3125" spans="1:4" x14ac:dyDescent="0.25">
      <c r="A3125" s="74">
        <v>2003946</v>
      </c>
      <c r="B3125" t="s">
        <v>24718</v>
      </c>
      <c r="C3125" s="74" t="s">
        <v>3</v>
      </c>
      <c r="D3125" s="74">
        <v>17.05</v>
      </c>
    </row>
    <row r="3126" spans="1:4" x14ac:dyDescent="0.25">
      <c r="A3126" s="74">
        <v>2003377</v>
      </c>
      <c r="B3126" t="s">
        <v>24719</v>
      </c>
      <c r="C3126" s="74" t="s">
        <v>3</v>
      </c>
      <c r="D3126" s="74">
        <v>53.18</v>
      </c>
    </row>
    <row r="3127" spans="1:4" x14ac:dyDescent="0.25">
      <c r="A3127" s="74">
        <v>2003376</v>
      </c>
      <c r="B3127" t="s">
        <v>24720</v>
      </c>
      <c r="C3127" s="74" t="s">
        <v>3</v>
      </c>
      <c r="D3127" s="74">
        <v>47.41</v>
      </c>
    </row>
    <row r="3128" spans="1:4" x14ac:dyDescent="0.25">
      <c r="A3128" s="74">
        <v>2003947</v>
      </c>
      <c r="B3128" t="s">
        <v>24721</v>
      </c>
      <c r="C3128" s="74" t="s">
        <v>3</v>
      </c>
      <c r="D3128" s="74">
        <v>23.93</v>
      </c>
    </row>
    <row r="3129" spans="1:4" x14ac:dyDescent="0.25">
      <c r="A3129" s="74">
        <v>2003948</v>
      </c>
      <c r="B3129" t="s">
        <v>24722</v>
      </c>
      <c r="C3129" s="74" t="s">
        <v>3</v>
      </c>
      <c r="D3129" s="74">
        <v>17.850000000000001</v>
      </c>
    </row>
    <row r="3130" spans="1:4" x14ac:dyDescent="0.25">
      <c r="A3130" s="74">
        <v>2003379</v>
      </c>
      <c r="B3130" t="s">
        <v>24723</v>
      </c>
      <c r="C3130" s="74" t="s">
        <v>3</v>
      </c>
      <c r="D3130" s="74">
        <v>30.91</v>
      </c>
    </row>
    <row r="3131" spans="1:4" x14ac:dyDescent="0.25">
      <c r="A3131" s="74">
        <v>2003378</v>
      </c>
      <c r="B3131" t="s">
        <v>24724</v>
      </c>
      <c r="C3131" s="74" t="s">
        <v>3</v>
      </c>
      <c r="D3131" s="74">
        <v>27.02</v>
      </c>
    </row>
    <row r="3132" spans="1:4" x14ac:dyDescent="0.25">
      <c r="A3132" s="74">
        <v>2003949</v>
      </c>
      <c r="B3132" t="s">
        <v>24725</v>
      </c>
      <c r="C3132" s="74" t="s">
        <v>3</v>
      </c>
      <c r="D3132" s="74">
        <v>16.170000000000002</v>
      </c>
    </row>
    <row r="3133" spans="1:4" x14ac:dyDescent="0.25">
      <c r="A3133" s="74">
        <v>2003950</v>
      </c>
      <c r="B3133" t="s">
        <v>24726</v>
      </c>
      <c r="C3133" s="74" t="s">
        <v>3</v>
      </c>
      <c r="D3133" s="74">
        <v>12.26</v>
      </c>
    </row>
    <row r="3134" spans="1:4" x14ac:dyDescent="0.25">
      <c r="A3134" s="74">
        <v>2003381</v>
      </c>
      <c r="B3134" t="s">
        <v>24727</v>
      </c>
      <c r="C3134" s="74" t="s">
        <v>3</v>
      </c>
      <c r="D3134" s="74">
        <v>51.94</v>
      </c>
    </row>
    <row r="3135" spans="1:4" x14ac:dyDescent="0.25">
      <c r="A3135" s="74">
        <v>2003380</v>
      </c>
      <c r="B3135" t="s">
        <v>24728</v>
      </c>
      <c r="C3135" s="74" t="s">
        <v>3</v>
      </c>
      <c r="D3135" s="74">
        <v>45.27</v>
      </c>
    </row>
    <row r="3136" spans="1:4" x14ac:dyDescent="0.25">
      <c r="A3136" s="74">
        <v>2003951</v>
      </c>
      <c r="B3136" t="s">
        <v>24729</v>
      </c>
      <c r="C3136" s="74" t="s">
        <v>3</v>
      </c>
      <c r="D3136" s="74">
        <v>27.55</v>
      </c>
    </row>
    <row r="3137" spans="1:4" x14ac:dyDescent="0.25">
      <c r="A3137" s="74">
        <v>2003952</v>
      </c>
      <c r="B3137" t="s">
        <v>24730</v>
      </c>
      <c r="C3137" s="74" t="s">
        <v>3</v>
      </c>
      <c r="D3137" s="74">
        <v>20.85</v>
      </c>
    </row>
    <row r="3138" spans="1:4" x14ac:dyDescent="0.25">
      <c r="A3138" s="74">
        <v>2003383</v>
      </c>
      <c r="B3138" t="s">
        <v>24731</v>
      </c>
      <c r="C3138" s="74" t="s">
        <v>3</v>
      </c>
      <c r="D3138" s="74">
        <v>88.1</v>
      </c>
    </row>
    <row r="3139" spans="1:4" x14ac:dyDescent="0.25">
      <c r="A3139" s="74">
        <v>2003382</v>
      </c>
      <c r="B3139" t="s">
        <v>24732</v>
      </c>
      <c r="C3139" s="74" t="s">
        <v>3</v>
      </c>
      <c r="D3139" s="74">
        <v>75.63</v>
      </c>
    </row>
    <row r="3140" spans="1:4" x14ac:dyDescent="0.25">
      <c r="A3140" s="74">
        <v>2003953</v>
      </c>
      <c r="B3140" t="s">
        <v>24733</v>
      </c>
      <c r="C3140" s="74" t="s">
        <v>3</v>
      </c>
      <c r="D3140" s="74">
        <v>50.35</v>
      </c>
    </row>
    <row r="3141" spans="1:4" x14ac:dyDescent="0.25">
      <c r="A3141" s="74">
        <v>2003954</v>
      </c>
      <c r="B3141" t="s">
        <v>24734</v>
      </c>
      <c r="C3141" s="74" t="s">
        <v>3</v>
      </c>
      <c r="D3141" s="74">
        <v>37.840000000000003</v>
      </c>
    </row>
    <row r="3142" spans="1:4" x14ac:dyDescent="0.25">
      <c r="A3142" s="74">
        <v>2004514</v>
      </c>
      <c r="B3142" t="s">
        <v>24735</v>
      </c>
      <c r="C3142" s="74" t="s">
        <v>3</v>
      </c>
      <c r="D3142" s="74">
        <v>15.13</v>
      </c>
    </row>
    <row r="3143" spans="1:4" x14ac:dyDescent="0.25">
      <c r="A3143" s="74">
        <v>2004515</v>
      </c>
      <c r="B3143" t="s">
        <v>24736</v>
      </c>
      <c r="C3143" s="74" t="s">
        <v>3</v>
      </c>
      <c r="D3143" s="74">
        <v>39.67</v>
      </c>
    </row>
    <row r="3144" spans="1:4" x14ac:dyDescent="0.25">
      <c r="A3144" s="74">
        <v>2005759</v>
      </c>
      <c r="B3144" t="s">
        <v>24737</v>
      </c>
      <c r="C3144" s="74" t="s">
        <v>3</v>
      </c>
      <c r="D3144" s="74">
        <v>49.59</v>
      </c>
    </row>
    <row r="3145" spans="1:4" x14ac:dyDescent="0.25">
      <c r="A3145" s="74">
        <v>2005764</v>
      </c>
      <c r="B3145" t="s">
        <v>24738</v>
      </c>
      <c r="C3145" s="74" t="s">
        <v>3</v>
      </c>
      <c r="D3145" s="74">
        <v>63.69</v>
      </c>
    </row>
    <row r="3146" spans="1:4" x14ac:dyDescent="0.25">
      <c r="A3146" s="74">
        <v>2003678</v>
      </c>
      <c r="B3146" t="s">
        <v>24739</v>
      </c>
      <c r="C3146" s="74" t="s">
        <v>15645</v>
      </c>
      <c r="D3146" s="74">
        <v>2051.25</v>
      </c>
    </row>
    <row r="3147" spans="1:4" x14ac:dyDescent="0.25">
      <c r="A3147" s="74">
        <v>2003677</v>
      </c>
      <c r="B3147" t="s">
        <v>24740</v>
      </c>
      <c r="C3147" s="74" t="s">
        <v>15645</v>
      </c>
      <c r="D3147" s="74">
        <v>1750.39</v>
      </c>
    </row>
    <row r="3148" spans="1:4" x14ac:dyDescent="0.25">
      <c r="A3148" s="74">
        <v>2003680</v>
      </c>
      <c r="B3148" t="s">
        <v>24741</v>
      </c>
      <c r="C3148" s="74" t="s">
        <v>15645</v>
      </c>
      <c r="D3148" s="74">
        <v>2021.96</v>
      </c>
    </row>
    <row r="3149" spans="1:4" x14ac:dyDescent="0.25">
      <c r="A3149" s="74">
        <v>2003679</v>
      </c>
      <c r="B3149" t="s">
        <v>24742</v>
      </c>
      <c r="C3149" s="74" t="s">
        <v>15645</v>
      </c>
      <c r="D3149" s="74">
        <v>1729.77</v>
      </c>
    </row>
    <row r="3150" spans="1:4" x14ac:dyDescent="0.25">
      <c r="A3150" s="74">
        <v>2003682</v>
      </c>
      <c r="B3150" t="s">
        <v>24743</v>
      </c>
      <c r="C3150" s="74" t="s">
        <v>15645</v>
      </c>
      <c r="D3150" s="74">
        <v>2323.48</v>
      </c>
    </row>
    <row r="3151" spans="1:4" x14ac:dyDescent="0.25">
      <c r="A3151" s="74">
        <v>2003681</v>
      </c>
      <c r="B3151" t="s">
        <v>24744</v>
      </c>
      <c r="C3151" s="74" t="s">
        <v>15645</v>
      </c>
      <c r="D3151" s="74">
        <v>1963.83</v>
      </c>
    </row>
    <row r="3152" spans="1:4" x14ac:dyDescent="0.25">
      <c r="A3152" s="74">
        <v>2003684</v>
      </c>
      <c r="B3152" t="s">
        <v>24745</v>
      </c>
      <c r="C3152" s="74" t="s">
        <v>15645</v>
      </c>
      <c r="D3152" s="74">
        <v>2783.98</v>
      </c>
    </row>
    <row r="3153" spans="1:4" x14ac:dyDescent="0.25">
      <c r="A3153" s="74">
        <v>2003683</v>
      </c>
      <c r="B3153" t="s">
        <v>24746</v>
      </c>
      <c r="C3153" s="74" t="s">
        <v>15645</v>
      </c>
      <c r="D3153" s="74">
        <v>2355.16</v>
      </c>
    </row>
    <row r="3154" spans="1:4" x14ac:dyDescent="0.25">
      <c r="A3154" s="74">
        <v>2003686</v>
      </c>
      <c r="B3154" t="s">
        <v>24747</v>
      </c>
      <c r="C3154" s="74" t="s">
        <v>15645</v>
      </c>
      <c r="D3154" s="74">
        <v>3281</v>
      </c>
    </row>
    <row r="3155" spans="1:4" x14ac:dyDescent="0.25">
      <c r="A3155" s="74">
        <v>2003685</v>
      </c>
      <c r="B3155" t="s">
        <v>24748</v>
      </c>
      <c r="C3155" s="74" t="s">
        <v>15645</v>
      </c>
      <c r="D3155" s="74">
        <v>2781.29</v>
      </c>
    </row>
    <row r="3156" spans="1:4" x14ac:dyDescent="0.25">
      <c r="A3156" s="74">
        <v>2003688</v>
      </c>
      <c r="B3156" t="s">
        <v>24749</v>
      </c>
      <c r="C3156" s="74" t="s">
        <v>15645</v>
      </c>
      <c r="D3156" s="74">
        <v>4086.81</v>
      </c>
    </row>
    <row r="3157" spans="1:4" x14ac:dyDescent="0.25">
      <c r="A3157" s="74">
        <v>2003687</v>
      </c>
      <c r="B3157" t="s">
        <v>24750</v>
      </c>
      <c r="C3157" s="74" t="s">
        <v>15645</v>
      </c>
      <c r="D3157" s="74">
        <v>3481.62</v>
      </c>
    </row>
    <row r="3158" spans="1:4" x14ac:dyDescent="0.25">
      <c r="A3158" s="74">
        <v>2003690</v>
      </c>
      <c r="B3158" t="s">
        <v>24751</v>
      </c>
      <c r="C3158" s="74" t="s">
        <v>15645</v>
      </c>
      <c r="D3158" s="74">
        <v>2376.09</v>
      </c>
    </row>
    <row r="3159" spans="1:4" x14ac:dyDescent="0.25">
      <c r="A3159" s="74">
        <v>2003689</v>
      </c>
      <c r="B3159" t="s">
        <v>24752</v>
      </c>
      <c r="C3159" s="74" t="s">
        <v>15645</v>
      </c>
      <c r="D3159" s="74">
        <v>2025.09</v>
      </c>
    </row>
    <row r="3160" spans="1:4" x14ac:dyDescent="0.25">
      <c r="A3160" s="74">
        <v>2003692</v>
      </c>
      <c r="B3160" t="s">
        <v>24753</v>
      </c>
      <c r="C3160" s="74" t="s">
        <v>15645</v>
      </c>
      <c r="D3160" s="74">
        <v>2348.0500000000002</v>
      </c>
    </row>
    <row r="3161" spans="1:4" x14ac:dyDescent="0.25">
      <c r="A3161" s="74">
        <v>2003691</v>
      </c>
      <c r="B3161" t="s">
        <v>24754</v>
      </c>
      <c r="C3161" s="74" t="s">
        <v>15645</v>
      </c>
      <c r="D3161" s="74">
        <v>2007.41</v>
      </c>
    </row>
    <row r="3162" spans="1:4" x14ac:dyDescent="0.25">
      <c r="A3162" s="74">
        <v>2003694</v>
      </c>
      <c r="B3162" t="s">
        <v>24755</v>
      </c>
      <c r="C3162" s="74" t="s">
        <v>15645</v>
      </c>
      <c r="D3162" s="74">
        <v>2675.08</v>
      </c>
    </row>
    <row r="3163" spans="1:4" x14ac:dyDescent="0.25">
      <c r="A3163" s="74">
        <v>2003693</v>
      </c>
      <c r="B3163" t="s">
        <v>24756</v>
      </c>
      <c r="C3163" s="74" t="s">
        <v>15645</v>
      </c>
      <c r="D3163" s="74">
        <v>2256.63</v>
      </c>
    </row>
    <row r="3164" spans="1:4" x14ac:dyDescent="0.25">
      <c r="A3164" s="74">
        <v>2003696</v>
      </c>
      <c r="B3164" t="s">
        <v>24757</v>
      </c>
      <c r="C3164" s="74" t="s">
        <v>15645</v>
      </c>
      <c r="D3164" s="74">
        <v>3015.13</v>
      </c>
    </row>
    <row r="3165" spans="1:4" x14ac:dyDescent="0.25">
      <c r="A3165" s="74">
        <v>2003695</v>
      </c>
      <c r="B3165" t="s">
        <v>24758</v>
      </c>
      <c r="C3165" s="74" t="s">
        <v>15645</v>
      </c>
      <c r="D3165" s="74">
        <v>2524.0700000000002</v>
      </c>
    </row>
    <row r="3166" spans="1:4" x14ac:dyDescent="0.25">
      <c r="A3166" s="74">
        <v>2003698</v>
      </c>
      <c r="B3166" t="s">
        <v>24759</v>
      </c>
      <c r="C3166" s="74" t="s">
        <v>15645</v>
      </c>
      <c r="D3166" s="74">
        <v>3671.58</v>
      </c>
    </row>
    <row r="3167" spans="1:4" x14ac:dyDescent="0.25">
      <c r="A3167" s="74">
        <v>2003697</v>
      </c>
      <c r="B3167" t="s">
        <v>24760</v>
      </c>
      <c r="C3167" s="74" t="s">
        <v>15645</v>
      </c>
      <c r="D3167" s="74">
        <v>3106.16</v>
      </c>
    </row>
    <row r="3168" spans="1:4" x14ac:dyDescent="0.25">
      <c r="A3168" s="74">
        <v>2003700</v>
      </c>
      <c r="B3168" t="s">
        <v>24761</v>
      </c>
      <c r="C3168" s="74" t="s">
        <v>15645</v>
      </c>
      <c r="D3168" s="74">
        <v>4516.3599999999997</v>
      </c>
    </row>
    <row r="3169" spans="1:4" x14ac:dyDescent="0.25">
      <c r="A3169" s="74">
        <v>2003699</v>
      </c>
      <c r="B3169" t="s">
        <v>24762</v>
      </c>
      <c r="C3169" s="74" t="s">
        <v>15645</v>
      </c>
      <c r="D3169" s="74">
        <v>3838.55</v>
      </c>
    </row>
    <row r="3170" spans="1:4" x14ac:dyDescent="0.25">
      <c r="A3170" s="74">
        <v>2003702</v>
      </c>
      <c r="B3170" t="s">
        <v>24763</v>
      </c>
      <c r="C3170" s="74" t="s">
        <v>15645</v>
      </c>
      <c r="D3170" s="74">
        <v>2719.64</v>
      </c>
    </row>
    <row r="3171" spans="1:4" x14ac:dyDescent="0.25">
      <c r="A3171" s="74">
        <v>2003701</v>
      </c>
      <c r="B3171" t="s">
        <v>24764</v>
      </c>
      <c r="C3171" s="74" t="s">
        <v>15645</v>
      </c>
      <c r="D3171" s="74">
        <v>2311.5700000000002</v>
      </c>
    </row>
    <row r="3172" spans="1:4" x14ac:dyDescent="0.25">
      <c r="A3172" s="74">
        <v>2003704</v>
      </c>
      <c r="B3172" t="s">
        <v>24765</v>
      </c>
      <c r="C3172" s="74" t="s">
        <v>15645</v>
      </c>
      <c r="D3172" s="74">
        <v>2691.59</v>
      </c>
    </row>
    <row r="3173" spans="1:4" x14ac:dyDescent="0.25">
      <c r="A3173" s="74">
        <v>2003703</v>
      </c>
      <c r="B3173" t="s">
        <v>24766</v>
      </c>
      <c r="C3173" s="74" t="s">
        <v>15645</v>
      </c>
      <c r="D3173" s="74">
        <v>2293.9</v>
      </c>
    </row>
    <row r="3174" spans="1:4" x14ac:dyDescent="0.25">
      <c r="A3174" s="74">
        <v>2003706</v>
      </c>
      <c r="B3174" t="s">
        <v>24767</v>
      </c>
      <c r="C3174" s="74" t="s">
        <v>15645</v>
      </c>
      <c r="D3174" s="74">
        <v>3045.37</v>
      </c>
    </row>
    <row r="3175" spans="1:4" x14ac:dyDescent="0.25">
      <c r="A3175" s="74">
        <v>2003705</v>
      </c>
      <c r="B3175" t="s">
        <v>24768</v>
      </c>
      <c r="C3175" s="74" t="s">
        <v>15645</v>
      </c>
      <c r="D3175" s="74">
        <v>2561.2199999999998</v>
      </c>
    </row>
    <row r="3176" spans="1:4" x14ac:dyDescent="0.25">
      <c r="A3176" s="74">
        <v>2003708</v>
      </c>
      <c r="B3176" t="s">
        <v>24769</v>
      </c>
      <c r="C3176" s="74" t="s">
        <v>15645</v>
      </c>
      <c r="D3176" s="74">
        <v>3538.09</v>
      </c>
    </row>
    <row r="3177" spans="1:4" x14ac:dyDescent="0.25">
      <c r="A3177" s="74">
        <v>2003707</v>
      </c>
      <c r="B3177" t="s">
        <v>24770</v>
      </c>
      <c r="C3177" s="74" t="s">
        <v>15645</v>
      </c>
      <c r="D3177" s="74">
        <v>2977.86</v>
      </c>
    </row>
    <row r="3178" spans="1:4" x14ac:dyDescent="0.25">
      <c r="A3178" s="74">
        <v>2003710</v>
      </c>
      <c r="B3178" t="s">
        <v>24771</v>
      </c>
      <c r="C3178" s="74" t="s">
        <v>15645</v>
      </c>
      <c r="D3178" s="74">
        <v>4080.85</v>
      </c>
    </row>
    <row r="3179" spans="1:4" x14ac:dyDescent="0.25">
      <c r="A3179" s="74">
        <v>2003709</v>
      </c>
      <c r="B3179" t="s">
        <v>24772</v>
      </c>
      <c r="C3179" s="74" t="s">
        <v>15645</v>
      </c>
      <c r="D3179" s="74">
        <v>3442.81</v>
      </c>
    </row>
    <row r="3180" spans="1:4" x14ac:dyDescent="0.25">
      <c r="A3180" s="74">
        <v>2003712</v>
      </c>
      <c r="B3180" t="s">
        <v>24773</v>
      </c>
      <c r="C3180" s="74" t="s">
        <v>15645</v>
      </c>
      <c r="D3180" s="74">
        <v>4964.6099999999997</v>
      </c>
    </row>
    <row r="3181" spans="1:4" x14ac:dyDescent="0.25">
      <c r="A3181" s="74">
        <v>2003711</v>
      </c>
      <c r="B3181" t="s">
        <v>24774</v>
      </c>
      <c r="C3181" s="74" t="s">
        <v>15645</v>
      </c>
      <c r="D3181" s="74">
        <v>4207.2700000000004</v>
      </c>
    </row>
    <row r="3182" spans="1:4" x14ac:dyDescent="0.25">
      <c r="A3182" s="74">
        <v>2004505</v>
      </c>
      <c r="B3182" t="s">
        <v>24775</v>
      </c>
      <c r="C3182" s="74" t="s">
        <v>21800</v>
      </c>
      <c r="D3182" s="74">
        <v>16.86</v>
      </c>
    </row>
    <row r="3183" spans="1:4" x14ac:dyDescent="0.25">
      <c r="A3183" s="74">
        <v>2003353</v>
      </c>
      <c r="B3183" t="s">
        <v>24776</v>
      </c>
      <c r="C3183" s="74" t="s">
        <v>3</v>
      </c>
      <c r="D3183" s="74">
        <v>80.02</v>
      </c>
    </row>
    <row r="3184" spans="1:4" x14ac:dyDescent="0.25">
      <c r="A3184" s="74">
        <v>2003352</v>
      </c>
      <c r="B3184" t="s">
        <v>24777</v>
      </c>
      <c r="C3184" s="74" t="s">
        <v>3</v>
      </c>
      <c r="D3184" s="74">
        <v>55.98</v>
      </c>
    </row>
    <row r="3185" spans="1:4" x14ac:dyDescent="0.25">
      <c r="A3185" s="74">
        <v>2003979</v>
      </c>
      <c r="B3185" t="s">
        <v>24778</v>
      </c>
      <c r="C3185" s="74" t="s">
        <v>3</v>
      </c>
      <c r="D3185" s="74">
        <v>93.27</v>
      </c>
    </row>
    <row r="3186" spans="1:4" x14ac:dyDescent="0.25">
      <c r="A3186" s="74">
        <v>2003980</v>
      </c>
      <c r="B3186" t="s">
        <v>24779</v>
      </c>
      <c r="C3186" s="74" t="s">
        <v>3</v>
      </c>
      <c r="D3186" s="74">
        <v>69.13</v>
      </c>
    </row>
    <row r="3187" spans="1:4" x14ac:dyDescent="0.25">
      <c r="A3187" s="74">
        <v>2003355</v>
      </c>
      <c r="B3187" t="s">
        <v>24780</v>
      </c>
      <c r="C3187" s="74" t="s">
        <v>3</v>
      </c>
      <c r="D3187" s="74">
        <v>107.69</v>
      </c>
    </row>
    <row r="3188" spans="1:4" x14ac:dyDescent="0.25">
      <c r="A3188" s="74">
        <v>2003354</v>
      </c>
      <c r="B3188" t="s">
        <v>24781</v>
      </c>
      <c r="C3188" s="74" t="s">
        <v>3</v>
      </c>
      <c r="D3188" s="74">
        <v>75.31</v>
      </c>
    </row>
    <row r="3189" spans="1:4" x14ac:dyDescent="0.25">
      <c r="A3189" s="74">
        <v>2003981</v>
      </c>
      <c r="B3189" t="s">
        <v>24782</v>
      </c>
      <c r="C3189" s="74" t="s">
        <v>3</v>
      </c>
      <c r="D3189" s="74">
        <v>125.67</v>
      </c>
    </row>
    <row r="3190" spans="1:4" x14ac:dyDescent="0.25">
      <c r="A3190" s="74">
        <v>2003982</v>
      </c>
      <c r="B3190" t="s">
        <v>24783</v>
      </c>
      <c r="C3190" s="74" t="s">
        <v>3</v>
      </c>
      <c r="D3190" s="74">
        <v>93.15</v>
      </c>
    </row>
    <row r="3191" spans="1:4" x14ac:dyDescent="0.25">
      <c r="A3191" s="74">
        <v>2003345</v>
      </c>
      <c r="B3191" t="s">
        <v>24784</v>
      </c>
      <c r="C3191" s="74" t="s">
        <v>3</v>
      </c>
      <c r="D3191" s="74">
        <v>63.28</v>
      </c>
    </row>
    <row r="3192" spans="1:4" x14ac:dyDescent="0.25">
      <c r="A3192" s="74">
        <v>2003344</v>
      </c>
      <c r="B3192" t="s">
        <v>24785</v>
      </c>
      <c r="C3192" s="74" t="s">
        <v>3</v>
      </c>
      <c r="D3192" s="74">
        <v>46.87</v>
      </c>
    </row>
    <row r="3193" spans="1:4" x14ac:dyDescent="0.25">
      <c r="A3193" s="74">
        <v>2003973</v>
      </c>
      <c r="B3193" t="s">
        <v>24786</v>
      </c>
      <c r="C3193" s="74" t="s">
        <v>3</v>
      </c>
      <c r="D3193" s="74">
        <v>72.459999999999994</v>
      </c>
    </row>
    <row r="3194" spans="1:4" x14ac:dyDescent="0.25">
      <c r="A3194" s="74">
        <v>2003974</v>
      </c>
      <c r="B3194" t="s">
        <v>24787</v>
      </c>
      <c r="C3194" s="74" t="s">
        <v>3</v>
      </c>
      <c r="D3194" s="74">
        <v>55.98</v>
      </c>
    </row>
    <row r="3195" spans="1:4" x14ac:dyDescent="0.25">
      <c r="A3195" s="74">
        <v>2003343</v>
      </c>
      <c r="B3195" t="s">
        <v>24788</v>
      </c>
      <c r="C3195" s="74" t="s">
        <v>3</v>
      </c>
      <c r="D3195" s="74">
        <v>86.35</v>
      </c>
    </row>
    <row r="3196" spans="1:4" x14ac:dyDescent="0.25">
      <c r="A3196" s="74">
        <v>2003342</v>
      </c>
      <c r="B3196" t="s">
        <v>24789</v>
      </c>
      <c r="C3196" s="74" t="s">
        <v>3</v>
      </c>
      <c r="D3196" s="74">
        <v>63.33</v>
      </c>
    </row>
    <row r="3197" spans="1:4" x14ac:dyDescent="0.25">
      <c r="A3197" s="74">
        <v>2003971</v>
      </c>
      <c r="B3197" t="s">
        <v>24790</v>
      </c>
      <c r="C3197" s="74" t="s">
        <v>3</v>
      </c>
      <c r="D3197" s="74">
        <v>99.35</v>
      </c>
    </row>
    <row r="3198" spans="1:4" x14ac:dyDescent="0.25">
      <c r="A3198" s="74">
        <v>2003972</v>
      </c>
      <c r="B3198" t="s">
        <v>24791</v>
      </c>
      <c r="C3198" s="74" t="s">
        <v>3</v>
      </c>
      <c r="D3198" s="74">
        <v>76.239999999999995</v>
      </c>
    </row>
    <row r="3199" spans="1:4" x14ac:dyDescent="0.25">
      <c r="A3199" s="74">
        <v>2003347</v>
      </c>
      <c r="B3199" t="s">
        <v>24792</v>
      </c>
      <c r="C3199" s="74" t="s">
        <v>3</v>
      </c>
      <c r="D3199" s="74">
        <v>13.66</v>
      </c>
    </row>
    <row r="3200" spans="1:4" x14ac:dyDescent="0.25">
      <c r="A3200" s="74">
        <v>2003346</v>
      </c>
      <c r="B3200" t="s">
        <v>24793</v>
      </c>
      <c r="C3200" s="74" t="s">
        <v>3</v>
      </c>
      <c r="D3200" s="74">
        <v>18.88</v>
      </c>
    </row>
    <row r="3201" spans="1:4" x14ac:dyDescent="0.25">
      <c r="A3201" s="74">
        <v>2003933</v>
      </c>
      <c r="B3201" t="s">
        <v>24794</v>
      </c>
      <c r="C3201" s="74" t="s">
        <v>3</v>
      </c>
      <c r="D3201" s="74">
        <v>7.05</v>
      </c>
    </row>
    <row r="3202" spans="1:4" x14ac:dyDescent="0.25">
      <c r="A3202" s="74">
        <v>2003932</v>
      </c>
      <c r="B3202" t="s">
        <v>24795</v>
      </c>
      <c r="C3202" s="74" t="s">
        <v>3</v>
      </c>
      <c r="D3202" s="74">
        <v>8.9700000000000006</v>
      </c>
    </row>
    <row r="3203" spans="1:4" x14ac:dyDescent="0.25">
      <c r="A3203" s="74">
        <v>2003349</v>
      </c>
      <c r="B3203" t="s">
        <v>24796</v>
      </c>
      <c r="C3203" s="74" t="s">
        <v>3</v>
      </c>
      <c r="D3203" s="74">
        <v>61.32</v>
      </c>
    </row>
    <row r="3204" spans="1:4" x14ac:dyDescent="0.25">
      <c r="A3204" s="74">
        <v>2003348</v>
      </c>
      <c r="B3204" t="s">
        <v>24797</v>
      </c>
      <c r="C3204" s="74" t="s">
        <v>3</v>
      </c>
      <c r="D3204" s="74">
        <v>43.09</v>
      </c>
    </row>
    <row r="3205" spans="1:4" x14ac:dyDescent="0.25">
      <c r="A3205" s="74">
        <v>2003975</v>
      </c>
      <c r="B3205" t="s">
        <v>24798</v>
      </c>
      <c r="C3205" s="74" t="s">
        <v>3</v>
      </c>
      <c r="D3205" s="74">
        <v>70.72</v>
      </c>
    </row>
    <row r="3206" spans="1:4" x14ac:dyDescent="0.25">
      <c r="A3206" s="74">
        <v>2003976</v>
      </c>
      <c r="B3206" t="s">
        <v>24799</v>
      </c>
      <c r="C3206" s="74" t="s">
        <v>3</v>
      </c>
      <c r="D3206" s="74">
        <v>52.42</v>
      </c>
    </row>
    <row r="3207" spans="1:4" x14ac:dyDescent="0.25">
      <c r="A3207" s="74">
        <v>2003351</v>
      </c>
      <c r="B3207" t="s">
        <v>24800</v>
      </c>
      <c r="C3207" s="74" t="s">
        <v>3</v>
      </c>
      <c r="D3207" s="74">
        <v>82.01</v>
      </c>
    </row>
    <row r="3208" spans="1:4" x14ac:dyDescent="0.25">
      <c r="A3208" s="74">
        <v>2003350</v>
      </c>
      <c r="B3208" t="s">
        <v>24801</v>
      </c>
      <c r="C3208" s="74" t="s">
        <v>3</v>
      </c>
      <c r="D3208" s="74">
        <v>57.6</v>
      </c>
    </row>
    <row r="3209" spans="1:4" x14ac:dyDescent="0.25">
      <c r="A3209" s="74">
        <v>2003977</v>
      </c>
      <c r="B3209" t="s">
        <v>24802</v>
      </c>
      <c r="C3209" s="74" t="s">
        <v>3</v>
      </c>
      <c r="D3209" s="74">
        <v>94.74</v>
      </c>
    </row>
    <row r="3210" spans="1:4" x14ac:dyDescent="0.25">
      <c r="A3210" s="74">
        <v>2003978</v>
      </c>
      <c r="B3210" t="s">
        <v>24803</v>
      </c>
      <c r="C3210" s="74" t="s">
        <v>3</v>
      </c>
      <c r="D3210" s="74">
        <v>70.23</v>
      </c>
    </row>
    <row r="3211" spans="1:4" x14ac:dyDescent="0.25">
      <c r="A3211" s="74">
        <v>2003291</v>
      </c>
      <c r="B3211" t="s">
        <v>24804</v>
      </c>
      <c r="C3211" s="74" t="s">
        <v>3</v>
      </c>
      <c r="D3211" s="74">
        <v>9.65</v>
      </c>
    </row>
    <row r="3212" spans="1:4" x14ac:dyDescent="0.25">
      <c r="A3212" s="74">
        <v>2003292</v>
      </c>
      <c r="B3212" t="s">
        <v>24805</v>
      </c>
      <c r="C3212" s="74" t="s">
        <v>3</v>
      </c>
      <c r="D3212" s="74">
        <v>13.51</v>
      </c>
    </row>
    <row r="3213" spans="1:4" x14ac:dyDescent="0.25">
      <c r="A3213" s="74">
        <v>2003293</v>
      </c>
      <c r="B3213" t="s">
        <v>24806</v>
      </c>
      <c r="C3213" s="74" t="s">
        <v>3</v>
      </c>
      <c r="D3213" s="74">
        <v>17.79</v>
      </c>
    </row>
    <row r="3214" spans="1:4" x14ac:dyDescent="0.25">
      <c r="A3214" s="74">
        <v>2003294</v>
      </c>
      <c r="B3214" t="s">
        <v>24807</v>
      </c>
      <c r="C3214" s="74" t="s">
        <v>3</v>
      </c>
      <c r="D3214" s="74">
        <v>26.69</v>
      </c>
    </row>
    <row r="3215" spans="1:4" x14ac:dyDescent="0.25">
      <c r="A3215" s="74">
        <v>2003257</v>
      </c>
      <c r="B3215" t="s">
        <v>24808</v>
      </c>
      <c r="C3215" s="74" t="s">
        <v>3</v>
      </c>
      <c r="D3215" s="74">
        <v>64.599999999999994</v>
      </c>
    </row>
    <row r="3216" spans="1:4" x14ac:dyDescent="0.25">
      <c r="A3216" s="74">
        <v>2003258</v>
      </c>
      <c r="B3216" t="s">
        <v>24809</v>
      </c>
      <c r="C3216" s="74" t="s">
        <v>3</v>
      </c>
      <c r="D3216" s="74">
        <v>48.24</v>
      </c>
    </row>
    <row r="3217" spans="1:4" x14ac:dyDescent="0.25">
      <c r="A3217" s="74">
        <v>2003259</v>
      </c>
      <c r="B3217" t="s">
        <v>24810</v>
      </c>
      <c r="C3217" s="74" t="s">
        <v>3</v>
      </c>
      <c r="D3217" s="74">
        <v>73.239999999999995</v>
      </c>
    </row>
    <row r="3218" spans="1:4" x14ac:dyDescent="0.25">
      <c r="A3218" s="74">
        <v>2003260</v>
      </c>
      <c r="B3218" t="s">
        <v>24811</v>
      </c>
      <c r="C3218" s="74" t="s">
        <v>3</v>
      </c>
      <c r="D3218" s="74">
        <v>56.82</v>
      </c>
    </row>
    <row r="3219" spans="1:4" x14ac:dyDescent="0.25">
      <c r="A3219" s="74">
        <v>2003281</v>
      </c>
      <c r="B3219" t="s">
        <v>24812</v>
      </c>
      <c r="C3219" s="74" t="s">
        <v>3</v>
      </c>
      <c r="D3219" s="74">
        <v>64.73</v>
      </c>
    </row>
    <row r="3220" spans="1:4" x14ac:dyDescent="0.25">
      <c r="A3220" s="74">
        <v>2003282</v>
      </c>
      <c r="B3220" t="s">
        <v>24813</v>
      </c>
      <c r="C3220" s="74" t="s">
        <v>3</v>
      </c>
      <c r="D3220" s="74">
        <v>47.99</v>
      </c>
    </row>
    <row r="3221" spans="1:4" x14ac:dyDescent="0.25">
      <c r="A3221" s="74">
        <v>2003283</v>
      </c>
      <c r="B3221" t="s">
        <v>24814</v>
      </c>
      <c r="C3221" s="74" t="s">
        <v>3</v>
      </c>
      <c r="D3221" s="74">
        <v>73.58</v>
      </c>
    </row>
    <row r="3222" spans="1:4" x14ac:dyDescent="0.25">
      <c r="A3222" s="74">
        <v>2003284</v>
      </c>
      <c r="B3222" t="s">
        <v>24815</v>
      </c>
      <c r="C3222" s="74" t="s">
        <v>3</v>
      </c>
      <c r="D3222" s="74">
        <v>56.77</v>
      </c>
    </row>
    <row r="3223" spans="1:4" x14ac:dyDescent="0.25">
      <c r="A3223" s="74">
        <v>2003327</v>
      </c>
      <c r="B3223" t="s">
        <v>24816</v>
      </c>
      <c r="C3223" s="74" t="s">
        <v>3</v>
      </c>
      <c r="D3223" s="74">
        <v>91.3</v>
      </c>
    </row>
    <row r="3224" spans="1:4" x14ac:dyDescent="0.25">
      <c r="A3224" s="74">
        <v>2003326</v>
      </c>
      <c r="B3224" t="s">
        <v>24817</v>
      </c>
      <c r="C3224" s="74" t="s">
        <v>3</v>
      </c>
      <c r="D3224" s="74">
        <v>72.34</v>
      </c>
    </row>
    <row r="3225" spans="1:4" x14ac:dyDescent="0.25">
      <c r="A3225" s="74">
        <v>2003963</v>
      </c>
      <c r="B3225" t="s">
        <v>24818</v>
      </c>
      <c r="C3225" s="74" t="s">
        <v>3</v>
      </c>
      <c r="D3225" s="74">
        <v>83.6</v>
      </c>
    </row>
    <row r="3226" spans="1:4" x14ac:dyDescent="0.25">
      <c r="A3226" s="74">
        <v>2003964</v>
      </c>
      <c r="B3226" t="s">
        <v>24819</v>
      </c>
      <c r="C3226" s="74" t="s">
        <v>3</v>
      </c>
      <c r="D3226" s="74">
        <v>64.56</v>
      </c>
    </row>
    <row r="3227" spans="1:4" x14ac:dyDescent="0.25">
      <c r="A3227" s="74">
        <v>2003319</v>
      </c>
      <c r="B3227" t="s">
        <v>24820</v>
      </c>
      <c r="C3227" s="74" t="s">
        <v>3</v>
      </c>
      <c r="D3227" s="74">
        <v>78.459999999999994</v>
      </c>
    </row>
    <row r="3228" spans="1:4" x14ac:dyDescent="0.25">
      <c r="A3228" s="74">
        <v>2003318</v>
      </c>
      <c r="B3228" t="s">
        <v>24821</v>
      </c>
      <c r="C3228" s="74" t="s">
        <v>3</v>
      </c>
      <c r="D3228" s="74">
        <v>58.27</v>
      </c>
    </row>
    <row r="3229" spans="1:4" x14ac:dyDescent="0.25">
      <c r="A3229" s="74">
        <v>2003955</v>
      </c>
      <c r="B3229" t="s">
        <v>24822</v>
      </c>
      <c r="C3229" s="74" t="s">
        <v>3</v>
      </c>
      <c r="D3229" s="74">
        <v>89.17</v>
      </c>
    </row>
    <row r="3230" spans="1:4" x14ac:dyDescent="0.25">
      <c r="A3230" s="74">
        <v>2003956</v>
      </c>
      <c r="B3230" t="s">
        <v>24823</v>
      </c>
      <c r="C3230" s="74" t="s">
        <v>3</v>
      </c>
      <c r="D3230" s="74">
        <v>68.89</v>
      </c>
    </row>
    <row r="3231" spans="1:4" x14ac:dyDescent="0.25">
      <c r="A3231" s="74">
        <v>2003277</v>
      </c>
      <c r="B3231" t="s">
        <v>24824</v>
      </c>
      <c r="C3231" s="74" t="s">
        <v>3</v>
      </c>
      <c r="D3231" s="74">
        <v>80.77</v>
      </c>
    </row>
    <row r="3232" spans="1:4" x14ac:dyDescent="0.25">
      <c r="A3232" s="74">
        <v>2003278</v>
      </c>
      <c r="B3232" t="s">
        <v>24825</v>
      </c>
      <c r="C3232" s="74" t="s">
        <v>3</v>
      </c>
      <c r="D3232" s="74">
        <v>60</v>
      </c>
    </row>
    <row r="3233" spans="1:4" x14ac:dyDescent="0.25">
      <c r="A3233" s="74">
        <v>2003279</v>
      </c>
      <c r="B3233" t="s">
        <v>24826</v>
      </c>
      <c r="C3233" s="74" t="s">
        <v>3</v>
      </c>
      <c r="D3233" s="74">
        <v>91.79</v>
      </c>
    </row>
    <row r="3234" spans="1:4" x14ac:dyDescent="0.25">
      <c r="A3234" s="74">
        <v>2003280</v>
      </c>
      <c r="B3234" t="s">
        <v>24827</v>
      </c>
      <c r="C3234" s="74" t="s">
        <v>3</v>
      </c>
      <c r="D3234" s="74">
        <v>70.94</v>
      </c>
    </row>
    <row r="3235" spans="1:4" x14ac:dyDescent="0.25">
      <c r="A3235" s="74">
        <v>2003253</v>
      </c>
      <c r="B3235" t="s">
        <v>24828</v>
      </c>
      <c r="C3235" s="74" t="s">
        <v>3</v>
      </c>
      <c r="D3235" s="74">
        <v>92.33</v>
      </c>
    </row>
    <row r="3236" spans="1:4" x14ac:dyDescent="0.25">
      <c r="A3236" s="74">
        <v>2003254</v>
      </c>
      <c r="B3236" t="s">
        <v>24829</v>
      </c>
      <c r="C3236" s="74" t="s">
        <v>3</v>
      </c>
      <c r="D3236" s="74">
        <v>68.319999999999993</v>
      </c>
    </row>
    <row r="3237" spans="1:4" x14ac:dyDescent="0.25">
      <c r="A3237" s="74">
        <v>2003255</v>
      </c>
      <c r="B3237" t="s">
        <v>24830</v>
      </c>
      <c r="C3237" s="74" t="s">
        <v>3</v>
      </c>
      <c r="D3237" s="74">
        <v>105.1</v>
      </c>
    </row>
    <row r="3238" spans="1:4" x14ac:dyDescent="0.25">
      <c r="A3238" s="74">
        <v>2003256</v>
      </c>
      <c r="B3238" t="s">
        <v>24831</v>
      </c>
      <c r="C3238" s="74" t="s">
        <v>3</v>
      </c>
      <c r="D3238" s="74">
        <v>80.98</v>
      </c>
    </row>
    <row r="3239" spans="1:4" x14ac:dyDescent="0.25">
      <c r="A3239" s="74">
        <v>2003273</v>
      </c>
      <c r="B3239" t="s">
        <v>24832</v>
      </c>
      <c r="C3239" s="74" t="s">
        <v>3</v>
      </c>
      <c r="D3239" s="74">
        <v>94.8</v>
      </c>
    </row>
    <row r="3240" spans="1:4" x14ac:dyDescent="0.25">
      <c r="A3240" s="74">
        <v>2003274</v>
      </c>
      <c r="B3240" t="s">
        <v>24833</v>
      </c>
      <c r="C3240" s="74" t="s">
        <v>3</v>
      </c>
      <c r="D3240" s="74">
        <v>70.16</v>
      </c>
    </row>
    <row r="3241" spans="1:4" x14ac:dyDescent="0.25">
      <c r="A3241" s="74">
        <v>2003275</v>
      </c>
      <c r="B3241" t="s">
        <v>24834</v>
      </c>
      <c r="C3241" s="74" t="s">
        <v>3</v>
      </c>
      <c r="D3241" s="74">
        <v>107.9</v>
      </c>
    </row>
    <row r="3242" spans="1:4" x14ac:dyDescent="0.25">
      <c r="A3242" s="74">
        <v>2003276</v>
      </c>
      <c r="B3242" t="s">
        <v>24835</v>
      </c>
      <c r="C3242" s="74" t="s">
        <v>3</v>
      </c>
      <c r="D3242" s="74">
        <v>83.16</v>
      </c>
    </row>
    <row r="3243" spans="1:4" x14ac:dyDescent="0.25">
      <c r="A3243" s="74">
        <v>2003269</v>
      </c>
      <c r="B3243" t="s">
        <v>24836</v>
      </c>
      <c r="C3243" s="74" t="s">
        <v>3</v>
      </c>
      <c r="D3243" s="74">
        <v>61.41</v>
      </c>
    </row>
    <row r="3244" spans="1:4" x14ac:dyDescent="0.25">
      <c r="A3244" s="74">
        <v>2003270</v>
      </c>
      <c r="B3244" t="s">
        <v>24837</v>
      </c>
      <c r="C3244" s="74" t="s">
        <v>3</v>
      </c>
      <c r="D3244" s="74">
        <v>48.82</v>
      </c>
    </row>
    <row r="3245" spans="1:4" x14ac:dyDescent="0.25">
      <c r="A3245" s="74">
        <v>2003271</v>
      </c>
      <c r="B3245" t="s">
        <v>24838</v>
      </c>
      <c r="C3245" s="74" t="s">
        <v>3</v>
      </c>
      <c r="D3245" s="74">
        <v>56.54</v>
      </c>
    </row>
    <row r="3246" spans="1:4" x14ac:dyDescent="0.25">
      <c r="A3246" s="74">
        <v>2003272</v>
      </c>
      <c r="B3246" t="s">
        <v>24839</v>
      </c>
      <c r="C3246" s="74" t="s">
        <v>3</v>
      </c>
      <c r="D3246" s="74">
        <v>43.9</v>
      </c>
    </row>
    <row r="3247" spans="1:4" x14ac:dyDescent="0.25">
      <c r="A3247" s="74">
        <v>2003261</v>
      </c>
      <c r="B3247" t="s">
        <v>24840</v>
      </c>
      <c r="C3247" s="74" t="s">
        <v>3</v>
      </c>
      <c r="D3247" s="74">
        <v>52.38</v>
      </c>
    </row>
    <row r="3248" spans="1:4" x14ac:dyDescent="0.25">
      <c r="A3248" s="74">
        <v>2003262</v>
      </c>
      <c r="B3248" t="s">
        <v>24841</v>
      </c>
      <c r="C3248" s="74" t="s">
        <v>3</v>
      </c>
      <c r="D3248" s="74">
        <v>39.19</v>
      </c>
    </row>
    <row r="3249" spans="1:4" x14ac:dyDescent="0.25">
      <c r="A3249" s="74">
        <v>2003263</v>
      </c>
      <c r="B3249" t="s">
        <v>24842</v>
      </c>
      <c r="C3249" s="74" t="s">
        <v>3</v>
      </c>
      <c r="D3249" s="74">
        <v>59.32</v>
      </c>
    </row>
    <row r="3250" spans="1:4" x14ac:dyDescent="0.25">
      <c r="A3250" s="74">
        <v>2003264</v>
      </c>
      <c r="B3250" t="s">
        <v>24843</v>
      </c>
      <c r="C3250" s="74" t="s">
        <v>3</v>
      </c>
      <c r="D3250" s="74">
        <v>46.08</v>
      </c>
    </row>
    <row r="3251" spans="1:4" x14ac:dyDescent="0.25">
      <c r="A3251" s="74">
        <v>2003285</v>
      </c>
      <c r="B3251" t="s">
        <v>24844</v>
      </c>
      <c r="C3251" s="74" t="s">
        <v>3</v>
      </c>
      <c r="D3251" s="74">
        <v>54.09</v>
      </c>
    </row>
    <row r="3252" spans="1:4" x14ac:dyDescent="0.25">
      <c r="A3252" s="74">
        <v>2003286</v>
      </c>
      <c r="B3252" t="s">
        <v>24845</v>
      </c>
      <c r="C3252" s="74" t="s">
        <v>3</v>
      </c>
      <c r="D3252" s="74">
        <v>40.5</v>
      </c>
    </row>
    <row r="3253" spans="1:4" x14ac:dyDescent="0.25">
      <c r="A3253" s="74">
        <v>2003287</v>
      </c>
      <c r="B3253" t="s">
        <v>24846</v>
      </c>
      <c r="C3253" s="74" t="s">
        <v>3</v>
      </c>
      <c r="D3253" s="74">
        <v>61.25</v>
      </c>
    </row>
    <row r="3254" spans="1:4" x14ac:dyDescent="0.25">
      <c r="A3254" s="74">
        <v>2003288</v>
      </c>
      <c r="B3254" t="s">
        <v>24847</v>
      </c>
      <c r="C3254" s="74" t="s">
        <v>3</v>
      </c>
      <c r="D3254" s="74">
        <v>47.61</v>
      </c>
    </row>
    <row r="3255" spans="1:4" x14ac:dyDescent="0.25">
      <c r="A3255" s="74">
        <v>2003265</v>
      </c>
      <c r="B3255" t="s">
        <v>24848</v>
      </c>
      <c r="C3255" s="74" t="s">
        <v>3</v>
      </c>
      <c r="D3255" s="74">
        <v>75.430000000000007</v>
      </c>
    </row>
    <row r="3256" spans="1:4" x14ac:dyDescent="0.25">
      <c r="A3256" s="74">
        <v>2003266</v>
      </c>
      <c r="B3256" t="s">
        <v>24849</v>
      </c>
      <c r="C3256" s="74" t="s">
        <v>3</v>
      </c>
      <c r="D3256" s="74">
        <v>59.98</v>
      </c>
    </row>
    <row r="3257" spans="1:4" x14ac:dyDescent="0.25">
      <c r="A3257" s="74">
        <v>2003267</v>
      </c>
      <c r="B3257" t="s">
        <v>24850</v>
      </c>
      <c r="C3257" s="74" t="s">
        <v>3</v>
      </c>
      <c r="D3257" s="74">
        <v>69.02</v>
      </c>
    </row>
    <row r="3258" spans="1:4" x14ac:dyDescent="0.25">
      <c r="A3258" s="74">
        <v>2003268</v>
      </c>
      <c r="B3258" t="s">
        <v>24851</v>
      </c>
      <c r="C3258" s="74" t="s">
        <v>3</v>
      </c>
      <c r="D3258" s="74">
        <v>53.51</v>
      </c>
    </row>
    <row r="3259" spans="1:4" x14ac:dyDescent="0.25">
      <c r="A3259" s="74">
        <v>2003289</v>
      </c>
      <c r="B3259" t="s">
        <v>24852</v>
      </c>
      <c r="C3259" s="74" t="s">
        <v>3</v>
      </c>
      <c r="D3259" s="74">
        <v>17.05</v>
      </c>
    </row>
    <row r="3260" spans="1:4" x14ac:dyDescent="0.25">
      <c r="A3260" s="74">
        <v>2003338</v>
      </c>
      <c r="B3260" t="s">
        <v>24853</v>
      </c>
      <c r="C3260" s="74" t="s">
        <v>3</v>
      </c>
      <c r="D3260" s="74">
        <v>21.42</v>
      </c>
    </row>
    <row r="3261" spans="1:4" x14ac:dyDescent="0.25">
      <c r="A3261" s="74">
        <v>2003290</v>
      </c>
      <c r="B3261" t="s">
        <v>24854</v>
      </c>
      <c r="C3261" s="74" t="s">
        <v>3</v>
      </c>
      <c r="D3261" s="74">
        <v>14.2</v>
      </c>
    </row>
    <row r="3262" spans="1:4" x14ac:dyDescent="0.25">
      <c r="A3262" s="74">
        <v>2003300</v>
      </c>
      <c r="B3262" t="s">
        <v>24855</v>
      </c>
      <c r="C3262" s="74" t="s">
        <v>3</v>
      </c>
      <c r="D3262" s="74">
        <v>7.49</v>
      </c>
    </row>
    <row r="3263" spans="1:4" x14ac:dyDescent="0.25">
      <c r="A3263" s="74">
        <v>2003299</v>
      </c>
      <c r="B3263" t="s">
        <v>24856</v>
      </c>
      <c r="C3263" s="74" t="s">
        <v>3</v>
      </c>
      <c r="D3263" s="74">
        <v>9.4700000000000006</v>
      </c>
    </row>
    <row r="3264" spans="1:4" x14ac:dyDescent="0.25">
      <c r="A3264" s="74">
        <v>2003301</v>
      </c>
      <c r="B3264" t="s">
        <v>24857</v>
      </c>
      <c r="C3264" s="74" t="s">
        <v>3</v>
      </c>
      <c r="D3264" s="74">
        <v>6.61</v>
      </c>
    </row>
    <row r="3265" spans="1:4" x14ac:dyDescent="0.25">
      <c r="A3265" s="74">
        <v>2004513</v>
      </c>
      <c r="B3265" t="s">
        <v>24858</v>
      </c>
      <c r="C3265" s="74" t="s">
        <v>3</v>
      </c>
      <c r="D3265" s="74">
        <v>0.11</v>
      </c>
    </row>
    <row r="3266" spans="1:4" x14ac:dyDescent="0.25">
      <c r="A3266" s="74">
        <v>2003357</v>
      </c>
      <c r="B3266" t="s">
        <v>24859</v>
      </c>
      <c r="C3266" s="74" t="s">
        <v>3</v>
      </c>
      <c r="D3266" s="74">
        <v>205.89</v>
      </c>
    </row>
    <row r="3267" spans="1:4" x14ac:dyDescent="0.25">
      <c r="A3267" s="74">
        <v>2003356</v>
      </c>
      <c r="B3267" t="s">
        <v>24860</v>
      </c>
      <c r="C3267" s="74" t="s">
        <v>3</v>
      </c>
      <c r="D3267" s="74">
        <v>148.29</v>
      </c>
    </row>
    <row r="3268" spans="1:4" x14ac:dyDescent="0.25">
      <c r="A3268" s="74">
        <v>2003359</v>
      </c>
      <c r="B3268" t="s">
        <v>24861</v>
      </c>
      <c r="C3268" s="74" t="s">
        <v>3</v>
      </c>
      <c r="D3268" s="74">
        <v>251.91</v>
      </c>
    </row>
    <row r="3269" spans="1:4" x14ac:dyDescent="0.25">
      <c r="A3269" s="74">
        <v>2003358</v>
      </c>
      <c r="B3269" t="s">
        <v>24862</v>
      </c>
      <c r="C3269" s="74" t="s">
        <v>3</v>
      </c>
      <c r="D3269" s="74">
        <v>181.05</v>
      </c>
    </row>
    <row r="3270" spans="1:4" x14ac:dyDescent="0.25">
      <c r="A3270" s="74">
        <v>2003361</v>
      </c>
      <c r="B3270" t="s">
        <v>24863</v>
      </c>
      <c r="C3270" s="74" t="s">
        <v>3</v>
      </c>
      <c r="D3270" s="74">
        <v>502.96</v>
      </c>
    </row>
    <row r="3271" spans="1:4" x14ac:dyDescent="0.25">
      <c r="A3271" s="74">
        <v>2003360</v>
      </c>
      <c r="B3271" t="s">
        <v>24864</v>
      </c>
      <c r="C3271" s="74" t="s">
        <v>3</v>
      </c>
      <c r="D3271" s="74">
        <v>446.43</v>
      </c>
    </row>
    <row r="3272" spans="1:4" x14ac:dyDescent="0.25">
      <c r="A3272" s="74">
        <v>2003363</v>
      </c>
      <c r="B3272" t="s">
        <v>24865</v>
      </c>
      <c r="C3272" s="74" t="s">
        <v>3</v>
      </c>
      <c r="D3272" s="74">
        <v>433.01</v>
      </c>
    </row>
    <row r="3273" spans="1:4" x14ac:dyDescent="0.25">
      <c r="A3273" s="74">
        <v>2003362</v>
      </c>
      <c r="B3273" t="s">
        <v>24866</v>
      </c>
      <c r="C3273" s="74" t="s">
        <v>3</v>
      </c>
      <c r="D3273" s="74">
        <v>381.57</v>
      </c>
    </row>
    <row r="3274" spans="1:4" x14ac:dyDescent="0.25">
      <c r="A3274" s="74">
        <v>2003365</v>
      </c>
      <c r="B3274" t="s">
        <v>24867</v>
      </c>
      <c r="C3274" s="74" t="s">
        <v>3</v>
      </c>
      <c r="D3274" s="74">
        <v>386.33</v>
      </c>
    </row>
    <row r="3275" spans="1:4" x14ac:dyDescent="0.25">
      <c r="A3275" s="74">
        <v>2003364</v>
      </c>
      <c r="B3275" t="s">
        <v>24868</v>
      </c>
      <c r="C3275" s="74" t="s">
        <v>3</v>
      </c>
      <c r="D3275" s="74">
        <v>338.29</v>
      </c>
    </row>
    <row r="3276" spans="1:4" x14ac:dyDescent="0.25">
      <c r="A3276" s="74">
        <v>2003367</v>
      </c>
      <c r="B3276" t="s">
        <v>24869</v>
      </c>
      <c r="C3276" s="74" t="s">
        <v>3</v>
      </c>
      <c r="D3276" s="74">
        <v>362.93</v>
      </c>
    </row>
    <row r="3277" spans="1:4" x14ac:dyDescent="0.25">
      <c r="A3277" s="74">
        <v>2003366</v>
      </c>
      <c r="B3277" t="s">
        <v>24870</v>
      </c>
      <c r="C3277" s="74" t="s">
        <v>3</v>
      </c>
      <c r="D3277" s="74">
        <v>316.58999999999997</v>
      </c>
    </row>
    <row r="3278" spans="1:4" x14ac:dyDescent="0.25">
      <c r="A3278" s="74">
        <v>2003869</v>
      </c>
      <c r="B3278" t="s">
        <v>24871</v>
      </c>
      <c r="C3278" s="74" t="s">
        <v>3</v>
      </c>
      <c r="D3278" s="74">
        <v>190.21</v>
      </c>
    </row>
    <row r="3279" spans="1:4" x14ac:dyDescent="0.25">
      <c r="A3279" s="74">
        <v>2003822</v>
      </c>
      <c r="B3279" t="s">
        <v>24872</v>
      </c>
      <c r="C3279" s="74" t="s">
        <v>3</v>
      </c>
      <c r="D3279" s="74">
        <v>241.34</v>
      </c>
    </row>
    <row r="3280" spans="1:4" x14ac:dyDescent="0.25">
      <c r="A3280" s="74">
        <v>2003826</v>
      </c>
      <c r="B3280" t="s">
        <v>24873</v>
      </c>
      <c r="C3280" s="74" t="s">
        <v>3</v>
      </c>
      <c r="D3280" s="74">
        <v>399.52</v>
      </c>
    </row>
    <row r="3281" spans="1:4" x14ac:dyDescent="0.25">
      <c r="A3281" s="74">
        <v>2003830</v>
      </c>
      <c r="B3281" t="s">
        <v>24874</v>
      </c>
      <c r="C3281" s="74" t="s">
        <v>3</v>
      </c>
      <c r="D3281" s="74">
        <v>580.54999999999995</v>
      </c>
    </row>
    <row r="3282" spans="1:4" x14ac:dyDescent="0.25">
      <c r="A3282" s="74">
        <v>2003834</v>
      </c>
      <c r="B3282" t="s">
        <v>24875</v>
      </c>
      <c r="C3282" s="74" t="s">
        <v>3</v>
      </c>
      <c r="D3282" s="74">
        <v>825.91</v>
      </c>
    </row>
    <row r="3283" spans="1:4" x14ac:dyDescent="0.25">
      <c r="A3283" s="74">
        <v>2003838</v>
      </c>
      <c r="B3283" t="s">
        <v>24876</v>
      </c>
      <c r="C3283" s="74" t="s">
        <v>3</v>
      </c>
      <c r="D3283" s="74">
        <v>1141</v>
      </c>
    </row>
    <row r="3284" spans="1:4" x14ac:dyDescent="0.25">
      <c r="A3284" s="74">
        <v>2003768</v>
      </c>
      <c r="B3284" t="s">
        <v>24877</v>
      </c>
      <c r="C3284" s="74" t="s">
        <v>3</v>
      </c>
      <c r="D3284" s="74">
        <v>175.87</v>
      </c>
    </row>
    <row r="3285" spans="1:4" x14ac:dyDescent="0.25">
      <c r="A3285" s="74">
        <v>2003873</v>
      </c>
      <c r="B3285" t="s">
        <v>24878</v>
      </c>
      <c r="C3285" s="74" t="s">
        <v>3</v>
      </c>
      <c r="D3285" s="74">
        <v>150.91999999999999</v>
      </c>
    </row>
    <row r="3286" spans="1:4" x14ac:dyDescent="0.25">
      <c r="A3286" s="74">
        <v>2003772</v>
      </c>
      <c r="B3286" t="s">
        <v>24879</v>
      </c>
      <c r="C3286" s="74" t="s">
        <v>3</v>
      </c>
      <c r="D3286" s="74">
        <v>258.01</v>
      </c>
    </row>
    <row r="3287" spans="1:4" x14ac:dyDescent="0.25">
      <c r="A3287" s="74">
        <v>2003877</v>
      </c>
      <c r="B3287" t="s">
        <v>24880</v>
      </c>
      <c r="C3287" s="74" t="s">
        <v>3</v>
      </c>
      <c r="D3287" s="74">
        <v>219.94</v>
      </c>
    </row>
    <row r="3288" spans="1:4" x14ac:dyDescent="0.25">
      <c r="A3288" s="74">
        <v>2003776</v>
      </c>
      <c r="B3288" t="s">
        <v>24881</v>
      </c>
      <c r="C3288" s="74" t="s">
        <v>3</v>
      </c>
      <c r="D3288" s="74">
        <v>419.64</v>
      </c>
    </row>
    <row r="3289" spans="1:4" x14ac:dyDescent="0.25">
      <c r="A3289" s="74">
        <v>2003881</v>
      </c>
      <c r="B3289" t="s">
        <v>24882</v>
      </c>
      <c r="C3289" s="74" t="s">
        <v>3</v>
      </c>
      <c r="D3289" s="74">
        <v>367.48</v>
      </c>
    </row>
    <row r="3290" spans="1:4" x14ac:dyDescent="0.25">
      <c r="A3290" s="74">
        <v>2003780</v>
      </c>
      <c r="B3290" t="s">
        <v>24883</v>
      </c>
      <c r="C3290" s="74" t="s">
        <v>3</v>
      </c>
      <c r="D3290" s="74">
        <v>558.84</v>
      </c>
    </row>
    <row r="3291" spans="1:4" x14ac:dyDescent="0.25">
      <c r="A3291" s="74">
        <v>2003885</v>
      </c>
      <c r="B3291" t="s">
        <v>24884</v>
      </c>
      <c r="C3291" s="74" t="s">
        <v>3</v>
      </c>
      <c r="D3291" s="74">
        <v>482.58</v>
      </c>
    </row>
    <row r="3292" spans="1:4" x14ac:dyDescent="0.25">
      <c r="A3292" s="74">
        <v>2003784</v>
      </c>
      <c r="B3292" t="s">
        <v>24885</v>
      </c>
      <c r="C3292" s="74" t="s">
        <v>3</v>
      </c>
      <c r="D3292" s="74">
        <v>867.66</v>
      </c>
    </row>
    <row r="3293" spans="1:4" x14ac:dyDescent="0.25">
      <c r="A3293" s="74">
        <v>2003889</v>
      </c>
      <c r="B3293" t="s">
        <v>24886</v>
      </c>
      <c r="C3293" s="74" t="s">
        <v>3</v>
      </c>
      <c r="D3293" s="74">
        <v>748.28</v>
      </c>
    </row>
    <row r="3294" spans="1:4" x14ac:dyDescent="0.25">
      <c r="A3294" s="74">
        <v>2003870</v>
      </c>
      <c r="B3294" t="s">
        <v>24887</v>
      </c>
      <c r="C3294" s="74" t="s">
        <v>3</v>
      </c>
      <c r="D3294" s="74">
        <v>192.56</v>
      </c>
    </row>
    <row r="3295" spans="1:4" x14ac:dyDescent="0.25">
      <c r="A3295" s="74">
        <v>2003823</v>
      </c>
      <c r="B3295" t="s">
        <v>24888</v>
      </c>
      <c r="C3295" s="74" t="s">
        <v>3</v>
      </c>
      <c r="D3295" s="74">
        <v>266.85000000000002</v>
      </c>
    </row>
    <row r="3296" spans="1:4" x14ac:dyDescent="0.25">
      <c r="A3296" s="74">
        <v>2003827</v>
      </c>
      <c r="B3296" t="s">
        <v>24889</v>
      </c>
      <c r="C3296" s="74" t="s">
        <v>3</v>
      </c>
      <c r="D3296" s="74">
        <v>486.35</v>
      </c>
    </row>
    <row r="3297" spans="1:4" x14ac:dyDescent="0.25">
      <c r="A3297" s="74">
        <v>2003831</v>
      </c>
      <c r="B3297" t="s">
        <v>24890</v>
      </c>
      <c r="C3297" s="74" t="s">
        <v>3</v>
      </c>
      <c r="D3297" s="74">
        <v>596.78</v>
      </c>
    </row>
    <row r="3298" spans="1:4" x14ac:dyDescent="0.25">
      <c r="A3298" s="74">
        <v>2003835</v>
      </c>
      <c r="B3298" t="s">
        <v>24891</v>
      </c>
      <c r="C3298" s="74" t="s">
        <v>3</v>
      </c>
      <c r="D3298" s="74">
        <v>863.19</v>
      </c>
    </row>
    <row r="3299" spans="1:4" x14ac:dyDescent="0.25">
      <c r="A3299" s="74">
        <v>2003839</v>
      </c>
      <c r="B3299" t="s">
        <v>24892</v>
      </c>
      <c r="C3299" s="74" t="s">
        <v>3</v>
      </c>
      <c r="D3299" s="74">
        <v>1373.01</v>
      </c>
    </row>
    <row r="3300" spans="1:4" x14ac:dyDescent="0.25">
      <c r="A3300" s="74">
        <v>2003769</v>
      </c>
      <c r="B3300" t="s">
        <v>24893</v>
      </c>
      <c r="C3300" s="74" t="s">
        <v>3</v>
      </c>
      <c r="D3300" s="74">
        <v>188.78</v>
      </c>
    </row>
    <row r="3301" spans="1:4" x14ac:dyDescent="0.25">
      <c r="A3301" s="74">
        <v>2003874</v>
      </c>
      <c r="B3301" t="s">
        <v>24894</v>
      </c>
      <c r="C3301" s="74" t="s">
        <v>3</v>
      </c>
      <c r="D3301" s="74">
        <v>164.76</v>
      </c>
    </row>
    <row r="3302" spans="1:4" x14ac:dyDescent="0.25">
      <c r="A3302" s="74">
        <v>2003773</v>
      </c>
      <c r="B3302" t="s">
        <v>24895</v>
      </c>
      <c r="C3302" s="74" t="s">
        <v>3</v>
      </c>
      <c r="D3302" s="74">
        <v>309.66000000000003</v>
      </c>
    </row>
    <row r="3303" spans="1:4" x14ac:dyDescent="0.25">
      <c r="A3303" s="74">
        <v>2003878</v>
      </c>
      <c r="B3303" t="s">
        <v>24896</v>
      </c>
      <c r="C3303" s="74" t="s">
        <v>3</v>
      </c>
      <c r="D3303" s="74">
        <v>271.67</v>
      </c>
    </row>
    <row r="3304" spans="1:4" x14ac:dyDescent="0.25">
      <c r="A3304" s="74">
        <v>2003777</v>
      </c>
      <c r="B3304" t="s">
        <v>24897</v>
      </c>
      <c r="C3304" s="74" t="s">
        <v>3</v>
      </c>
      <c r="D3304" s="74">
        <v>471.28</v>
      </c>
    </row>
    <row r="3305" spans="1:4" x14ac:dyDescent="0.25">
      <c r="A3305" s="74">
        <v>2003882</v>
      </c>
      <c r="B3305" t="s">
        <v>24898</v>
      </c>
      <c r="C3305" s="74" t="s">
        <v>3</v>
      </c>
      <c r="D3305" s="74">
        <v>419.21</v>
      </c>
    </row>
    <row r="3306" spans="1:4" x14ac:dyDescent="0.25">
      <c r="A3306" s="74">
        <v>2003781</v>
      </c>
      <c r="B3306" t="s">
        <v>24899</v>
      </c>
      <c r="C3306" s="74" t="s">
        <v>3</v>
      </c>
      <c r="D3306" s="74">
        <v>675.03</v>
      </c>
    </row>
    <row r="3307" spans="1:4" x14ac:dyDescent="0.25">
      <c r="A3307" s="74">
        <v>2003886</v>
      </c>
      <c r="B3307" t="s">
        <v>24900</v>
      </c>
      <c r="C3307" s="74" t="s">
        <v>3</v>
      </c>
      <c r="D3307" s="74">
        <v>598.98</v>
      </c>
    </row>
    <row r="3308" spans="1:4" x14ac:dyDescent="0.25">
      <c r="A3308" s="74">
        <v>2003785</v>
      </c>
      <c r="B3308" t="s">
        <v>24901</v>
      </c>
      <c r="C3308" s="74" t="s">
        <v>3</v>
      </c>
      <c r="D3308" s="74">
        <v>1048.4100000000001</v>
      </c>
    </row>
    <row r="3309" spans="1:4" x14ac:dyDescent="0.25">
      <c r="A3309" s="74">
        <v>2003890</v>
      </c>
      <c r="B3309" t="s">
        <v>24902</v>
      </c>
      <c r="C3309" s="74" t="s">
        <v>3</v>
      </c>
      <c r="D3309" s="74">
        <v>929.34</v>
      </c>
    </row>
    <row r="3310" spans="1:4" x14ac:dyDescent="0.25">
      <c r="A3310" s="74">
        <v>2003871</v>
      </c>
      <c r="B3310" t="s">
        <v>24903</v>
      </c>
      <c r="C3310" s="74" t="s">
        <v>3</v>
      </c>
      <c r="D3310" s="74">
        <v>209.68</v>
      </c>
    </row>
    <row r="3311" spans="1:4" x14ac:dyDescent="0.25">
      <c r="A3311" s="74">
        <v>2003824</v>
      </c>
      <c r="B3311" t="s">
        <v>24904</v>
      </c>
      <c r="C3311" s="74" t="s">
        <v>3</v>
      </c>
      <c r="D3311" s="74">
        <v>292.02999999999997</v>
      </c>
    </row>
    <row r="3312" spans="1:4" x14ac:dyDescent="0.25">
      <c r="A3312" s="74">
        <v>2003828</v>
      </c>
      <c r="B3312" t="s">
        <v>24905</v>
      </c>
      <c r="C3312" s="74" t="s">
        <v>3</v>
      </c>
      <c r="D3312" s="74">
        <v>490.97</v>
      </c>
    </row>
    <row r="3313" spans="1:4" x14ac:dyDescent="0.25">
      <c r="A3313" s="74">
        <v>2003832</v>
      </c>
      <c r="B3313" t="s">
        <v>24906</v>
      </c>
      <c r="C3313" s="74" t="s">
        <v>3</v>
      </c>
      <c r="D3313" s="74">
        <v>687.08</v>
      </c>
    </row>
    <row r="3314" spans="1:4" x14ac:dyDescent="0.25">
      <c r="A3314" s="74">
        <v>2003836</v>
      </c>
      <c r="B3314" t="s">
        <v>24907</v>
      </c>
      <c r="C3314" s="74" t="s">
        <v>3</v>
      </c>
      <c r="D3314" s="74">
        <v>995.95</v>
      </c>
    </row>
    <row r="3315" spans="1:4" x14ac:dyDescent="0.25">
      <c r="A3315" s="74">
        <v>2003840</v>
      </c>
      <c r="B3315" t="s">
        <v>24908</v>
      </c>
      <c r="C3315" s="74" t="s">
        <v>3</v>
      </c>
      <c r="D3315" s="74">
        <v>1409</v>
      </c>
    </row>
    <row r="3316" spans="1:4" x14ac:dyDescent="0.25">
      <c r="A3316" s="74">
        <v>2003770</v>
      </c>
      <c r="B3316" t="s">
        <v>24909</v>
      </c>
      <c r="C3316" s="74" t="s">
        <v>3</v>
      </c>
      <c r="D3316" s="74">
        <v>253.33</v>
      </c>
    </row>
    <row r="3317" spans="1:4" x14ac:dyDescent="0.25">
      <c r="A3317" s="74">
        <v>2003875</v>
      </c>
      <c r="B3317" t="s">
        <v>24910</v>
      </c>
      <c r="C3317" s="74" t="s">
        <v>3</v>
      </c>
      <c r="D3317" s="74">
        <v>229.42</v>
      </c>
    </row>
    <row r="3318" spans="1:4" x14ac:dyDescent="0.25">
      <c r="A3318" s="74">
        <v>2003774</v>
      </c>
      <c r="B3318" t="s">
        <v>24911</v>
      </c>
      <c r="C3318" s="74" t="s">
        <v>3</v>
      </c>
      <c r="D3318" s="74">
        <v>412.7</v>
      </c>
    </row>
    <row r="3319" spans="1:4" x14ac:dyDescent="0.25">
      <c r="A3319" s="74">
        <v>2003879</v>
      </c>
      <c r="B3319" t="s">
        <v>24912</v>
      </c>
      <c r="C3319" s="74" t="s">
        <v>3</v>
      </c>
      <c r="D3319" s="74">
        <v>370.2</v>
      </c>
    </row>
    <row r="3320" spans="1:4" x14ac:dyDescent="0.25">
      <c r="A3320" s="74">
        <v>2003778</v>
      </c>
      <c r="B3320" t="s">
        <v>24913</v>
      </c>
      <c r="C3320" s="74" t="s">
        <v>3</v>
      </c>
      <c r="D3320" s="74">
        <v>575.17999999999995</v>
      </c>
    </row>
    <row r="3321" spans="1:4" x14ac:dyDescent="0.25">
      <c r="A3321" s="74">
        <v>2003883</v>
      </c>
      <c r="B3321" t="s">
        <v>24914</v>
      </c>
      <c r="C3321" s="74" t="s">
        <v>3</v>
      </c>
      <c r="D3321" s="74">
        <v>508.72</v>
      </c>
    </row>
    <row r="3322" spans="1:4" x14ac:dyDescent="0.25">
      <c r="A3322" s="74">
        <v>2003782</v>
      </c>
      <c r="B3322" t="s">
        <v>24915</v>
      </c>
      <c r="C3322" s="74" t="s">
        <v>3</v>
      </c>
      <c r="D3322" s="74">
        <v>861.19</v>
      </c>
    </row>
    <row r="3323" spans="1:4" x14ac:dyDescent="0.25">
      <c r="A3323" s="74">
        <v>2003887</v>
      </c>
      <c r="B3323" t="s">
        <v>24916</v>
      </c>
      <c r="C3323" s="74" t="s">
        <v>3</v>
      </c>
      <c r="D3323" s="74">
        <v>759.55</v>
      </c>
    </row>
    <row r="3324" spans="1:4" x14ac:dyDescent="0.25">
      <c r="A3324" s="74">
        <v>2003786</v>
      </c>
      <c r="B3324" t="s">
        <v>24917</v>
      </c>
      <c r="C3324" s="74" t="s">
        <v>3</v>
      </c>
      <c r="D3324" s="74">
        <v>1348.31</v>
      </c>
    </row>
    <row r="3325" spans="1:4" x14ac:dyDescent="0.25">
      <c r="A3325" s="74">
        <v>2003891</v>
      </c>
      <c r="B3325" t="s">
        <v>24918</v>
      </c>
      <c r="C3325" s="74" t="s">
        <v>3</v>
      </c>
      <c r="D3325" s="74">
        <v>1190.47</v>
      </c>
    </row>
    <row r="3326" spans="1:4" x14ac:dyDescent="0.25">
      <c r="A3326" s="74">
        <v>2003872</v>
      </c>
      <c r="B3326" t="s">
        <v>24919</v>
      </c>
      <c r="C3326" s="74" t="s">
        <v>3</v>
      </c>
      <c r="D3326" s="74">
        <v>367.68</v>
      </c>
    </row>
    <row r="3327" spans="1:4" x14ac:dyDescent="0.25">
      <c r="A3327" s="74">
        <v>2003825</v>
      </c>
      <c r="B3327" t="s">
        <v>24920</v>
      </c>
      <c r="C3327" s="74" t="s">
        <v>3</v>
      </c>
      <c r="D3327" s="74">
        <v>441.41</v>
      </c>
    </row>
    <row r="3328" spans="1:4" x14ac:dyDescent="0.25">
      <c r="A3328" s="74">
        <v>2003829</v>
      </c>
      <c r="B3328" t="s">
        <v>24921</v>
      </c>
      <c r="C3328" s="74" t="s">
        <v>3</v>
      </c>
      <c r="D3328" s="74">
        <v>527.22</v>
      </c>
    </row>
    <row r="3329" spans="1:4" x14ac:dyDescent="0.25">
      <c r="A3329" s="74">
        <v>2003833</v>
      </c>
      <c r="B3329" t="s">
        <v>24922</v>
      </c>
      <c r="C3329" s="74" t="s">
        <v>3</v>
      </c>
      <c r="D3329" s="74">
        <v>688.53</v>
      </c>
    </row>
    <row r="3330" spans="1:4" x14ac:dyDescent="0.25">
      <c r="A3330" s="74">
        <v>2003837</v>
      </c>
      <c r="B3330" t="s">
        <v>24923</v>
      </c>
      <c r="C3330" s="74" t="s">
        <v>3</v>
      </c>
      <c r="D3330" s="74">
        <v>1115.1600000000001</v>
      </c>
    </row>
    <row r="3331" spans="1:4" x14ac:dyDescent="0.25">
      <c r="A3331" s="74">
        <v>2003841</v>
      </c>
      <c r="B3331" t="s">
        <v>24924</v>
      </c>
      <c r="C3331" s="74" t="s">
        <v>3</v>
      </c>
      <c r="D3331" s="74">
        <v>1580.37</v>
      </c>
    </row>
    <row r="3332" spans="1:4" x14ac:dyDescent="0.25">
      <c r="A3332" s="74">
        <v>2003771</v>
      </c>
      <c r="B3332" t="s">
        <v>24925</v>
      </c>
      <c r="C3332" s="74" t="s">
        <v>3</v>
      </c>
      <c r="D3332" s="74">
        <v>304.77999999999997</v>
      </c>
    </row>
    <row r="3333" spans="1:4" x14ac:dyDescent="0.25">
      <c r="A3333" s="74">
        <v>2003876</v>
      </c>
      <c r="B3333" t="s">
        <v>24926</v>
      </c>
      <c r="C3333" s="74" t="s">
        <v>3</v>
      </c>
      <c r="D3333" s="74">
        <v>276.27</v>
      </c>
    </row>
    <row r="3334" spans="1:4" x14ac:dyDescent="0.25">
      <c r="A3334" s="74">
        <v>2003775</v>
      </c>
      <c r="B3334" t="s">
        <v>24927</v>
      </c>
      <c r="C3334" s="74" t="s">
        <v>3</v>
      </c>
      <c r="D3334" s="74">
        <v>475.92</v>
      </c>
    </row>
    <row r="3335" spans="1:4" x14ac:dyDescent="0.25">
      <c r="A3335" s="74">
        <v>2003880</v>
      </c>
      <c r="B3335" t="s">
        <v>24928</v>
      </c>
      <c r="C3335" s="74" t="s">
        <v>3</v>
      </c>
      <c r="D3335" s="74">
        <v>424.46</v>
      </c>
    </row>
    <row r="3336" spans="1:4" x14ac:dyDescent="0.25">
      <c r="A3336" s="74">
        <v>2003779</v>
      </c>
      <c r="B3336" t="s">
        <v>24929</v>
      </c>
      <c r="C3336" s="74" t="s">
        <v>3</v>
      </c>
      <c r="D3336" s="74">
        <v>709.13</v>
      </c>
    </row>
    <row r="3337" spans="1:4" x14ac:dyDescent="0.25">
      <c r="A3337" s="74">
        <v>2003884</v>
      </c>
      <c r="B3337" t="s">
        <v>24930</v>
      </c>
      <c r="C3337" s="74" t="s">
        <v>3</v>
      </c>
      <c r="D3337" s="74">
        <v>631.54999999999995</v>
      </c>
    </row>
    <row r="3338" spans="1:4" x14ac:dyDescent="0.25">
      <c r="A3338" s="74">
        <v>2003783</v>
      </c>
      <c r="B3338" t="s">
        <v>24931</v>
      </c>
      <c r="C3338" s="74" t="s">
        <v>3</v>
      </c>
      <c r="D3338" s="74">
        <v>1015.09</v>
      </c>
    </row>
    <row r="3339" spans="1:4" x14ac:dyDescent="0.25">
      <c r="A3339" s="74">
        <v>2003888</v>
      </c>
      <c r="B3339" t="s">
        <v>24932</v>
      </c>
      <c r="C3339" s="74" t="s">
        <v>3</v>
      </c>
      <c r="D3339" s="74">
        <v>899.78</v>
      </c>
    </row>
    <row r="3340" spans="1:4" x14ac:dyDescent="0.25">
      <c r="A3340" s="74">
        <v>2003787</v>
      </c>
      <c r="B3340" t="s">
        <v>24933</v>
      </c>
      <c r="C3340" s="74" t="s">
        <v>3</v>
      </c>
      <c r="D3340" s="74">
        <v>1583.45</v>
      </c>
    </row>
    <row r="3341" spans="1:4" x14ac:dyDescent="0.25">
      <c r="A3341" s="74">
        <v>2003892</v>
      </c>
      <c r="B3341" t="s">
        <v>24934</v>
      </c>
      <c r="C3341" s="74" t="s">
        <v>3</v>
      </c>
      <c r="D3341" s="74">
        <v>1420.23</v>
      </c>
    </row>
    <row r="3342" spans="1:4" x14ac:dyDescent="0.25">
      <c r="A3342" s="74">
        <v>2003851</v>
      </c>
      <c r="B3342" t="s">
        <v>24935</v>
      </c>
      <c r="C3342" s="74" t="s">
        <v>3</v>
      </c>
      <c r="D3342" s="74">
        <v>85.79</v>
      </c>
    </row>
    <row r="3343" spans="1:4" x14ac:dyDescent="0.25">
      <c r="A3343" s="74">
        <v>2003935</v>
      </c>
      <c r="B3343" t="s">
        <v>24936</v>
      </c>
      <c r="C3343" s="74" t="s">
        <v>3</v>
      </c>
      <c r="D3343" s="74">
        <v>9.3800000000000008</v>
      </c>
    </row>
    <row r="3344" spans="1:4" x14ac:dyDescent="0.25">
      <c r="A3344" s="74">
        <v>2003934</v>
      </c>
      <c r="B3344" t="s">
        <v>24937</v>
      </c>
      <c r="C3344" s="74" t="s">
        <v>3</v>
      </c>
      <c r="D3344" s="74">
        <v>13.86</v>
      </c>
    </row>
    <row r="3345" spans="1:4" x14ac:dyDescent="0.25">
      <c r="A3345" s="74">
        <v>2003990</v>
      </c>
      <c r="B3345" t="s">
        <v>24938</v>
      </c>
      <c r="C3345" s="74" t="s">
        <v>3</v>
      </c>
      <c r="D3345" s="74">
        <v>1316.54</v>
      </c>
    </row>
    <row r="3346" spans="1:4" x14ac:dyDescent="0.25">
      <c r="A3346" s="74">
        <v>2003991</v>
      </c>
      <c r="B3346" t="s">
        <v>24939</v>
      </c>
      <c r="C3346" s="74" t="s">
        <v>3</v>
      </c>
      <c r="D3346" s="74">
        <v>1380</v>
      </c>
    </row>
    <row r="3347" spans="1:4" x14ac:dyDescent="0.25">
      <c r="A3347" s="74">
        <v>2003992</v>
      </c>
      <c r="B3347" t="s">
        <v>24940</v>
      </c>
      <c r="C3347" s="74" t="s">
        <v>3</v>
      </c>
      <c r="D3347" s="74">
        <v>1753.61</v>
      </c>
    </row>
    <row r="3348" spans="1:4" x14ac:dyDescent="0.25">
      <c r="A3348" s="74">
        <v>2003993</v>
      </c>
      <c r="B3348" t="s">
        <v>24941</v>
      </c>
      <c r="C3348" s="74" t="s">
        <v>3</v>
      </c>
      <c r="D3348" s="74">
        <v>2221.67</v>
      </c>
    </row>
    <row r="3349" spans="1:4" x14ac:dyDescent="0.25">
      <c r="A3349" s="74">
        <v>2003994</v>
      </c>
      <c r="B3349" t="s">
        <v>24942</v>
      </c>
      <c r="C3349" s="74" t="s">
        <v>3</v>
      </c>
      <c r="D3349" s="74">
        <v>7184.86</v>
      </c>
    </row>
    <row r="3350" spans="1:4" x14ac:dyDescent="0.25">
      <c r="A3350" s="74">
        <v>2003995</v>
      </c>
      <c r="B3350" t="s">
        <v>24943</v>
      </c>
      <c r="C3350" s="74" t="s">
        <v>3</v>
      </c>
      <c r="D3350" s="74">
        <v>8695.84</v>
      </c>
    </row>
    <row r="3351" spans="1:4" x14ac:dyDescent="0.25">
      <c r="A3351" s="74">
        <v>2003996</v>
      </c>
      <c r="B3351" t="s">
        <v>24944</v>
      </c>
      <c r="C3351" s="74" t="s">
        <v>3</v>
      </c>
      <c r="D3351" s="74">
        <v>14561.03</v>
      </c>
    </row>
    <row r="3352" spans="1:4" x14ac:dyDescent="0.25">
      <c r="A3352" s="74">
        <v>2003997</v>
      </c>
      <c r="B3352" t="s">
        <v>24945</v>
      </c>
      <c r="C3352" s="74" t="s">
        <v>3</v>
      </c>
      <c r="D3352" s="74">
        <v>20494.7</v>
      </c>
    </row>
    <row r="3353" spans="1:4" x14ac:dyDescent="0.25">
      <c r="A3353" s="74">
        <v>2003983</v>
      </c>
      <c r="B3353" t="s">
        <v>24946</v>
      </c>
      <c r="C3353" s="74" t="s">
        <v>3</v>
      </c>
      <c r="D3353" s="74">
        <v>212.03</v>
      </c>
    </row>
    <row r="3354" spans="1:4" x14ac:dyDescent="0.25">
      <c r="A3354" s="74">
        <v>2003984</v>
      </c>
      <c r="B3354" t="s">
        <v>24947</v>
      </c>
      <c r="C3354" s="74" t="s">
        <v>3</v>
      </c>
      <c r="D3354" s="74">
        <v>258.36</v>
      </c>
    </row>
    <row r="3355" spans="1:4" x14ac:dyDescent="0.25">
      <c r="A3355" s="74">
        <v>2003985</v>
      </c>
      <c r="B3355" t="s">
        <v>24948</v>
      </c>
      <c r="C3355" s="74" t="s">
        <v>3</v>
      </c>
      <c r="D3355" s="74">
        <v>346.98</v>
      </c>
    </row>
    <row r="3356" spans="1:4" x14ac:dyDescent="0.25">
      <c r="A3356" s="74">
        <v>2003986</v>
      </c>
      <c r="B3356" t="s">
        <v>24949</v>
      </c>
      <c r="C3356" s="74" t="s">
        <v>3</v>
      </c>
      <c r="D3356" s="74">
        <v>505.9</v>
      </c>
    </row>
    <row r="3357" spans="1:4" x14ac:dyDescent="0.25">
      <c r="A3357" s="74">
        <v>2003987</v>
      </c>
      <c r="B3357" t="s">
        <v>24950</v>
      </c>
      <c r="C3357" s="74" t="s">
        <v>3</v>
      </c>
      <c r="D3357" s="74">
        <v>687.55</v>
      </c>
    </row>
    <row r="3358" spans="1:4" x14ac:dyDescent="0.25">
      <c r="A3358" s="74">
        <v>2003988</v>
      </c>
      <c r="B3358" t="s">
        <v>24951</v>
      </c>
      <c r="C3358" s="74" t="s">
        <v>3</v>
      </c>
      <c r="D3358" s="74">
        <v>739.74</v>
      </c>
    </row>
    <row r="3359" spans="1:4" x14ac:dyDescent="0.25">
      <c r="A3359" s="74">
        <v>2003989</v>
      </c>
      <c r="B3359" t="s">
        <v>24952</v>
      </c>
      <c r="C3359" s="74" t="s">
        <v>3</v>
      </c>
      <c r="D3359" s="74">
        <v>856.19</v>
      </c>
    </row>
    <row r="3360" spans="1:4" x14ac:dyDescent="0.25">
      <c r="A3360" s="74">
        <v>2003298</v>
      </c>
      <c r="B3360" t="s">
        <v>24953</v>
      </c>
      <c r="C3360" s="74" t="s">
        <v>3</v>
      </c>
      <c r="D3360" s="74">
        <v>12.04</v>
      </c>
    </row>
    <row r="3361" spans="1:4" x14ac:dyDescent="0.25">
      <c r="A3361" s="74">
        <v>2003297</v>
      </c>
      <c r="B3361" t="s">
        <v>24954</v>
      </c>
      <c r="C3361" s="74" t="s">
        <v>3</v>
      </c>
      <c r="D3361" s="74">
        <v>14.74</v>
      </c>
    </row>
    <row r="3362" spans="1:4" x14ac:dyDescent="0.25">
      <c r="A3362" s="74">
        <v>2003315</v>
      </c>
      <c r="B3362" t="s">
        <v>24955</v>
      </c>
      <c r="C3362" s="74" t="s">
        <v>3</v>
      </c>
      <c r="D3362" s="74">
        <v>103.47</v>
      </c>
    </row>
    <row r="3363" spans="1:4" x14ac:dyDescent="0.25">
      <c r="A3363" s="74">
        <v>2003314</v>
      </c>
      <c r="B3363" t="s">
        <v>24956</v>
      </c>
      <c r="C3363" s="74" t="s">
        <v>3</v>
      </c>
      <c r="D3363" s="74">
        <v>81.400000000000006</v>
      </c>
    </row>
    <row r="3364" spans="1:4" x14ac:dyDescent="0.25">
      <c r="A3364" s="74">
        <v>2003313</v>
      </c>
      <c r="B3364" t="s">
        <v>24957</v>
      </c>
      <c r="C3364" s="74" t="s">
        <v>3</v>
      </c>
      <c r="D3364" s="74">
        <v>128.56</v>
      </c>
    </row>
    <row r="3365" spans="1:4" x14ac:dyDescent="0.25">
      <c r="A3365" s="74">
        <v>2003312</v>
      </c>
      <c r="B3365" t="s">
        <v>24958</v>
      </c>
      <c r="C3365" s="74" t="s">
        <v>3</v>
      </c>
      <c r="D3365" s="74">
        <v>100.96</v>
      </c>
    </row>
    <row r="3366" spans="1:4" x14ac:dyDescent="0.25">
      <c r="A3366" s="74">
        <v>2003311</v>
      </c>
      <c r="B3366" t="s">
        <v>24959</v>
      </c>
      <c r="C3366" s="74" t="s">
        <v>3</v>
      </c>
      <c r="D3366" s="74">
        <v>37.04</v>
      </c>
    </row>
    <row r="3367" spans="1:4" x14ac:dyDescent="0.25">
      <c r="A3367" s="74">
        <v>2003310</v>
      </c>
      <c r="B3367" t="s">
        <v>24960</v>
      </c>
      <c r="C3367" s="74" t="s">
        <v>3</v>
      </c>
      <c r="D3367" s="74">
        <v>46.64</v>
      </c>
    </row>
    <row r="3368" spans="1:4" x14ac:dyDescent="0.25">
      <c r="A3368" s="74">
        <v>2003296</v>
      </c>
      <c r="B3368" t="s">
        <v>24961</v>
      </c>
      <c r="C3368" s="74" t="s">
        <v>3</v>
      </c>
      <c r="D3368" s="74">
        <v>12.04</v>
      </c>
    </row>
    <row r="3369" spans="1:4" x14ac:dyDescent="0.25">
      <c r="A3369" s="74">
        <v>2003295</v>
      </c>
      <c r="B3369" t="s">
        <v>24962</v>
      </c>
      <c r="C3369" s="74" t="s">
        <v>3</v>
      </c>
      <c r="D3369" s="74">
        <v>14.74</v>
      </c>
    </row>
    <row r="3370" spans="1:4" x14ac:dyDescent="0.25">
      <c r="A3370" s="74">
        <v>2003309</v>
      </c>
      <c r="B3370" t="s">
        <v>24963</v>
      </c>
      <c r="C3370" s="74" t="s">
        <v>3</v>
      </c>
      <c r="D3370" s="74">
        <v>103.47</v>
      </c>
    </row>
    <row r="3371" spans="1:4" x14ac:dyDescent="0.25">
      <c r="A3371" s="74">
        <v>2003308</v>
      </c>
      <c r="B3371" t="s">
        <v>24964</v>
      </c>
      <c r="C3371" s="74" t="s">
        <v>3</v>
      </c>
      <c r="D3371" s="74">
        <v>81.400000000000006</v>
      </c>
    </row>
    <row r="3372" spans="1:4" x14ac:dyDescent="0.25">
      <c r="A3372" s="74">
        <v>2003307</v>
      </c>
      <c r="B3372" t="s">
        <v>24965</v>
      </c>
      <c r="C3372" s="74" t="s">
        <v>3</v>
      </c>
      <c r="D3372" s="74">
        <v>128.56</v>
      </c>
    </row>
    <row r="3373" spans="1:4" x14ac:dyDescent="0.25">
      <c r="A3373" s="74">
        <v>2003306</v>
      </c>
      <c r="B3373" t="s">
        <v>24966</v>
      </c>
      <c r="C3373" s="74" t="s">
        <v>3</v>
      </c>
      <c r="D3373" s="74">
        <v>100.96</v>
      </c>
    </row>
    <row r="3374" spans="1:4" x14ac:dyDescent="0.25">
      <c r="A3374" s="74">
        <v>2003305</v>
      </c>
      <c r="B3374" t="s">
        <v>24967</v>
      </c>
      <c r="C3374" s="74" t="s">
        <v>3</v>
      </c>
      <c r="D3374" s="74">
        <v>37.04</v>
      </c>
    </row>
    <row r="3375" spans="1:4" x14ac:dyDescent="0.25">
      <c r="A3375" s="74">
        <v>2003304</v>
      </c>
      <c r="B3375" t="s">
        <v>24968</v>
      </c>
      <c r="C3375" s="74" t="s">
        <v>3</v>
      </c>
      <c r="D3375" s="74">
        <v>46.64</v>
      </c>
    </row>
    <row r="3376" spans="1:4" x14ac:dyDescent="0.25">
      <c r="A3376" s="74">
        <v>2105846</v>
      </c>
      <c r="B3376" t="s">
        <v>24969</v>
      </c>
      <c r="C3376" s="74" t="s">
        <v>23038</v>
      </c>
      <c r="D3376" s="74">
        <v>499.95</v>
      </c>
    </row>
    <row r="3377" spans="1:4" x14ac:dyDescent="0.25">
      <c r="A3377" s="74">
        <v>2105929</v>
      </c>
      <c r="B3377" t="s">
        <v>24970</v>
      </c>
      <c r="C3377" s="74" t="s">
        <v>23038</v>
      </c>
      <c r="D3377" s="74">
        <v>569.13</v>
      </c>
    </row>
    <row r="3378" spans="1:4" x14ac:dyDescent="0.25">
      <c r="A3378" s="74">
        <v>2105933</v>
      </c>
      <c r="B3378" t="s">
        <v>24971</v>
      </c>
      <c r="C3378" s="74" t="s">
        <v>23038</v>
      </c>
      <c r="D3378" s="74">
        <v>638.29999999999995</v>
      </c>
    </row>
    <row r="3379" spans="1:4" x14ac:dyDescent="0.25">
      <c r="A3379" s="74">
        <v>2106293</v>
      </c>
      <c r="B3379" t="s">
        <v>24972</v>
      </c>
      <c r="C3379" s="74" t="s">
        <v>23038</v>
      </c>
      <c r="D3379" s="74">
        <v>209.76</v>
      </c>
    </row>
    <row r="3380" spans="1:4" x14ac:dyDescent="0.25">
      <c r="A3380" s="74">
        <v>2108165</v>
      </c>
      <c r="B3380" t="s">
        <v>24973</v>
      </c>
      <c r="C3380" s="74" t="s">
        <v>21800</v>
      </c>
      <c r="D3380" s="74">
        <v>34.25</v>
      </c>
    </row>
    <row r="3381" spans="1:4" x14ac:dyDescent="0.25">
      <c r="A3381" s="74">
        <v>2108166</v>
      </c>
      <c r="B3381" t="s">
        <v>24974</v>
      </c>
      <c r="C3381" s="74" t="s">
        <v>21800</v>
      </c>
      <c r="D3381" s="74">
        <v>23.66</v>
      </c>
    </row>
    <row r="3382" spans="1:4" x14ac:dyDescent="0.25">
      <c r="A3382" s="74">
        <v>2108167</v>
      </c>
      <c r="B3382" t="s">
        <v>24975</v>
      </c>
      <c r="C3382" s="74" t="s">
        <v>21800</v>
      </c>
      <c r="D3382" s="74">
        <v>20.9</v>
      </c>
    </row>
    <row r="3383" spans="1:4" x14ac:dyDescent="0.25">
      <c r="A3383" s="74">
        <v>2108168</v>
      </c>
      <c r="B3383" t="s">
        <v>24976</v>
      </c>
      <c r="C3383" s="74" t="s">
        <v>21800</v>
      </c>
      <c r="D3383" s="74">
        <v>20.09</v>
      </c>
    </row>
    <row r="3384" spans="1:4" x14ac:dyDescent="0.25">
      <c r="A3384" s="74">
        <v>2108169</v>
      </c>
      <c r="B3384" t="s">
        <v>24977</v>
      </c>
      <c r="C3384" s="74" t="s">
        <v>21800</v>
      </c>
      <c r="D3384" s="74">
        <v>51.14</v>
      </c>
    </row>
    <row r="3385" spans="1:4" x14ac:dyDescent="0.25">
      <c r="A3385" s="74">
        <v>2108170</v>
      </c>
      <c r="B3385" t="s">
        <v>24978</v>
      </c>
      <c r="C3385" s="74" t="s">
        <v>21800</v>
      </c>
      <c r="D3385" s="74">
        <v>36.200000000000003</v>
      </c>
    </row>
    <row r="3386" spans="1:4" x14ac:dyDescent="0.25">
      <c r="A3386" s="74">
        <v>2108171</v>
      </c>
      <c r="B3386" t="s">
        <v>24979</v>
      </c>
      <c r="C3386" s="74" t="s">
        <v>21800</v>
      </c>
      <c r="D3386" s="74">
        <v>32.81</v>
      </c>
    </row>
    <row r="3387" spans="1:4" x14ac:dyDescent="0.25">
      <c r="A3387" s="74">
        <v>2108172</v>
      </c>
      <c r="B3387" t="s">
        <v>24980</v>
      </c>
      <c r="C3387" s="74" t="s">
        <v>21800</v>
      </c>
      <c r="D3387" s="74">
        <v>32.799999999999997</v>
      </c>
    </row>
    <row r="3388" spans="1:4" x14ac:dyDescent="0.25">
      <c r="A3388" s="74">
        <v>2106292</v>
      </c>
      <c r="B3388" t="s">
        <v>24981</v>
      </c>
      <c r="C3388" s="74" t="s">
        <v>23038</v>
      </c>
      <c r="D3388" s="74">
        <v>140.09</v>
      </c>
    </row>
    <row r="3389" spans="1:4" x14ac:dyDescent="0.25">
      <c r="A3389" s="74">
        <v>2106291</v>
      </c>
      <c r="B3389" t="s">
        <v>24982</v>
      </c>
      <c r="C3389" s="74" t="s">
        <v>23038</v>
      </c>
      <c r="D3389" s="74">
        <v>206.16</v>
      </c>
    </row>
    <row r="3390" spans="1:4" x14ac:dyDescent="0.25">
      <c r="A3390" s="74">
        <v>2106235</v>
      </c>
      <c r="B3390" t="s">
        <v>24983</v>
      </c>
      <c r="C3390" s="74" t="s">
        <v>21800</v>
      </c>
      <c r="D3390" s="74">
        <v>2.89</v>
      </c>
    </row>
    <row r="3391" spans="1:4" x14ac:dyDescent="0.25">
      <c r="A3391" s="74">
        <v>2106232</v>
      </c>
      <c r="B3391" t="s">
        <v>24984</v>
      </c>
      <c r="C3391" s="74" t="s">
        <v>15645</v>
      </c>
      <c r="D3391" s="74">
        <v>15.11</v>
      </c>
    </row>
    <row r="3392" spans="1:4" x14ac:dyDescent="0.25">
      <c r="A3392" s="74">
        <v>2106233</v>
      </c>
      <c r="B3392" t="s">
        <v>24985</v>
      </c>
      <c r="C3392" s="74" t="s">
        <v>15645</v>
      </c>
      <c r="D3392" s="74">
        <v>11.7</v>
      </c>
    </row>
    <row r="3393" spans="1:4" x14ac:dyDescent="0.25">
      <c r="A3393" s="74">
        <v>2105605</v>
      </c>
      <c r="B3393" t="s">
        <v>24986</v>
      </c>
      <c r="C3393" s="74" t="s">
        <v>21800</v>
      </c>
      <c r="D3393" s="74">
        <v>55.2</v>
      </c>
    </row>
    <row r="3394" spans="1:4" x14ac:dyDescent="0.25">
      <c r="A3394" s="74">
        <v>2106298</v>
      </c>
      <c r="B3394" t="s">
        <v>24987</v>
      </c>
      <c r="C3394" s="74" t="s">
        <v>3</v>
      </c>
      <c r="D3394" s="74">
        <v>35.119999999999997</v>
      </c>
    </row>
    <row r="3395" spans="1:4" x14ac:dyDescent="0.25">
      <c r="A3395" s="74">
        <v>2106295</v>
      </c>
      <c r="B3395" t="s">
        <v>24988</v>
      </c>
      <c r="C3395" s="74" t="s">
        <v>3</v>
      </c>
      <c r="D3395" s="74">
        <v>17.53</v>
      </c>
    </row>
    <row r="3396" spans="1:4" x14ac:dyDescent="0.25">
      <c r="A3396" s="74">
        <v>2106294</v>
      </c>
      <c r="B3396" t="s">
        <v>24989</v>
      </c>
      <c r="C3396" s="74" t="s">
        <v>3</v>
      </c>
      <c r="D3396" s="74">
        <v>23.9</v>
      </c>
    </row>
    <row r="3397" spans="1:4" x14ac:dyDescent="0.25">
      <c r="A3397" s="74">
        <v>2106297</v>
      </c>
      <c r="B3397" t="s">
        <v>24990</v>
      </c>
      <c r="C3397" s="74" t="s">
        <v>3</v>
      </c>
      <c r="D3397" s="74">
        <v>28.12</v>
      </c>
    </row>
    <row r="3398" spans="1:4" x14ac:dyDescent="0.25">
      <c r="A3398" s="74">
        <v>2106296</v>
      </c>
      <c r="B3398" t="s">
        <v>24991</v>
      </c>
      <c r="C3398" s="74" t="s">
        <v>3</v>
      </c>
      <c r="D3398" s="74">
        <v>46.75</v>
      </c>
    </row>
    <row r="3399" spans="1:4" x14ac:dyDescent="0.25">
      <c r="A3399" s="74">
        <v>2306731</v>
      </c>
      <c r="B3399" t="s">
        <v>24992</v>
      </c>
      <c r="C3399" s="74" t="s">
        <v>4</v>
      </c>
      <c r="D3399" s="74">
        <v>0.64</v>
      </c>
    </row>
    <row r="3400" spans="1:4" x14ac:dyDescent="0.25">
      <c r="A3400" s="74">
        <v>2306728</v>
      </c>
      <c r="B3400" t="s">
        <v>24993</v>
      </c>
      <c r="C3400" s="74" t="s">
        <v>3</v>
      </c>
      <c r="D3400" s="74">
        <v>1578.26</v>
      </c>
    </row>
    <row r="3401" spans="1:4" x14ac:dyDescent="0.25">
      <c r="A3401" s="74">
        <v>2306729</v>
      </c>
      <c r="B3401" t="s">
        <v>24994</v>
      </c>
      <c r="C3401" s="74" t="s">
        <v>3</v>
      </c>
      <c r="D3401" s="74">
        <v>1922.82</v>
      </c>
    </row>
    <row r="3402" spans="1:4" x14ac:dyDescent="0.25">
      <c r="A3402" s="74">
        <v>2306727</v>
      </c>
      <c r="B3402" t="s">
        <v>24995</v>
      </c>
      <c r="C3402" s="74" t="s">
        <v>3</v>
      </c>
      <c r="D3402" s="74">
        <v>369.31</v>
      </c>
    </row>
    <row r="3403" spans="1:4" x14ac:dyDescent="0.25">
      <c r="A3403" s="74">
        <v>2306730</v>
      </c>
      <c r="B3403" t="s">
        <v>24996</v>
      </c>
      <c r="C3403" s="74" t="s">
        <v>21800</v>
      </c>
      <c r="D3403" s="74">
        <v>124.84</v>
      </c>
    </row>
    <row r="3404" spans="1:4" x14ac:dyDescent="0.25">
      <c r="A3404" s="74">
        <v>2306726</v>
      </c>
      <c r="B3404" t="s">
        <v>24997</v>
      </c>
      <c r="C3404" s="74" t="s">
        <v>3</v>
      </c>
      <c r="D3404" s="74">
        <v>241.37</v>
      </c>
    </row>
    <row r="3405" spans="1:4" x14ac:dyDescent="0.25">
      <c r="A3405" s="74">
        <v>2306076</v>
      </c>
      <c r="B3405" t="s">
        <v>24998</v>
      </c>
      <c r="C3405" s="74" t="s">
        <v>4</v>
      </c>
      <c r="D3405" s="74">
        <v>11.57</v>
      </c>
    </row>
    <row r="3406" spans="1:4" x14ac:dyDescent="0.25">
      <c r="A3406" s="74">
        <v>2306247</v>
      </c>
      <c r="B3406" t="s">
        <v>24999</v>
      </c>
      <c r="C3406" s="74" t="s">
        <v>21800</v>
      </c>
      <c r="D3406" s="74">
        <v>216.21</v>
      </c>
    </row>
    <row r="3407" spans="1:4" x14ac:dyDescent="0.25">
      <c r="A3407" s="74">
        <v>2306248</v>
      </c>
      <c r="B3407" t="s">
        <v>25000</v>
      </c>
      <c r="C3407" s="74" t="s">
        <v>21800</v>
      </c>
      <c r="D3407" s="74">
        <v>500.6</v>
      </c>
    </row>
    <row r="3408" spans="1:4" x14ac:dyDescent="0.25">
      <c r="A3408" s="74">
        <v>2306279</v>
      </c>
      <c r="B3408" t="s">
        <v>25001</v>
      </c>
      <c r="C3408" s="74" t="s">
        <v>21800</v>
      </c>
      <c r="D3408" s="74">
        <v>80.430000000000007</v>
      </c>
    </row>
    <row r="3409" spans="1:4" x14ac:dyDescent="0.25">
      <c r="A3409" s="74">
        <v>2306651</v>
      </c>
      <c r="B3409" t="s">
        <v>25002</v>
      </c>
      <c r="C3409" s="74" t="s">
        <v>3</v>
      </c>
      <c r="D3409" s="74">
        <v>7497.35</v>
      </c>
    </row>
    <row r="3410" spans="1:4" x14ac:dyDescent="0.25">
      <c r="A3410" s="74">
        <v>2306678</v>
      </c>
      <c r="B3410" t="s">
        <v>25003</v>
      </c>
      <c r="C3410" s="74" t="s">
        <v>3</v>
      </c>
      <c r="D3410" s="74">
        <v>7285.17</v>
      </c>
    </row>
    <row r="3411" spans="1:4" x14ac:dyDescent="0.25">
      <c r="A3411" s="74">
        <v>2306652</v>
      </c>
      <c r="B3411" t="s">
        <v>25004</v>
      </c>
      <c r="C3411" s="74" t="s">
        <v>3</v>
      </c>
      <c r="D3411" s="74">
        <v>7545.77</v>
      </c>
    </row>
    <row r="3412" spans="1:4" x14ac:dyDescent="0.25">
      <c r="A3412" s="74">
        <v>2306679</v>
      </c>
      <c r="B3412" t="s">
        <v>25005</v>
      </c>
      <c r="C3412" s="74" t="s">
        <v>3</v>
      </c>
      <c r="D3412" s="74">
        <v>7325.73</v>
      </c>
    </row>
    <row r="3413" spans="1:4" x14ac:dyDescent="0.25">
      <c r="A3413" s="74">
        <v>2306653</v>
      </c>
      <c r="B3413" t="s">
        <v>25006</v>
      </c>
      <c r="C3413" s="74" t="s">
        <v>3</v>
      </c>
      <c r="D3413" s="74">
        <v>7596.17</v>
      </c>
    </row>
    <row r="3414" spans="1:4" x14ac:dyDescent="0.25">
      <c r="A3414" s="74">
        <v>2306680</v>
      </c>
      <c r="B3414" t="s">
        <v>25007</v>
      </c>
      <c r="C3414" s="74" t="s">
        <v>3</v>
      </c>
      <c r="D3414" s="74">
        <v>7367.66</v>
      </c>
    </row>
    <row r="3415" spans="1:4" x14ac:dyDescent="0.25">
      <c r="A3415" s="74">
        <v>2306654</v>
      </c>
      <c r="B3415" t="s">
        <v>25008</v>
      </c>
      <c r="C3415" s="74" t="s">
        <v>3</v>
      </c>
      <c r="D3415" s="74">
        <v>7646.02</v>
      </c>
    </row>
    <row r="3416" spans="1:4" x14ac:dyDescent="0.25">
      <c r="A3416" s="74">
        <v>2306681</v>
      </c>
      <c r="B3416" t="s">
        <v>25009</v>
      </c>
      <c r="C3416" s="74" t="s">
        <v>3</v>
      </c>
      <c r="D3416" s="74">
        <v>7408.37</v>
      </c>
    </row>
    <row r="3417" spans="1:4" x14ac:dyDescent="0.25">
      <c r="A3417" s="74">
        <v>2306655</v>
      </c>
      <c r="B3417" t="s">
        <v>25010</v>
      </c>
      <c r="C3417" s="74" t="s">
        <v>3</v>
      </c>
      <c r="D3417" s="74">
        <v>7696.77</v>
      </c>
    </row>
    <row r="3418" spans="1:4" x14ac:dyDescent="0.25">
      <c r="A3418" s="74">
        <v>2306682</v>
      </c>
      <c r="B3418" t="s">
        <v>25011</v>
      </c>
      <c r="C3418" s="74" t="s">
        <v>3</v>
      </c>
      <c r="D3418" s="74">
        <v>7449.22</v>
      </c>
    </row>
    <row r="3419" spans="1:4" x14ac:dyDescent="0.25">
      <c r="A3419" s="74">
        <v>2306656</v>
      </c>
      <c r="B3419" t="s">
        <v>25012</v>
      </c>
      <c r="C3419" s="74" t="s">
        <v>3</v>
      </c>
      <c r="D3419" s="74">
        <v>10254.31</v>
      </c>
    </row>
    <row r="3420" spans="1:4" x14ac:dyDescent="0.25">
      <c r="A3420" s="74">
        <v>2306683</v>
      </c>
      <c r="B3420" t="s">
        <v>25013</v>
      </c>
      <c r="C3420" s="74" t="s">
        <v>3</v>
      </c>
      <c r="D3420" s="74">
        <v>10034.26</v>
      </c>
    </row>
    <row r="3421" spans="1:4" x14ac:dyDescent="0.25">
      <c r="A3421" s="74">
        <v>2306657</v>
      </c>
      <c r="B3421" t="s">
        <v>25014</v>
      </c>
      <c r="C3421" s="74" t="s">
        <v>3</v>
      </c>
      <c r="D3421" s="74">
        <v>10348.34</v>
      </c>
    </row>
    <row r="3422" spans="1:4" x14ac:dyDescent="0.25">
      <c r="A3422" s="74">
        <v>2306684</v>
      </c>
      <c r="B3422" t="s">
        <v>25015</v>
      </c>
      <c r="C3422" s="74" t="s">
        <v>3</v>
      </c>
      <c r="D3422" s="74">
        <v>10119.84</v>
      </c>
    </row>
    <row r="3423" spans="1:4" x14ac:dyDescent="0.25">
      <c r="A3423" s="74">
        <v>2306658</v>
      </c>
      <c r="B3423" t="s">
        <v>25016</v>
      </c>
      <c r="C3423" s="74" t="s">
        <v>3</v>
      </c>
      <c r="D3423" s="74">
        <v>10440.469999999999</v>
      </c>
    </row>
    <row r="3424" spans="1:4" x14ac:dyDescent="0.25">
      <c r="A3424" s="74">
        <v>2306685</v>
      </c>
      <c r="B3424" t="s">
        <v>25017</v>
      </c>
      <c r="C3424" s="74" t="s">
        <v>3</v>
      </c>
      <c r="D3424" s="74">
        <v>10202.83</v>
      </c>
    </row>
    <row r="3425" spans="1:4" x14ac:dyDescent="0.25">
      <c r="A3425" s="74">
        <v>2306659</v>
      </c>
      <c r="B3425" t="s">
        <v>25018</v>
      </c>
      <c r="C3425" s="74" t="s">
        <v>3</v>
      </c>
      <c r="D3425" s="74">
        <v>10536.1</v>
      </c>
    </row>
    <row r="3426" spans="1:4" x14ac:dyDescent="0.25">
      <c r="A3426" s="74">
        <v>2306686</v>
      </c>
      <c r="B3426" t="s">
        <v>25019</v>
      </c>
      <c r="C3426" s="74" t="s">
        <v>3</v>
      </c>
      <c r="D3426" s="74">
        <v>10288.549999999999</v>
      </c>
    </row>
    <row r="3427" spans="1:4" x14ac:dyDescent="0.25">
      <c r="A3427" s="74">
        <v>2306637</v>
      </c>
      <c r="B3427" t="s">
        <v>25020</v>
      </c>
      <c r="C3427" s="74" t="s">
        <v>3</v>
      </c>
      <c r="D3427" s="74">
        <v>2556.5</v>
      </c>
    </row>
    <row r="3428" spans="1:4" x14ac:dyDescent="0.25">
      <c r="A3428" s="74">
        <v>2306664</v>
      </c>
      <c r="B3428" t="s">
        <v>25021</v>
      </c>
      <c r="C3428" s="74" t="s">
        <v>3</v>
      </c>
      <c r="D3428" s="74">
        <v>2370.84</v>
      </c>
    </row>
    <row r="3429" spans="1:4" x14ac:dyDescent="0.25">
      <c r="A3429" s="74">
        <v>2306732</v>
      </c>
      <c r="B3429" t="s">
        <v>25022</v>
      </c>
      <c r="C3429" s="74" t="s">
        <v>3</v>
      </c>
      <c r="D3429" s="74">
        <v>1013.25</v>
      </c>
    </row>
    <row r="3430" spans="1:4" x14ac:dyDescent="0.25">
      <c r="A3430" s="74">
        <v>2306733</v>
      </c>
      <c r="B3430" t="s">
        <v>25023</v>
      </c>
      <c r="C3430" s="74" t="s">
        <v>3</v>
      </c>
      <c r="D3430" s="74">
        <v>856.91</v>
      </c>
    </row>
    <row r="3431" spans="1:4" x14ac:dyDescent="0.25">
      <c r="A3431" s="74">
        <v>2306734</v>
      </c>
      <c r="B3431" t="s">
        <v>25024</v>
      </c>
      <c r="C3431" s="74" t="s">
        <v>3</v>
      </c>
      <c r="D3431" s="74">
        <v>1235.23</v>
      </c>
    </row>
    <row r="3432" spans="1:4" x14ac:dyDescent="0.25">
      <c r="A3432" s="74">
        <v>2306735</v>
      </c>
      <c r="B3432" t="s">
        <v>25025</v>
      </c>
      <c r="C3432" s="74" t="s">
        <v>3</v>
      </c>
      <c r="D3432" s="74">
        <v>1074.6500000000001</v>
      </c>
    </row>
    <row r="3433" spans="1:4" x14ac:dyDescent="0.25">
      <c r="A3433" s="74">
        <v>2306633</v>
      </c>
      <c r="B3433" t="s">
        <v>25026</v>
      </c>
      <c r="C3433" s="74" t="s">
        <v>3</v>
      </c>
      <c r="D3433" s="74">
        <v>1405.81</v>
      </c>
    </row>
    <row r="3434" spans="1:4" x14ac:dyDescent="0.25">
      <c r="A3434" s="74">
        <v>2306660</v>
      </c>
      <c r="B3434" t="s">
        <v>25027</v>
      </c>
      <c r="C3434" s="74" t="s">
        <v>3</v>
      </c>
      <c r="D3434" s="74">
        <v>1240.78</v>
      </c>
    </row>
    <row r="3435" spans="1:4" x14ac:dyDescent="0.25">
      <c r="A3435" s="74">
        <v>2306634</v>
      </c>
      <c r="B3435" t="s">
        <v>25028</v>
      </c>
      <c r="C3435" s="74" t="s">
        <v>3</v>
      </c>
      <c r="D3435" s="74">
        <v>1638.98</v>
      </c>
    </row>
    <row r="3436" spans="1:4" x14ac:dyDescent="0.25">
      <c r="A3436" s="74">
        <v>2306661</v>
      </c>
      <c r="B3436" t="s">
        <v>25029</v>
      </c>
      <c r="C3436" s="74" t="s">
        <v>3</v>
      </c>
      <c r="D3436" s="74">
        <v>1469.23</v>
      </c>
    </row>
    <row r="3437" spans="1:4" x14ac:dyDescent="0.25">
      <c r="A3437" s="74">
        <v>2306635</v>
      </c>
      <c r="B3437" t="s">
        <v>25030</v>
      </c>
      <c r="C3437" s="74" t="s">
        <v>3</v>
      </c>
      <c r="D3437" s="74">
        <v>1980.49</v>
      </c>
    </row>
    <row r="3438" spans="1:4" x14ac:dyDescent="0.25">
      <c r="A3438" s="74">
        <v>2306662</v>
      </c>
      <c r="B3438" t="s">
        <v>25031</v>
      </c>
      <c r="C3438" s="74" t="s">
        <v>3</v>
      </c>
      <c r="D3438" s="74">
        <v>1805.75</v>
      </c>
    </row>
    <row r="3439" spans="1:4" x14ac:dyDescent="0.25">
      <c r="A3439" s="74">
        <v>2306636</v>
      </c>
      <c r="B3439" t="s">
        <v>25032</v>
      </c>
      <c r="C3439" s="74" t="s">
        <v>3</v>
      </c>
      <c r="D3439" s="74">
        <v>1997.52</v>
      </c>
    </row>
    <row r="3440" spans="1:4" x14ac:dyDescent="0.25">
      <c r="A3440" s="74">
        <v>2306663</v>
      </c>
      <c r="B3440" t="s">
        <v>25033</v>
      </c>
      <c r="C3440" s="74" t="s">
        <v>3</v>
      </c>
      <c r="D3440" s="74">
        <v>1817.49</v>
      </c>
    </row>
    <row r="3441" spans="1:4" x14ac:dyDescent="0.25">
      <c r="A3441" s="74">
        <v>2306641</v>
      </c>
      <c r="B3441" t="s">
        <v>25034</v>
      </c>
      <c r="C3441" s="74" t="s">
        <v>3</v>
      </c>
      <c r="D3441" s="74">
        <v>3228.4</v>
      </c>
    </row>
    <row r="3442" spans="1:4" x14ac:dyDescent="0.25">
      <c r="A3442" s="74">
        <v>2306668</v>
      </c>
      <c r="B3442" t="s">
        <v>25035</v>
      </c>
      <c r="C3442" s="74" t="s">
        <v>3</v>
      </c>
      <c r="D3442" s="74">
        <v>3042.74</v>
      </c>
    </row>
    <row r="3443" spans="1:4" x14ac:dyDescent="0.25">
      <c r="A3443" s="74">
        <v>2306642</v>
      </c>
      <c r="B3443" t="s">
        <v>25036</v>
      </c>
      <c r="C3443" s="74" t="s">
        <v>3</v>
      </c>
      <c r="D3443" s="74">
        <v>3251.71</v>
      </c>
    </row>
    <row r="3444" spans="1:4" x14ac:dyDescent="0.25">
      <c r="A3444" s="74">
        <v>2306669</v>
      </c>
      <c r="B3444" t="s">
        <v>25037</v>
      </c>
      <c r="C3444" s="74" t="s">
        <v>3</v>
      </c>
      <c r="D3444" s="74">
        <v>3060.06</v>
      </c>
    </row>
    <row r="3445" spans="1:4" x14ac:dyDescent="0.25">
      <c r="A3445" s="74">
        <v>2306643</v>
      </c>
      <c r="B3445" t="s">
        <v>25038</v>
      </c>
      <c r="C3445" s="74" t="s">
        <v>3</v>
      </c>
      <c r="D3445" s="74">
        <v>3275.16</v>
      </c>
    </row>
    <row r="3446" spans="1:4" x14ac:dyDescent="0.25">
      <c r="A3446" s="74">
        <v>2306670</v>
      </c>
      <c r="B3446" t="s">
        <v>25039</v>
      </c>
      <c r="C3446" s="74" t="s">
        <v>3</v>
      </c>
      <c r="D3446" s="74">
        <v>3077.12</v>
      </c>
    </row>
    <row r="3447" spans="1:4" x14ac:dyDescent="0.25">
      <c r="A3447" s="74">
        <v>2306638</v>
      </c>
      <c r="B3447" t="s">
        <v>25040</v>
      </c>
      <c r="C3447" s="74" t="s">
        <v>3</v>
      </c>
      <c r="D3447" s="74">
        <v>2060.38</v>
      </c>
    </row>
    <row r="3448" spans="1:4" x14ac:dyDescent="0.25">
      <c r="A3448" s="74">
        <v>2306665</v>
      </c>
      <c r="B3448" t="s">
        <v>25041</v>
      </c>
      <c r="C3448" s="74" t="s">
        <v>3</v>
      </c>
      <c r="D3448" s="74">
        <v>1890.64</v>
      </c>
    </row>
    <row r="3449" spans="1:4" x14ac:dyDescent="0.25">
      <c r="A3449" s="74">
        <v>2306639</v>
      </c>
      <c r="B3449" t="s">
        <v>25042</v>
      </c>
      <c r="C3449" s="74" t="s">
        <v>3</v>
      </c>
      <c r="D3449" s="74">
        <v>2495.15</v>
      </c>
    </row>
    <row r="3450" spans="1:4" x14ac:dyDescent="0.25">
      <c r="A3450" s="74">
        <v>2306666</v>
      </c>
      <c r="B3450" t="s">
        <v>25043</v>
      </c>
      <c r="C3450" s="74" t="s">
        <v>3</v>
      </c>
      <c r="D3450" s="74">
        <v>2320.41</v>
      </c>
    </row>
    <row r="3451" spans="1:4" x14ac:dyDescent="0.25">
      <c r="A3451" s="74">
        <v>2306640</v>
      </c>
      <c r="B3451" t="s">
        <v>25044</v>
      </c>
      <c r="C3451" s="74" t="s">
        <v>3</v>
      </c>
      <c r="D3451" s="74">
        <v>2517.69</v>
      </c>
    </row>
    <row r="3452" spans="1:4" x14ac:dyDescent="0.25">
      <c r="A3452" s="74">
        <v>2306667</v>
      </c>
      <c r="B3452" t="s">
        <v>25045</v>
      </c>
      <c r="C3452" s="74" t="s">
        <v>3</v>
      </c>
      <c r="D3452" s="74">
        <v>2337.66</v>
      </c>
    </row>
    <row r="3453" spans="1:4" x14ac:dyDescent="0.25">
      <c r="A3453" s="74">
        <v>2306645</v>
      </c>
      <c r="B3453" t="s">
        <v>25046</v>
      </c>
      <c r="C3453" s="74" t="s">
        <v>3</v>
      </c>
      <c r="D3453" s="74">
        <v>3851.16</v>
      </c>
    </row>
    <row r="3454" spans="1:4" x14ac:dyDescent="0.25">
      <c r="A3454" s="74">
        <v>2306672</v>
      </c>
      <c r="B3454" t="s">
        <v>25047</v>
      </c>
      <c r="C3454" s="74" t="s">
        <v>3</v>
      </c>
      <c r="D3454" s="74">
        <v>3665.5</v>
      </c>
    </row>
    <row r="3455" spans="1:4" x14ac:dyDescent="0.25">
      <c r="A3455" s="74">
        <v>2306646</v>
      </c>
      <c r="B3455" t="s">
        <v>25048</v>
      </c>
      <c r="C3455" s="74" t="s">
        <v>3</v>
      </c>
      <c r="D3455" s="74">
        <v>3881.37</v>
      </c>
    </row>
    <row r="3456" spans="1:4" x14ac:dyDescent="0.25">
      <c r="A3456" s="74">
        <v>2306673</v>
      </c>
      <c r="B3456" t="s">
        <v>25049</v>
      </c>
      <c r="C3456" s="74" t="s">
        <v>3</v>
      </c>
      <c r="D3456" s="74">
        <v>3689.72</v>
      </c>
    </row>
    <row r="3457" spans="1:4" x14ac:dyDescent="0.25">
      <c r="A3457" s="74">
        <v>2306647</v>
      </c>
      <c r="B3457" t="s">
        <v>25050</v>
      </c>
      <c r="C3457" s="74" t="s">
        <v>3</v>
      </c>
      <c r="D3457" s="74">
        <v>3911.37</v>
      </c>
    </row>
    <row r="3458" spans="1:4" x14ac:dyDescent="0.25">
      <c r="A3458" s="74">
        <v>2306674</v>
      </c>
      <c r="B3458" t="s">
        <v>25051</v>
      </c>
      <c r="C3458" s="74" t="s">
        <v>3</v>
      </c>
      <c r="D3458" s="74">
        <v>3713.34</v>
      </c>
    </row>
    <row r="3459" spans="1:4" x14ac:dyDescent="0.25">
      <c r="A3459" s="74">
        <v>2306648</v>
      </c>
      <c r="B3459" t="s">
        <v>25052</v>
      </c>
      <c r="C3459" s="74" t="s">
        <v>3</v>
      </c>
      <c r="D3459" s="74">
        <v>5576.18</v>
      </c>
    </row>
    <row r="3460" spans="1:4" x14ac:dyDescent="0.25">
      <c r="A3460" s="74">
        <v>2306675</v>
      </c>
      <c r="B3460" t="s">
        <v>25053</v>
      </c>
      <c r="C3460" s="74" t="s">
        <v>3</v>
      </c>
      <c r="D3460" s="74">
        <v>5371.31</v>
      </c>
    </row>
    <row r="3461" spans="1:4" x14ac:dyDescent="0.25">
      <c r="A3461" s="74">
        <v>2306649</v>
      </c>
      <c r="B3461" t="s">
        <v>25054</v>
      </c>
      <c r="C3461" s="74" t="s">
        <v>3</v>
      </c>
      <c r="D3461" s="74">
        <v>5607.9</v>
      </c>
    </row>
    <row r="3462" spans="1:4" x14ac:dyDescent="0.25">
      <c r="A3462" s="74">
        <v>2306676</v>
      </c>
      <c r="B3462" t="s">
        <v>25055</v>
      </c>
      <c r="C3462" s="74" t="s">
        <v>3</v>
      </c>
      <c r="D3462" s="74">
        <v>5395.72</v>
      </c>
    </row>
    <row r="3463" spans="1:4" x14ac:dyDescent="0.25">
      <c r="A3463" s="74">
        <v>2306650</v>
      </c>
      <c r="B3463" t="s">
        <v>25056</v>
      </c>
      <c r="C3463" s="74" t="s">
        <v>3</v>
      </c>
      <c r="D3463" s="74">
        <v>5639.49</v>
      </c>
    </row>
    <row r="3464" spans="1:4" x14ac:dyDescent="0.25">
      <c r="A3464" s="74">
        <v>2306677</v>
      </c>
      <c r="B3464" t="s">
        <v>25057</v>
      </c>
      <c r="C3464" s="74" t="s">
        <v>3</v>
      </c>
      <c r="D3464" s="74">
        <v>5419.45</v>
      </c>
    </row>
    <row r="3465" spans="1:4" x14ac:dyDescent="0.25">
      <c r="A3465" s="74">
        <v>2306644</v>
      </c>
      <c r="B3465" t="s">
        <v>25058</v>
      </c>
      <c r="C3465" s="74" t="s">
        <v>3</v>
      </c>
      <c r="D3465" s="74">
        <v>3004.82</v>
      </c>
    </row>
    <row r="3466" spans="1:4" x14ac:dyDescent="0.25">
      <c r="A3466" s="74">
        <v>2306671</v>
      </c>
      <c r="B3466" t="s">
        <v>25059</v>
      </c>
      <c r="C3466" s="74" t="s">
        <v>3</v>
      </c>
      <c r="D3466" s="74">
        <v>2824.78</v>
      </c>
    </row>
    <row r="3467" spans="1:4" x14ac:dyDescent="0.25">
      <c r="A3467" s="74">
        <v>2306141</v>
      </c>
      <c r="B3467" t="s">
        <v>25060</v>
      </c>
      <c r="C3467" s="74" t="s">
        <v>3</v>
      </c>
      <c r="D3467" s="74">
        <v>68.97</v>
      </c>
    </row>
    <row r="3468" spans="1:4" x14ac:dyDescent="0.25">
      <c r="A3468" s="74">
        <v>2306145</v>
      </c>
      <c r="B3468" t="s">
        <v>25061</v>
      </c>
      <c r="C3468" s="74" t="s">
        <v>3</v>
      </c>
      <c r="D3468" s="74">
        <v>49.49</v>
      </c>
    </row>
    <row r="3469" spans="1:4" x14ac:dyDescent="0.25">
      <c r="A3469" s="74">
        <v>2306142</v>
      </c>
      <c r="B3469" t="s">
        <v>25062</v>
      </c>
      <c r="C3469" s="74" t="s">
        <v>3</v>
      </c>
      <c r="D3469" s="74">
        <v>86.24</v>
      </c>
    </row>
    <row r="3470" spans="1:4" x14ac:dyDescent="0.25">
      <c r="A3470" s="74">
        <v>2306146</v>
      </c>
      <c r="B3470" t="s">
        <v>25063</v>
      </c>
      <c r="C3470" s="74" t="s">
        <v>3</v>
      </c>
      <c r="D3470" s="74">
        <v>58.19</v>
      </c>
    </row>
    <row r="3471" spans="1:4" x14ac:dyDescent="0.25">
      <c r="A3471" s="74">
        <v>2306143</v>
      </c>
      <c r="B3471" t="s">
        <v>25064</v>
      </c>
      <c r="C3471" s="74" t="s">
        <v>3</v>
      </c>
      <c r="D3471" s="74">
        <v>106.37</v>
      </c>
    </row>
    <row r="3472" spans="1:4" x14ac:dyDescent="0.25">
      <c r="A3472" s="74">
        <v>2306147</v>
      </c>
      <c r="B3472" t="s">
        <v>25065</v>
      </c>
      <c r="C3472" s="74" t="s">
        <v>3</v>
      </c>
      <c r="D3472" s="74">
        <v>68.19</v>
      </c>
    </row>
    <row r="3473" spans="1:4" x14ac:dyDescent="0.25">
      <c r="A3473" s="74">
        <v>2306144</v>
      </c>
      <c r="B3473" t="s">
        <v>25066</v>
      </c>
      <c r="C3473" s="74" t="s">
        <v>3</v>
      </c>
      <c r="D3473" s="74">
        <v>130.16</v>
      </c>
    </row>
    <row r="3474" spans="1:4" x14ac:dyDescent="0.25">
      <c r="A3474" s="74">
        <v>2306148</v>
      </c>
      <c r="B3474" t="s">
        <v>25067</v>
      </c>
      <c r="C3474" s="74" t="s">
        <v>3</v>
      </c>
      <c r="D3474" s="74">
        <v>80.3</v>
      </c>
    </row>
    <row r="3475" spans="1:4" x14ac:dyDescent="0.25">
      <c r="A3475" s="74">
        <v>2306624</v>
      </c>
      <c r="B3475" t="s">
        <v>25068</v>
      </c>
      <c r="C3475" s="74" t="s">
        <v>3</v>
      </c>
      <c r="D3475" s="74">
        <v>7245.6</v>
      </c>
    </row>
    <row r="3476" spans="1:4" x14ac:dyDescent="0.25">
      <c r="A3476" s="74">
        <v>2306625</v>
      </c>
      <c r="B3476" t="s">
        <v>25069</v>
      </c>
      <c r="C3476" s="74" t="s">
        <v>3</v>
      </c>
      <c r="D3476" s="74">
        <v>7284.16</v>
      </c>
    </row>
    <row r="3477" spans="1:4" x14ac:dyDescent="0.25">
      <c r="A3477" s="74">
        <v>2306626</v>
      </c>
      <c r="B3477" t="s">
        <v>25070</v>
      </c>
      <c r="C3477" s="74" t="s">
        <v>3</v>
      </c>
      <c r="D3477" s="74">
        <v>7323.98</v>
      </c>
    </row>
    <row r="3478" spans="1:4" x14ac:dyDescent="0.25">
      <c r="A3478" s="74">
        <v>2306627</v>
      </c>
      <c r="B3478" t="s">
        <v>25071</v>
      </c>
      <c r="C3478" s="74" t="s">
        <v>3</v>
      </c>
      <c r="D3478" s="74">
        <v>7362.55</v>
      </c>
    </row>
    <row r="3479" spans="1:4" x14ac:dyDescent="0.25">
      <c r="A3479" s="74">
        <v>2306628</v>
      </c>
      <c r="B3479" t="s">
        <v>25072</v>
      </c>
      <c r="C3479" s="74" t="s">
        <v>3</v>
      </c>
      <c r="D3479" s="74">
        <v>7401.17</v>
      </c>
    </row>
    <row r="3480" spans="1:4" x14ac:dyDescent="0.25">
      <c r="A3480" s="74">
        <v>2306629</v>
      </c>
      <c r="B3480" t="s">
        <v>25073</v>
      </c>
      <c r="C3480" s="74" t="s">
        <v>3</v>
      </c>
      <c r="D3480" s="74">
        <v>9984.73</v>
      </c>
    </row>
    <row r="3481" spans="1:4" x14ac:dyDescent="0.25">
      <c r="A3481" s="74">
        <v>2306630</v>
      </c>
      <c r="B3481" t="s">
        <v>25074</v>
      </c>
      <c r="C3481" s="74" t="s">
        <v>3</v>
      </c>
      <c r="D3481" s="74">
        <v>10067.67</v>
      </c>
    </row>
    <row r="3482" spans="1:4" x14ac:dyDescent="0.25">
      <c r="A3482" s="74">
        <v>2306631</v>
      </c>
      <c r="B3482" t="s">
        <v>25075</v>
      </c>
      <c r="C3482" s="74" t="s">
        <v>3</v>
      </c>
      <c r="D3482" s="74">
        <v>10148.01</v>
      </c>
    </row>
    <row r="3483" spans="1:4" x14ac:dyDescent="0.25">
      <c r="A3483" s="74">
        <v>2306632</v>
      </c>
      <c r="B3483" t="s">
        <v>25076</v>
      </c>
      <c r="C3483" s="74" t="s">
        <v>3</v>
      </c>
      <c r="D3483" s="74">
        <v>10230.950000000001</v>
      </c>
    </row>
    <row r="3484" spans="1:4" x14ac:dyDescent="0.25">
      <c r="A3484" s="74">
        <v>2306610</v>
      </c>
      <c r="B3484" t="s">
        <v>25077</v>
      </c>
      <c r="C3484" s="74" t="s">
        <v>3</v>
      </c>
      <c r="D3484" s="74">
        <v>2346.36</v>
      </c>
    </row>
    <row r="3485" spans="1:4" x14ac:dyDescent="0.25">
      <c r="A3485" s="74">
        <v>2306604</v>
      </c>
      <c r="B3485" t="s">
        <v>25078</v>
      </c>
      <c r="C3485" s="74" t="s">
        <v>3</v>
      </c>
      <c r="D3485" s="74">
        <v>838.26</v>
      </c>
    </row>
    <row r="3486" spans="1:4" x14ac:dyDescent="0.25">
      <c r="A3486" s="74">
        <v>2306605</v>
      </c>
      <c r="B3486" t="s">
        <v>25079</v>
      </c>
      <c r="C3486" s="74" t="s">
        <v>3</v>
      </c>
      <c r="D3486" s="74">
        <v>1055.1099999999999</v>
      </c>
    </row>
    <row r="3487" spans="1:4" x14ac:dyDescent="0.25">
      <c r="A3487" s="74">
        <v>2306606</v>
      </c>
      <c r="B3487" t="s">
        <v>25080</v>
      </c>
      <c r="C3487" s="74" t="s">
        <v>3</v>
      </c>
      <c r="D3487" s="74">
        <v>1220.31</v>
      </c>
    </row>
    <row r="3488" spans="1:4" x14ac:dyDescent="0.25">
      <c r="A3488" s="74">
        <v>2306607</v>
      </c>
      <c r="B3488" t="s">
        <v>25081</v>
      </c>
      <c r="C3488" s="74" t="s">
        <v>3</v>
      </c>
      <c r="D3488" s="74">
        <v>1447.8</v>
      </c>
    </row>
    <row r="3489" spans="1:4" x14ac:dyDescent="0.25">
      <c r="A3489" s="74">
        <v>2306608</v>
      </c>
      <c r="B3489" t="s">
        <v>25082</v>
      </c>
      <c r="C3489" s="74" t="s">
        <v>3</v>
      </c>
      <c r="D3489" s="74">
        <v>1783.34</v>
      </c>
    </row>
    <row r="3490" spans="1:4" x14ac:dyDescent="0.25">
      <c r="A3490" s="74">
        <v>2306609</v>
      </c>
      <c r="B3490" t="s">
        <v>25083</v>
      </c>
      <c r="C3490" s="74" t="s">
        <v>3</v>
      </c>
      <c r="D3490" s="74">
        <v>1794.05</v>
      </c>
    </row>
    <row r="3491" spans="1:4" x14ac:dyDescent="0.25">
      <c r="A3491" s="74">
        <v>2306614</v>
      </c>
      <c r="B3491" t="s">
        <v>25084</v>
      </c>
      <c r="C3491" s="74" t="s">
        <v>3</v>
      </c>
      <c r="D3491" s="74">
        <v>3016.45</v>
      </c>
    </row>
    <row r="3492" spans="1:4" x14ac:dyDescent="0.25">
      <c r="A3492" s="74">
        <v>2306615</v>
      </c>
      <c r="B3492" t="s">
        <v>25085</v>
      </c>
      <c r="C3492" s="74" t="s">
        <v>3</v>
      </c>
      <c r="D3492" s="74">
        <v>3032.49</v>
      </c>
    </row>
    <row r="3493" spans="1:4" x14ac:dyDescent="0.25">
      <c r="A3493" s="74">
        <v>2306616</v>
      </c>
      <c r="B3493" t="s">
        <v>25086</v>
      </c>
      <c r="C3493" s="74" t="s">
        <v>3</v>
      </c>
      <c r="D3493" s="74">
        <v>3048.25</v>
      </c>
    </row>
    <row r="3494" spans="1:4" x14ac:dyDescent="0.25">
      <c r="A3494" s="74">
        <v>2306611</v>
      </c>
      <c r="B3494" t="s">
        <v>25087</v>
      </c>
      <c r="C3494" s="74" t="s">
        <v>3</v>
      </c>
      <c r="D3494" s="74">
        <v>1867.93</v>
      </c>
    </row>
    <row r="3495" spans="1:4" x14ac:dyDescent="0.25">
      <c r="A3495" s="74">
        <v>2306612</v>
      </c>
      <c r="B3495" t="s">
        <v>25088</v>
      </c>
      <c r="C3495" s="74" t="s">
        <v>3</v>
      </c>
      <c r="D3495" s="74">
        <v>2296.5500000000002</v>
      </c>
    </row>
    <row r="3496" spans="1:4" x14ac:dyDescent="0.25">
      <c r="A3496" s="74">
        <v>2306613</v>
      </c>
      <c r="B3496" t="s">
        <v>25089</v>
      </c>
      <c r="C3496" s="74" t="s">
        <v>3</v>
      </c>
      <c r="D3496" s="74">
        <v>2312.59</v>
      </c>
    </row>
    <row r="3497" spans="1:4" x14ac:dyDescent="0.25">
      <c r="A3497" s="74">
        <v>2306618</v>
      </c>
      <c r="B3497" t="s">
        <v>25090</v>
      </c>
      <c r="C3497" s="74" t="s">
        <v>3</v>
      </c>
      <c r="D3497" s="74">
        <v>3637.47</v>
      </c>
    </row>
    <row r="3498" spans="1:4" x14ac:dyDescent="0.25">
      <c r="A3498" s="74">
        <v>2306619</v>
      </c>
      <c r="B3498" t="s">
        <v>25091</v>
      </c>
      <c r="C3498" s="74" t="s">
        <v>3</v>
      </c>
      <c r="D3498" s="74">
        <v>3660.23</v>
      </c>
    </row>
    <row r="3499" spans="1:4" x14ac:dyDescent="0.25">
      <c r="A3499" s="74">
        <v>2306620</v>
      </c>
      <c r="B3499" t="s">
        <v>25092</v>
      </c>
      <c r="C3499" s="74" t="s">
        <v>3</v>
      </c>
      <c r="D3499" s="74">
        <v>3682.38</v>
      </c>
    </row>
    <row r="3500" spans="1:4" x14ac:dyDescent="0.25">
      <c r="A3500" s="74">
        <v>2306621</v>
      </c>
      <c r="B3500" t="s">
        <v>25093</v>
      </c>
      <c r="C3500" s="74" t="s">
        <v>3</v>
      </c>
      <c r="D3500" s="74">
        <v>5338.84</v>
      </c>
    </row>
    <row r="3501" spans="1:4" x14ac:dyDescent="0.25">
      <c r="A3501" s="74">
        <v>2306622</v>
      </c>
      <c r="B3501" t="s">
        <v>25094</v>
      </c>
      <c r="C3501" s="74" t="s">
        <v>3</v>
      </c>
      <c r="D3501" s="74">
        <v>5361.65</v>
      </c>
    </row>
    <row r="3502" spans="1:4" x14ac:dyDescent="0.25">
      <c r="A3502" s="74">
        <v>2306623</v>
      </c>
      <c r="B3502" t="s">
        <v>25095</v>
      </c>
      <c r="C3502" s="74" t="s">
        <v>3</v>
      </c>
      <c r="D3502" s="74">
        <v>5383.75</v>
      </c>
    </row>
    <row r="3503" spans="1:4" x14ac:dyDescent="0.25">
      <c r="A3503" s="74">
        <v>2306617</v>
      </c>
      <c r="B3503" t="s">
        <v>25096</v>
      </c>
      <c r="C3503" s="74" t="s">
        <v>3</v>
      </c>
      <c r="D3503" s="74">
        <v>2798.14</v>
      </c>
    </row>
    <row r="3504" spans="1:4" x14ac:dyDescent="0.25">
      <c r="A3504" s="74">
        <v>2306014</v>
      </c>
      <c r="B3504" t="s">
        <v>25097</v>
      </c>
      <c r="C3504" s="74" t="s">
        <v>4</v>
      </c>
      <c r="D3504" s="74">
        <v>10.62</v>
      </c>
    </row>
    <row r="3505" spans="1:4" x14ac:dyDescent="0.25">
      <c r="A3505" s="74">
        <v>2306700</v>
      </c>
      <c r="B3505" t="s">
        <v>25098</v>
      </c>
      <c r="C3505" s="74" t="s">
        <v>3</v>
      </c>
      <c r="D3505" s="74">
        <v>2168.3000000000002</v>
      </c>
    </row>
    <row r="3506" spans="1:4" x14ac:dyDescent="0.25">
      <c r="A3506" s="74">
        <v>2306703</v>
      </c>
      <c r="B3506" t="s">
        <v>25099</v>
      </c>
      <c r="C3506" s="74" t="s">
        <v>3</v>
      </c>
      <c r="D3506" s="74">
        <v>2243.37</v>
      </c>
    </row>
    <row r="3507" spans="1:4" x14ac:dyDescent="0.25">
      <c r="A3507" s="74">
        <v>2306706</v>
      </c>
      <c r="B3507" t="s">
        <v>25100</v>
      </c>
      <c r="C3507" s="74" t="s">
        <v>3</v>
      </c>
      <c r="D3507" s="74">
        <v>2363.21</v>
      </c>
    </row>
    <row r="3508" spans="1:4" x14ac:dyDescent="0.25">
      <c r="A3508" s="74">
        <v>2306709</v>
      </c>
      <c r="B3508" t="s">
        <v>25101</v>
      </c>
      <c r="C3508" s="74" t="s">
        <v>3</v>
      </c>
      <c r="D3508" s="74">
        <v>2537.94</v>
      </c>
    </row>
    <row r="3509" spans="1:4" x14ac:dyDescent="0.25">
      <c r="A3509" s="74">
        <v>2306712</v>
      </c>
      <c r="B3509" t="s">
        <v>25102</v>
      </c>
      <c r="C3509" s="74" t="s">
        <v>3</v>
      </c>
      <c r="D3509" s="74">
        <v>2626.68</v>
      </c>
    </row>
    <row r="3510" spans="1:4" x14ac:dyDescent="0.25">
      <c r="A3510" s="74">
        <v>2306715</v>
      </c>
      <c r="B3510" t="s">
        <v>25103</v>
      </c>
      <c r="C3510" s="74" t="s">
        <v>3</v>
      </c>
      <c r="D3510" s="74">
        <v>2739.19</v>
      </c>
    </row>
    <row r="3511" spans="1:4" x14ac:dyDescent="0.25">
      <c r="A3511" s="74">
        <v>2306718</v>
      </c>
      <c r="B3511" t="s">
        <v>25104</v>
      </c>
      <c r="C3511" s="74" t="s">
        <v>3</v>
      </c>
      <c r="D3511" s="74">
        <v>2913.41</v>
      </c>
    </row>
    <row r="3512" spans="1:4" x14ac:dyDescent="0.25">
      <c r="A3512" s="74">
        <v>2306721</v>
      </c>
      <c r="B3512" t="s">
        <v>25105</v>
      </c>
      <c r="C3512" s="74" t="s">
        <v>3</v>
      </c>
      <c r="D3512" s="74">
        <v>2996.47</v>
      </c>
    </row>
    <row r="3513" spans="1:4" x14ac:dyDescent="0.25">
      <c r="A3513" s="74">
        <v>2306724</v>
      </c>
      <c r="B3513" t="s">
        <v>25106</v>
      </c>
      <c r="C3513" s="74" t="s">
        <v>3</v>
      </c>
      <c r="D3513" s="74">
        <v>3153.69</v>
      </c>
    </row>
    <row r="3514" spans="1:4" x14ac:dyDescent="0.25">
      <c r="A3514" s="74">
        <v>2306688</v>
      </c>
      <c r="B3514" t="s">
        <v>25107</v>
      </c>
      <c r="C3514" s="74" t="s">
        <v>3</v>
      </c>
      <c r="D3514" s="74">
        <v>1727.1</v>
      </c>
    </row>
    <row r="3515" spans="1:4" x14ac:dyDescent="0.25">
      <c r="A3515" s="74">
        <v>2306691</v>
      </c>
      <c r="B3515" t="s">
        <v>25108</v>
      </c>
      <c r="C3515" s="74" t="s">
        <v>3</v>
      </c>
      <c r="D3515" s="74">
        <v>1819.85</v>
      </c>
    </row>
    <row r="3516" spans="1:4" x14ac:dyDescent="0.25">
      <c r="A3516" s="74">
        <v>2306694</v>
      </c>
      <c r="B3516" t="s">
        <v>25109</v>
      </c>
      <c r="C3516" s="74" t="s">
        <v>3</v>
      </c>
      <c r="D3516" s="74">
        <v>1949.47</v>
      </c>
    </row>
    <row r="3517" spans="1:4" x14ac:dyDescent="0.25">
      <c r="A3517" s="74">
        <v>2306697</v>
      </c>
      <c r="B3517" t="s">
        <v>25110</v>
      </c>
      <c r="C3517" s="74" t="s">
        <v>3</v>
      </c>
      <c r="D3517" s="74">
        <v>2038.66</v>
      </c>
    </row>
    <row r="3518" spans="1:4" x14ac:dyDescent="0.25">
      <c r="A3518" s="74">
        <v>2306701</v>
      </c>
      <c r="B3518" t="s">
        <v>25111</v>
      </c>
      <c r="C3518" s="74" t="s">
        <v>3</v>
      </c>
      <c r="D3518" s="74">
        <v>4011.28</v>
      </c>
    </row>
    <row r="3519" spans="1:4" x14ac:dyDescent="0.25">
      <c r="A3519" s="74">
        <v>2306704</v>
      </c>
      <c r="B3519" t="s">
        <v>25112</v>
      </c>
      <c r="C3519" s="74" t="s">
        <v>3</v>
      </c>
      <c r="D3519" s="74">
        <v>4249.82</v>
      </c>
    </row>
    <row r="3520" spans="1:4" x14ac:dyDescent="0.25">
      <c r="A3520" s="74">
        <v>2306707</v>
      </c>
      <c r="B3520" t="s">
        <v>25113</v>
      </c>
      <c r="C3520" s="74" t="s">
        <v>3</v>
      </c>
      <c r="D3520" s="74">
        <v>4421.3100000000004</v>
      </c>
    </row>
    <row r="3521" spans="1:4" x14ac:dyDescent="0.25">
      <c r="A3521" s="74">
        <v>2306710</v>
      </c>
      <c r="B3521" t="s">
        <v>25114</v>
      </c>
      <c r="C3521" s="74" t="s">
        <v>3</v>
      </c>
      <c r="D3521" s="74">
        <v>4637.9799999999996</v>
      </c>
    </row>
    <row r="3522" spans="1:4" x14ac:dyDescent="0.25">
      <c r="A3522" s="74">
        <v>2306713</v>
      </c>
      <c r="B3522" t="s">
        <v>25115</v>
      </c>
      <c r="C3522" s="74" t="s">
        <v>3</v>
      </c>
      <c r="D3522" s="74">
        <v>4762.12</v>
      </c>
    </row>
    <row r="3523" spans="1:4" x14ac:dyDescent="0.25">
      <c r="A3523" s="74">
        <v>2306716</v>
      </c>
      <c r="B3523" t="s">
        <v>25116</v>
      </c>
      <c r="C3523" s="74" t="s">
        <v>3</v>
      </c>
      <c r="D3523" s="74">
        <v>5034.46</v>
      </c>
    </row>
    <row r="3524" spans="1:4" x14ac:dyDescent="0.25">
      <c r="A3524" s="74">
        <v>2306719</v>
      </c>
      <c r="B3524" t="s">
        <v>25117</v>
      </c>
      <c r="C3524" s="74" t="s">
        <v>3</v>
      </c>
      <c r="D3524" s="74">
        <v>5458.19</v>
      </c>
    </row>
    <row r="3525" spans="1:4" x14ac:dyDescent="0.25">
      <c r="A3525" s="74">
        <v>2306722</v>
      </c>
      <c r="B3525" t="s">
        <v>25118</v>
      </c>
      <c r="C3525" s="74" t="s">
        <v>3</v>
      </c>
      <c r="D3525" s="74">
        <v>5702.46</v>
      </c>
    </row>
    <row r="3526" spans="1:4" x14ac:dyDescent="0.25">
      <c r="A3526" s="74">
        <v>2306725</v>
      </c>
      <c r="B3526" t="s">
        <v>25119</v>
      </c>
      <c r="C3526" s="74" t="s">
        <v>3</v>
      </c>
      <c r="D3526" s="74">
        <v>5965.43</v>
      </c>
    </row>
    <row r="3527" spans="1:4" x14ac:dyDescent="0.25">
      <c r="A3527" s="74">
        <v>2306689</v>
      </c>
      <c r="B3527" t="s">
        <v>25120</v>
      </c>
      <c r="C3527" s="74" t="s">
        <v>3</v>
      </c>
      <c r="D3527" s="74">
        <v>3186.31</v>
      </c>
    </row>
    <row r="3528" spans="1:4" x14ac:dyDescent="0.25">
      <c r="A3528" s="74">
        <v>2306692</v>
      </c>
      <c r="B3528" t="s">
        <v>25121</v>
      </c>
      <c r="C3528" s="74" t="s">
        <v>3</v>
      </c>
      <c r="D3528" s="74">
        <v>3351.13</v>
      </c>
    </row>
    <row r="3529" spans="1:4" x14ac:dyDescent="0.25">
      <c r="A3529" s="74">
        <v>2306695</v>
      </c>
      <c r="B3529" t="s">
        <v>25122</v>
      </c>
      <c r="C3529" s="74" t="s">
        <v>3</v>
      </c>
      <c r="D3529" s="74">
        <v>3521.04</v>
      </c>
    </row>
    <row r="3530" spans="1:4" x14ac:dyDescent="0.25">
      <c r="A3530" s="74">
        <v>2306698</v>
      </c>
      <c r="B3530" t="s">
        <v>25123</v>
      </c>
      <c r="C3530" s="74" t="s">
        <v>3</v>
      </c>
      <c r="D3530" s="74">
        <v>3724.54</v>
      </c>
    </row>
    <row r="3531" spans="1:4" x14ac:dyDescent="0.25">
      <c r="A3531" s="74">
        <v>2306699</v>
      </c>
      <c r="B3531" t="s">
        <v>25124</v>
      </c>
      <c r="C3531" s="74" t="s">
        <v>3</v>
      </c>
      <c r="D3531" s="74">
        <v>340.41</v>
      </c>
    </row>
    <row r="3532" spans="1:4" x14ac:dyDescent="0.25">
      <c r="A3532" s="74">
        <v>2306702</v>
      </c>
      <c r="B3532" t="s">
        <v>25125</v>
      </c>
      <c r="C3532" s="74" t="s">
        <v>3</v>
      </c>
      <c r="D3532" s="74">
        <v>351.86</v>
      </c>
    </row>
    <row r="3533" spans="1:4" x14ac:dyDescent="0.25">
      <c r="A3533" s="74">
        <v>2306705</v>
      </c>
      <c r="B3533" t="s">
        <v>25126</v>
      </c>
      <c r="C3533" s="74" t="s">
        <v>3</v>
      </c>
      <c r="D3533" s="74">
        <v>370.54</v>
      </c>
    </row>
    <row r="3534" spans="1:4" x14ac:dyDescent="0.25">
      <c r="A3534" s="74">
        <v>2306708</v>
      </c>
      <c r="B3534" t="s">
        <v>25127</v>
      </c>
      <c r="C3534" s="74" t="s">
        <v>3</v>
      </c>
      <c r="D3534" s="74">
        <v>384.14</v>
      </c>
    </row>
    <row r="3535" spans="1:4" x14ac:dyDescent="0.25">
      <c r="A3535" s="74">
        <v>2306711</v>
      </c>
      <c r="B3535" t="s">
        <v>25128</v>
      </c>
      <c r="C3535" s="74" t="s">
        <v>3</v>
      </c>
      <c r="D3535" s="74">
        <v>398.77</v>
      </c>
    </row>
    <row r="3536" spans="1:4" x14ac:dyDescent="0.25">
      <c r="A3536" s="74">
        <v>2306714</v>
      </c>
      <c r="B3536" t="s">
        <v>25129</v>
      </c>
      <c r="C3536" s="74" t="s">
        <v>3</v>
      </c>
      <c r="D3536" s="74">
        <v>414.56</v>
      </c>
    </row>
    <row r="3537" spans="1:4" x14ac:dyDescent="0.25">
      <c r="A3537" s="74">
        <v>2306717</v>
      </c>
      <c r="B3537" t="s">
        <v>25130</v>
      </c>
      <c r="C3537" s="74" t="s">
        <v>3</v>
      </c>
      <c r="D3537" s="74">
        <v>432.77</v>
      </c>
    </row>
    <row r="3538" spans="1:4" x14ac:dyDescent="0.25">
      <c r="A3538" s="74">
        <v>2306720</v>
      </c>
      <c r="B3538" t="s">
        <v>25131</v>
      </c>
      <c r="C3538" s="74" t="s">
        <v>3</v>
      </c>
      <c r="D3538" s="74">
        <v>451.44</v>
      </c>
    </row>
    <row r="3539" spans="1:4" x14ac:dyDescent="0.25">
      <c r="A3539" s="74">
        <v>2306723</v>
      </c>
      <c r="B3539" t="s">
        <v>25132</v>
      </c>
      <c r="C3539" s="74" t="s">
        <v>3</v>
      </c>
      <c r="D3539" s="74">
        <v>461.39</v>
      </c>
    </row>
    <row r="3540" spans="1:4" x14ac:dyDescent="0.25">
      <c r="A3540" s="74">
        <v>2306687</v>
      </c>
      <c r="B3540" t="s">
        <v>25133</v>
      </c>
      <c r="C3540" s="74" t="s">
        <v>3</v>
      </c>
      <c r="D3540" s="74">
        <v>283.39</v>
      </c>
    </row>
    <row r="3541" spans="1:4" x14ac:dyDescent="0.25">
      <c r="A3541" s="74">
        <v>2306690</v>
      </c>
      <c r="B3541" t="s">
        <v>25134</v>
      </c>
      <c r="C3541" s="74" t="s">
        <v>3</v>
      </c>
      <c r="D3541" s="74">
        <v>296.43</v>
      </c>
    </row>
    <row r="3542" spans="1:4" x14ac:dyDescent="0.25">
      <c r="A3542" s="74">
        <v>2306693</v>
      </c>
      <c r="B3542" t="s">
        <v>25135</v>
      </c>
      <c r="C3542" s="74" t="s">
        <v>3</v>
      </c>
      <c r="D3542" s="74">
        <v>309.58</v>
      </c>
    </row>
    <row r="3543" spans="1:4" x14ac:dyDescent="0.25">
      <c r="A3543" s="74">
        <v>2306696</v>
      </c>
      <c r="B3543" t="s">
        <v>25136</v>
      </c>
      <c r="C3543" s="74" t="s">
        <v>3</v>
      </c>
      <c r="D3543" s="74">
        <v>323.95</v>
      </c>
    </row>
    <row r="3544" spans="1:4" x14ac:dyDescent="0.25">
      <c r="A3544" s="74">
        <v>2306239</v>
      </c>
      <c r="B3544" t="s">
        <v>25137</v>
      </c>
      <c r="C3544" s="74" t="s">
        <v>21800</v>
      </c>
      <c r="D3544" s="74">
        <v>231.3</v>
      </c>
    </row>
    <row r="3545" spans="1:4" x14ac:dyDescent="0.25">
      <c r="A3545" s="74">
        <v>2306090</v>
      </c>
      <c r="B3545" t="s">
        <v>25138</v>
      </c>
      <c r="C3545" s="74" t="s">
        <v>3</v>
      </c>
      <c r="D3545" s="74">
        <v>37.78</v>
      </c>
    </row>
    <row r="3546" spans="1:4" x14ac:dyDescent="0.25">
      <c r="A3546" s="74">
        <v>2306091</v>
      </c>
      <c r="B3546" t="s">
        <v>25139</v>
      </c>
      <c r="C3546" s="74" t="s">
        <v>3</v>
      </c>
      <c r="D3546" s="74">
        <v>50.37</v>
      </c>
    </row>
    <row r="3547" spans="1:4" x14ac:dyDescent="0.25">
      <c r="A3547" s="74">
        <v>2306072</v>
      </c>
      <c r="B3547" t="s">
        <v>25140</v>
      </c>
      <c r="C3547" s="74" t="s">
        <v>21800</v>
      </c>
      <c r="D3547" s="74">
        <v>724.9</v>
      </c>
    </row>
    <row r="3548" spans="1:4" x14ac:dyDescent="0.25">
      <c r="A3548" s="74">
        <v>2306133</v>
      </c>
      <c r="B3548" t="s">
        <v>25141</v>
      </c>
      <c r="C3548" s="74" t="s">
        <v>3</v>
      </c>
      <c r="D3548" s="74">
        <v>513.69000000000005</v>
      </c>
    </row>
    <row r="3549" spans="1:4" x14ac:dyDescent="0.25">
      <c r="A3549" s="74">
        <v>2306114</v>
      </c>
      <c r="B3549" t="s">
        <v>25142</v>
      </c>
      <c r="C3549" s="74" t="s">
        <v>3</v>
      </c>
      <c r="D3549" s="74">
        <v>286.2</v>
      </c>
    </row>
    <row r="3550" spans="1:4" x14ac:dyDescent="0.25">
      <c r="A3550" s="74">
        <v>2306115</v>
      </c>
      <c r="B3550" t="s">
        <v>25143</v>
      </c>
      <c r="C3550" s="74" t="s">
        <v>3</v>
      </c>
      <c r="D3550" s="74">
        <v>416.7</v>
      </c>
    </row>
    <row r="3551" spans="1:4" x14ac:dyDescent="0.25">
      <c r="A3551" s="74">
        <v>2306116</v>
      </c>
      <c r="B3551" t="s">
        <v>25144</v>
      </c>
      <c r="C3551" s="74" t="s">
        <v>3</v>
      </c>
      <c r="D3551" s="74">
        <v>496.42</v>
      </c>
    </row>
    <row r="3552" spans="1:4" x14ac:dyDescent="0.25">
      <c r="A3552" s="74">
        <v>2306118</v>
      </c>
      <c r="B3552" t="s">
        <v>25145</v>
      </c>
      <c r="C3552" s="74" t="s">
        <v>3</v>
      </c>
      <c r="D3552" s="74">
        <v>623.67999999999995</v>
      </c>
    </row>
    <row r="3553" spans="1:4" x14ac:dyDescent="0.25">
      <c r="A3553" s="74">
        <v>2306122</v>
      </c>
      <c r="B3553" t="s">
        <v>25146</v>
      </c>
      <c r="C3553" s="74" t="s">
        <v>3</v>
      </c>
      <c r="D3553" s="74">
        <v>738.81</v>
      </c>
    </row>
    <row r="3554" spans="1:4" x14ac:dyDescent="0.25">
      <c r="A3554" s="74">
        <v>2306078</v>
      </c>
      <c r="B3554" t="s">
        <v>25147</v>
      </c>
      <c r="C3554" s="74" t="s">
        <v>3</v>
      </c>
      <c r="D3554" s="74">
        <v>122.85</v>
      </c>
    </row>
    <row r="3555" spans="1:4" x14ac:dyDescent="0.25">
      <c r="A3555" s="74">
        <v>2306080</v>
      </c>
      <c r="B3555" t="s">
        <v>25148</v>
      </c>
      <c r="C3555" s="74" t="s">
        <v>3</v>
      </c>
      <c r="D3555" s="74">
        <v>134.02000000000001</v>
      </c>
    </row>
    <row r="3556" spans="1:4" x14ac:dyDescent="0.25">
      <c r="A3556" s="74">
        <v>2306082</v>
      </c>
      <c r="B3556" t="s">
        <v>25149</v>
      </c>
      <c r="C3556" s="74" t="s">
        <v>3</v>
      </c>
      <c r="D3556" s="74">
        <v>147.41999999999999</v>
      </c>
    </row>
    <row r="3557" spans="1:4" x14ac:dyDescent="0.25">
      <c r="A3557" s="74">
        <v>2306084</v>
      </c>
      <c r="B3557" t="s">
        <v>25150</v>
      </c>
      <c r="C3557" s="74" t="s">
        <v>3</v>
      </c>
      <c r="D3557" s="74">
        <v>171.42</v>
      </c>
    </row>
    <row r="3558" spans="1:4" x14ac:dyDescent="0.25">
      <c r="A3558" s="74">
        <v>2306086</v>
      </c>
      <c r="B3558" t="s">
        <v>25151</v>
      </c>
      <c r="C3558" s="74" t="s">
        <v>3</v>
      </c>
      <c r="D3558" s="74">
        <v>210.6</v>
      </c>
    </row>
    <row r="3559" spans="1:4" x14ac:dyDescent="0.25">
      <c r="A3559" s="74">
        <v>2309088</v>
      </c>
      <c r="B3559" t="s">
        <v>25152</v>
      </c>
      <c r="C3559" s="74" t="s">
        <v>3</v>
      </c>
      <c r="D3559" s="74">
        <v>294.83999999999997</v>
      </c>
    </row>
    <row r="3560" spans="1:4" x14ac:dyDescent="0.25">
      <c r="A3560" s="74">
        <v>2306074</v>
      </c>
      <c r="B3560" t="s">
        <v>25153</v>
      </c>
      <c r="C3560" s="74" t="s">
        <v>21800</v>
      </c>
      <c r="D3560" s="74">
        <v>189.16</v>
      </c>
    </row>
    <row r="3561" spans="1:4" x14ac:dyDescent="0.25">
      <c r="A3561" s="74">
        <v>2306095</v>
      </c>
      <c r="B3561" t="s">
        <v>25154</v>
      </c>
      <c r="C3561" s="74" t="s">
        <v>21800</v>
      </c>
      <c r="D3561" s="74">
        <v>226.81</v>
      </c>
    </row>
    <row r="3562" spans="1:4" x14ac:dyDescent="0.25">
      <c r="A3562" s="74">
        <v>2306132</v>
      </c>
      <c r="B3562" t="s">
        <v>25155</v>
      </c>
      <c r="C3562" s="74" t="s">
        <v>3</v>
      </c>
      <c r="D3562" s="74">
        <v>330.03</v>
      </c>
    </row>
    <row r="3563" spans="1:4" x14ac:dyDescent="0.25">
      <c r="A3563" s="74">
        <v>2306015</v>
      </c>
      <c r="B3563" t="s">
        <v>25156</v>
      </c>
      <c r="C3563" s="74" t="s">
        <v>4</v>
      </c>
      <c r="D3563" s="74">
        <v>15.56</v>
      </c>
    </row>
    <row r="3564" spans="1:4" x14ac:dyDescent="0.25">
      <c r="A3564" s="74">
        <v>2306019</v>
      </c>
      <c r="B3564" t="s">
        <v>25157</v>
      </c>
      <c r="C3564" s="74" t="s">
        <v>4</v>
      </c>
      <c r="D3564" s="74">
        <v>16.16</v>
      </c>
    </row>
    <row r="3565" spans="1:4" x14ac:dyDescent="0.25">
      <c r="A3565" s="74">
        <v>2306018</v>
      </c>
      <c r="B3565" t="s">
        <v>25158</v>
      </c>
      <c r="C3565" s="74" t="s">
        <v>4</v>
      </c>
      <c r="D3565" s="74">
        <v>2.79</v>
      </c>
    </row>
    <row r="3566" spans="1:4" x14ac:dyDescent="0.25">
      <c r="A3566" s="74">
        <v>2306016</v>
      </c>
      <c r="B3566" t="s">
        <v>25159</v>
      </c>
      <c r="C3566" s="74" t="s">
        <v>4</v>
      </c>
      <c r="D3566" s="74">
        <v>1.89</v>
      </c>
    </row>
    <row r="3567" spans="1:4" x14ac:dyDescent="0.25">
      <c r="A3567" s="74">
        <v>2305999</v>
      </c>
      <c r="B3567" t="s">
        <v>25160</v>
      </c>
      <c r="C3567" s="74" t="s">
        <v>3</v>
      </c>
      <c r="D3567" s="74">
        <v>316.64999999999998</v>
      </c>
    </row>
    <row r="3568" spans="1:4" x14ac:dyDescent="0.25">
      <c r="A3568" s="74">
        <v>2306000</v>
      </c>
      <c r="B3568" t="s">
        <v>25161</v>
      </c>
      <c r="C3568" s="74" t="s">
        <v>3</v>
      </c>
      <c r="D3568" s="74">
        <v>375.14</v>
      </c>
    </row>
    <row r="3569" spans="1:4" x14ac:dyDescent="0.25">
      <c r="A3569" s="74">
        <v>2306001</v>
      </c>
      <c r="B3569" t="s">
        <v>25162</v>
      </c>
      <c r="C3569" s="74" t="s">
        <v>3</v>
      </c>
      <c r="D3569" s="74">
        <v>577.16999999999996</v>
      </c>
    </row>
    <row r="3570" spans="1:4" x14ac:dyDescent="0.25">
      <c r="A3570" s="74">
        <v>2306002</v>
      </c>
      <c r="B3570" t="s">
        <v>25163</v>
      </c>
      <c r="C3570" s="74" t="s">
        <v>3</v>
      </c>
      <c r="D3570" s="74">
        <v>619.76</v>
      </c>
    </row>
    <row r="3571" spans="1:4" x14ac:dyDescent="0.25">
      <c r="A3571" s="74">
        <v>2306003</v>
      </c>
      <c r="B3571" t="s">
        <v>25164</v>
      </c>
      <c r="C3571" s="74" t="s">
        <v>3</v>
      </c>
      <c r="D3571" s="74">
        <v>914.28</v>
      </c>
    </row>
    <row r="3572" spans="1:4" x14ac:dyDescent="0.25">
      <c r="A3572" s="74">
        <v>2305997</v>
      </c>
      <c r="B3572" t="s">
        <v>25165</v>
      </c>
      <c r="C3572" s="74" t="s">
        <v>3</v>
      </c>
      <c r="D3572" s="74">
        <v>209.52</v>
      </c>
    </row>
    <row r="3573" spans="1:4" x14ac:dyDescent="0.25">
      <c r="A3573" s="74">
        <v>2305998</v>
      </c>
      <c r="B3573" t="s">
        <v>25166</v>
      </c>
      <c r="C3573" s="74" t="s">
        <v>3</v>
      </c>
      <c r="D3573" s="74">
        <v>264.41000000000003</v>
      </c>
    </row>
    <row r="3574" spans="1:4" x14ac:dyDescent="0.25">
      <c r="A3574" s="74">
        <v>2306101</v>
      </c>
      <c r="B3574" t="s">
        <v>25167</v>
      </c>
      <c r="C3574" s="74" t="s">
        <v>3</v>
      </c>
      <c r="D3574" s="74">
        <v>71.95</v>
      </c>
    </row>
    <row r="3575" spans="1:4" x14ac:dyDescent="0.25">
      <c r="A3575" s="74">
        <v>2306102</v>
      </c>
      <c r="B3575" t="s">
        <v>25168</v>
      </c>
      <c r="C3575" s="74" t="s">
        <v>3</v>
      </c>
      <c r="D3575" s="74">
        <v>76.28</v>
      </c>
    </row>
    <row r="3576" spans="1:4" x14ac:dyDescent="0.25">
      <c r="A3576" s="74">
        <v>2306103</v>
      </c>
      <c r="B3576" t="s">
        <v>25169</v>
      </c>
      <c r="C3576" s="74" t="s">
        <v>3</v>
      </c>
      <c r="D3576" s="74">
        <v>86.34</v>
      </c>
    </row>
    <row r="3577" spans="1:4" x14ac:dyDescent="0.25">
      <c r="A3577" s="74">
        <v>2306104</v>
      </c>
      <c r="B3577" t="s">
        <v>25170</v>
      </c>
      <c r="C3577" s="74" t="s">
        <v>3</v>
      </c>
      <c r="D3577" s="74">
        <v>91.98</v>
      </c>
    </row>
    <row r="3578" spans="1:4" x14ac:dyDescent="0.25">
      <c r="A3578" s="74">
        <v>2306105</v>
      </c>
      <c r="B3578" t="s">
        <v>25171</v>
      </c>
      <c r="C3578" s="74" t="s">
        <v>3</v>
      </c>
      <c r="D3578" s="74">
        <v>97.56</v>
      </c>
    </row>
    <row r="3579" spans="1:4" x14ac:dyDescent="0.25">
      <c r="A3579" s="74">
        <v>2306106</v>
      </c>
      <c r="B3579" t="s">
        <v>25172</v>
      </c>
      <c r="C3579" s="74" t="s">
        <v>3</v>
      </c>
      <c r="D3579" s="74">
        <v>105.9</v>
      </c>
    </row>
    <row r="3580" spans="1:4" x14ac:dyDescent="0.25">
      <c r="A3580" s="74">
        <v>2306107</v>
      </c>
      <c r="B3580" t="s">
        <v>25173</v>
      </c>
      <c r="C3580" s="74" t="s">
        <v>3</v>
      </c>
      <c r="D3580" s="74">
        <v>108.93</v>
      </c>
    </row>
    <row r="3581" spans="1:4" x14ac:dyDescent="0.25">
      <c r="A3581" s="74">
        <v>2306269</v>
      </c>
      <c r="B3581" t="s">
        <v>25174</v>
      </c>
      <c r="C3581" s="74" t="s">
        <v>3</v>
      </c>
      <c r="D3581" s="74">
        <v>122.85</v>
      </c>
    </row>
    <row r="3582" spans="1:4" x14ac:dyDescent="0.25">
      <c r="A3582" s="74">
        <v>2306270</v>
      </c>
      <c r="B3582" t="s">
        <v>25175</v>
      </c>
      <c r="C3582" s="74" t="s">
        <v>3</v>
      </c>
      <c r="D3582" s="74">
        <v>137.76</v>
      </c>
    </row>
    <row r="3583" spans="1:4" x14ac:dyDescent="0.25">
      <c r="A3583" s="74">
        <v>2306271</v>
      </c>
      <c r="B3583" t="s">
        <v>25176</v>
      </c>
      <c r="C3583" s="74" t="s">
        <v>3</v>
      </c>
      <c r="D3583" s="74">
        <v>151.54</v>
      </c>
    </row>
    <row r="3584" spans="1:4" x14ac:dyDescent="0.25">
      <c r="A3584" s="74">
        <v>2306272</v>
      </c>
      <c r="B3584" t="s">
        <v>25177</v>
      </c>
      <c r="C3584" s="74" t="s">
        <v>3</v>
      </c>
      <c r="D3584" s="74">
        <v>160.16999999999999</v>
      </c>
    </row>
    <row r="3585" spans="1:4" x14ac:dyDescent="0.25">
      <c r="A3585" s="74">
        <v>2306273</v>
      </c>
      <c r="B3585" t="s">
        <v>25178</v>
      </c>
      <c r="C3585" s="74" t="s">
        <v>3</v>
      </c>
      <c r="D3585" s="74">
        <v>179.06</v>
      </c>
    </row>
    <row r="3586" spans="1:4" x14ac:dyDescent="0.25">
      <c r="A3586" s="74">
        <v>2306274</v>
      </c>
      <c r="B3586" t="s">
        <v>25179</v>
      </c>
      <c r="C3586" s="74" t="s">
        <v>3</v>
      </c>
      <c r="D3586" s="74">
        <v>192.41</v>
      </c>
    </row>
    <row r="3587" spans="1:4" x14ac:dyDescent="0.25">
      <c r="A3587" s="74">
        <v>2306275</v>
      </c>
      <c r="B3587" t="s">
        <v>25180</v>
      </c>
      <c r="C3587" s="74" t="s">
        <v>3</v>
      </c>
      <c r="D3587" s="74">
        <v>222.64</v>
      </c>
    </row>
    <row r="3588" spans="1:4" x14ac:dyDescent="0.25">
      <c r="A3588" s="74">
        <v>2306100</v>
      </c>
      <c r="B3588" t="s">
        <v>25181</v>
      </c>
      <c r="C3588" s="74" t="s">
        <v>3</v>
      </c>
      <c r="D3588" s="74">
        <v>295.05</v>
      </c>
    </row>
    <row r="3589" spans="1:4" x14ac:dyDescent="0.25">
      <c r="A3589" s="74">
        <v>2306004</v>
      </c>
      <c r="B3589" t="s">
        <v>25182</v>
      </c>
      <c r="C3589" s="74" t="s">
        <v>3</v>
      </c>
      <c r="D3589" s="74">
        <v>117.9</v>
      </c>
    </row>
    <row r="3590" spans="1:4" x14ac:dyDescent="0.25">
      <c r="A3590" s="74">
        <v>2306097</v>
      </c>
      <c r="B3590" t="s">
        <v>25183</v>
      </c>
      <c r="C3590" s="74" t="s">
        <v>3</v>
      </c>
      <c r="D3590" s="74">
        <v>142.79</v>
      </c>
    </row>
    <row r="3591" spans="1:4" x14ac:dyDescent="0.25">
      <c r="A3591" s="74">
        <v>2306098</v>
      </c>
      <c r="B3591" t="s">
        <v>25184</v>
      </c>
      <c r="C3591" s="74" t="s">
        <v>3</v>
      </c>
      <c r="D3591" s="74">
        <v>174.28</v>
      </c>
    </row>
    <row r="3592" spans="1:4" x14ac:dyDescent="0.25">
      <c r="A3592" s="74">
        <v>2306007</v>
      </c>
      <c r="B3592" t="s">
        <v>25185</v>
      </c>
      <c r="C3592" s="74" t="s">
        <v>3</v>
      </c>
      <c r="D3592" s="74">
        <v>233.66</v>
      </c>
    </row>
    <row r="3593" spans="1:4" x14ac:dyDescent="0.25">
      <c r="A3593" s="74">
        <v>2306067</v>
      </c>
      <c r="B3593" t="s">
        <v>25186</v>
      </c>
      <c r="C3593" s="74" t="s">
        <v>3</v>
      </c>
      <c r="D3593" s="74">
        <v>456.85</v>
      </c>
    </row>
    <row r="3594" spans="1:4" x14ac:dyDescent="0.25">
      <c r="A3594" s="74">
        <v>2306068</v>
      </c>
      <c r="B3594" t="s">
        <v>25187</v>
      </c>
      <c r="C3594" s="74" t="s">
        <v>3</v>
      </c>
      <c r="D3594" s="74">
        <v>576.92999999999995</v>
      </c>
    </row>
    <row r="3595" spans="1:4" x14ac:dyDescent="0.25">
      <c r="A3595" s="74">
        <v>2306069</v>
      </c>
      <c r="B3595" t="s">
        <v>25188</v>
      </c>
      <c r="C3595" s="74" t="s">
        <v>3</v>
      </c>
      <c r="D3595" s="74">
        <v>782.65</v>
      </c>
    </row>
    <row r="3596" spans="1:4" x14ac:dyDescent="0.25">
      <c r="A3596" s="74">
        <v>2306070</v>
      </c>
      <c r="B3596" t="s">
        <v>25189</v>
      </c>
      <c r="C3596" s="74" t="s">
        <v>3</v>
      </c>
      <c r="D3596" s="74">
        <v>1245.99</v>
      </c>
    </row>
    <row r="3597" spans="1:4" x14ac:dyDescent="0.25">
      <c r="A3597" s="74">
        <v>2306071</v>
      </c>
      <c r="B3597" t="s">
        <v>25190</v>
      </c>
      <c r="C3597" s="74" t="s">
        <v>3</v>
      </c>
      <c r="D3597" s="74">
        <v>1875.04</v>
      </c>
    </row>
    <row r="3598" spans="1:4" x14ac:dyDescent="0.25">
      <c r="A3598" s="74">
        <v>2306181</v>
      </c>
      <c r="B3598" t="s">
        <v>25191</v>
      </c>
      <c r="C3598" s="74" t="s">
        <v>3</v>
      </c>
      <c r="D3598" s="74">
        <v>1883.61</v>
      </c>
    </row>
    <row r="3599" spans="1:4" x14ac:dyDescent="0.25">
      <c r="A3599" s="74">
        <v>2306062</v>
      </c>
      <c r="B3599" t="s">
        <v>25192</v>
      </c>
      <c r="C3599" s="74" t="s">
        <v>3</v>
      </c>
      <c r="D3599" s="74">
        <v>81.239999999999995</v>
      </c>
    </row>
    <row r="3600" spans="1:4" x14ac:dyDescent="0.25">
      <c r="A3600" s="74">
        <v>2306063</v>
      </c>
      <c r="B3600" t="s">
        <v>25193</v>
      </c>
      <c r="C3600" s="74" t="s">
        <v>3</v>
      </c>
      <c r="D3600" s="74">
        <v>98.89</v>
      </c>
    </row>
    <row r="3601" spans="1:4" x14ac:dyDescent="0.25">
      <c r="A3601" s="74">
        <v>2306064</v>
      </c>
      <c r="B3601" t="s">
        <v>25194</v>
      </c>
      <c r="C3601" s="74" t="s">
        <v>3</v>
      </c>
      <c r="D3601" s="74">
        <v>122.91</v>
      </c>
    </row>
    <row r="3602" spans="1:4" x14ac:dyDescent="0.25">
      <c r="A3602" s="74">
        <v>2306065</v>
      </c>
      <c r="B3602" t="s">
        <v>25195</v>
      </c>
      <c r="C3602" s="74" t="s">
        <v>3</v>
      </c>
      <c r="D3602" s="74">
        <v>159.66999999999999</v>
      </c>
    </row>
    <row r="3603" spans="1:4" x14ac:dyDescent="0.25">
      <c r="A3603" s="74">
        <v>2306066</v>
      </c>
      <c r="B3603" t="s">
        <v>25196</v>
      </c>
      <c r="C3603" s="74" t="s">
        <v>3</v>
      </c>
      <c r="D3603" s="74">
        <v>225.94</v>
      </c>
    </row>
    <row r="3604" spans="1:4" x14ac:dyDescent="0.25">
      <c r="A3604" s="74">
        <v>2306180</v>
      </c>
      <c r="B3604" t="s">
        <v>25197</v>
      </c>
      <c r="C3604" s="74" t="s">
        <v>3</v>
      </c>
      <c r="D3604" s="74">
        <v>255.06</v>
      </c>
    </row>
    <row r="3605" spans="1:4" x14ac:dyDescent="0.25">
      <c r="A3605" s="74">
        <v>2306009</v>
      </c>
      <c r="B3605" t="s">
        <v>25198</v>
      </c>
      <c r="C3605" s="74" t="s">
        <v>3</v>
      </c>
      <c r="D3605" s="74">
        <v>15.61</v>
      </c>
    </row>
    <row r="3606" spans="1:4" x14ac:dyDescent="0.25">
      <c r="A3606" s="74">
        <v>2306010</v>
      </c>
      <c r="B3606" t="s">
        <v>25199</v>
      </c>
      <c r="C3606" s="74" t="s">
        <v>3</v>
      </c>
      <c r="D3606" s="74">
        <v>19.45</v>
      </c>
    </row>
    <row r="3607" spans="1:4" x14ac:dyDescent="0.25">
      <c r="A3607" s="74">
        <v>2306011</v>
      </c>
      <c r="B3607" t="s">
        <v>25200</v>
      </c>
      <c r="C3607" s="74" t="s">
        <v>3</v>
      </c>
      <c r="D3607" s="74">
        <v>22.16</v>
      </c>
    </row>
    <row r="3608" spans="1:4" x14ac:dyDescent="0.25">
      <c r="A3608" s="74">
        <v>2306012</v>
      </c>
      <c r="B3608" t="s">
        <v>25201</v>
      </c>
      <c r="C3608" s="74" t="s">
        <v>3</v>
      </c>
      <c r="D3608" s="74">
        <v>25.94</v>
      </c>
    </row>
    <row r="3609" spans="1:4" x14ac:dyDescent="0.25">
      <c r="A3609" s="74">
        <v>2306108</v>
      </c>
      <c r="B3609" t="s">
        <v>25202</v>
      </c>
      <c r="C3609" s="74" t="s">
        <v>3</v>
      </c>
      <c r="D3609" s="74">
        <v>152.84</v>
      </c>
    </row>
    <row r="3610" spans="1:4" x14ac:dyDescent="0.25">
      <c r="A3610" s="74">
        <v>2306110</v>
      </c>
      <c r="B3610" t="s">
        <v>25203</v>
      </c>
      <c r="C3610" s="74" t="s">
        <v>3</v>
      </c>
      <c r="D3610" s="74">
        <v>218.28</v>
      </c>
    </row>
    <row r="3611" spans="1:4" x14ac:dyDescent="0.25">
      <c r="A3611" s="74">
        <v>2306111</v>
      </c>
      <c r="B3611" t="s">
        <v>25204</v>
      </c>
      <c r="C3611" s="74" t="s">
        <v>3</v>
      </c>
      <c r="D3611" s="74">
        <v>257.72000000000003</v>
      </c>
    </row>
    <row r="3612" spans="1:4" x14ac:dyDescent="0.25">
      <c r="A3612" s="74">
        <v>2306112</v>
      </c>
      <c r="B3612" t="s">
        <v>25205</v>
      </c>
      <c r="C3612" s="74" t="s">
        <v>3</v>
      </c>
      <c r="D3612" s="74">
        <v>321.10000000000002</v>
      </c>
    </row>
    <row r="3613" spans="1:4" x14ac:dyDescent="0.25">
      <c r="A3613" s="74">
        <v>2306113</v>
      </c>
      <c r="B3613" t="s">
        <v>25206</v>
      </c>
      <c r="C3613" s="74" t="s">
        <v>3</v>
      </c>
      <c r="D3613" s="74">
        <v>378.47</v>
      </c>
    </row>
    <row r="3614" spans="1:4" x14ac:dyDescent="0.25">
      <c r="A3614" s="74">
        <v>2306123</v>
      </c>
      <c r="B3614" t="s">
        <v>25207</v>
      </c>
      <c r="C3614" s="74" t="s">
        <v>3</v>
      </c>
      <c r="D3614" s="74">
        <v>418.12</v>
      </c>
    </row>
    <row r="3615" spans="1:4" x14ac:dyDescent="0.25">
      <c r="A3615" s="74">
        <v>2306124</v>
      </c>
      <c r="B3615" t="s">
        <v>25208</v>
      </c>
      <c r="C3615" s="74" t="s">
        <v>3</v>
      </c>
      <c r="D3615" s="74">
        <v>613.28</v>
      </c>
    </row>
    <row r="3616" spans="1:4" x14ac:dyDescent="0.25">
      <c r="A3616" s="74">
        <v>2306125</v>
      </c>
      <c r="B3616" t="s">
        <v>25209</v>
      </c>
      <c r="C3616" s="74" t="s">
        <v>3</v>
      </c>
      <c r="D3616" s="74">
        <v>732.44</v>
      </c>
    </row>
    <row r="3617" spans="1:4" x14ac:dyDescent="0.25">
      <c r="A3617" s="74">
        <v>2306126</v>
      </c>
      <c r="B3617" t="s">
        <v>25210</v>
      </c>
      <c r="C3617" s="74" t="s">
        <v>3</v>
      </c>
      <c r="D3617" s="74">
        <v>922.74</v>
      </c>
    </row>
    <row r="3618" spans="1:4" x14ac:dyDescent="0.25">
      <c r="A3618" s="74">
        <v>2306127</v>
      </c>
      <c r="B3618" t="s">
        <v>25211</v>
      </c>
      <c r="C3618" s="74" t="s">
        <v>3</v>
      </c>
      <c r="D3618" s="74">
        <v>1094.8</v>
      </c>
    </row>
    <row r="3619" spans="1:4" x14ac:dyDescent="0.25">
      <c r="A3619" s="74">
        <v>2306300</v>
      </c>
      <c r="B3619" t="s">
        <v>25212</v>
      </c>
      <c r="C3619" s="74" t="s">
        <v>3</v>
      </c>
      <c r="D3619" s="74">
        <v>34.49</v>
      </c>
    </row>
    <row r="3620" spans="1:4" x14ac:dyDescent="0.25">
      <c r="A3620" s="74">
        <v>2306301</v>
      </c>
      <c r="B3620" t="s">
        <v>25213</v>
      </c>
      <c r="C3620" s="74" t="s">
        <v>3</v>
      </c>
      <c r="D3620" s="74">
        <v>36.93</v>
      </c>
    </row>
    <row r="3621" spans="1:4" x14ac:dyDescent="0.25">
      <c r="A3621" s="74">
        <v>2306302</v>
      </c>
      <c r="B3621" t="s">
        <v>25214</v>
      </c>
      <c r="C3621" s="74" t="s">
        <v>3</v>
      </c>
      <c r="D3621" s="74">
        <v>44.67</v>
      </c>
    </row>
    <row r="3622" spans="1:4" x14ac:dyDescent="0.25">
      <c r="A3622" s="74">
        <v>2306303</v>
      </c>
      <c r="B3622" t="s">
        <v>25215</v>
      </c>
      <c r="C3622" s="74" t="s">
        <v>3</v>
      </c>
      <c r="D3622" s="74">
        <v>48.71</v>
      </c>
    </row>
    <row r="3623" spans="1:4" x14ac:dyDescent="0.25">
      <c r="A3623" s="74">
        <v>2306304</v>
      </c>
      <c r="B3623" t="s">
        <v>25216</v>
      </c>
      <c r="C3623" s="74" t="s">
        <v>3</v>
      </c>
      <c r="D3623" s="74">
        <v>51.92</v>
      </c>
    </row>
    <row r="3624" spans="1:4" x14ac:dyDescent="0.25">
      <c r="A3624" s="74">
        <v>2306305</v>
      </c>
      <c r="B3624" t="s">
        <v>25217</v>
      </c>
      <c r="C3624" s="74" t="s">
        <v>3</v>
      </c>
      <c r="D3624" s="74">
        <v>58</v>
      </c>
    </row>
    <row r="3625" spans="1:4" x14ac:dyDescent="0.25">
      <c r="A3625" s="74">
        <v>2306306</v>
      </c>
      <c r="B3625" t="s">
        <v>25218</v>
      </c>
      <c r="C3625" s="74" t="s">
        <v>3</v>
      </c>
      <c r="D3625" s="74">
        <v>59.42</v>
      </c>
    </row>
    <row r="3626" spans="1:4" x14ac:dyDescent="0.25">
      <c r="A3626" s="74">
        <v>2306307</v>
      </c>
      <c r="B3626" t="s">
        <v>25219</v>
      </c>
      <c r="C3626" s="74" t="s">
        <v>3</v>
      </c>
      <c r="D3626" s="74">
        <v>69.180000000000007</v>
      </c>
    </row>
    <row r="3627" spans="1:4" x14ac:dyDescent="0.25">
      <c r="A3627" s="74">
        <v>2306308</v>
      </c>
      <c r="B3627" t="s">
        <v>25220</v>
      </c>
      <c r="C3627" s="74" t="s">
        <v>3</v>
      </c>
      <c r="D3627" s="74">
        <v>78.48</v>
      </c>
    </row>
    <row r="3628" spans="1:4" x14ac:dyDescent="0.25">
      <c r="A3628" s="74">
        <v>2306309</v>
      </c>
      <c r="B3628" t="s">
        <v>25221</v>
      </c>
      <c r="C3628" s="74" t="s">
        <v>3</v>
      </c>
      <c r="D3628" s="74">
        <v>88.83</v>
      </c>
    </row>
    <row r="3629" spans="1:4" x14ac:dyDescent="0.25">
      <c r="A3629" s="74">
        <v>2306310</v>
      </c>
      <c r="B3629" t="s">
        <v>25222</v>
      </c>
      <c r="C3629" s="74" t="s">
        <v>3</v>
      </c>
      <c r="D3629" s="74">
        <v>93.94</v>
      </c>
    </row>
    <row r="3630" spans="1:4" x14ac:dyDescent="0.25">
      <c r="A3630" s="74">
        <v>2306311</v>
      </c>
      <c r="B3630" t="s">
        <v>25223</v>
      </c>
      <c r="C3630" s="74" t="s">
        <v>3</v>
      </c>
      <c r="D3630" s="74">
        <v>107.7</v>
      </c>
    </row>
    <row r="3631" spans="1:4" x14ac:dyDescent="0.25">
      <c r="A3631" s="74">
        <v>2306312</v>
      </c>
      <c r="B3631" t="s">
        <v>25224</v>
      </c>
      <c r="C3631" s="74" t="s">
        <v>3</v>
      </c>
      <c r="D3631" s="74">
        <v>117.07</v>
      </c>
    </row>
    <row r="3632" spans="1:4" x14ac:dyDescent="0.25">
      <c r="A3632" s="74">
        <v>2306313</v>
      </c>
      <c r="B3632" t="s">
        <v>25225</v>
      </c>
      <c r="C3632" s="74" t="s">
        <v>3</v>
      </c>
      <c r="D3632" s="74">
        <v>141.11000000000001</v>
      </c>
    </row>
    <row r="3633" spans="1:4" x14ac:dyDescent="0.25">
      <c r="A3633" s="74">
        <v>2306013</v>
      </c>
      <c r="B3633" t="s">
        <v>25226</v>
      </c>
      <c r="C3633" s="74" t="s">
        <v>4</v>
      </c>
      <c r="D3633" s="74">
        <v>10.52</v>
      </c>
    </row>
    <row r="3634" spans="1:4" x14ac:dyDescent="0.25">
      <c r="A3634" s="74">
        <v>2306243</v>
      </c>
      <c r="B3634" t="s">
        <v>25227</v>
      </c>
      <c r="C3634" s="74" t="s">
        <v>3</v>
      </c>
      <c r="D3634" s="74">
        <v>539.88</v>
      </c>
    </row>
    <row r="3635" spans="1:4" x14ac:dyDescent="0.25">
      <c r="A3635" s="74">
        <v>2408149</v>
      </c>
      <c r="B3635" t="s">
        <v>25228</v>
      </c>
      <c r="C3635" s="74" t="s">
        <v>4</v>
      </c>
      <c r="D3635" s="74">
        <v>13.91</v>
      </c>
    </row>
    <row r="3636" spans="1:4" x14ac:dyDescent="0.25">
      <c r="A3636" s="74">
        <v>2407972</v>
      </c>
      <c r="B3636" t="s">
        <v>25229</v>
      </c>
      <c r="C3636" s="74" t="s">
        <v>4</v>
      </c>
      <c r="D3636" s="74">
        <v>64.540000000000006</v>
      </c>
    </row>
    <row r="3637" spans="1:4" x14ac:dyDescent="0.25">
      <c r="A3637" s="74">
        <v>2408075</v>
      </c>
      <c r="B3637" t="s">
        <v>25230</v>
      </c>
      <c r="C3637" s="74" t="s">
        <v>23038</v>
      </c>
      <c r="D3637" s="74">
        <v>5.41</v>
      </c>
    </row>
    <row r="3638" spans="1:4" x14ac:dyDescent="0.25">
      <c r="A3638" s="74">
        <v>2408069</v>
      </c>
      <c r="B3638" t="s">
        <v>25231</v>
      </c>
      <c r="C3638" s="74" t="s">
        <v>23038</v>
      </c>
      <c r="D3638" s="74">
        <v>5.17</v>
      </c>
    </row>
    <row r="3639" spans="1:4" x14ac:dyDescent="0.25">
      <c r="A3639" s="74">
        <v>2419790</v>
      </c>
      <c r="B3639" t="s">
        <v>25232</v>
      </c>
      <c r="C3639" s="74" t="s">
        <v>23038</v>
      </c>
      <c r="D3639" s="74">
        <v>9.34</v>
      </c>
    </row>
    <row r="3640" spans="1:4" x14ac:dyDescent="0.25">
      <c r="A3640" s="74">
        <v>2408068</v>
      </c>
      <c r="B3640" t="s">
        <v>25233</v>
      </c>
      <c r="C3640" s="74" t="s">
        <v>23038</v>
      </c>
      <c r="D3640" s="74">
        <v>14.55</v>
      </c>
    </row>
    <row r="3641" spans="1:4" x14ac:dyDescent="0.25">
      <c r="A3641" s="74">
        <v>2419705</v>
      </c>
      <c r="B3641" t="s">
        <v>25234</v>
      </c>
      <c r="C3641" s="74" t="s">
        <v>23038</v>
      </c>
      <c r="D3641" s="74">
        <v>10.16</v>
      </c>
    </row>
    <row r="3642" spans="1:4" x14ac:dyDescent="0.25">
      <c r="A3642" s="74">
        <v>2419704</v>
      </c>
      <c r="B3642" t="s">
        <v>25235</v>
      </c>
      <c r="C3642" s="74" t="s">
        <v>23038</v>
      </c>
      <c r="D3642" s="74">
        <v>12.66</v>
      </c>
    </row>
    <row r="3643" spans="1:4" x14ac:dyDescent="0.25">
      <c r="A3643" s="74">
        <v>2419703</v>
      </c>
      <c r="B3643" t="s">
        <v>25236</v>
      </c>
      <c r="C3643" s="74" t="s">
        <v>23038</v>
      </c>
      <c r="D3643" s="74">
        <v>15.11</v>
      </c>
    </row>
    <row r="3644" spans="1:4" x14ac:dyDescent="0.25">
      <c r="A3644" s="74">
        <v>2408080</v>
      </c>
      <c r="B3644" t="s">
        <v>25237</v>
      </c>
      <c r="C3644" s="74" t="s">
        <v>23038</v>
      </c>
      <c r="D3644" s="74">
        <v>7.48</v>
      </c>
    </row>
    <row r="3645" spans="1:4" x14ac:dyDescent="0.25">
      <c r="A3645" s="74">
        <v>2408078</v>
      </c>
      <c r="B3645" t="s">
        <v>25238</v>
      </c>
      <c r="C3645" s="74" t="s">
        <v>23038</v>
      </c>
      <c r="D3645" s="74">
        <v>2.78</v>
      </c>
    </row>
    <row r="3646" spans="1:4" x14ac:dyDescent="0.25">
      <c r="A3646" s="74">
        <v>2408077</v>
      </c>
      <c r="B3646" t="s">
        <v>25239</v>
      </c>
      <c r="C3646" s="74" t="s">
        <v>23038</v>
      </c>
      <c r="D3646" s="74">
        <v>5.95</v>
      </c>
    </row>
    <row r="3647" spans="1:4" x14ac:dyDescent="0.25">
      <c r="A3647" s="74">
        <v>2408079</v>
      </c>
      <c r="B3647" t="s">
        <v>25240</v>
      </c>
      <c r="C3647" s="74" t="s">
        <v>23038</v>
      </c>
      <c r="D3647" s="74">
        <v>37.69</v>
      </c>
    </row>
    <row r="3648" spans="1:4" x14ac:dyDescent="0.25">
      <c r="A3648" s="74">
        <v>2408076</v>
      </c>
      <c r="B3648" t="s">
        <v>25241</v>
      </c>
      <c r="C3648" s="74" t="s">
        <v>23038</v>
      </c>
      <c r="D3648" s="74">
        <v>9.68</v>
      </c>
    </row>
    <row r="3649" spans="1:4" x14ac:dyDescent="0.25">
      <c r="A3649" s="74">
        <v>2408057</v>
      </c>
      <c r="B3649" t="s">
        <v>25242</v>
      </c>
      <c r="C3649" s="74" t="s">
        <v>4</v>
      </c>
      <c r="D3649" s="74">
        <v>100.94</v>
      </c>
    </row>
    <row r="3650" spans="1:4" x14ac:dyDescent="0.25">
      <c r="A3650" s="74">
        <v>2408058</v>
      </c>
      <c r="B3650" t="s">
        <v>25243</v>
      </c>
      <c r="C3650" s="74" t="s">
        <v>4</v>
      </c>
      <c r="D3650" s="74">
        <v>66.02</v>
      </c>
    </row>
    <row r="3651" spans="1:4" x14ac:dyDescent="0.25">
      <c r="A3651" s="74">
        <v>2419789</v>
      </c>
      <c r="B3651" t="s">
        <v>25244</v>
      </c>
      <c r="C3651" s="74" t="s">
        <v>23038</v>
      </c>
      <c r="D3651" s="74">
        <v>8.17</v>
      </c>
    </row>
    <row r="3652" spans="1:4" x14ac:dyDescent="0.25">
      <c r="A3652" s="74">
        <v>2607183</v>
      </c>
      <c r="B3652" t="s">
        <v>25245</v>
      </c>
      <c r="C3652" s="74" t="s">
        <v>15645</v>
      </c>
      <c r="D3652" s="74">
        <v>291.23</v>
      </c>
    </row>
    <row r="3653" spans="1:4" x14ac:dyDescent="0.25">
      <c r="A3653" s="74">
        <v>2607226</v>
      </c>
      <c r="B3653" t="s">
        <v>25246</v>
      </c>
      <c r="C3653" s="74" t="s">
        <v>15645</v>
      </c>
      <c r="D3653" s="74">
        <v>280884.03999999998</v>
      </c>
    </row>
    <row r="3654" spans="1:4" x14ac:dyDescent="0.25">
      <c r="A3654" s="74">
        <v>2607209</v>
      </c>
      <c r="B3654" t="s">
        <v>25247</v>
      </c>
      <c r="C3654" s="74" t="s">
        <v>15645</v>
      </c>
      <c r="D3654" s="74">
        <v>244488.22</v>
      </c>
    </row>
    <row r="3655" spans="1:4" x14ac:dyDescent="0.25">
      <c r="A3655" s="74">
        <v>2607161</v>
      </c>
      <c r="B3655" t="s">
        <v>25248</v>
      </c>
      <c r="C3655" s="74" t="s">
        <v>15645</v>
      </c>
      <c r="D3655" s="74">
        <v>336974.26</v>
      </c>
    </row>
    <row r="3656" spans="1:4" x14ac:dyDescent="0.25">
      <c r="A3656" s="74">
        <v>2607148</v>
      </c>
      <c r="B3656" t="s">
        <v>25249</v>
      </c>
      <c r="C3656" s="74" t="s">
        <v>15645</v>
      </c>
      <c r="D3656" s="74">
        <v>355208.52</v>
      </c>
    </row>
    <row r="3657" spans="1:4" x14ac:dyDescent="0.25">
      <c r="A3657" s="74">
        <v>2607213</v>
      </c>
      <c r="B3657" t="s">
        <v>25250</v>
      </c>
      <c r="C3657" s="74" t="s">
        <v>15645</v>
      </c>
      <c r="D3657" s="74">
        <v>309055.14</v>
      </c>
    </row>
    <row r="3658" spans="1:4" x14ac:dyDescent="0.25">
      <c r="A3658" s="74">
        <v>2607165</v>
      </c>
      <c r="B3658" t="s">
        <v>25251</v>
      </c>
      <c r="C3658" s="74" t="s">
        <v>15645</v>
      </c>
      <c r="D3658" s="74">
        <v>427486.81</v>
      </c>
    </row>
    <row r="3659" spans="1:4" x14ac:dyDescent="0.25">
      <c r="A3659" s="74">
        <v>2607152</v>
      </c>
      <c r="B3659" t="s">
        <v>25252</v>
      </c>
      <c r="C3659" s="74" t="s">
        <v>15645</v>
      </c>
      <c r="D3659" s="74">
        <v>423860.75</v>
      </c>
    </row>
    <row r="3660" spans="1:4" x14ac:dyDescent="0.25">
      <c r="A3660" s="74">
        <v>2607217</v>
      </c>
      <c r="B3660" t="s">
        <v>25253</v>
      </c>
      <c r="C3660" s="74" t="s">
        <v>15645</v>
      </c>
      <c r="D3660" s="74">
        <v>368206.3</v>
      </c>
    </row>
    <row r="3661" spans="1:4" x14ac:dyDescent="0.25">
      <c r="A3661" s="74">
        <v>2607169</v>
      </c>
      <c r="B3661" t="s">
        <v>25254</v>
      </c>
      <c r="C3661" s="74" t="s">
        <v>15645</v>
      </c>
      <c r="D3661" s="74">
        <v>509166.65</v>
      </c>
    </row>
    <row r="3662" spans="1:4" x14ac:dyDescent="0.25">
      <c r="A3662" s="74">
        <v>2607156</v>
      </c>
      <c r="B3662" t="s">
        <v>25255</v>
      </c>
      <c r="C3662" s="74" t="s">
        <v>15645</v>
      </c>
      <c r="D3662" s="74">
        <v>373892.37</v>
      </c>
    </row>
    <row r="3663" spans="1:4" x14ac:dyDescent="0.25">
      <c r="A3663" s="74">
        <v>2607221</v>
      </c>
      <c r="B3663" t="s">
        <v>25256</v>
      </c>
      <c r="C3663" s="74" t="s">
        <v>15645</v>
      </c>
      <c r="D3663" s="74">
        <v>325234.90999999997</v>
      </c>
    </row>
    <row r="3664" spans="1:4" x14ac:dyDescent="0.25">
      <c r="A3664" s="74">
        <v>2607173</v>
      </c>
      <c r="B3664" t="s">
        <v>25257</v>
      </c>
      <c r="C3664" s="74" t="s">
        <v>15645</v>
      </c>
      <c r="D3664" s="74">
        <v>449832.5</v>
      </c>
    </row>
    <row r="3665" spans="1:4" x14ac:dyDescent="0.25">
      <c r="A3665" s="74">
        <v>2607227</v>
      </c>
      <c r="B3665" t="s">
        <v>25258</v>
      </c>
      <c r="C3665" s="74" t="s">
        <v>15645</v>
      </c>
      <c r="D3665" s="74">
        <v>308885.75</v>
      </c>
    </row>
    <row r="3666" spans="1:4" x14ac:dyDescent="0.25">
      <c r="A3666" s="74">
        <v>2607210</v>
      </c>
      <c r="B3666" t="s">
        <v>25259</v>
      </c>
      <c r="C3666" s="74" t="s">
        <v>15645</v>
      </c>
      <c r="D3666" s="74">
        <v>268818.59999999998</v>
      </c>
    </row>
    <row r="3667" spans="1:4" x14ac:dyDescent="0.25">
      <c r="A3667" s="74">
        <v>2607162</v>
      </c>
      <c r="B3667" t="s">
        <v>25260</v>
      </c>
      <c r="C3667" s="74" t="s">
        <v>15645</v>
      </c>
      <c r="D3667" s="74">
        <v>370662.99</v>
      </c>
    </row>
    <row r="3668" spans="1:4" x14ac:dyDescent="0.25">
      <c r="A3668" s="74">
        <v>2607149</v>
      </c>
      <c r="B3668" t="s">
        <v>25261</v>
      </c>
      <c r="C3668" s="74" t="s">
        <v>15645</v>
      </c>
      <c r="D3668" s="74">
        <v>390676.07</v>
      </c>
    </row>
    <row r="3669" spans="1:4" x14ac:dyDescent="0.25">
      <c r="A3669" s="74">
        <v>2607214</v>
      </c>
      <c r="B3669" t="s">
        <v>25262</v>
      </c>
      <c r="C3669" s="74" t="s">
        <v>15645</v>
      </c>
      <c r="D3669" s="74">
        <v>339867.16</v>
      </c>
    </row>
    <row r="3670" spans="1:4" x14ac:dyDescent="0.25">
      <c r="A3670" s="74">
        <v>2607166</v>
      </c>
      <c r="B3670" t="s">
        <v>25263</v>
      </c>
      <c r="C3670" s="74" t="s">
        <v>15645</v>
      </c>
      <c r="D3670" s="74">
        <v>470174.86</v>
      </c>
    </row>
    <row r="3671" spans="1:4" x14ac:dyDescent="0.25">
      <c r="A3671" s="74">
        <v>2607153</v>
      </c>
      <c r="B3671" t="s">
        <v>25264</v>
      </c>
      <c r="C3671" s="74" t="s">
        <v>15645</v>
      </c>
      <c r="D3671" s="74">
        <v>466060.7</v>
      </c>
    </row>
    <row r="3672" spans="1:4" x14ac:dyDescent="0.25">
      <c r="A3672" s="74">
        <v>2607218</v>
      </c>
      <c r="B3672" t="s">
        <v>25265</v>
      </c>
      <c r="C3672" s="74" t="s">
        <v>15645</v>
      </c>
      <c r="D3672" s="74">
        <v>406011.15</v>
      </c>
    </row>
    <row r="3673" spans="1:4" x14ac:dyDescent="0.25">
      <c r="A3673" s="74">
        <v>2607170</v>
      </c>
      <c r="B3673" t="s">
        <v>25266</v>
      </c>
      <c r="C3673" s="74" t="s">
        <v>15645</v>
      </c>
      <c r="D3673" s="74">
        <v>560051.39</v>
      </c>
    </row>
    <row r="3674" spans="1:4" x14ac:dyDescent="0.25">
      <c r="A3674" s="74">
        <v>2607157</v>
      </c>
      <c r="B3674" t="s">
        <v>25267</v>
      </c>
      <c r="C3674" s="74" t="s">
        <v>15645</v>
      </c>
      <c r="D3674" s="74">
        <v>412309.41</v>
      </c>
    </row>
    <row r="3675" spans="1:4" x14ac:dyDescent="0.25">
      <c r="A3675" s="74">
        <v>2607222</v>
      </c>
      <c r="B3675" t="s">
        <v>25268</v>
      </c>
      <c r="C3675" s="74" t="s">
        <v>15645</v>
      </c>
      <c r="D3675" s="74">
        <v>357671.43</v>
      </c>
    </row>
    <row r="3676" spans="1:4" x14ac:dyDescent="0.25">
      <c r="A3676" s="74">
        <v>2607174</v>
      </c>
      <c r="B3676" t="s">
        <v>25269</v>
      </c>
      <c r="C3676" s="74" t="s">
        <v>15645</v>
      </c>
      <c r="D3676" s="74">
        <v>494768.43</v>
      </c>
    </row>
    <row r="3677" spans="1:4" x14ac:dyDescent="0.25">
      <c r="A3677" s="74">
        <v>2607228</v>
      </c>
      <c r="B3677" t="s">
        <v>25270</v>
      </c>
      <c r="C3677" s="74" t="s">
        <v>15645</v>
      </c>
      <c r="D3677" s="74">
        <v>339662.21</v>
      </c>
    </row>
    <row r="3678" spans="1:4" x14ac:dyDescent="0.25">
      <c r="A3678" s="74">
        <v>2607211</v>
      </c>
      <c r="B3678" t="s">
        <v>25271</v>
      </c>
      <c r="C3678" s="74" t="s">
        <v>15645</v>
      </c>
      <c r="D3678" s="74">
        <v>295562.87</v>
      </c>
    </row>
    <row r="3679" spans="1:4" x14ac:dyDescent="0.25">
      <c r="A3679" s="74">
        <v>2607163</v>
      </c>
      <c r="B3679" t="s">
        <v>25272</v>
      </c>
      <c r="C3679" s="74" t="s">
        <v>15645</v>
      </c>
      <c r="D3679" s="74">
        <v>408743.32</v>
      </c>
    </row>
    <row r="3680" spans="1:4" x14ac:dyDescent="0.25">
      <c r="A3680" s="74">
        <v>2607150</v>
      </c>
      <c r="B3680" t="s">
        <v>25273</v>
      </c>
      <c r="C3680" s="74" t="s">
        <v>15645</v>
      </c>
      <c r="D3680" s="74">
        <v>430783.64</v>
      </c>
    </row>
    <row r="3681" spans="1:4" x14ac:dyDescent="0.25">
      <c r="A3681" s="74">
        <v>2607215</v>
      </c>
      <c r="B3681" t="s">
        <v>25274</v>
      </c>
      <c r="C3681" s="74" t="s">
        <v>15645</v>
      </c>
      <c r="D3681" s="74">
        <v>373736.47</v>
      </c>
    </row>
    <row r="3682" spans="1:4" x14ac:dyDescent="0.25">
      <c r="A3682" s="74">
        <v>2607167</v>
      </c>
      <c r="B3682" t="s">
        <v>25275</v>
      </c>
      <c r="C3682" s="74" t="s">
        <v>15645</v>
      </c>
      <c r="D3682" s="74">
        <v>517079.83</v>
      </c>
    </row>
    <row r="3683" spans="1:4" x14ac:dyDescent="0.25">
      <c r="A3683" s="74">
        <v>2607154</v>
      </c>
      <c r="B3683" t="s">
        <v>25276</v>
      </c>
      <c r="C3683" s="74" t="s">
        <v>15645</v>
      </c>
      <c r="D3683" s="74">
        <v>512454.03</v>
      </c>
    </row>
    <row r="3684" spans="1:4" x14ac:dyDescent="0.25">
      <c r="A3684" s="74">
        <v>2607219</v>
      </c>
      <c r="B3684" t="s">
        <v>25277</v>
      </c>
      <c r="C3684" s="74" t="s">
        <v>15645</v>
      </c>
      <c r="D3684" s="74">
        <v>446399.5</v>
      </c>
    </row>
    <row r="3685" spans="1:4" x14ac:dyDescent="0.25">
      <c r="A3685" s="74">
        <v>2607171</v>
      </c>
      <c r="B3685" t="s">
        <v>25278</v>
      </c>
      <c r="C3685" s="74" t="s">
        <v>15645</v>
      </c>
      <c r="D3685" s="74">
        <v>619158.48</v>
      </c>
    </row>
    <row r="3686" spans="1:4" x14ac:dyDescent="0.25">
      <c r="A3686" s="74">
        <v>2607158</v>
      </c>
      <c r="B3686" t="s">
        <v>25279</v>
      </c>
      <c r="C3686" s="74" t="s">
        <v>15645</v>
      </c>
      <c r="D3686" s="74">
        <v>453362.79</v>
      </c>
    </row>
    <row r="3687" spans="1:4" x14ac:dyDescent="0.25">
      <c r="A3687" s="74">
        <v>2607223</v>
      </c>
      <c r="B3687" t="s">
        <v>25280</v>
      </c>
      <c r="C3687" s="74" t="s">
        <v>15645</v>
      </c>
      <c r="D3687" s="74">
        <v>393326.47</v>
      </c>
    </row>
    <row r="3688" spans="1:4" x14ac:dyDescent="0.25">
      <c r="A3688" s="74">
        <v>2607175</v>
      </c>
      <c r="B3688" t="s">
        <v>25281</v>
      </c>
      <c r="C3688" s="74" t="s">
        <v>15645</v>
      </c>
      <c r="D3688" s="74">
        <v>544143.9</v>
      </c>
    </row>
    <row r="3689" spans="1:4" x14ac:dyDescent="0.25">
      <c r="A3689" s="74">
        <v>2607151</v>
      </c>
      <c r="B3689" t="s">
        <v>25282</v>
      </c>
      <c r="C3689" s="74" t="s">
        <v>15645</v>
      </c>
      <c r="D3689" s="74">
        <v>516738.75</v>
      </c>
    </row>
    <row r="3690" spans="1:4" x14ac:dyDescent="0.25">
      <c r="A3690" s="74">
        <v>2607216</v>
      </c>
      <c r="B3690" t="s">
        <v>25283</v>
      </c>
      <c r="C3690" s="74" t="s">
        <v>15645</v>
      </c>
      <c r="D3690" s="74">
        <v>449503.49</v>
      </c>
    </row>
    <row r="3691" spans="1:4" x14ac:dyDescent="0.25">
      <c r="A3691" s="74">
        <v>2607168</v>
      </c>
      <c r="B3691" t="s">
        <v>25284</v>
      </c>
      <c r="C3691" s="74" t="s">
        <v>15645</v>
      </c>
      <c r="D3691" s="74">
        <v>623875.68999999994</v>
      </c>
    </row>
    <row r="3692" spans="1:4" x14ac:dyDescent="0.25">
      <c r="A3692" s="74">
        <v>2607155</v>
      </c>
      <c r="B3692" t="s">
        <v>25285</v>
      </c>
      <c r="C3692" s="74" t="s">
        <v>15645</v>
      </c>
      <c r="D3692" s="74">
        <v>617923.38</v>
      </c>
    </row>
    <row r="3693" spans="1:4" x14ac:dyDescent="0.25">
      <c r="A3693" s="74">
        <v>2607220</v>
      </c>
      <c r="B3693" t="s">
        <v>25286</v>
      </c>
      <c r="C3693" s="74" t="s">
        <v>15645</v>
      </c>
      <c r="D3693" s="74">
        <v>535466.88</v>
      </c>
    </row>
    <row r="3694" spans="1:4" x14ac:dyDescent="0.25">
      <c r="A3694" s="74">
        <v>2607172</v>
      </c>
      <c r="B3694" t="s">
        <v>25287</v>
      </c>
      <c r="C3694" s="74" t="s">
        <v>15645</v>
      </c>
      <c r="D3694" s="74">
        <v>742633.03</v>
      </c>
    </row>
    <row r="3695" spans="1:4" x14ac:dyDescent="0.25">
      <c r="A3695" s="74">
        <v>2607159</v>
      </c>
      <c r="B3695" t="s">
        <v>25288</v>
      </c>
      <c r="C3695" s="74" t="s">
        <v>15645</v>
      </c>
      <c r="D3695" s="74">
        <v>543962.78</v>
      </c>
    </row>
    <row r="3696" spans="1:4" x14ac:dyDescent="0.25">
      <c r="A3696" s="74">
        <v>2607224</v>
      </c>
      <c r="B3696" t="s">
        <v>25289</v>
      </c>
      <c r="C3696" s="74" t="s">
        <v>15645</v>
      </c>
      <c r="D3696" s="74">
        <v>473032.84</v>
      </c>
    </row>
    <row r="3697" spans="1:4" x14ac:dyDescent="0.25">
      <c r="A3697" s="74">
        <v>2607176</v>
      </c>
      <c r="B3697" t="s">
        <v>25290</v>
      </c>
      <c r="C3697" s="74" t="s">
        <v>15645</v>
      </c>
      <c r="D3697" s="74">
        <v>656395.79</v>
      </c>
    </row>
    <row r="3698" spans="1:4" x14ac:dyDescent="0.25">
      <c r="A3698" s="74">
        <v>2607225</v>
      </c>
      <c r="B3698" t="s">
        <v>25291</v>
      </c>
      <c r="C3698" s="74" t="s">
        <v>15645</v>
      </c>
      <c r="D3698" s="74">
        <v>255405.26</v>
      </c>
    </row>
    <row r="3699" spans="1:4" x14ac:dyDescent="0.25">
      <c r="A3699" s="74">
        <v>2607208</v>
      </c>
      <c r="B3699" t="s">
        <v>25292</v>
      </c>
      <c r="C3699" s="74" t="s">
        <v>15645</v>
      </c>
      <c r="D3699" s="74">
        <v>222352.91</v>
      </c>
    </row>
    <row r="3700" spans="1:4" x14ac:dyDescent="0.25">
      <c r="A3700" s="74">
        <v>2607160</v>
      </c>
      <c r="B3700" t="s">
        <v>25293</v>
      </c>
      <c r="C3700" s="74" t="s">
        <v>15645</v>
      </c>
      <c r="D3700" s="74">
        <v>306311.12</v>
      </c>
    </row>
    <row r="3701" spans="1:4" x14ac:dyDescent="0.25">
      <c r="A3701" s="74">
        <v>2607229</v>
      </c>
      <c r="B3701" t="s">
        <v>25294</v>
      </c>
      <c r="C3701" s="74" t="s">
        <v>15645</v>
      </c>
      <c r="D3701" s="74">
        <v>322913.52</v>
      </c>
    </row>
    <row r="3702" spans="1:4" x14ac:dyDescent="0.25">
      <c r="A3702" s="74">
        <v>2607212</v>
      </c>
      <c r="B3702" t="s">
        <v>25295</v>
      </c>
      <c r="C3702" s="74" t="s">
        <v>15645</v>
      </c>
      <c r="D3702" s="74">
        <v>281022.71999999997</v>
      </c>
    </row>
    <row r="3703" spans="1:4" x14ac:dyDescent="0.25">
      <c r="A3703" s="74">
        <v>2607164</v>
      </c>
      <c r="B3703" t="s">
        <v>25296</v>
      </c>
      <c r="C3703" s="74" t="s">
        <v>15645</v>
      </c>
      <c r="D3703" s="74">
        <v>387569.01</v>
      </c>
    </row>
    <row r="3704" spans="1:4" x14ac:dyDescent="0.25">
      <c r="A3704" s="74">
        <v>2607207</v>
      </c>
      <c r="B3704" t="s">
        <v>25297</v>
      </c>
      <c r="C3704" s="74" t="s">
        <v>21800</v>
      </c>
      <c r="D3704" s="74">
        <v>177.13</v>
      </c>
    </row>
    <row r="3705" spans="1:4" x14ac:dyDescent="0.25">
      <c r="A3705" s="74">
        <v>2607206</v>
      </c>
      <c r="B3705" t="s">
        <v>25298</v>
      </c>
      <c r="C3705" s="74" t="s">
        <v>21800</v>
      </c>
      <c r="D3705" s="74">
        <v>173</v>
      </c>
    </row>
    <row r="3706" spans="1:4" x14ac:dyDescent="0.25">
      <c r="A3706" s="74">
        <v>2607344</v>
      </c>
      <c r="B3706" t="s">
        <v>25299</v>
      </c>
      <c r="C3706" s="74" t="s">
        <v>15645</v>
      </c>
      <c r="D3706" s="74">
        <v>210.48</v>
      </c>
    </row>
    <row r="3707" spans="1:4" x14ac:dyDescent="0.25">
      <c r="A3707" s="74">
        <v>2607339</v>
      </c>
      <c r="B3707" t="s">
        <v>25300</v>
      </c>
      <c r="C3707" s="74" t="s">
        <v>15645</v>
      </c>
      <c r="D3707" s="74">
        <v>144.6</v>
      </c>
    </row>
    <row r="3708" spans="1:4" x14ac:dyDescent="0.25">
      <c r="A3708" s="74">
        <v>2607349</v>
      </c>
      <c r="B3708" t="s">
        <v>25301</v>
      </c>
      <c r="C3708" s="74" t="s">
        <v>15645</v>
      </c>
      <c r="D3708" s="74">
        <v>321.37</v>
      </c>
    </row>
    <row r="3709" spans="1:4" x14ac:dyDescent="0.25">
      <c r="A3709" s="74">
        <v>2607345</v>
      </c>
      <c r="B3709" t="s">
        <v>25302</v>
      </c>
      <c r="C3709" s="74" t="s">
        <v>15645</v>
      </c>
      <c r="D3709" s="74">
        <v>240.17</v>
      </c>
    </row>
    <row r="3710" spans="1:4" x14ac:dyDescent="0.25">
      <c r="A3710" s="74">
        <v>2607340</v>
      </c>
      <c r="B3710" t="s">
        <v>25303</v>
      </c>
      <c r="C3710" s="74" t="s">
        <v>15645</v>
      </c>
      <c r="D3710" s="74">
        <v>165.1</v>
      </c>
    </row>
    <row r="3711" spans="1:4" x14ac:dyDescent="0.25">
      <c r="A3711" s="74">
        <v>2607350</v>
      </c>
      <c r="B3711" t="s">
        <v>25304</v>
      </c>
      <c r="C3711" s="74" t="s">
        <v>15645</v>
      </c>
      <c r="D3711" s="74">
        <v>367.08</v>
      </c>
    </row>
    <row r="3712" spans="1:4" x14ac:dyDescent="0.25">
      <c r="A3712" s="74">
        <v>2607346</v>
      </c>
      <c r="B3712" t="s">
        <v>25305</v>
      </c>
      <c r="C3712" s="74" t="s">
        <v>15645</v>
      </c>
      <c r="D3712" s="74">
        <v>278.95</v>
      </c>
    </row>
    <row r="3713" spans="1:4" x14ac:dyDescent="0.25">
      <c r="A3713" s="74">
        <v>2607341</v>
      </c>
      <c r="B3713" t="s">
        <v>25306</v>
      </c>
      <c r="C3713" s="74" t="s">
        <v>15645</v>
      </c>
      <c r="D3713" s="74">
        <v>194.77</v>
      </c>
    </row>
    <row r="3714" spans="1:4" x14ac:dyDescent="0.25">
      <c r="A3714" s="74">
        <v>2607351</v>
      </c>
      <c r="B3714" t="s">
        <v>25307</v>
      </c>
      <c r="C3714" s="74" t="s">
        <v>15645</v>
      </c>
      <c r="D3714" s="74">
        <v>426.41</v>
      </c>
    </row>
    <row r="3715" spans="1:4" x14ac:dyDescent="0.25">
      <c r="A3715" s="74">
        <v>2607347</v>
      </c>
      <c r="B3715" t="s">
        <v>25308</v>
      </c>
      <c r="C3715" s="74" t="s">
        <v>15645</v>
      </c>
      <c r="D3715" s="74">
        <v>368.05</v>
      </c>
    </row>
    <row r="3716" spans="1:4" x14ac:dyDescent="0.25">
      <c r="A3716" s="74">
        <v>2607342</v>
      </c>
      <c r="B3716" t="s">
        <v>25309</v>
      </c>
      <c r="C3716" s="74" t="s">
        <v>15645</v>
      </c>
      <c r="D3716" s="74">
        <v>240.17</v>
      </c>
    </row>
    <row r="3717" spans="1:4" x14ac:dyDescent="0.25">
      <c r="A3717" s="74">
        <v>2607352</v>
      </c>
      <c r="B3717" t="s">
        <v>25310</v>
      </c>
      <c r="C3717" s="74" t="s">
        <v>15645</v>
      </c>
      <c r="D3717" s="74">
        <v>561.04</v>
      </c>
    </row>
    <row r="3718" spans="1:4" x14ac:dyDescent="0.25">
      <c r="A3718" s="74">
        <v>2607343</v>
      </c>
      <c r="B3718" t="s">
        <v>25311</v>
      </c>
      <c r="C3718" s="74" t="s">
        <v>15645</v>
      </c>
      <c r="D3718" s="74">
        <v>168.99</v>
      </c>
    </row>
    <row r="3719" spans="1:4" x14ac:dyDescent="0.25">
      <c r="A3719" s="74">
        <v>2607338</v>
      </c>
      <c r="B3719" t="s">
        <v>25312</v>
      </c>
      <c r="C3719" s="74" t="s">
        <v>15645</v>
      </c>
      <c r="D3719" s="74">
        <v>123.65</v>
      </c>
    </row>
    <row r="3720" spans="1:4" x14ac:dyDescent="0.25">
      <c r="A3720" s="74">
        <v>2607348</v>
      </c>
      <c r="B3720" t="s">
        <v>25313</v>
      </c>
      <c r="C3720" s="74" t="s">
        <v>15645</v>
      </c>
      <c r="D3720" s="74">
        <v>258.18</v>
      </c>
    </row>
    <row r="3721" spans="1:4" x14ac:dyDescent="0.25">
      <c r="A3721" s="74">
        <v>2607329</v>
      </c>
      <c r="B3721" t="s">
        <v>25314</v>
      </c>
      <c r="C3721" s="74" t="s">
        <v>15645</v>
      </c>
      <c r="D3721" s="74">
        <v>484.2</v>
      </c>
    </row>
    <row r="3722" spans="1:4" x14ac:dyDescent="0.25">
      <c r="A3722" s="74">
        <v>2607324</v>
      </c>
      <c r="B3722" t="s">
        <v>25315</v>
      </c>
      <c r="C3722" s="74" t="s">
        <v>15645</v>
      </c>
      <c r="D3722" s="74">
        <v>330.58</v>
      </c>
    </row>
    <row r="3723" spans="1:4" x14ac:dyDescent="0.25">
      <c r="A3723" s="74">
        <v>2607334</v>
      </c>
      <c r="B3723" t="s">
        <v>25316</v>
      </c>
      <c r="C3723" s="74" t="s">
        <v>15645</v>
      </c>
      <c r="D3723" s="74">
        <v>702.03</v>
      </c>
    </row>
    <row r="3724" spans="1:4" x14ac:dyDescent="0.25">
      <c r="A3724" s="74">
        <v>2607330</v>
      </c>
      <c r="B3724" t="s">
        <v>25317</v>
      </c>
      <c r="C3724" s="74" t="s">
        <v>15645</v>
      </c>
      <c r="D3724" s="74">
        <v>553.67999999999995</v>
      </c>
    </row>
    <row r="3725" spans="1:4" x14ac:dyDescent="0.25">
      <c r="A3725" s="74">
        <v>2607325</v>
      </c>
      <c r="B3725" t="s">
        <v>25318</v>
      </c>
      <c r="C3725" s="74" t="s">
        <v>15645</v>
      </c>
      <c r="D3725" s="74">
        <v>379.64</v>
      </c>
    </row>
    <row r="3726" spans="1:4" x14ac:dyDescent="0.25">
      <c r="A3726" s="74">
        <v>2607335</v>
      </c>
      <c r="B3726" t="s">
        <v>25319</v>
      </c>
      <c r="C3726" s="74" t="s">
        <v>15645</v>
      </c>
      <c r="D3726" s="74">
        <v>802.21</v>
      </c>
    </row>
    <row r="3727" spans="1:4" x14ac:dyDescent="0.25">
      <c r="A3727" s="74">
        <v>2607331</v>
      </c>
      <c r="B3727" t="s">
        <v>25320</v>
      </c>
      <c r="C3727" s="74" t="s">
        <v>15645</v>
      </c>
      <c r="D3727" s="74">
        <v>643.67999999999995</v>
      </c>
    </row>
    <row r="3728" spans="1:4" x14ac:dyDescent="0.25">
      <c r="A3728" s="74">
        <v>2607326</v>
      </c>
      <c r="B3728" t="s">
        <v>25321</v>
      </c>
      <c r="C3728" s="74" t="s">
        <v>15645</v>
      </c>
      <c r="D3728" s="74">
        <v>449.12</v>
      </c>
    </row>
    <row r="3729" spans="1:4" x14ac:dyDescent="0.25">
      <c r="A3729" s="74">
        <v>2607336</v>
      </c>
      <c r="B3729" t="s">
        <v>25322</v>
      </c>
      <c r="C3729" s="74" t="s">
        <v>15645</v>
      </c>
      <c r="D3729" s="74">
        <v>933.14</v>
      </c>
    </row>
    <row r="3730" spans="1:4" x14ac:dyDescent="0.25">
      <c r="A3730" s="74">
        <v>2607332</v>
      </c>
      <c r="B3730" t="s">
        <v>25323</v>
      </c>
      <c r="C3730" s="74" t="s">
        <v>15645</v>
      </c>
      <c r="D3730" s="74">
        <v>852.16</v>
      </c>
    </row>
    <row r="3731" spans="1:4" x14ac:dyDescent="0.25">
      <c r="A3731" s="74">
        <v>2607327</v>
      </c>
      <c r="B3731" t="s">
        <v>25324</v>
      </c>
      <c r="C3731" s="74" t="s">
        <v>15645</v>
      </c>
      <c r="D3731" s="74">
        <v>553.67999999999995</v>
      </c>
    </row>
    <row r="3732" spans="1:4" x14ac:dyDescent="0.25">
      <c r="A3732" s="74">
        <v>2607337</v>
      </c>
      <c r="B3732" t="s">
        <v>25325</v>
      </c>
      <c r="C3732" s="74" t="s">
        <v>15645</v>
      </c>
      <c r="D3732" s="74">
        <v>1233.74</v>
      </c>
    </row>
    <row r="3733" spans="1:4" x14ac:dyDescent="0.25">
      <c r="A3733" s="74">
        <v>2607328</v>
      </c>
      <c r="B3733" t="s">
        <v>25326</v>
      </c>
      <c r="C3733" s="74" t="s">
        <v>15645</v>
      </c>
      <c r="D3733" s="74">
        <v>388.42</v>
      </c>
    </row>
    <row r="3734" spans="1:4" x14ac:dyDescent="0.25">
      <c r="A3734" s="74">
        <v>2607323</v>
      </c>
      <c r="B3734" t="s">
        <v>25327</v>
      </c>
      <c r="C3734" s="74" t="s">
        <v>15645</v>
      </c>
      <c r="D3734" s="74">
        <v>283.8</v>
      </c>
    </row>
    <row r="3735" spans="1:4" x14ac:dyDescent="0.25">
      <c r="A3735" s="74">
        <v>2607333</v>
      </c>
      <c r="B3735" t="s">
        <v>25328</v>
      </c>
      <c r="C3735" s="74" t="s">
        <v>15645</v>
      </c>
      <c r="D3735" s="74">
        <v>562.4</v>
      </c>
    </row>
    <row r="3736" spans="1:4" x14ac:dyDescent="0.25">
      <c r="A3736" s="74">
        <v>2607106</v>
      </c>
      <c r="B3736" t="s">
        <v>25329</v>
      </c>
      <c r="C3736" s="74" t="s">
        <v>25330</v>
      </c>
      <c r="D3736" s="74">
        <v>94501.03</v>
      </c>
    </row>
    <row r="3737" spans="1:4" x14ac:dyDescent="0.25">
      <c r="A3737" s="74">
        <v>2607102</v>
      </c>
      <c r="B3737" t="s">
        <v>25331</v>
      </c>
      <c r="C3737" s="74" t="s">
        <v>25330</v>
      </c>
      <c r="D3737" s="74">
        <v>46487.16</v>
      </c>
    </row>
    <row r="3738" spans="1:4" x14ac:dyDescent="0.25">
      <c r="A3738" s="74">
        <v>2607261</v>
      </c>
      <c r="B3738" t="s">
        <v>25332</v>
      </c>
      <c r="C3738" s="74" t="s">
        <v>25330</v>
      </c>
      <c r="D3738" s="74">
        <v>94501.03</v>
      </c>
    </row>
    <row r="3739" spans="1:4" x14ac:dyDescent="0.25">
      <c r="A3739" s="74">
        <v>2607107</v>
      </c>
      <c r="B3739" t="s">
        <v>25333</v>
      </c>
      <c r="C3739" s="74" t="s">
        <v>25330</v>
      </c>
      <c r="D3739" s="74">
        <v>107856.82</v>
      </c>
    </row>
    <row r="3740" spans="1:4" x14ac:dyDescent="0.25">
      <c r="A3740" s="74">
        <v>2607103</v>
      </c>
      <c r="B3740" t="s">
        <v>25334</v>
      </c>
      <c r="C3740" s="74" t="s">
        <v>25330</v>
      </c>
      <c r="D3740" s="74">
        <v>52907.53</v>
      </c>
    </row>
    <row r="3741" spans="1:4" x14ac:dyDescent="0.25">
      <c r="A3741" s="74">
        <v>2607262</v>
      </c>
      <c r="B3741" t="s">
        <v>25335</v>
      </c>
      <c r="C3741" s="74" t="s">
        <v>25330</v>
      </c>
      <c r="D3741" s="74">
        <v>107856.82</v>
      </c>
    </row>
    <row r="3742" spans="1:4" x14ac:dyDescent="0.25">
      <c r="A3742" s="74">
        <v>2607108</v>
      </c>
      <c r="B3742" t="s">
        <v>25336</v>
      </c>
      <c r="C3742" s="74" t="s">
        <v>25330</v>
      </c>
      <c r="D3742" s="74">
        <v>125640.43</v>
      </c>
    </row>
    <row r="3743" spans="1:4" x14ac:dyDescent="0.25">
      <c r="A3743" s="74">
        <v>2607104</v>
      </c>
      <c r="B3743" t="s">
        <v>25337</v>
      </c>
      <c r="C3743" s="74" t="s">
        <v>25330</v>
      </c>
      <c r="D3743" s="74">
        <v>62513.84</v>
      </c>
    </row>
    <row r="3744" spans="1:4" x14ac:dyDescent="0.25">
      <c r="A3744" s="74">
        <v>2607263</v>
      </c>
      <c r="B3744" t="s">
        <v>25338</v>
      </c>
      <c r="C3744" s="74" t="s">
        <v>25330</v>
      </c>
      <c r="D3744" s="74">
        <v>125640.43</v>
      </c>
    </row>
    <row r="3745" spans="1:4" x14ac:dyDescent="0.25">
      <c r="A3745" s="74">
        <v>2607109</v>
      </c>
      <c r="B3745" t="s">
        <v>25339</v>
      </c>
      <c r="C3745" s="74" t="s">
        <v>25330</v>
      </c>
      <c r="D3745" s="74">
        <v>165659.53</v>
      </c>
    </row>
    <row r="3746" spans="1:4" x14ac:dyDescent="0.25">
      <c r="A3746" s="74">
        <v>2607105</v>
      </c>
      <c r="B3746" t="s">
        <v>25340</v>
      </c>
      <c r="C3746" s="74" t="s">
        <v>25330</v>
      </c>
      <c r="D3746" s="74">
        <v>77744.03</v>
      </c>
    </row>
    <row r="3747" spans="1:4" x14ac:dyDescent="0.25">
      <c r="A3747" s="74">
        <v>2607264</v>
      </c>
      <c r="B3747" t="s">
        <v>25341</v>
      </c>
      <c r="C3747" s="74" t="s">
        <v>25330</v>
      </c>
      <c r="D3747" s="74">
        <v>165659.53</v>
      </c>
    </row>
    <row r="3748" spans="1:4" x14ac:dyDescent="0.25">
      <c r="A3748" s="74">
        <v>2607093</v>
      </c>
      <c r="B3748" t="s">
        <v>25342</v>
      </c>
      <c r="C3748" s="74" t="s">
        <v>25330</v>
      </c>
      <c r="D3748" s="74">
        <v>56634.38</v>
      </c>
    </row>
    <row r="3749" spans="1:4" x14ac:dyDescent="0.25">
      <c r="A3749" s="74">
        <v>2607088</v>
      </c>
      <c r="B3749" t="s">
        <v>25343</v>
      </c>
      <c r="C3749" s="74" t="s">
        <v>25330</v>
      </c>
      <c r="D3749" s="74">
        <v>23294.73</v>
      </c>
    </row>
    <row r="3750" spans="1:4" x14ac:dyDescent="0.25">
      <c r="A3750" s="74">
        <v>2607098</v>
      </c>
      <c r="B3750" t="s">
        <v>25344</v>
      </c>
      <c r="C3750" s="74" t="s">
        <v>25330</v>
      </c>
      <c r="D3750" s="74">
        <v>56943.05</v>
      </c>
    </row>
    <row r="3751" spans="1:4" x14ac:dyDescent="0.25">
      <c r="A3751" s="74">
        <v>2607094</v>
      </c>
      <c r="B3751" t="s">
        <v>25345</v>
      </c>
      <c r="C3751" s="74" t="s">
        <v>25330</v>
      </c>
      <c r="D3751" s="74">
        <v>63833.07</v>
      </c>
    </row>
    <row r="3752" spans="1:4" x14ac:dyDescent="0.25">
      <c r="A3752" s="74">
        <v>2607089</v>
      </c>
      <c r="B3752" t="s">
        <v>25346</v>
      </c>
      <c r="C3752" s="74" t="s">
        <v>25330</v>
      </c>
      <c r="D3752" s="74">
        <v>26670.65</v>
      </c>
    </row>
    <row r="3753" spans="1:4" x14ac:dyDescent="0.25">
      <c r="A3753" s="74">
        <v>2607099</v>
      </c>
      <c r="B3753" t="s">
        <v>25347</v>
      </c>
      <c r="C3753" s="74" t="s">
        <v>25330</v>
      </c>
      <c r="D3753" s="74">
        <v>64184.72</v>
      </c>
    </row>
    <row r="3754" spans="1:4" x14ac:dyDescent="0.25">
      <c r="A3754" s="74">
        <v>2607095</v>
      </c>
      <c r="B3754" t="s">
        <v>25348</v>
      </c>
      <c r="C3754" s="74" t="s">
        <v>25330</v>
      </c>
      <c r="D3754" s="74">
        <v>74987.5</v>
      </c>
    </row>
    <row r="3755" spans="1:4" x14ac:dyDescent="0.25">
      <c r="A3755" s="74">
        <v>2607090</v>
      </c>
      <c r="B3755" t="s">
        <v>25349</v>
      </c>
      <c r="C3755" s="74" t="s">
        <v>25330</v>
      </c>
      <c r="D3755" s="74">
        <v>32482.46</v>
      </c>
    </row>
    <row r="3756" spans="1:4" x14ac:dyDescent="0.25">
      <c r="A3756" s="74">
        <v>2607260</v>
      </c>
      <c r="B3756" t="s">
        <v>25350</v>
      </c>
      <c r="C3756" s="74" t="s">
        <v>25330</v>
      </c>
      <c r="D3756" s="74">
        <v>75395.91</v>
      </c>
    </row>
    <row r="3757" spans="1:4" x14ac:dyDescent="0.25">
      <c r="A3757" s="74">
        <v>2607096</v>
      </c>
      <c r="B3757" t="s">
        <v>25351</v>
      </c>
      <c r="C3757" s="74" t="s">
        <v>25330</v>
      </c>
      <c r="D3757" s="74">
        <v>98853.35</v>
      </c>
    </row>
    <row r="3758" spans="1:4" x14ac:dyDescent="0.25">
      <c r="A3758" s="74">
        <v>2607091</v>
      </c>
      <c r="B3758" t="s">
        <v>25352</v>
      </c>
      <c r="C3758" s="74" t="s">
        <v>25330</v>
      </c>
      <c r="D3758" s="74">
        <v>40811.699999999997</v>
      </c>
    </row>
    <row r="3759" spans="1:4" x14ac:dyDescent="0.25">
      <c r="A3759" s="74">
        <v>2607101</v>
      </c>
      <c r="B3759" t="s">
        <v>25353</v>
      </c>
      <c r="C3759" s="74" t="s">
        <v>25330</v>
      </c>
      <c r="D3759" s="74">
        <v>99391.64</v>
      </c>
    </row>
    <row r="3760" spans="1:4" x14ac:dyDescent="0.25">
      <c r="A3760" s="74">
        <v>2607092</v>
      </c>
      <c r="B3760" t="s">
        <v>25354</v>
      </c>
      <c r="C3760" s="74" t="s">
        <v>25330</v>
      </c>
      <c r="D3760" s="74">
        <v>45064.51</v>
      </c>
    </row>
    <row r="3761" spans="1:4" x14ac:dyDescent="0.25">
      <c r="A3761" s="74">
        <v>2607087</v>
      </c>
      <c r="B3761" t="s">
        <v>25355</v>
      </c>
      <c r="C3761" s="74" t="s">
        <v>25330</v>
      </c>
      <c r="D3761" s="74">
        <v>19442.169999999998</v>
      </c>
    </row>
    <row r="3762" spans="1:4" x14ac:dyDescent="0.25">
      <c r="A3762" s="74">
        <v>2607097</v>
      </c>
      <c r="B3762" t="s">
        <v>25356</v>
      </c>
      <c r="C3762" s="74" t="s">
        <v>25330</v>
      </c>
      <c r="D3762" s="74">
        <v>45311.64</v>
      </c>
    </row>
    <row r="3763" spans="1:4" x14ac:dyDescent="0.25">
      <c r="A3763" s="74">
        <v>2607198</v>
      </c>
      <c r="B3763" t="s">
        <v>25357</v>
      </c>
      <c r="C3763" s="74" t="s">
        <v>15645</v>
      </c>
      <c r="D3763" s="74">
        <v>293.20999999999998</v>
      </c>
    </row>
    <row r="3764" spans="1:4" x14ac:dyDescent="0.25">
      <c r="A3764" s="74">
        <v>2809170</v>
      </c>
      <c r="B3764" t="s">
        <v>25358</v>
      </c>
      <c r="C3764" s="74" t="s">
        <v>15645</v>
      </c>
      <c r="D3764" s="74">
        <v>1919.26</v>
      </c>
    </row>
    <row r="3765" spans="1:4" x14ac:dyDescent="0.25">
      <c r="A3765" s="74">
        <v>2809183</v>
      </c>
      <c r="B3765" t="s">
        <v>25359</v>
      </c>
      <c r="C3765" s="74" t="s">
        <v>15645</v>
      </c>
      <c r="D3765" s="74">
        <v>2777.58</v>
      </c>
    </row>
    <row r="3766" spans="1:4" x14ac:dyDescent="0.25">
      <c r="A3766" s="74">
        <v>2809174</v>
      </c>
      <c r="B3766" t="s">
        <v>25360</v>
      </c>
      <c r="C3766" s="74" t="s">
        <v>15645</v>
      </c>
      <c r="D3766" s="74">
        <v>2017.03</v>
      </c>
    </row>
    <row r="3767" spans="1:4" x14ac:dyDescent="0.25">
      <c r="A3767" s="74">
        <v>2809196</v>
      </c>
      <c r="B3767" t="s">
        <v>25361</v>
      </c>
      <c r="C3767" s="74" t="s">
        <v>15645</v>
      </c>
      <c r="D3767" s="74">
        <v>2921.69</v>
      </c>
    </row>
    <row r="3768" spans="1:4" x14ac:dyDescent="0.25">
      <c r="A3768" s="74">
        <v>2809187</v>
      </c>
      <c r="B3768" t="s">
        <v>25362</v>
      </c>
      <c r="C3768" s="74" t="s">
        <v>15645</v>
      </c>
      <c r="D3768" s="74">
        <v>2924.35</v>
      </c>
    </row>
    <row r="3769" spans="1:4" x14ac:dyDescent="0.25">
      <c r="A3769" s="74">
        <v>2809178</v>
      </c>
      <c r="B3769" t="s">
        <v>25363</v>
      </c>
      <c r="C3769" s="74" t="s">
        <v>15645</v>
      </c>
      <c r="D3769" s="74">
        <v>2163.54</v>
      </c>
    </row>
    <row r="3770" spans="1:4" x14ac:dyDescent="0.25">
      <c r="A3770" s="74">
        <v>2809200</v>
      </c>
      <c r="B3770" t="s">
        <v>25364</v>
      </c>
      <c r="C3770" s="74" t="s">
        <v>15645</v>
      </c>
      <c r="D3770" s="74">
        <v>3074.61</v>
      </c>
    </row>
    <row r="3771" spans="1:4" x14ac:dyDescent="0.25">
      <c r="A3771" s="74">
        <v>2809191</v>
      </c>
      <c r="B3771" t="s">
        <v>25365</v>
      </c>
      <c r="C3771" s="74" t="s">
        <v>15645</v>
      </c>
      <c r="D3771" s="74">
        <v>3058.96</v>
      </c>
    </row>
    <row r="3772" spans="1:4" x14ac:dyDescent="0.25">
      <c r="A3772" s="74">
        <v>2809204</v>
      </c>
      <c r="B3772" t="s">
        <v>25366</v>
      </c>
      <c r="C3772" s="74" t="s">
        <v>15645</v>
      </c>
      <c r="D3772" s="74">
        <v>3214.61</v>
      </c>
    </row>
    <row r="3773" spans="1:4" x14ac:dyDescent="0.25">
      <c r="A3773" s="74">
        <v>2809171</v>
      </c>
      <c r="B3773" t="s">
        <v>25367</v>
      </c>
      <c r="C3773" s="74" t="s">
        <v>15645</v>
      </c>
      <c r="D3773" s="74">
        <v>2165.73</v>
      </c>
    </row>
    <row r="3774" spans="1:4" x14ac:dyDescent="0.25">
      <c r="A3774" s="74">
        <v>2809184</v>
      </c>
      <c r="B3774" t="s">
        <v>25368</v>
      </c>
      <c r="C3774" s="74" t="s">
        <v>15645</v>
      </c>
      <c r="D3774" s="74">
        <v>3132.05</v>
      </c>
    </row>
    <row r="3775" spans="1:4" x14ac:dyDescent="0.25">
      <c r="A3775" s="74">
        <v>2809175</v>
      </c>
      <c r="B3775" t="s">
        <v>25369</v>
      </c>
      <c r="C3775" s="74" t="s">
        <v>15645</v>
      </c>
      <c r="D3775" s="74">
        <v>2273.2800000000002</v>
      </c>
    </row>
    <row r="3776" spans="1:4" x14ac:dyDescent="0.25">
      <c r="A3776" s="74">
        <v>2809197</v>
      </c>
      <c r="B3776" t="s">
        <v>25370</v>
      </c>
      <c r="C3776" s="74" t="s">
        <v>15645</v>
      </c>
      <c r="D3776" s="74">
        <v>3290.83</v>
      </c>
    </row>
    <row r="3777" spans="1:4" x14ac:dyDescent="0.25">
      <c r="A3777" s="74">
        <v>2809188</v>
      </c>
      <c r="B3777" t="s">
        <v>25371</v>
      </c>
      <c r="C3777" s="74" t="s">
        <v>15645</v>
      </c>
      <c r="D3777" s="74">
        <v>3293.5</v>
      </c>
    </row>
    <row r="3778" spans="1:4" x14ac:dyDescent="0.25">
      <c r="A3778" s="74">
        <v>2809179</v>
      </c>
      <c r="B3778" t="s">
        <v>25372</v>
      </c>
      <c r="C3778" s="74" t="s">
        <v>15645</v>
      </c>
      <c r="D3778" s="74">
        <v>2434.44</v>
      </c>
    </row>
    <row r="3779" spans="1:4" x14ac:dyDescent="0.25">
      <c r="A3779" s="74">
        <v>2809201</v>
      </c>
      <c r="B3779" t="s">
        <v>25373</v>
      </c>
      <c r="C3779" s="74" t="s">
        <v>15645</v>
      </c>
      <c r="D3779" s="74">
        <v>3459.05</v>
      </c>
    </row>
    <row r="3780" spans="1:4" x14ac:dyDescent="0.25">
      <c r="A3780" s="74">
        <v>2809192</v>
      </c>
      <c r="B3780" t="s">
        <v>25374</v>
      </c>
      <c r="C3780" s="74" t="s">
        <v>15645</v>
      </c>
      <c r="D3780" s="74">
        <v>3441.57</v>
      </c>
    </row>
    <row r="3781" spans="1:4" x14ac:dyDescent="0.25">
      <c r="A3781" s="74">
        <v>2809205</v>
      </c>
      <c r="B3781" t="s">
        <v>25375</v>
      </c>
      <c r="C3781" s="74" t="s">
        <v>15645</v>
      </c>
      <c r="D3781" s="74">
        <v>3613.04</v>
      </c>
    </row>
    <row r="3782" spans="1:4" x14ac:dyDescent="0.25">
      <c r="A3782" s="74">
        <v>2809172</v>
      </c>
      <c r="B3782" t="s">
        <v>25376</v>
      </c>
      <c r="C3782" s="74" t="s">
        <v>15645</v>
      </c>
      <c r="D3782" s="74">
        <v>2530.69</v>
      </c>
    </row>
    <row r="3783" spans="1:4" x14ac:dyDescent="0.25">
      <c r="A3783" s="74">
        <v>2809185</v>
      </c>
      <c r="B3783" t="s">
        <v>25377</v>
      </c>
      <c r="C3783" s="74" t="s">
        <v>15645</v>
      </c>
      <c r="D3783" s="74">
        <v>3604.13</v>
      </c>
    </row>
    <row r="3784" spans="1:4" x14ac:dyDescent="0.25">
      <c r="A3784" s="74">
        <v>2809176</v>
      </c>
      <c r="B3784" t="s">
        <v>25378</v>
      </c>
      <c r="C3784" s="74" t="s">
        <v>15645</v>
      </c>
      <c r="D3784" s="74">
        <v>2648.99</v>
      </c>
    </row>
    <row r="3785" spans="1:4" x14ac:dyDescent="0.25">
      <c r="A3785" s="74">
        <v>2809198</v>
      </c>
      <c r="B3785" t="s">
        <v>25379</v>
      </c>
      <c r="C3785" s="74" t="s">
        <v>15645</v>
      </c>
      <c r="D3785" s="74">
        <v>3781.58</v>
      </c>
    </row>
    <row r="3786" spans="1:4" x14ac:dyDescent="0.25">
      <c r="A3786" s="74">
        <v>2809189</v>
      </c>
      <c r="B3786" t="s">
        <v>25380</v>
      </c>
      <c r="C3786" s="74" t="s">
        <v>15645</v>
      </c>
      <c r="D3786" s="74">
        <v>3781.73</v>
      </c>
    </row>
    <row r="3787" spans="1:4" x14ac:dyDescent="0.25">
      <c r="A3787" s="74">
        <v>2809180</v>
      </c>
      <c r="B3787" t="s">
        <v>25381</v>
      </c>
      <c r="C3787" s="74" t="s">
        <v>15645</v>
      </c>
      <c r="D3787" s="74">
        <v>2826.26</v>
      </c>
    </row>
    <row r="3788" spans="1:4" x14ac:dyDescent="0.25">
      <c r="A3788" s="74">
        <v>2809202</v>
      </c>
      <c r="B3788" t="s">
        <v>25382</v>
      </c>
      <c r="C3788" s="74" t="s">
        <v>15645</v>
      </c>
      <c r="D3788" s="74">
        <v>3966.61</v>
      </c>
    </row>
    <row r="3789" spans="1:4" x14ac:dyDescent="0.25">
      <c r="A3789" s="74">
        <v>2809193</v>
      </c>
      <c r="B3789" t="s">
        <v>25383</v>
      </c>
      <c r="C3789" s="74" t="s">
        <v>15645</v>
      </c>
      <c r="D3789" s="74">
        <v>3944.6</v>
      </c>
    </row>
    <row r="3790" spans="1:4" x14ac:dyDescent="0.25">
      <c r="A3790" s="74">
        <v>2809206</v>
      </c>
      <c r="B3790" t="s">
        <v>25384</v>
      </c>
      <c r="C3790" s="74" t="s">
        <v>15645</v>
      </c>
      <c r="D3790" s="74">
        <v>4136.01</v>
      </c>
    </row>
    <row r="3791" spans="1:4" x14ac:dyDescent="0.25">
      <c r="A3791" s="74">
        <v>2809190</v>
      </c>
      <c r="B3791" t="s">
        <v>25385</v>
      </c>
      <c r="C3791" s="74" t="s">
        <v>15645</v>
      </c>
      <c r="D3791" s="74">
        <v>4894.79</v>
      </c>
    </row>
    <row r="3792" spans="1:4" x14ac:dyDescent="0.25">
      <c r="A3792" s="74">
        <v>2809181</v>
      </c>
      <c r="B3792" t="s">
        <v>25386</v>
      </c>
      <c r="C3792" s="74" t="s">
        <v>15645</v>
      </c>
      <c r="D3792" s="74">
        <v>3472.68</v>
      </c>
    </row>
    <row r="3793" spans="1:4" x14ac:dyDescent="0.25">
      <c r="A3793" s="74">
        <v>2809203</v>
      </c>
      <c r="B3793" t="s">
        <v>25387</v>
      </c>
      <c r="C3793" s="74" t="s">
        <v>15645</v>
      </c>
      <c r="D3793" s="74">
        <v>5117.93</v>
      </c>
    </row>
    <row r="3794" spans="1:4" x14ac:dyDescent="0.25">
      <c r="A3794" s="74">
        <v>2809194</v>
      </c>
      <c r="B3794" t="s">
        <v>25388</v>
      </c>
      <c r="C3794" s="74" t="s">
        <v>15645</v>
      </c>
      <c r="D3794" s="74">
        <v>5090.2299999999996</v>
      </c>
    </row>
    <row r="3795" spans="1:4" x14ac:dyDescent="0.25">
      <c r="A3795" s="74">
        <v>2809207</v>
      </c>
      <c r="B3795" t="s">
        <v>25389</v>
      </c>
      <c r="C3795" s="74" t="s">
        <v>15645</v>
      </c>
      <c r="D3795" s="74">
        <v>5321.2</v>
      </c>
    </row>
    <row r="3796" spans="1:4" x14ac:dyDescent="0.25">
      <c r="A3796" s="74">
        <v>2809169</v>
      </c>
      <c r="B3796" t="s">
        <v>25390</v>
      </c>
      <c r="C3796" s="74" t="s">
        <v>15645</v>
      </c>
      <c r="D3796" s="74">
        <v>1651.56</v>
      </c>
    </row>
    <row r="3797" spans="1:4" x14ac:dyDescent="0.25">
      <c r="A3797" s="74">
        <v>2809182</v>
      </c>
      <c r="B3797" t="s">
        <v>25391</v>
      </c>
      <c r="C3797" s="74" t="s">
        <v>15645</v>
      </c>
      <c r="D3797" s="74">
        <v>2290.08</v>
      </c>
    </row>
    <row r="3798" spans="1:4" x14ac:dyDescent="0.25">
      <c r="A3798" s="74">
        <v>2809173</v>
      </c>
      <c r="B3798" t="s">
        <v>25392</v>
      </c>
      <c r="C3798" s="74" t="s">
        <v>15645</v>
      </c>
      <c r="D3798" s="74">
        <v>1740.44</v>
      </c>
    </row>
    <row r="3799" spans="1:4" x14ac:dyDescent="0.25">
      <c r="A3799" s="74">
        <v>2809195</v>
      </c>
      <c r="B3799" t="s">
        <v>25393</v>
      </c>
      <c r="C3799" s="74" t="s">
        <v>15645</v>
      </c>
      <c r="D3799" s="74">
        <v>2397.66</v>
      </c>
    </row>
    <row r="3800" spans="1:4" x14ac:dyDescent="0.25">
      <c r="A3800" s="74">
        <v>2809186</v>
      </c>
      <c r="B3800" t="s">
        <v>25394</v>
      </c>
      <c r="C3800" s="74" t="s">
        <v>15645</v>
      </c>
      <c r="D3800" s="74">
        <v>2423.5100000000002</v>
      </c>
    </row>
    <row r="3801" spans="1:4" x14ac:dyDescent="0.25">
      <c r="A3801" s="74">
        <v>2809177</v>
      </c>
      <c r="B3801" t="s">
        <v>25395</v>
      </c>
      <c r="C3801" s="74" t="s">
        <v>15645</v>
      </c>
      <c r="D3801" s="74">
        <v>1873.63</v>
      </c>
    </row>
    <row r="3802" spans="1:4" x14ac:dyDescent="0.25">
      <c r="A3802" s="74">
        <v>2809199</v>
      </c>
      <c r="B3802" t="s">
        <v>25396</v>
      </c>
      <c r="C3802" s="74" t="s">
        <v>15645</v>
      </c>
      <c r="D3802" s="74">
        <v>2536.6799999999998</v>
      </c>
    </row>
    <row r="3803" spans="1:4" x14ac:dyDescent="0.25">
      <c r="A3803" s="74">
        <v>2809219</v>
      </c>
      <c r="B3803" t="s">
        <v>25397</v>
      </c>
      <c r="C3803" s="74" t="s">
        <v>2357</v>
      </c>
      <c r="D3803" s="74">
        <v>22766.3</v>
      </c>
    </row>
    <row r="3804" spans="1:4" x14ac:dyDescent="0.25">
      <c r="A3804" s="74">
        <v>2809220</v>
      </c>
      <c r="B3804" t="s">
        <v>25398</v>
      </c>
      <c r="C3804" s="74" t="s">
        <v>2357</v>
      </c>
      <c r="D3804" s="74">
        <v>24257.3</v>
      </c>
    </row>
    <row r="3805" spans="1:4" x14ac:dyDescent="0.25">
      <c r="A3805" s="74">
        <v>2809221</v>
      </c>
      <c r="B3805" t="s">
        <v>25399</v>
      </c>
      <c r="C3805" s="74" t="s">
        <v>2357</v>
      </c>
      <c r="D3805" s="74">
        <v>24999.53</v>
      </c>
    </row>
    <row r="3806" spans="1:4" x14ac:dyDescent="0.25">
      <c r="A3806" s="74">
        <v>2809163</v>
      </c>
      <c r="B3806" t="s">
        <v>25400</v>
      </c>
      <c r="C3806" s="74" t="s">
        <v>2357</v>
      </c>
      <c r="D3806" s="74">
        <v>23765.94</v>
      </c>
    </row>
    <row r="3807" spans="1:4" x14ac:dyDescent="0.25">
      <c r="A3807" s="74">
        <v>2809164</v>
      </c>
      <c r="B3807" t="s">
        <v>25401</v>
      </c>
      <c r="C3807" s="74" t="s">
        <v>2357</v>
      </c>
      <c r="D3807" s="74">
        <v>25311.46</v>
      </c>
    </row>
    <row r="3808" spans="1:4" x14ac:dyDescent="0.25">
      <c r="A3808" s="74">
        <v>2809165</v>
      </c>
      <c r="B3808" t="s">
        <v>25402</v>
      </c>
      <c r="C3808" s="74" t="s">
        <v>2357</v>
      </c>
      <c r="D3808" s="74">
        <v>26074.67</v>
      </c>
    </row>
    <row r="3809" spans="1:4" x14ac:dyDescent="0.25">
      <c r="A3809" s="74">
        <v>2809216</v>
      </c>
      <c r="B3809" t="s">
        <v>25403</v>
      </c>
      <c r="C3809" s="74" t="s">
        <v>2357</v>
      </c>
      <c r="D3809" s="74">
        <v>21148.44</v>
      </c>
    </row>
    <row r="3810" spans="1:4" x14ac:dyDescent="0.25">
      <c r="A3810" s="74">
        <v>2809217</v>
      </c>
      <c r="B3810" t="s">
        <v>25404</v>
      </c>
      <c r="C3810" s="74" t="s">
        <v>2357</v>
      </c>
      <c r="D3810" s="74">
        <v>21541.040000000001</v>
      </c>
    </row>
    <row r="3811" spans="1:4" x14ac:dyDescent="0.25">
      <c r="A3811" s="74">
        <v>2809218</v>
      </c>
      <c r="B3811" t="s">
        <v>25405</v>
      </c>
      <c r="C3811" s="74" t="s">
        <v>2357</v>
      </c>
      <c r="D3811" s="74">
        <v>23025.25</v>
      </c>
    </row>
    <row r="3812" spans="1:4" x14ac:dyDescent="0.25">
      <c r="A3812" s="74">
        <v>2809160</v>
      </c>
      <c r="B3812" t="s">
        <v>25406</v>
      </c>
      <c r="C3812" s="74" t="s">
        <v>2357</v>
      </c>
      <c r="D3812" s="74">
        <v>22084.97</v>
      </c>
    </row>
    <row r="3813" spans="1:4" x14ac:dyDescent="0.25">
      <c r="A3813" s="74">
        <v>2809161</v>
      </c>
      <c r="B3813" t="s">
        <v>25407</v>
      </c>
      <c r="C3813" s="74" t="s">
        <v>2357</v>
      </c>
      <c r="D3813" s="74">
        <v>22480.400000000001</v>
      </c>
    </row>
    <row r="3814" spans="1:4" x14ac:dyDescent="0.25">
      <c r="A3814" s="74">
        <v>2809162</v>
      </c>
      <c r="B3814" t="s">
        <v>25408</v>
      </c>
      <c r="C3814" s="74" t="s">
        <v>2357</v>
      </c>
      <c r="D3814" s="74">
        <v>24018.99</v>
      </c>
    </row>
    <row r="3815" spans="1:4" x14ac:dyDescent="0.25">
      <c r="A3815" s="74">
        <v>2809222</v>
      </c>
      <c r="B3815" t="s">
        <v>25409</v>
      </c>
      <c r="C3815" s="74" t="s">
        <v>2357</v>
      </c>
      <c r="D3815" s="74">
        <v>20869.59</v>
      </c>
    </row>
    <row r="3816" spans="1:4" x14ac:dyDescent="0.25">
      <c r="A3816" s="74">
        <v>2809223</v>
      </c>
      <c r="B3816" t="s">
        <v>25410</v>
      </c>
      <c r="C3816" s="74" t="s">
        <v>2357</v>
      </c>
      <c r="D3816" s="74">
        <v>26673.39</v>
      </c>
    </row>
    <row r="3817" spans="1:4" x14ac:dyDescent="0.25">
      <c r="A3817" s="74">
        <v>2809224</v>
      </c>
      <c r="B3817" t="s">
        <v>25411</v>
      </c>
      <c r="C3817" s="74" t="s">
        <v>2357</v>
      </c>
      <c r="D3817" s="74">
        <v>27786.74</v>
      </c>
    </row>
    <row r="3818" spans="1:4" x14ac:dyDescent="0.25">
      <c r="A3818" s="74">
        <v>2809166</v>
      </c>
      <c r="B3818" t="s">
        <v>25412</v>
      </c>
      <c r="C3818" s="74" t="s">
        <v>2357</v>
      </c>
      <c r="D3818" s="74">
        <v>21710.28</v>
      </c>
    </row>
    <row r="3819" spans="1:4" x14ac:dyDescent="0.25">
      <c r="A3819" s="74">
        <v>2809167</v>
      </c>
      <c r="B3819" t="s">
        <v>25413</v>
      </c>
      <c r="C3819" s="74" t="s">
        <v>2357</v>
      </c>
      <c r="D3819" s="74">
        <v>27799.07</v>
      </c>
    </row>
    <row r="3820" spans="1:4" x14ac:dyDescent="0.25">
      <c r="A3820" s="74">
        <v>2809168</v>
      </c>
      <c r="B3820" t="s">
        <v>25414</v>
      </c>
      <c r="C3820" s="74" t="s">
        <v>2357</v>
      </c>
      <c r="D3820" s="74">
        <v>28943.9</v>
      </c>
    </row>
    <row r="3821" spans="1:4" x14ac:dyDescent="0.25">
      <c r="A3821" s="74">
        <v>2909152</v>
      </c>
      <c r="B3821" t="s">
        <v>25415</v>
      </c>
      <c r="C3821" s="74" t="s">
        <v>2357</v>
      </c>
      <c r="D3821" s="74">
        <v>120.08</v>
      </c>
    </row>
    <row r="3822" spans="1:4" x14ac:dyDescent="0.25">
      <c r="A3822" s="74">
        <v>2909153</v>
      </c>
      <c r="B3822" t="s">
        <v>25416</v>
      </c>
      <c r="C3822" s="74" t="s">
        <v>2357</v>
      </c>
      <c r="D3822" s="74">
        <v>151.69</v>
      </c>
    </row>
    <row r="3823" spans="1:4" x14ac:dyDescent="0.25">
      <c r="A3823" s="74">
        <v>2909151</v>
      </c>
      <c r="B3823" t="s">
        <v>25417</v>
      </c>
      <c r="C3823" s="74" t="s">
        <v>2357</v>
      </c>
      <c r="D3823" s="74">
        <v>64.42</v>
      </c>
    </row>
    <row r="3824" spans="1:4" x14ac:dyDescent="0.25">
      <c r="A3824" s="74">
        <v>2909145</v>
      </c>
      <c r="B3824" t="s">
        <v>25418</v>
      </c>
      <c r="C3824" s="74" t="s">
        <v>15645</v>
      </c>
      <c r="D3824" s="74">
        <v>9.7100000000000009</v>
      </c>
    </row>
    <row r="3825" spans="1:4" x14ac:dyDescent="0.25">
      <c r="A3825" s="74">
        <v>2909379</v>
      </c>
      <c r="B3825" t="s">
        <v>25419</v>
      </c>
      <c r="C3825" s="74" t="s">
        <v>2357</v>
      </c>
      <c r="D3825" s="74">
        <v>5403.1</v>
      </c>
    </row>
    <row r="3826" spans="1:4" x14ac:dyDescent="0.25">
      <c r="A3826" s="74">
        <v>2909381</v>
      </c>
      <c r="B3826" t="s">
        <v>25420</v>
      </c>
      <c r="C3826" s="74" t="s">
        <v>2357</v>
      </c>
      <c r="D3826" s="74">
        <v>5653.86</v>
      </c>
    </row>
    <row r="3827" spans="1:4" x14ac:dyDescent="0.25">
      <c r="A3827" s="74">
        <v>2909380</v>
      </c>
      <c r="B3827" t="s">
        <v>25421</v>
      </c>
      <c r="C3827" s="74" t="s">
        <v>2357</v>
      </c>
      <c r="D3827" s="74">
        <v>7919.32</v>
      </c>
    </row>
    <row r="3828" spans="1:4" x14ac:dyDescent="0.25">
      <c r="A3828" s="74">
        <v>2909382</v>
      </c>
      <c r="B3828" t="s">
        <v>25422</v>
      </c>
      <c r="C3828" s="74" t="s">
        <v>2357</v>
      </c>
      <c r="D3828" s="74">
        <v>8294.6</v>
      </c>
    </row>
    <row r="3829" spans="1:4" x14ac:dyDescent="0.25">
      <c r="A3829" s="74">
        <v>2909375</v>
      </c>
      <c r="B3829" t="s">
        <v>25423</v>
      </c>
      <c r="C3829" s="74" t="s">
        <v>2357</v>
      </c>
      <c r="D3829" s="74">
        <v>8662.25</v>
      </c>
    </row>
    <row r="3830" spans="1:4" x14ac:dyDescent="0.25">
      <c r="A3830" s="74">
        <v>2909377</v>
      </c>
      <c r="B3830" t="s">
        <v>25424</v>
      </c>
      <c r="C3830" s="74" t="s">
        <v>2357</v>
      </c>
      <c r="D3830" s="74">
        <v>9066.7800000000007</v>
      </c>
    </row>
    <row r="3831" spans="1:4" x14ac:dyDescent="0.25">
      <c r="A3831" s="74">
        <v>2909376</v>
      </c>
      <c r="B3831" t="s">
        <v>25425</v>
      </c>
      <c r="C3831" s="74" t="s">
        <v>2357</v>
      </c>
      <c r="D3831" s="74">
        <v>12722.8</v>
      </c>
    </row>
    <row r="3832" spans="1:4" x14ac:dyDescent="0.25">
      <c r="A3832" s="74">
        <v>2909378</v>
      </c>
      <c r="B3832" t="s">
        <v>25426</v>
      </c>
      <c r="C3832" s="74" t="s">
        <v>2357</v>
      </c>
      <c r="D3832" s="74">
        <v>13334.48</v>
      </c>
    </row>
    <row r="3833" spans="1:4" x14ac:dyDescent="0.25">
      <c r="A3833" s="74">
        <v>2909383</v>
      </c>
      <c r="B3833" t="s">
        <v>25427</v>
      </c>
      <c r="C3833" s="74" t="s">
        <v>2357</v>
      </c>
      <c r="D3833" s="74">
        <v>5645.15</v>
      </c>
    </row>
    <row r="3834" spans="1:4" x14ac:dyDescent="0.25">
      <c r="A3834" s="74">
        <v>2909384</v>
      </c>
      <c r="B3834" t="s">
        <v>25428</v>
      </c>
      <c r="C3834" s="74" t="s">
        <v>2357</v>
      </c>
      <c r="D3834" s="74">
        <v>5926.24</v>
      </c>
    </row>
    <row r="3835" spans="1:4" x14ac:dyDescent="0.25">
      <c r="A3835" s="74">
        <v>2909148</v>
      </c>
      <c r="B3835" t="s">
        <v>25429</v>
      </c>
      <c r="C3835" s="74" t="s">
        <v>2357</v>
      </c>
      <c r="D3835" s="74">
        <v>448.1</v>
      </c>
    </row>
    <row r="3836" spans="1:4" x14ac:dyDescent="0.25">
      <c r="A3836" s="74">
        <v>3009336</v>
      </c>
      <c r="B3836" t="s">
        <v>25430</v>
      </c>
      <c r="C3836" s="74" t="s">
        <v>15645</v>
      </c>
      <c r="D3836" s="74">
        <v>88.21</v>
      </c>
    </row>
    <row r="3837" spans="1:4" x14ac:dyDescent="0.25">
      <c r="A3837" s="74">
        <v>3009337</v>
      </c>
      <c r="B3837" t="s">
        <v>25431</v>
      </c>
      <c r="C3837" s="74" t="s">
        <v>15645</v>
      </c>
      <c r="D3837" s="74">
        <v>90.54</v>
      </c>
    </row>
    <row r="3838" spans="1:4" x14ac:dyDescent="0.25">
      <c r="A3838" s="74">
        <v>3009340</v>
      </c>
      <c r="B3838" t="s">
        <v>25432</v>
      </c>
      <c r="C3838" s="74" t="s">
        <v>15645</v>
      </c>
      <c r="D3838" s="74">
        <v>168.37</v>
      </c>
    </row>
    <row r="3839" spans="1:4" x14ac:dyDescent="0.25">
      <c r="A3839" s="74">
        <v>3009341</v>
      </c>
      <c r="B3839" t="s">
        <v>25433</v>
      </c>
      <c r="C3839" s="74" t="s">
        <v>15645</v>
      </c>
      <c r="D3839" s="74">
        <v>173.03</v>
      </c>
    </row>
    <row r="3840" spans="1:4" x14ac:dyDescent="0.25">
      <c r="A3840" s="74">
        <v>3009344</v>
      </c>
      <c r="B3840" t="s">
        <v>25434</v>
      </c>
      <c r="C3840" s="74" t="s">
        <v>15645</v>
      </c>
      <c r="D3840" s="74">
        <v>88.61</v>
      </c>
    </row>
    <row r="3841" spans="1:4" x14ac:dyDescent="0.25">
      <c r="A3841" s="74">
        <v>3009345</v>
      </c>
      <c r="B3841" t="s">
        <v>25435</v>
      </c>
      <c r="C3841" s="74" t="s">
        <v>15645</v>
      </c>
      <c r="D3841" s="74">
        <v>90.94</v>
      </c>
    </row>
    <row r="3842" spans="1:4" x14ac:dyDescent="0.25">
      <c r="A3842" s="74">
        <v>3009348</v>
      </c>
      <c r="B3842" t="s">
        <v>25436</v>
      </c>
      <c r="C3842" s="74" t="s">
        <v>15645</v>
      </c>
      <c r="D3842" s="74">
        <v>168.41</v>
      </c>
    </row>
    <row r="3843" spans="1:4" x14ac:dyDescent="0.25">
      <c r="A3843" s="74">
        <v>3009349</v>
      </c>
      <c r="B3843" t="s">
        <v>25437</v>
      </c>
      <c r="C3843" s="74" t="s">
        <v>15645</v>
      </c>
      <c r="D3843" s="74">
        <v>173.07</v>
      </c>
    </row>
    <row r="3844" spans="1:4" x14ac:dyDescent="0.25">
      <c r="A3844" s="74">
        <v>3009338</v>
      </c>
      <c r="B3844" t="s">
        <v>25438</v>
      </c>
      <c r="C3844" s="74" t="s">
        <v>15645</v>
      </c>
      <c r="D3844" s="74">
        <v>88.21</v>
      </c>
    </row>
    <row r="3845" spans="1:4" x14ac:dyDescent="0.25">
      <c r="A3845" s="74">
        <v>3009339</v>
      </c>
      <c r="B3845" t="s">
        <v>25439</v>
      </c>
      <c r="C3845" s="74" t="s">
        <v>15645</v>
      </c>
      <c r="D3845" s="74">
        <v>90.54</v>
      </c>
    </row>
    <row r="3846" spans="1:4" x14ac:dyDescent="0.25">
      <c r="A3846" s="74">
        <v>3009342</v>
      </c>
      <c r="B3846" t="s">
        <v>25440</v>
      </c>
      <c r="C3846" s="74" t="s">
        <v>15645</v>
      </c>
      <c r="D3846" s="74">
        <v>168.37</v>
      </c>
    </row>
    <row r="3847" spans="1:4" x14ac:dyDescent="0.25">
      <c r="A3847" s="74">
        <v>3009343</v>
      </c>
      <c r="B3847" t="s">
        <v>25441</v>
      </c>
      <c r="C3847" s="74" t="s">
        <v>15645</v>
      </c>
      <c r="D3847" s="74">
        <v>173.03</v>
      </c>
    </row>
    <row r="3848" spans="1:4" x14ac:dyDescent="0.25">
      <c r="A3848" s="74">
        <v>3009346</v>
      </c>
      <c r="B3848" t="s">
        <v>25442</v>
      </c>
      <c r="C3848" s="74" t="s">
        <v>15645</v>
      </c>
      <c r="D3848" s="74">
        <v>88.61</v>
      </c>
    </row>
    <row r="3849" spans="1:4" x14ac:dyDescent="0.25">
      <c r="A3849" s="74">
        <v>3009347</v>
      </c>
      <c r="B3849" t="s">
        <v>25443</v>
      </c>
      <c r="C3849" s="74" t="s">
        <v>15645</v>
      </c>
      <c r="D3849" s="74">
        <v>90.94</v>
      </c>
    </row>
    <row r="3850" spans="1:4" x14ac:dyDescent="0.25">
      <c r="A3850" s="74">
        <v>3009350</v>
      </c>
      <c r="B3850" t="s">
        <v>25444</v>
      </c>
      <c r="C3850" s="74" t="s">
        <v>15645</v>
      </c>
      <c r="D3850" s="74">
        <v>168.41</v>
      </c>
    </row>
    <row r="3851" spans="1:4" x14ac:dyDescent="0.25">
      <c r="A3851" s="74">
        <v>3009351</v>
      </c>
      <c r="B3851" t="s">
        <v>25445</v>
      </c>
      <c r="C3851" s="74" t="s">
        <v>15645</v>
      </c>
      <c r="D3851" s="74">
        <v>173.07</v>
      </c>
    </row>
    <row r="3852" spans="1:4" x14ac:dyDescent="0.25">
      <c r="A3852" s="74">
        <v>3009080</v>
      </c>
      <c r="B3852" t="s">
        <v>25446</v>
      </c>
      <c r="C3852" s="74" t="s">
        <v>15645</v>
      </c>
      <c r="D3852" s="74">
        <v>0.13</v>
      </c>
    </row>
    <row r="3853" spans="1:4" x14ac:dyDescent="0.25">
      <c r="A3853" s="74">
        <v>3009075</v>
      </c>
      <c r="B3853" t="s">
        <v>25447</v>
      </c>
      <c r="C3853" s="74" t="s">
        <v>15645</v>
      </c>
      <c r="D3853" s="74">
        <v>40.01</v>
      </c>
    </row>
    <row r="3854" spans="1:4" x14ac:dyDescent="0.25">
      <c r="A3854" s="74">
        <v>3009076</v>
      </c>
      <c r="B3854" t="s">
        <v>25448</v>
      </c>
      <c r="C3854" s="74" t="s">
        <v>15645</v>
      </c>
      <c r="D3854" s="74">
        <v>41.62</v>
      </c>
    </row>
    <row r="3855" spans="1:4" x14ac:dyDescent="0.25">
      <c r="A3855" s="74">
        <v>3009077</v>
      </c>
      <c r="B3855" t="s">
        <v>25449</v>
      </c>
      <c r="C3855" s="74" t="s">
        <v>15645</v>
      </c>
      <c r="D3855" s="74">
        <v>42.67</v>
      </c>
    </row>
    <row r="3856" spans="1:4" x14ac:dyDescent="0.25">
      <c r="A3856" s="74">
        <v>3009078</v>
      </c>
      <c r="B3856" t="s">
        <v>25450</v>
      </c>
      <c r="C3856" s="74" t="s">
        <v>15645</v>
      </c>
      <c r="D3856" s="74">
        <v>43.49</v>
      </c>
    </row>
    <row r="3857" spans="1:4" x14ac:dyDescent="0.25">
      <c r="A3857" s="74">
        <v>3009087</v>
      </c>
      <c r="B3857" t="s">
        <v>25451</v>
      </c>
      <c r="C3857" s="74" t="s">
        <v>15645</v>
      </c>
      <c r="D3857" s="74">
        <v>0.09</v>
      </c>
    </row>
    <row r="3858" spans="1:4" x14ac:dyDescent="0.25">
      <c r="A3858" s="74">
        <v>3009085</v>
      </c>
      <c r="B3858" t="s">
        <v>25452</v>
      </c>
      <c r="C3858" s="74" t="s">
        <v>3</v>
      </c>
      <c r="D3858" s="74">
        <v>1673.52</v>
      </c>
    </row>
    <row r="3859" spans="1:4" x14ac:dyDescent="0.25">
      <c r="A3859" s="74">
        <v>3009086</v>
      </c>
      <c r="B3859" t="s">
        <v>25453</v>
      </c>
      <c r="C3859" s="74" t="s">
        <v>3</v>
      </c>
      <c r="D3859" s="74">
        <v>2089.61</v>
      </c>
    </row>
    <row r="3860" spans="1:4" x14ac:dyDescent="0.25">
      <c r="A3860" s="74">
        <v>3009089</v>
      </c>
      <c r="B3860" t="s">
        <v>25454</v>
      </c>
      <c r="C3860" s="74" t="s">
        <v>3</v>
      </c>
      <c r="D3860" s="74">
        <v>2465.9699999999998</v>
      </c>
    </row>
    <row r="3861" spans="1:4" x14ac:dyDescent="0.25">
      <c r="A3861" s="74">
        <v>3009090</v>
      </c>
      <c r="B3861" t="s">
        <v>25455</v>
      </c>
      <c r="C3861" s="74" t="s">
        <v>3</v>
      </c>
      <c r="D3861" s="74">
        <v>2334.5100000000002</v>
      </c>
    </row>
    <row r="3862" spans="1:4" x14ac:dyDescent="0.25">
      <c r="A3862" s="74">
        <v>3009004</v>
      </c>
      <c r="B3862" t="s">
        <v>25456</v>
      </c>
      <c r="C3862" s="74" t="s">
        <v>15645</v>
      </c>
      <c r="D3862" s="74">
        <v>415.44</v>
      </c>
    </row>
    <row r="3863" spans="1:4" x14ac:dyDescent="0.25">
      <c r="A3863" s="74">
        <v>3009002</v>
      </c>
      <c r="B3863" t="s">
        <v>25457</v>
      </c>
      <c r="C3863" s="74" t="s">
        <v>15645</v>
      </c>
      <c r="D3863" s="74">
        <v>314.02</v>
      </c>
    </row>
    <row r="3864" spans="1:4" x14ac:dyDescent="0.25">
      <c r="A3864" s="74">
        <v>3009006</v>
      </c>
      <c r="B3864" t="s">
        <v>25458</v>
      </c>
      <c r="C3864" s="74" t="s">
        <v>15645</v>
      </c>
      <c r="D3864" s="74">
        <v>576.86</v>
      </c>
    </row>
    <row r="3865" spans="1:4" x14ac:dyDescent="0.25">
      <c r="A3865" s="74">
        <v>3009335</v>
      </c>
      <c r="B3865" t="s">
        <v>25459</v>
      </c>
      <c r="C3865" s="74" t="s">
        <v>15645</v>
      </c>
      <c r="D3865" s="74">
        <v>1086.93</v>
      </c>
    </row>
    <row r="3866" spans="1:4" x14ac:dyDescent="0.25">
      <c r="A3866" s="74">
        <v>3009334</v>
      </c>
      <c r="B3866" t="s">
        <v>25460</v>
      </c>
      <c r="C3866" s="74" t="s">
        <v>15645</v>
      </c>
      <c r="D3866" s="74">
        <v>774.78</v>
      </c>
    </row>
    <row r="3867" spans="1:4" x14ac:dyDescent="0.25">
      <c r="A3867" s="74">
        <v>3009280</v>
      </c>
      <c r="B3867" t="s">
        <v>25461</v>
      </c>
      <c r="C3867" s="74" t="s">
        <v>2357</v>
      </c>
      <c r="D3867" s="74">
        <v>714713.3</v>
      </c>
    </row>
    <row r="3868" spans="1:4" x14ac:dyDescent="0.25">
      <c r="A3868" s="74">
        <v>3009281</v>
      </c>
      <c r="B3868" t="s">
        <v>25462</v>
      </c>
      <c r="C3868" s="74" t="s">
        <v>2357</v>
      </c>
      <c r="D3868" s="74">
        <v>707137.11</v>
      </c>
    </row>
    <row r="3869" spans="1:4" x14ac:dyDescent="0.25">
      <c r="A3869" s="74">
        <v>3009061</v>
      </c>
      <c r="B3869" t="s">
        <v>25463</v>
      </c>
      <c r="C3869" s="74" t="s">
        <v>2357</v>
      </c>
      <c r="D3869" s="74">
        <v>750299.83</v>
      </c>
    </row>
    <row r="3870" spans="1:4" x14ac:dyDescent="0.25">
      <c r="A3870" s="74">
        <v>3009062</v>
      </c>
      <c r="B3870" t="s">
        <v>25464</v>
      </c>
      <c r="C3870" s="74" t="s">
        <v>2357</v>
      </c>
      <c r="D3870" s="74">
        <v>742345.44</v>
      </c>
    </row>
    <row r="3871" spans="1:4" x14ac:dyDescent="0.25">
      <c r="A3871" s="74">
        <v>3009278</v>
      </c>
      <c r="B3871" t="s">
        <v>25465</v>
      </c>
      <c r="C3871" s="74" t="s">
        <v>2357</v>
      </c>
      <c r="D3871" s="74">
        <v>540868.54</v>
      </c>
    </row>
    <row r="3872" spans="1:4" x14ac:dyDescent="0.25">
      <c r="A3872" s="74">
        <v>3009279</v>
      </c>
      <c r="B3872" t="s">
        <v>25466</v>
      </c>
      <c r="C3872" s="74" t="s">
        <v>2357</v>
      </c>
      <c r="D3872" s="74">
        <v>535506.72</v>
      </c>
    </row>
    <row r="3873" spans="1:4" x14ac:dyDescent="0.25">
      <c r="A3873" s="74">
        <v>3009059</v>
      </c>
      <c r="B3873" t="s">
        <v>25467</v>
      </c>
      <c r="C3873" s="74" t="s">
        <v>2357</v>
      </c>
      <c r="D3873" s="74">
        <v>567799.32999999996</v>
      </c>
    </row>
    <row r="3874" spans="1:4" x14ac:dyDescent="0.25">
      <c r="A3874" s="74">
        <v>3009060</v>
      </c>
      <c r="B3874" t="s">
        <v>25468</v>
      </c>
      <c r="C3874" s="74" t="s">
        <v>2357</v>
      </c>
      <c r="D3874" s="74">
        <v>562169.56999999995</v>
      </c>
    </row>
    <row r="3875" spans="1:4" x14ac:dyDescent="0.25">
      <c r="A3875" s="74">
        <v>3009282</v>
      </c>
      <c r="B3875" t="s">
        <v>25469</v>
      </c>
      <c r="C3875" s="74" t="s">
        <v>2357</v>
      </c>
      <c r="D3875" s="74">
        <v>983807.11</v>
      </c>
    </row>
    <row r="3876" spans="1:4" x14ac:dyDescent="0.25">
      <c r="A3876" s="74">
        <v>3009283</v>
      </c>
      <c r="B3876" t="s">
        <v>25470</v>
      </c>
      <c r="C3876" s="74" t="s">
        <v>2357</v>
      </c>
      <c r="D3876" s="74">
        <v>976227.58</v>
      </c>
    </row>
    <row r="3877" spans="1:4" x14ac:dyDescent="0.25">
      <c r="A3877" s="74">
        <v>3009063</v>
      </c>
      <c r="B3877" t="s">
        <v>25471</v>
      </c>
      <c r="C3877" s="74" t="s">
        <v>2357</v>
      </c>
      <c r="D3877" s="74">
        <v>1032791.83</v>
      </c>
    </row>
    <row r="3878" spans="1:4" x14ac:dyDescent="0.25">
      <c r="A3878" s="74">
        <v>3009064</v>
      </c>
      <c r="B3878" t="s">
        <v>25472</v>
      </c>
      <c r="C3878" s="74" t="s">
        <v>2357</v>
      </c>
      <c r="D3878" s="74">
        <v>1024833.94</v>
      </c>
    </row>
    <row r="3879" spans="1:4" x14ac:dyDescent="0.25">
      <c r="A3879" s="74">
        <v>3009081</v>
      </c>
      <c r="B3879" t="s">
        <v>25473</v>
      </c>
      <c r="C3879" s="74" t="s">
        <v>15645</v>
      </c>
      <c r="D3879" s="74">
        <v>851.91</v>
      </c>
    </row>
    <row r="3880" spans="1:4" x14ac:dyDescent="0.25">
      <c r="A3880" s="74">
        <v>3009082</v>
      </c>
      <c r="B3880" t="s">
        <v>25474</v>
      </c>
      <c r="C3880" s="74" t="s">
        <v>15645</v>
      </c>
      <c r="D3880" s="74">
        <v>998.59</v>
      </c>
    </row>
    <row r="3881" spans="1:4" x14ac:dyDescent="0.25">
      <c r="A3881" s="74">
        <v>3009083</v>
      </c>
      <c r="B3881" t="s">
        <v>25475</v>
      </c>
      <c r="C3881" s="74" t="s">
        <v>15645</v>
      </c>
      <c r="D3881" s="74">
        <v>1015.95</v>
      </c>
    </row>
    <row r="3882" spans="1:4" x14ac:dyDescent="0.25">
      <c r="A3882" s="74">
        <v>3009084</v>
      </c>
      <c r="B3882" t="s">
        <v>25476</v>
      </c>
      <c r="C3882" s="74" t="s">
        <v>15645</v>
      </c>
      <c r="D3882" s="74">
        <v>1020.81</v>
      </c>
    </row>
    <row r="3883" spans="1:4" x14ac:dyDescent="0.25">
      <c r="A3883" s="74">
        <v>3009070</v>
      </c>
      <c r="B3883" t="s">
        <v>25477</v>
      </c>
      <c r="C3883" s="74" t="s">
        <v>15645</v>
      </c>
      <c r="D3883" s="74">
        <v>487.14</v>
      </c>
    </row>
    <row r="3884" spans="1:4" x14ac:dyDescent="0.25">
      <c r="A3884" s="74">
        <v>3009285</v>
      </c>
      <c r="B3884" t="s">
        <v>25478</v>
      </c>
      <c r="C3884" s="74" t="s">
        <v>2357</v>
      </c>
      <c r="D3884" s="74">
        <v>794306.15</v>
      </c>
    </row>
    <row r="3885" spans="1:4" x14ac:dyDescent="0.25">
      <c r="A3885" s="74">
        <v>3009072</v>
      </c>
      <c r="B3885" t="s">
        <v>25479</v>
      </c>
      <c r="C3885" s="74" t="s">
        <v>2357</v>
      </c>
      <c r="D3885" s="74">
        <v>833855.61</v>
      </c>
    </row>
    <row r="3886" spans="1:4" x14ac:dyDescent="0.25">
      <c r="A3886" s="74">
        <v>3009069</v>
      </c>
      <c r="B3886" t="s">
        <v>25480</v>
      </c>
      <c r="C3886" s="74" t="s">
        <v>15645</v>
      </c>
      <c r="D3886" s="74">
        <v>301.89</v>
      </c>
    </row>
    <row r="3887" spans="1:4" x14ac:dyDescent="0.25">
      <c r="A3887" s="74">
        <v>3009284</v>
      </c>
      <c r="B3887" t="s">
        <v>25481</v>
      </c>
      <c r="C3887" s="74" t="s">
        <v>2357</v>
      </c>
      <c r="D3887" s="74">
        <v>489801.4</v>
      </c>
    </row>
    <row r="3888" spans="1:4" x14ac:dyDescent="0.25">
      <c r="A3888" s="74">
        <v>3009071</v>
      </c>
      <c r="B3888" t="s">
        <v>25482</v>
      </c>
      <c r="C3888" s="74" t="s">
        <v>2357</v>
      </c>
      <c r="D3888" s="74">
        <v>514189.56</v>
      </c>
    </row>
    <row r="3889" spans="1:4" x14ac:dyDescent="0.25">
      <c r="A3889" s="74">
        <v>3009091</v>
      </c>
      <c r="B3889" t="s">
        <v>25483</v>
      </c>
      <c r="C3889" s="74" t="s">
        <v>21800</v>
      </c>
      <c r="D3889" s="74">
        <v>186.92</v>
      </c>
    </row>
    <row r="3890" spans="1:4" x14ac:dyDescent="0.25">
      <c r="A3890" s="74">
        <v>3009058</v>
      </c>
      <c r="B3890" t="s">
        <v>25484</v>
      </c>
      <c r="C3890" s="74" t="s">
        <v>15645</v>
      </c>
      <c r="D3890" s="74">
        <v>91751.05</v>
      </c>
    </row>
    <row r="3891" spans="1:4" x14ac:dyDescent="0.25">
      <c r="A3891" s="74">
        <v>3009229</v>
      </c>
      <c r="B3891" t="s">
        <v>25485</v>
      </c>
      <c r="C3891" s="74" t="s">
        <v>2357</v>
      </c>
      <c r="D3891" s="74">
        <v>169.14</v>
      </c>
    </row>
    <row r="3892" spans="1:4" x14ac:dyDescent="0.25">
      <c r="A3892" s="74">
        <v>3009132</v>
      </c>
      <c r="B3892" t="s">
        <v>25486</v>
      </c>
      <c r="C3892" s="74" t="s">
        <v>2357</v>
      </c>
      <c r="D3892" s="74">
        <v>1164.9000000000001</v>
      </c>
    </row>
    <row r="3893" spans="1:4" x14ac:dyDescent="0.25">
      <c r="A3893" s="74">
        <v>3009133</v>
      </c>
      <c r="B3893" t="s">
        <v>25487</v>
      </c>
      <c r="C3893" s="74" t="s">
        <v>2357</v>
      </c>
      <c r="D3893" s="74">
        <v>1459.6</v>
      </c>
    </row>
    <row r="3894" spans="1:4" x14ac:dyDescent="0.25">
      <c r="A3894" s="74">
        <v>3009321</v>
      </c>
      <c r="B3894" t="s">
        <v>25488</v>
      </c>
      <c r="C3894" s="74" t="s">
        <v>15645</v>
      </c>
      <c r="D3894" s="74">
        <v>1430.33</v>
      </c>
    </row>
    <row r="3895" spans="1:4" x14ac:dyDescent="0.25">
      <c r="A3895" s="74">
        <v>3009322</v>
      </c>
      <c r="B3895" t="s">
        <v>25489</v>
      </c>
      <c r="C3895" s="74" t="s">
        <v>15645</v>
      </c>
      <c r="D3895" s="74">
        <v>1439.43</v>
      </c>
    </row>
    <row r="3896" spans="1:4" x14ac:dyDescent="0.25">
      <c r="A3896" s="74">
        <v>3009323</v>
      </c>
      <c r="B3896" t="s">
        <v>25490</v>
      </c>
      <c r="C3896" s="74" t="s">
        <v>15645</v>
      </c>
      <c r="D3896" s="74">
        <v>1520.95</v>
      </c>
    </row>
    <row r="3897" spans="1:4" x14ac:dyDescent="0.25">
      <c r="A3897" s="74">
        <v>3009324</v>
      </c>
      <c r="B3897" t="s">
        <v>25491</v>
      </c>
      <c r="C3897" s="74" t="s">
        <v>15645</v>
      </c>
      <c r="D3897" s="74">
        <v>1455.04</v>
      </c>
    </row>
    <row r="3898" spans="1:4" x14ac:dyDescent="0.25">
      <c r="A3898" s="74">
        <v>3009096</v>
      </c>
      <c r="B3898" t="s">
        <v>25492</v>
      </c>
      <c r="C3898" s="74" t="s">
        <v>15645</v>
      </c>
      <c r="D3898" s="74">
        <v>252.88</v>
      </c>
    </row>
    <row r="3899" spans="1:4" x14ac:dyDescent="0.25">
      <c r="A3899" s="74">
        <v>3009330</v>
      </c>
      <c r="B3899" t="s">
        <v>25493</v>
      </c>
      <c r="C3899" s="74" t="s">
        <v>15645</v>
      </c>
      <c r="D3899" s="74">
        <v>206.87</v>
      </c>
    </row>
    <row r="3900" spans="1:4" x14ac:dyDescent="0.25">
      <c r="A3900" s="74">
        <v>3009326</v>
      </c>
      <c r="B3900" t="s">
        <v>25494</v>
      </c>
      <c r="C3900" s="74" t="s">
        <v>15645</v>
      </c>
      <c r="D3900" s="74">
        <v>212.47</v>
      </c>
    </row>
    <row r="3901" spans="1:4" x14ac:dyDescent="0.25">
      <c r="A3901" s="74">
        <v>3009234</v>
      </c>
      <c r="B3901" t="s">
        <v>25495</v>
      </c>
      <c r="C3901" s="74" t="s">
        <v>2357</v>
      </c>
      <c r="D3901" s="74">
        <v>1743615.01</v>
      </c>
    </row>
    <row r="3902" spans="1:4" x14ac:dyDescent="0.25">
      <c r="A3902" s="74">
        <v>3009022</v>
      </c>
      <c r="B3902" t="s">
        <v>25496</v>
      </c>
      <c r="C3902" s="74" t="s">
        <v>2357</v>
      </c>
      <c r="D3902" s="74">
        <v>1750655.17</v>
      </c>
    </row>
    <row r="3903" spans="1:4" x14ac:dyDescent="0.25">
      <c r="A3903" s="74">
        <v>3009230</v>
      </c>
      <c r="B3903" t="s">
        <v>25497</v>
      </c>
      <c r="C3903" s="74" t="s">
        <v>2357</v>
      </c>
      <c r="D3903" s="74">
        <v>2615568.25</v>
      </c>
    </row>
    <row r="3904" spans="1:4" x14ac:dyDescent="0.25">
      <c r="A3904" s="74">
        <v>3009018</v>
      </c>
      <c r="B3904" t="s">
        <v>25498</v>
      </c>
      <c r="C3904" s="74" t="s">
        <v>2357</v>
      </c>
      <c r="D3904" s="74">
        <v>2626128.48</v>
      </c>
    </row>
    <row r="3905" spans="1:4" x14ac:dyDescent="0.25">
      <c r="A3905" s="74">
        <v>3009288</v>
      </c>
      <c r="B3905" t="s">
        <v>25499</v>
      </c>
      <c r="C3905" s="74" t="s">
        <v>2357</v>
      </c>
      <c r="D3905" s="74">
        <v>2059986.7</v>
      </c>
    </row>
    <row r="3906" spans="1:4" x14ac:dyDescent="0.25">
      <c r="A3906" s="74">
        <v>3009013</v>
      </c>
      <c r="B3906" t="s">
        <v>25500</v>
      </c>
      <c r="C3906" s="74" t="s">
        <v>2357</v>
      </c>
      <c r="D3906" s="74">
        <v>2082586.68</v>
      </c>
    </row>
    <row r="3907" spans="1:4" x14ac:dyDescent="0.25">
      <c r="A3907" s="74">
        <v>3009292</v>
      </c>
      <c r="B3907" t="s">
        <v>25501</v>
      </c>
      <c r="C3907" s="74" t="s">
        <v>2357</v>
      </c>
      <c r="D3907" s="74">
        <v>3089982.47</v>
      </c>
    </row>
    <row r="3908" spans="1:4" x14ac:dyDescent="0.25">
      <c r="A3908" s="74">
        <v>3009225</v>
      </c>
      <c r="B3908" t="s">
        <v>25502</v>
      </c>
      <c r="C3908" s="74" t="s">
        <v>2357</v>
      </c>
      <c r="D3908" s="74">
        <v>3123882.61</v>
      </c>
    </row>
    <row r="3909" spans="1:4" x14ac:dyDescent="0.25">
      <c r="A3909" s="74">
        <v>3009100</v>
      </c>
      <c r="B3909" t="s">
        <v>25503</v>
      </c>
      <c r="C3909" s="74" t="s">
        <v>15645</v>
      </c>
      <c r="D3909" s="74">
        <v>88905.2</v>
      </c>
    </row>
    <row r="3910" spans="1:4" x14ac:dyDescent="0.25">
      <c r="A3910" s="74">
        <v>3009238</v>
      </c>
      <c r="B3910" t="s">
        <v>25504</v>
      </c>
      <c r="C3910" s="74" t="s">
        <v>2357</v>
      </c>
      <c r="D3910" s="74">
        <v>1642035.21</v>
      </c>
    </row>
    <row r="3911" spans="1:4" x14ac:dyDescent="0.25">
      <c r="A3911" s="74">
        <v>3009304</v>
      </c>
      <c r="B3911" t="s">
        <v>25505</v>
      </c>
      <c r="C3911" s="74" t="s">
        <v>2357</v>
      </c>
      <c r="D3911" s="74">
        <v>2462967.88</v>
      </c>
    </row>
    <row r="3912" spans="1:4" x14ac:dyDescent="0.25">
      <c r="A3912" s="74">
        <v>3009030</v>
      </c>
      <c r="B3912" t="s">
        <v>25506</v>
      </c>
      <c r="C3912" s="74" t="s">
        <v>2357</v>
      </c>
      <c r="D3912" s="74">
        <v>2473520.98</v>
      </c>
    </row>
    <row r="3913" spans="1:4" x14ac:dyDescent="0.25">
      <c r="A3913" s="74">
        <v>3009254</v>
      </c>
      <c r="B3913" t="s">
        <v>25507</v>
      </c>
      <c r="C3913" s="74" t="s">
        <v>2357</v>
      </c>
      <c r="D3913" s="74">
        <v>2094416.09</v>
      </c>
    </row>
    <row r="3914" spans="1:4" x14ac:dyDescent="0.25">
      <c r="A3914" s="74">
        <v>3009262</v>
      </c>
      <c r="B3914" t="s">
        <v>25508</v>
      </c>
      <c r="C3914" s="74" t="s">
        <v>2357</v>
      </c>
      <c r="D3914" s="74">
        <v>1957082.6</v>
      </c>
    </row>
    <row r="3915" spans="1:4" x14ac:dyDescent="0.25">
      <c r="A3915" s="74">
        <v>3009034</v>
      </c>
      <c r="B3915" t="s">
        <v>25509</v>
      </c>
      <c r="C3915" s="74" t="s">
        <v>2357</v>
      </c>
      <c r="D3915" s="74">
        <v>2124228.14</v>
      </c>
    </row>
    <row r="3916" spans="1:4" x14ac:dyDescent="0.25">
      <c r="A3916" s="74">
        <v>3009042</v>
      </c>
      <c r="B3916" t="s">
        <v>25510</v>
      </c>
      <c r="C3916" s="74" t="s">
        <v>2357</v>
      </c>
      <c r="D3916" s="74">
        <v>1980056.66</v>
      </c>
    </row>
    <row r="3917" spans="1:4" x14ac:dyDescent="0.25">
      <c r="A3917" s="74">
        <v>3009270</v>
      </c>
      <c r="B3917" t="s">
        <v>25511</v>
      </c>
      <c r="C3917" s="74" t="s">
        <v>2357</v>
      </c>
      <c r="D3917" s="74">
        <v>3142242.78</v>
      </c>
    </row>
    <row r="3918" spans="1:4" x14ac:dyDescent="0.25">
      <c r="A3918" s="74">
        <v>3009050</v>
      </c>
      <c r="B3918" t="s">
        <v>25512</v>
      </c>
      <c r="C3918" s="74" t="s">
        <v>2357</v>
      </c>
      <c r="D3918" s="74">
        <v>3186996.31</v>
      </c>
    </row>
    <row r="3919" spans="1:4" x14ac:dyDescent="0.25">
      <c r="A3919" s="74">
        <v>3009101</v>
      </c>
      <c r="B3919" t="s">
        <v>25513</v>
      </c>
      <c r="C3919" s="74" t="s">
        <v>15645</v>
      </c>
      <c r="D3919" s="74">
        <v>178063.28</v>
      </c>
    </row>
    <row r="3920" spans="1:4" x14ac:dyDescent="0.25">
      <c r="A3920" s="74">
        <v>3009246</v>
      </c>
      <c r="B3920" t="s">
        <v>25514</v>
      </c>
      <c r="C3920" s="74" t="s">
        <v>2357</v>
      </c>
      <c r="D3920" s="74">
        <v>1636752.43</v>
      </c>
    </row>
    <row r="3921" spans="1:4" x14ac:dyDescent="0.25">
      <c r="A3921" s="74">
        <v>3009208</v>
      </c>
      <c r="B3921" t="s">
        <v>25515</v>
      </c>
      <c r="C3921" s="74" t="s">
        <v>2357</v>
      </c>
      <c r="D3921" s="74">
        <v>1643788.02</v>
      </c>
    </row>
    <row r="3922" spans="1:4" x14ac:dyDescent="0.25">
      <c r="A3922" s="74">
        <v>3009308</v>
      </c>
      <c r="B3922" t="s">
        <v>25516</v>
      </c>
      <c r="C3922" s="74" t="s">
        <v>2357</v>
      </c>
      <c r="D3922" s="74">
        <v>2455044.9700000002</v>
      </c>
    </row>
    <row r="3923" spans="1:4" x14ac:dyDescent="0.25">
      <c r="A3923" s="74">
        <v>3009212</v>
      </c>
      <c r="B3923" t="s">
        <v>25517</v>
      </c>
      <c r="C3923" s="74" t="s">
        <v>2357</v>
      </c>
      <c r="D3923" s="74">
        <v>2465598.35</v>
      </c>
    </row>
    <row r="3924" spans="1:4" x14ac:dyDescent="0.25">
      <c r="A3924" s="74">
        <v>3009258</v>
      </c>
      <c r="B3924" t="s">
        <v>25518</v>
      </c>
      <c r="C3924" s="74" t="s">
        <v>2357</v>
      </c>
      <c r="D3924" s="74">
        <v>2089186.73</v>
      </c>
    </row>
    <row r="3925" spans="1:4" x14ac:dyDescent="0.25">
      <c r="A3925" s="74">
        <v>3009266</v>
      </c>
      <c r="B3925" t="s">
        <v>25519</v>
      </c>
      <c r="C3925" s="74" t="s">
        <v>2357</v>
      </c>
      <c r="D3925" s="74">
        <v>1951853.23</v>
      </c>
    </row>
    <row r="3926" spans="1:4" x14ac:dyDescent="0.25">
      <c r="A3926" s="74">
        <v>3009038</v>
      </c>
      <c r="B3926" t="s">
        <v>25520</v>
      </c>
      <c r="C3926" s="74" t="s">
        <v>2357</v>
      </c>
      <c r="D3926" s="74">
        <v>2118998.7799999998</v>
      </c>
    </row>
    <row r="3927" spans="1:4" x14ac:dyDescent="0.25">
      <c r="A3927" s="74">
        <v>3009046</v>
      </c>
      <c r="B3927" t="s">
        <v>25521</v>
      </c>
      <c r="C3927" s="74" t="s">
        <v>2357</v>
      </c>
      <c r="D3927" s="74">
        <v>1974827.29</v>
      </c>
    </row>
    <row r="3928" spans="1:4" x14ac:dyDescent="0.25">
      <c r="A3928" s="74">
        <v>3009274</v>
      </c>
      <c r="B3928" t="s">
        <v>25522</v>
      </c>
      <c r="C3928" s="74" t="s">
        <v>2357</v>
      </c>
      <c r="D3928" s="74">
        <v>3134400.08</v>
      </c>
    </row>
    <row r="3929" spans="1:4" x14ac:dyDescent="0.25">
      <c r="A3929" s="74">
        <v>3009054</v>
      </c>
      <c r="B3929" t="s">
        <v>25523</v>
      </c>
      <c r="C3929" s="74" t="s">
        <v>2357</v>
      </c>
      <c r="D3929" s="74">
        <v>3179153.6</v>
      </c>
    </row>
    <row r="3930" spans="1:4" x14ac:dyDescent="0.25">
      <c r="A3930" s="74">
        <v>3009235</v>
      </c>
      <c r="B3930" t="s">
        <v>25524</v>
      </c>
      <c r="C3930" s="74" t="s">
        <v>2357</v>
      </c>
      <c r="D3930" s="74">
        <v>2160112.0499999998</v>
      </c>
    </row>
    <row r="3931" spans="1:4" x14ac:dyDescent="0.25">
      <c r="A3931" s="74">
        <v>3009023</v>
      </c>
      <c r="B3931" t="s">
        <v>25525</v>
      </c>
      <c r="C3931" s="74" t="s">
        <v>2357</v>
      </c>
      <c r="D3931" s="74">
        <v>2166958.0499999998</v>
      </c>
    </row>
    <row r="3932" spans="1:4" x14ac:dyDescent="0.25">
      <c r="A3932" s="74">
        <v>3009231</v>
      </c>
      <c r="B3932" t="s">
        <v>25526</v>
      </c>
      <c r="C3932" s="74" t="s">
        <v>2357</v>
      </c>
      <c r="D3932" s="74">
        <v>3238533.24</v>
      </c>
    </row>
    <row r="3933" spans="1:4" x14ac:dyDescent="0.25">
      <c r="A3933" s="74">
        <v>3009019</v>
      </c>
      <c r="B3933" t="s">
        <v>25527</v>
      </c>
      <c r="C3933" s="74" t="s">
        <v>2357</v>
      </c>
      <c r="D3933" s="74">
        <v>3251019.67</v>
      </c>
    </row>
    <row r="3934" spans="1:4" x14ac:dyDescent="0.25">
      <c r="A3934" s="74">
        <v>3009289</v>
      </c>
      <c r="B3934" t="s">
        <v>25528</v>
      </c>
      <c r="C3934" s="74" t="s">
        <v>2357</v>
      </c>
      <c r="D3934" s="74">
        <v>2720758.86</v>
      </c>
    </row>
    <row r="3935" spans="1:4" x14ac:dyDescent="0.25">
      <c r="A3935" s="74">
        <v>3009014</v>
      </c>
      <c r="B3935" t="s">
        <v>25529</v>
      </c>
      <c r="C3935" s="74" t="s">
        <v>2357</v>
      </c>
      <c r="D3935" s="74">
        <v>2755791.19</v>
      </c>
    </row>
    <row r="3936" spans="1:4" x14ac:dyDescent="0.25">
      <c r="A3936" s="74">
        <v>3009293</v>
      </c>
      <c r="B3936" t="s">
        <v>25530</v>
      </c>
      <c r="C3936" s="74" t="s">
        <v>2357</v>
      </c>
      <c r="D3936" s="74">
        <v>4081140.8</v>
      </c>
    </row>
    <row r="3937" spans="1:4" x14ac:dyDescent="0.25">
      <c r="A3937" s="74">
        <v>3009226</v>
      </c>
      <c r="B3937" t="s">
        <v>25531</v>
      </c>
      <c r="C3937" s="74" t="s">
        <v>2357</v>
      </c>
      <c r="D3937" s="74">
        <v>4133689.56</v>
      </c>
    </row>
    <row r="3938" spans="1:4" x14ac:dyDescent="0.25">
      <c r="A3938" s="74">
        <v>3009102</v>
      </c>
      <c r="B3938" t="s">
        <v>25532</v>
      </c>
      <c r="C3938" s="74" t="s">
        <v>15645</v>
      </c>
      <c r="D3938" s="74">
        <v>112697.2</v>
      </c>
    </row>
    <row r="3939" spans="1:4" x14ac:dyDescent="0.25">
      <c r="A3939" s="74">
        <v>3009297</v>
      </c>
      <c r="B3939" t="s">
        <v>25533</v>
      </c>
      <c r="C3939" s="74" t="s">
        <v>2357</v>
      </c>
      <c r="D3939" s="74">
        <v>2040446.97</v>
      </c>
    </row>
    <row r="3940" spans="1:4" x14ac:dyDescent="0.25">
      <c r="A3940" s="74">
        <v>3009027</v>
      </c>
      <c r="B3940" t="s">
        <v>25534</v>
      </c>
      <c r="C3940" s="74" t="s">
        <v>2357</v>
      </c>
      <c r="D3940" s="74">
        <v>2047482.48</v>
      </c>
    </row>
    <row r="3941" spans="1:4" x14ac:dyDescent="0.25">
      <c r="A3941" s="74">
        <v>3009305</v>
      </c>
      <c r="B3941" t="s">
        <v>25535</v>
      </c>
      <c r="C3941" s="74" t="s">
        <v>2357</v>
      </c>
      <c r="D3941" s="74">
        <v>3060585.4</v>
      </c>
    </row>
    <row r="3942" spans="1:4" x14ac:dyDescent="0.25">
      <c r="A3942" s="74">
        <v>3009031</v>
      </c>
      <c r="B3942" t="s">
        <v>25536</v>
      </c>
      <c r="C3942" s="74" t="s">
        <v>2357</v>
      </c>
      <c r="D3942" s="74">
        <v>3071138.51</v>
      </c>
    </row>
    <row r="3943" spans="1:4" x14ac:dyDescent="0.25">
      <c r="A3943" s="74">
        <v>3009255</v>
      </c>
      <c r="B3943" t="s">
        <v>25537</v>
      </c>
      <c r="C3943" s="74" t="s">
        <v>2357</v>
      </c>
      <c r="D3943" s="74">
        <v>2588311.69</v>
      </c>
    </row>
    <row r="3944" spans="1:4" x14ac:dyDescent="0.25">
      <c r="A3944" s="74">
        <v>3009263</v>
      </c>
      <c r="B3944" t="s">
        <v>25538</v>
      </c>
      <c r="C3944" s="74" t="s">
        <v>2357</v>
      </c>
      <c r="D3944" s="74">
        <v>2600020.9500000002</v>
      </c>
    </row>
    <row r="3945" spans="1:4" x14ac:dyDescent="0.25">
      <c r="A3945" s="74">
        <v>3009035</v>
      </c>
      <c r="B3945" t="s">
        <v>25539</v>
      </c>
      <c r="C3945" s="74" t="s">
        <v>2357</v>
      </c>
      <c r="D3945" s="74">
        <v>2622877.89</v>
      </c>
    </row>
    <row r="3946" spans="1:4" x14ac:dyDescent="0.25">
      <c r="A3946" s="74">
        <v>3009043</v>
      </c>
      <c r="B3946" t="s">
        <v>25540</v>
      </c>
      <c r="C3946" s="74" t="s">
        <v>2357</v>
      </c>
      <c r="D3946" s="74">
        <v>2635170</v>
      </c>
    </row>
    <row r="3947" spans="1:4" x14ac:dyDescent="0.25">
      <c r="A3947" s="74">
        <v>3009271</v>
      </c>
      <c r="B3947" t="s">
        <v>25541</v>
      </c>
      <c r="C3947" s="74" t="s">
        <v>2357</v>
      </c>
      <c r="D3947" s="74">
        <v>3883086.07</v>
      </c>
    </row>
    <row r="3948" spans="1:4" x14ac:dyDescent="0.25">
      <c r="A3948" s="74">
        <v>3009051</v>
      </c>
      <c r="B3948" t="s">
        <v>25542</v>
      </c>
      <c r="C3948" s="74" t="s">
        <v>2357</v>
      </c>
      <c r="D3948" s="74">
        <v>3934970.81</v>
      </c>
    </row>
    <row r="3949" spans="1:4" x14ac:dyDescent="0.25">
      <c r="A3949" s="74">
        <v>3009103</v>
      </c>
      <c r="B3949" t="s">
        <v>25543</v>
      </c>
      <c r="C3949" s="74" t="s">
        <v>15645</v>
      </c>
      <c r="D3949" s="74">
        <v>225647.29</v>
      </c>
    </row>
    <row r="3950" spans="1:4" x14ac:dyDescent="0.25">
      <c r="A3950" s="74">
        <v>3009247</v>
      </c>
      <c r="B3950" t="s">
        <v>25544</v>
      </c>
      <c r="C3950" s="74" t="s">
        <v>2357</v>
      </c>
      <c r="D3950" s="74">
        <v>2034225.21</v>
      </c>
    </row>
    <row r="3951" spans="1:4" x14ac:dyDescent="0.25">
      <c r="A3951" s="74">
        <v>3009209</v>
      </c>
      <c r="B3951" t="s">
        <v>25545</v>
      </c>
      <c r="C3951" s="74" t="s">
        <v>2357</v>
      </c>
      <c r="D3951" s="74">
        <v>2041260.8</v>
      </c>
    </row>
    <row r="3952" spans="1:4" x14ac:dyDescent="0.25">
      <c r="A3952" s="74">
        <v>3009309</v>
      </c>
      <c r="B3952" t="s">
        <v>25546</v>
      </c>
      <c r="C3952" s="74" t="s">
        <v>2357</v>
      </c>
      <c r="D3952" s="74">
        <v>3051254.38</v>
      </c>
    </row>
    <row r="3953" spans="1:4" x14ac:dyDescent="0.25">
      <c r="A3953" s="74">
        <v>3009213</v>
      </c>
      <c r="B3953" t="s">
        <v>25547</v>
      </c>
      <c r="C3953" s="74" t="s">
        <v>2357</v>
      </c>
      <c r="D3953" s="74">
        <v>3061807.76</v>
      </c>
    </row>
    <row r="3954" spans="1:4" x14ac:dyDescent="0.25">
      <c r="A3954" s="74">
        <v>3009259</v>
      </c>
      <c r="B3954" t="s">
        <v>25548</v>
      </c>
      <c r="C3954" s="74" t="s">
        <v>2357</v>
      </c>
      <c r="D3954" s="74">
        <v>2582143.35</v>
      </c>
    </row>
    <row r="3955" spans="1:4" x14ac:dyDescent="0.25">
      <c r="A3955" s="74">
        <v>3009267</v>
      </c>
      <c r="B3955" t="s">
        <v>25549</v>
      </c>
      <c r="C3955" s="74" t="s">
        <v>2357</v>
      </c>
      <c r="D3955" s="74">
        <v>2593852.6</v>
      </c>
    </row>
    <row r="3956" spans="1:4" x14ac:dyDescent="0.25">
      <c r="A3956" s="74">
        <v>3009039</v>
      </c>
      <c r="B3956" t="s">
        <v>25550</v>
      </c>
      <c r="C3956" s="74" t="s">
        <v>2357</v>
      </c>
      <c r="D3956" s="74">
        <v>2616709.54</v>
      </c>
    </row>
    <row r="3957" spans="1:4" x14ac:dyDescent="0.25">
      <c r="A3957" s="74">
        <v>3009047</v>
      </c>
      <c r="B3957" t="s">
        <v>25551</v>
      </c>
      <c r="C3957" s="74" t="s">
        <v>2357</v>
      </c>
      <c r="D3957" s="74">
        <v>2629001.65</v>
      </c>
    </row>
    <row r="3958" spans="1:4" x14ac:dyDescent="0.25">
      <c r="A3958" s="74">
        <v>3009275</v>
      </c>
      <c r="B3958" t="s">
        <v>25552</v>
      </c>
      <c r="C3958" s="74" t="s">
        <v>2357</v>
      </c>
      <c r="D3958" s="74">
        <v>3873835.25</v>
      </c>
    </row>
    <row r="3959" spans="1:4" x14ac:dyDescent="0.25">
      <c r="A3959" s="74">
        <v>3009055</v>
      </c>
      <c r="B3959" t="s">
        <v>25553</v>
      </c>
      <c r="C3959" s="74" t="s">
        <v>2357</v>
      </c>
      <c r="D3959" s="74">
        <v>3925719.99</v>
      </c>
    </row>
    <row r="3960" spans="1:4" x14ac:dyDescent="0.25">
      <c r="A3960" s="74">
        <v>3009236</v>
      </c>
      <c r="B3960" t="s">
        <v>25554</v>
      </c>
      <c r="C3960" s="74" t="s">
        <v>2357</v>
      </c>
      <c r="D3960" s="74">
        <v>2537792.61</v>
      </c>
    </row>
    <row r="3961" spans="1:4" x14ac:dyDescent="0.25">
      <c r="A3961" s="74">
        <v>3009024</v>
      </c>
      <c r="B3961" t="s">
        <v>25555</v>
      </c>
      <c r="C3961" s="74" t="s">
        <v>2357</v>
      </c>
      <c r="D3961" s="74">
        <v>2543197.7999999998</v>
      </c>
    </row>
    <row r="3962" spans="1:4" x14ac:dyDescent="0.25">
      <c r="A3962" s="74">
        <v>3009232</v>
      </c>
      <c r="B3962" t="s">
        <v>25556</v>
      </c>
      <c r="C3962" s="74" t="s">
        <v>2357</v>
      </c>
      <c r="D3962" s="74">
        <v>3803087.01</v>
      </c>
    </row>
    <row r="3963" spans="1:4" x14ac:dyDescent="0.25">
      <c r="A3963" s="74">
        <v>3009020</v>
      </c>
      <c r="B3963" t="s">
        <v>25557</v>
      </c>
      <c r="C3963" s="74" t="s">
        <v>2357</v>
      </c>
      <c r="D3963" s="74">
        <v>3813307.48</v>
      </c>
    </row>
    <row r="3964" spans="1:4" x14ac:dyDescent="0.25">
      <c r="A3964" s="74">
        <v>3009290</v>
      </c>
      <c r="B3964" t="s">
        <v>25558</v>
      </c>
      <c r="C3964" s="74" t="s">
        <v>2357</v>
      </c>
      <c r="D3964" s="74">
        <v>3125925.4</v>
      </c>
    </row>
    <row r="3965" spans="1:4" x14ac:dyDescent="0.25">
      <c r="A3965" s="74">
        <v>3009015</v>
      </c>
      <c r="B3965" t="s">
        <v>25559</v>
      </c>
      <c r="C3965" s="74" t="s">
        <v>2357</v>
      </c>
      <c r="D3965" s="74">
        <v>3162397.99</v>
      </c>
    </row>
    <row r="3966" spans="1:4" x14ac:dyDescent="0.25">
      <c r="A3966" s="74">
        <v>3009294</v>
      </c>
      <c r="B3966" t="s">
        <v>25560</v>
      </c>
      <c r="C3966" s="74" t="s">
        <v>2357</v>
      </c>
      <c r="D3966" s="74">
        <v>4688890.5999999996</v>
      </c>
    </row>
    <row r="3967" spans="1:4" x14ac:dyDescent="0.25">
      <c r="A3967" s="74">
        <v>3009227</v>
      </c>
      <c r="B3967" t="s">
        <v>25561</v>
      </c>
      <c r="C3967" s="74" t="s">
        <v>2357</v>
      </c>
      <c r="D3967" s="74">
        <v>4743599.76</v>
      </c>
    </row>
    <row r="3968" spans="1:4" x14ac:dyDescent="0.25">
      <c r="A3968" s="74">
        <v>3009104</v>
      </c>
      <c r="B3968" t="s">
        <v>25562</v>
      </c>
      <c r="C3968" s="74" t="s">
        <v>15645</v>
      </c>
      <c r="D3968" s="74">
        <v>133384.21</v>
      </c>
    </row>
    <row r="3969" spans="1:4" x14ac:dyDescent="0.25">
      <c r="A3969" s="74">
        <v>3009240</v>
      </c>
      <c r="B3969" t="s">
        <v>25563</v>
      </c>
      <c r="C3969" s="74" t="s">
        <v>2357</v>
      </c>
      <c r="D3969" s="74">
        <v>2388269.34</v>
      </c>
    </row>
    <row r="3970" spans="1:4" x14ac:dyDescent="0.25">
      <c r="A3970" s="74">
        <v>3009028</v>
      </c>
      <c r="B3970" t="s">
        <v>25564</v>
      </c>
      <c r="C3970" s="74" t="s">
        <v>2357</v>
      </c>
      <c r="D3970" s="74">
        <v>2395304.85</v>
      </c>
    </row>
    <row r="3971" spans="1:4" x14ac:dyDescent="0.25">
      <c r="A3971" s="74">
        <v>3009306</v>
      </c>
      <c r="B3971" t="s">
        <v>25565</v>
      </c>
      <c r="C3971" s="74" t="s">
        <v>2357</v>
      </c>
      <c r="D3971" s="74">
        <v>3582318.84</v>
      </c>
    </row>
    <row r="3972" spans="1:4" x14ac:dyDescent="0.25">
      <c r="A3972" s="74">
        <v>3009032</v>
      </c>
      <c r="B3972" t="s">
        <v>25566</v>
      </c>
      <c r="C3972" s="74" t="s">
        <v>2357</v>
      </c>
      <c r="D3972" s="74">
        <v>3592871.95</v>
      </c>
    </row>
    <row r="3973" spans="1:4" x14ac:dyDescent="0.25">
      <c r="A3973" s="74">
        <v>3009256</v>
      </c>
      <c r="B3973" t="s">
        <v>25567</v>
      </c>
      <c r="C3973" s="74" t="s">
        <v>2357</v>
      </c>
      <c r="D3973" s="74">
        <v>3027891.76</v>
      </c>
    </row>
    <row r="3974" spans="1:4" x14ac:dyDescent="0.25">
      <c r="A3974" s="74">
        <v>3009264</v>
      </c>
      <c r="B3974" t="s">
        <v>25568</v>
      </c>
      <c r="C3974" s="74" t="s">
        <v>2357</v>
      </c>
      <c r="D3974" s="74">
        <v>2976770.1</v>
      </c>
    </row>
    <row r="3975" spans="1:4" x14ac:dyDescent="0.25">
      <c r="A3975" s="74">
        <v>3009036</v>
      </c>
      <c r="B3975" t="s">
        <v>25569</v>
      </c>
      <c r="C3975" s="74" t="s">
        <v>2357</v>
      </c>
      <c r="D3975" s="74">
        <v>3067026.58</v>
      </c>
    </row>
    <row r="3976" spans="1:4" x14ac:dyDescent="0.25">
      <c r="A3976" s="74">
        <v>3009044</v>
      </c>
      <c r="B3976" t="s">
        <v>25570</v>
      </c>
      <c r="C3976" s="74" t="s">
        <v>2357</v>
      </c>
      <c r="D3976" s="74">
        <v>3013359.41</v>
      </c>
    </row>
    <row r="3977" spans="1:4" x14ac:dyDescent="0.25">
      <c r="A3977" s="74">
        <v>3009272</v>
      </c>
      <c r="B3977" t="s">
        <v>25571</v>
      </c>
      <c r="C3977" s="74" t="s">
        <v>2357</v>
      </c>
      <c r="D3977" s="74">
        <v>4542456.07</v>
      </c>
    </row>
    <row r="3978" spans="1:4" x14ac:dyDescent="0.25">
      <c r="A3978" s="74">
        <v>3009052</v>
      </c>
      <c r="B3978" t="s">
        <v>25572</v>
      </c>
      <c r="C3978" s="74" t="s">
        <v>2357</v>
      </c>
      <c r="D3978" s="74">
        <v>4601193.74</v>
      </c>
    </row>
    <row r="3979" spans="1:4" x14ac:dyDescent="0.25">
      <c r="A3979" s="74">
        <v>3009105</v>
      </c>
      <c r="B3979" t="s">
        <v>25573</v>
      </c>
      <c r="C3979" s="74" t="s">
        <v>15645</v>
      </c>
      <c r="D3979" s="74">
        <v>267021.31</v>
      </c>
    </row>
    <row r="3980" spans="1:4" x14ac:dyDescent="0.25">
      <c r="A3980" s="74">
        <v>3009248</v>
      </c>
      <c r="B3980" t="s">
        <v>25574</v>
      </c>
      <c r="C3980" s="74" t="s">
        <v>2357</v>
      </c>
      <c r="D3980" s="74">
        <v>2380533.29</v>
      </c>
    </row>
    <row r="3981" spans="1:4" x14ac:dyDescent="0.25">
      <c r="A3981" s="74">
        <v>3009210</v>
      </c>
      <c r="B3981" t="s">
        <v>25575</v>
      </c>
      <c r="C3981" s="74" t="s">
        <v>2357</v>
      </c>
      <c r="D3981" s="74">
        <v>2387568.88</v>
      </c>
    </row>
    <row r="3982" spans="1:4" x14ac:dyDescent="0.25">
      <c r="A3982" s="74">
        <v>3009310</v>
      </c>
      <c r="B3982" t="s">
        <v>25576</v>
      </c>
      <c r="C3982" s="74" t="s">
        <v>2357</v>
      </c>
      <c r="D3982" s="74">
        <v>3570716.71</v>
      </c>
    </row>
    <row r="3983" spans="1:4" x14ac:dyDescent="0.25">
      <c r="A3983" s="74">
        <v>3009214</v>
      </c>
      <c r="B3983" t="s">
        <v>25577</v>
      </c>
      <c r="C3983" s="74" t="s">
        <v>2357</v>
      </c>
      <c r="D3983" s="74">
        <v>3581270.09</v>
      </c>
    </row>
    <row r="3984" spans="1:4" x14ac:dyDescent="0.25">
      <c r="A3984" s="74">
        <v>3009260</v>
      </c>
      <c r="B3984" t="s">
        <v>25578</v>
      </c>
      <c r="C3984" s="74" t="s">
        <v>2357</v>
      </c>
      <c r="D3984" s="74">
        <v>3020209.14</v>
      </c>
    </row>
    <row r="3985" spans="1:4" x14ac:dyDescent="0.25">
      <c r="A3985" s="74">
        <v>3009268</v>
      </c>
      <c r="B3985" t="s">
        <v>25579</v>
      </c>
      <c r="C3985" s="74" t="s">
        <v>2357</v>
      </c>
      <c r="D3985" s="74">
        <v>2969087.47</v>
      </c>
    </row>
    <row r="3986" spans="1:4" x14ac:dyDescent="0.25">
      <c r="A3986" s="74">
        <v>3009040</v>
      </c>
      <c r="B3986" t="s">
        <v>25580</v>
      </c>
      <c r="C3986" s="74" t="s">
        <v>2357</v>
      </c>
      <c r="D3986" s="74">
        <v>3059343.95</v>
      </c>
    </row>
    <row r="3987" spans="1:4" x14ac:dyDescent="0.25">
      <c r="A3987" s="74">
        <v>3009048</v>
      </c>
      <c r="B3987" t="s">
        <v>25581</v>
      </c>
      <c r="C3987" s="74" t="s">
        <v>2357</v>
      </c>
      <c r="D3987" s="74">
        <v>3005676.79</v>
      </c>
    </row>
    <row r="3988" spans="1:4" x14ac:dyDescent="0.25">
      <c r="A3988" s="74">
        <v>3009276</v>
      </c>
      <c r="B3988" t="s">
        <v>25582</v>
      </c>
      <c r="C3988" s="74" t="s">
        <v>2357</v>
      </c>
      <c r="D3988" s="74">
        <v>4530934.1399999997</v>
      </c>
    </row>
    <row r="3989" spans="1:4" x14ac:dyDescent="0.25">
      <c r="A3989" s="74">
        <v>3009056</v>
      </c>
      <c r="B3989" t="s">
        <v>25583</v>
      </c>
      <c r="C3989" s="74" t="s">
        <v>2357</v>
      </c>
      <c r="D3989" s="74">
        <v>4589671.8099999996</v>
      </c>
    </row>
    <row r="3990" spans="1:4" x14ac:dyDescent="0.25">
      <c r="A3990" s="74">
        <v>3009237</v>
      </c>
      <c r="B3990" t="s">
        <v>25584</v>
      </c>
      <c r="C3990" s="74" t="s">
        <v>2357</v>
      </c>
      <c r="D3990" s="74">
        <v>2406399.17</v>
      </c>
    </row>
    <row r="3991" spans="1:4" x14ac:dyDescent="0.25">
      <c r="A3991" s="74">
        <v>3009025</v>
      </c>
      <c r="B3991" t="s">
        <v>25585</v>
      </c>
      <c r="C3991" s="74" t="s">
        <v>2357</v>
      </c>
      <c r="D3991" s="74">
        <v>2411901.44</v>
      </c>
    </row>
    <row r="3992" spans="1:4" x14ac:dyDescent="0.25">
      <c r="A3992" s="74">
        <v>3009319</v>
      </c>
      <c r="B3992" t="s">
        <v>25586</v>
      </c>
      <c r="C3992" s="74" t="s">
        <v>2357</v>
      </c>
      <c r="D3992" s="74">
        <v>3607874.53</v>
      </c>
    </row>
    <row r="3993" spans="1:4" x14ac:dyDescent="0.25">
      <c r="A3993" s="74">
        <v>3009021</v>
      </c>
      <c r="B3993" t="s">
        <v>25587</v>
      </c>
      <c r="C3993" s="74" t="s">
        <v>2357</v>
      </c>
      <c r="D3993" s="74">
        <v>3616411.48</v>
      </c>
    </row>
    <row r="3994" spans="1:4" x14ac:dyDescent="0.25">
      <c r="A3994" s="74">
        <v>3009291</v>
      </c>
      <c r="B3994" t="s">
        <v>25588</v>
      </c>
      <c r="C3994" s="74" t="s">
        <v>2357</v>
      </c>
      <c r="D3994" s="74">
        <v>3002645.34</v>
      </c>
    </row>
    <row r="3995" spans="1:4" x14ac:dyDescent="0.25">
      <c r="A3995" s="74">
        <v>3009016</v>
      </c>
      <c r="B3995" t="s">
        <v>25589</v>
      </c>
      <c r="C3995" s="74" t="s">
        <v>2357</v>
      </c>
      <c r="D3995" s="74">
        <v>3039521.91</v>
      </c>
    </row>
    <row r="3996" spans="1:4" x14ac:dyDescent="0.25">
      <c r="A3996" s="74">
        <v>3009295</v>
      </c>
      <c r="B3996" t="s">
        <v>25590</v>
      </c>
      <c r="C3996" s="74" t="s">
        <v>2357</v>
      </c>
      <c r="D3996" s="74">
        <v>4503970.53</v>
      </c>
    </row>
    <row r="3997" spans="1:4" x14ac:dyDescent="0.25">
      <c r="A3997" s="74">
        <v>3009228</v>
      </c>
      <c r="B3997" t="s">
        <v>25591</v>
      </c>
      <c r="C3997" s="74" t="s">
        <v>2357</v>
      </c>
      <c r="D3997" s="74">
        <v>4559285.63</v>
      </c>
    </row>
    <row r="3998" spans="1:4" x14ac:dyDescent="0.25">
      <c r="A3998" s="74">
        <v>3009106</v>
      </c>
      <c r="B3998" t="s">
        <v>25592</v>
      </c>
      <c r="C3998" s="74" t="s">
        <v>15645</v>
      </c>
      <c r="D3998" s="74">
        <v>126630.71</v>
      </c>
    </row>
    <row r="3999" spans="1:4" x14ac:dyDescent="0.25">
      <c r="A3999" s="74">
        <v>3009299</v>
      </c>
      <c r="B3999" t="s">
        <v>25593</v>
      </c>
      <c r="C3999" s="74" t="s">
        <v>2357</v>
      </c>
      <c r="D3999" s="74">
        <v>2273896.0299999998</v>
      </c>
    </row>
    <row r="4000" spans="1:4" x14ac:dyDescent="0.25">
      <c r="A4000" s="74">
        <v>3009029</v>
      </c>
      <c r="B4000" t="s">
        <v>25594</v>
      </c>
      <c r="C4000" s="74" t="s">
        <v>2357</v>
      </c>
      <c r="D4000" s="74">
        <v>2280931.5299999998</v>
      </c>
    </row>
    <row r="4001" spans="1:4" x14ac:dyDescent="0.25">
      <c r="A4001" s="74">
        <v>3009245</v>
      </c>
      <c r="B4001" t="s">
        <v>25595</v>
      </c>
      <c r="C4001" s="74" t="s">
        <v>2357</v>
      </c>
      <c r="D4001" s="74">
        <v>3410758.91</v>
      </c>
    </row>
    <row r="4002" spans="1:4" x14ac:dyDescent="0.25">
      <c r="A4002" s="74">
        <v>3009033</v>
      </c>
      <c r="B4002" t="s">
        <v>25596</v>
      </c>
      <c r="C4002" s="74" t="s">
        <v>2357</v>
      </c>
      <c r="D4002" s="74">
        <v>3421312.02</v>
      </c>
    </row>
    <row r="4003" spans="1:4" x14ac:dyDescent="0.25">
      <c r="A4003" s="74">
        <v>3009257</v>
      </c>
      <c r="B4003" t="s">
        <v>25597</v>
      </c>
      <c r="C4003" s="74" t="s">
        <v>2357</v>
      </c>
      <c r="D4003" s="74">
        <v>2885474.84</v>
      </c>
    </row>
    <row r="4004" spans="1:4" x14ac:dyDescent="0.25">
      <c r="A4004" s="74">
        <v>3009265</v>
      </c>
      <c r="B4004" t="s">
        <v>25598</v>
      </c>
      <c r="C4004" s="74" t="s">
        <v>2357</v>
      </c>
      <c r="D4004" s="74">
        <v>2870510.17</v>
      </c>
    </row>
    <row r="4005" spans="1:4" x14ac:dyDescent="0.25">
      <c r="A4005" s="74">
        <v>3009037</v>
      </c>
      <c r="B4005" t="s">
        <v>25599</v>
      </c>
      <c r="C4005" s="74" t="s">
        <v>2357</v>
      </c>
      <c r="D4005" s="74">
        <v>2923213.37</v>
      </c>
    </row>
    <row r="4006" spans="1:4" x14ac:dyDescent="0.25">
      <c r="A4006" s="74">
        <v>3009045</v>
      </c>
      <c r="B4006" t="s">
        <v>25600</v>
      </c>
      <c r="C4006" s="74" t="s">
        <v>2357</v>
      </c>
      <c r="D4006" s="74">
        <v>2907503.45</v>
      </c>
    </row>
    <row r="4007" spans="1:4" x14ac:dyDescent="0.25">
      <c r="A4007" s="74">
        <v>3009273</v>
      </c>
      <c r="B4007" t="s">
        <v>25601</v>
      </c>
      <c r="C4007" s="74" t="s">
        <v>2357</v>
      </c>
      <c r="D4007" s="74">
        <v>4328830.7300000004</v>
      </c>
    </row>
    <row r="4008" spans="1:4" x14ac:dyDescent="0.25">
      <c r="A4008" s="74">
        <v>3009053</v>
      </c>
      <c r="B4008" t="s">
        <v>25602</v>
      </c>
      <c r="C4008" s="74" t="s">
        <v>2357</v>
      </c>
      <c r="D4008" s="74">
        <v>4385473.96</v>
      </c>
    </row>
    <row r="4009" spans="1:4" x14ac:dyDescent="0.25">
      <c r="A4009" s="74">
        <v>3009107</v>
      </c>
      <c r="B4009" t="s">
        <v>25603</v>
      </c>
      <c r="C4009" s="74" t="s">
        <v>15645</v>
      </c>
      <c r="D4009" s="74">
        <v>253514.29</v>
      </c>
    </row>
    <row r="4010" spans="1:4" x14ac:dyDescent="0.25">
      <c r="A4010" s="74">
        <v>3009249</v>
      </c>
      <c r="B4010" t="s">
        <v>25604</v>
      </c>
      <c r="C4010" s="74" t="s">
        <v>2357</v>
      </c>
      <c r="D4010" s="74">
        <v>2267066.2200000002</v>
      </c>
    </row>
    <row r="4011" spans="1:4" x14ac:dyDescent="0.25">
      <c r="A4011" s="74">
        <v>3009211</v>
      </c>
      <c r="B4011" t="s">
        <v>25605</v>
      </c>
      <c r="C4011" s="74" t="s">
        <v>2357</v>
      </c>
      <c r="D4011" s="74">
        <v>2274101.81</v>
      </c>
    </row>
    <row r="4012" spans="1:4" x14ac:dyDescent="0.25">
      <c r="A4012" s="74">
        <v>3009253</v>
      </c>
      <c r="B4012" t="s">
        <v>25606</v>
      </c>
      <c r="C4012" s="74" t="s">
        <v>2357</v>
      </c>
      <c r="D4012" s="74">
        <v>3400516.03</v>
      </c>
    </row>
    <row r="4013" spans="1:4" x14ac:dyDescent="0.25">
      <c r="A4013" s="74">
        <v>3009215</v>
      </c>
      <c r="B4013" t="s">
        <v>25607</v>
      </c>
      <c r="C4013" s="74" t="s">
        <v>2357</v>
      </c>
      <c r="D4013" s="74">
        <v>3411069.41</v>
      </c>
    </row>
    <row r="4014" spans="1:4" x14ac:dyDescent="0.25">
      <c r="A4014" s="74">
        <v>3009261</v>
      </c>
      <c r="B4014" t="s">
        <v>25608</v>
      </c>
      <c r="C4014" s="74" t="s">
        <v>2357</v>
      </c>
      <c r="D4014" s="74">
        <v>2878698.46</v>
      </c>
    </row>
    <row r="4015" spans="1:4" x14ac:dyDescent="0.25">
      <c r="A4015" s="74">
        <v>3009269</v>
      </c>
      <c r="B4015" t="s">
        <v>25609</v>
      </c>
      <c r="C4015" s="74" t="s">
        <v>2357</v>
      </c>
      <c r="D4015" s="74">
        <v>2863733.78</v>
      </c>
    </row>
    <row r="4016" spans="1:4" x14ac:dyDescent="0.25">
      <c r="A4016" s="74">
        <v>3009041</v>
      </c>
      <c r="B4016" t="s">
        <v>25610</v>
      </c>
      <c r="C4016" s="74" t="s">
        <v>2357</v>
      </c>
      <c r="D4016" s="74">
        <v>2916436.98</v>
      </c>
    </row>
    <row r="4017" spans="1:4" x14ac:dyDescent="0.25">
      <c r="A4017" s="74">
        <v>3009049</v>
      </c>
      <c r="B4017" t="s">
        <v>25611</v>
      </c>
      <c r="C4017" s="74" t="s">
        <v>2357</v>
      </c>
      <c r="D4017" s="74">
        <v>2900727.06</v>
      </c>
    </row>
    <row r="4018" spans="1:4" x14ac:dyDescent="0.25">
      <c r="A4018" s="74">
        <v>3009277</v>
      </c>
      <c r="B4018" t="s">
        <v>25612</v>
      </c>
      <c r="C4018" s="74" t="s">
        <v>2357</v>
      </c>
      <c r="D4018" s="74">
        <v>4318668.05</v>
      </c>
    </row>
    <row r="4019" spans="1:4" x14ac:dyDescent="0.25">
      <c r="A4019" s="74">
        <v>3009057</v>
      </c>
      <c r="B4019" t="s">
        <v>25613</v>
      </c>
      <c r="C4019" s="74" t="s">
        <v>2357</v>
      </c>
      <c r="D4019" s="74">
        <v>4375311.28</v>
      </c>
    </row>
    <row r="4020" spans="1:4" x14ac:dyDescent="0.25">
      <c r="A4020" s="74">
        <v>3108073</v>
      </c>
      <c r="B4020" t="s">
        <v>25614</v>
      </c>
      <c r="C4020" s="74" t="s">
        <v>23038</v>
      </c>
      <c r="D4020" s="74">
        <v>377.7</v>
      </c>
    </row>
    <row r="4021" spans="1:4" x14ac:dyDescent="0.25">
      <c r="A4021" s="74">
        <v>3107965</v>
      </c>
      <c r="B4021" t="s">
        <v>25615</v>
      </c>
      <c r="C4021" s="74" t="s">
        <v>23038</v>
      </c>
      <c r="D4021" s="74">
        <v>609.96</v>
      </c>
    </row>
    <row r="4022" spans="1:4" x14ac:dyDescent="0.25">
      <c r="A4022" s="74">
        <v>3105941</v>
      </c>
      <c r="B4022" t="s">
        <v>25616</v>
      </c>
      <c r="C4022" s="74" t="s">
        <v>23038</v>
      </c>
      <c r="D4022" s="74">
        <v>28.63</v>
      </c>
    </row>
    <row r="4023" spans="1:4" x14ac:dyDescent="0.25">
      <c r="A4023" s="74">
        <v>3108150</v>
      </c>
      <c r="B4023" t="s">
        <v>25617</v>
      </c>
      <c r="C4023" s="74" t="s">
        <v>23038</v>
      </c>
      <c r="D4023" s="74">
        <v>19.57</v>
      </c>
    </row>
    <row r="4024" spans="1:4" x14ac:dyDescent="0.25">
      <c r="A4024" s="74">
        <v>3108071</v>
      </c>
      <c r="B4024" t="s">
        <v>28938</v>
      </c>
      <c r="C4024" s="74" t="s">
        <v>23038</v>
      </c>
      <c r="D4024" s="74">
        <v>14.28</v>
      </c>
    </row>
    <row r="4025" spans="1:4" x14ac:dyDescent="0.25">
      <c r="A4025" s="74">
        <v>3107967</v>
      </c>
      <c r="B4025" t="s">
        <v>25618</v>
      </c>
      <c r="C4025" s="74" t="s">
        <v>23038</v>
      </c>
      <c r="D4025" s="74">
        <v>10.78</v>
      </c>
    </row>
    <row r="4026" spans="1:4" x14ac:dyDescent="0.25">
      <c r="A4026" s="74">
        <v>3107966</v>
      </c>
      <c r="B4026" t="s">
        <v>28939</v>
      </c>
      <c r="C4026" s="74" t="s">
        <v>23038</v>
      </c>
      <c r="D4026" s="74">
        <v>27.95</v>
      </c>
    </row>
    <row r="4027" spans="1:4" x14ac:dyDescent="0.25">
      <c r="A4027" s="74">
        <v>3108072</v>
      </c>
      <c r="B4027" t="s">
        <v>25619</v>
      </c>
      <c r="C4027" s="74" t="s">
        <v>23038</v>
      </c>
      <c r="D4027" s="74">
        <v>16.05</v>
      </c>
    </row>
    <row r="4028" spans="1:4" x14ac:dyDescent="0.25">
      <c r="A4028" s="74">
        <v>3117750</v>
      </c>
      <c r="B4028" t="s">
        <v>25620</v>
      </c>
      <c r="C4028" s="74" t="s">
        <v>23038</v>
      </c>
      <c r="D4028" s="74">
        <v>19.61</v>
      </c>
    </row>
    <row r="4029" spans="1:4" x14ac:dyDescent="0.25">
      <c r="A4029" s="74">
        <v>3117749</v>
      </c>
      <c r="B4029" t="s">
        <v>25621</v>
      </c>
      <c r="C4029" s="74" t="s">
        <v>23038</v>
      </c>
      <c r="D4029" s="74">
        <v>14.47</v>
      </c>
    </row>
    <row r="4030" spans="1:4" x14ac:dyDescent="0.25">
      <c r="A4030" s="74">
        <v>3106551</v>
      </c>
      <c r="B4030" t="s">
        <v>25622</v>
      </c>
      <c r="C4030" s="74" t="s">
        <v>23038</v>
      </c>
      <c r="D4030" s="74">
        <v>12.02</v>
      </c>
    </row>
    <row r="4031" spans="1:4" x14ac:dyDescent="0.25">
      <c r="A4031" s="74">
        <v>3106427</v>
      </c>
      <c r="B4031" t="s">
        <v>25623</v>
      </c>
      <c r="C4031" s="74" t="s">
        <v>23038</v>
      </c>
      <c r="D4031" s="74">
        <v>42.22</v>
      </c>
    </row>
    <row r="4032" spans="1:4" x14ac:dyDescent="0.25">
      <c r="A4032" s="74">
        <v>3106552</v>
      </c>
      <c r="B4032" t="s">
        <v>25624</v>
      </c>
      <c r="C4032" s="74" t="s">
        <v>23038</v>
      </c>
      <c r="D4032" s="74">
        <v>11.21</v>
      </c>
    </row>
    <row r="4033" spans="1:4" x14ac:dyDescent="0.25">
      <c r="A4033" s="74">
        <v>3107969</v>
      </c>
      <c r="B4033" t="s">
        <v>25625</v>
      </c>
      <c r="C4033" s="74" t="s">
        <v>23038</v>
      </c>
      <c r="D4033" s="74">
        <v>116.41</v>
      </c>
    </row>
    <row r="4034" spans="1:4" x14ac:dyDescent="0.25">
      <c r="A4034" s="74">
        <v>3107970</v>
      </c>
      <c r="B4034" t="s">
        <v>25626</v>
      </c>
      <c r="C4034" s="74" t="s">
        <v>23038</v>
      </c>
      <c r="D4034" s="74">
        <v>107.35</v>
      </c>
    </row>
    <row r="4035" spans="1:4" x14ac:dyDescent="0.25">
      <c r="A4035" s="74">
        <v>3108007</v>
      </c>
      <c r="B4035" t="s">
        <v>25627</v>
      </c>
      <c r="C4035" s="74" t="s">
        <v>23038</v>
      </c>
      <c r="D4035" s="74">
        <v>138.13999999999999</v>
      </c>
    </row>
    <row r="4036" spans="1:4" x14ac:dyDescent="0.25">
      <c r="A4036" s="74">
        <v>3108008</v>
      </c>
      <c r="B4036" t="s">
        <v>25628</v>
      </c>
      <c r="C4036" s="74" t="s">
        <v>23038</v>
      </c>
      <c r="D4036" s="74">
        <v>89.84</v>
      </c>
    </row>
    <row r="4037" spans="1:4" x14ac:dyDescent="0.25">
      <c r="A4037" s="74">
        <v>3108009</v>
      </c>
      <c r="B4037" t="s">
        <v>25629</v>
      </c>
      <c r="C4037" s="74" t="s">
        <v>23038</v>
      </c>
      <c r="D4037" s="74">
        <v>75.069999999999993</v>
      </c>
    </row>
    <row r="4038" spans="1:4" x14ac:dyDescent="0.25">
      <c r="A4038" s="74">
        <v>3108011</v>
      </c>
      <c r="B4038" t="s">
        <v>25630</v>
      </c>
      <c r="C4038" s="74" t="s">
        <v>23038</v>
      </c>
      <c r="D4038" s="74">
        <v>144.29</v>
      </c>
    </row>
    <row r="4039" spans="1:4" x14ac:dyDescent="0.25">
      <c r="A4039" s="74">
        <v>3108012</v>
      </c>
      <c r="B4039" t="s">
        <v>25631</v>
      </c>
      <c r="C4039" s="74" t="s">
        <v>23038</v>
      </c>
      <c r="D4039" s="74">
        <v>93.07</v>
      </c>
    </row>
    <row r="4040" spans="1:4" x14ac:dyDescent="0.25">
      <c r="A4040" s="74">
        <v>3108013</v>
      </c>
      <c r="B4040" t="s">
        <v>25632</v>
      </c>
      <c r="C4040" s="74" t="s">
        <v>23038</v>
      </c>
      <c r="D4040" s="74">
        <v>77.33</v>
      </c>
    </row>
    <row r="4041" spans="1:4" x14ac:dyDescent="0.25">
      <c r="A4041" s="74">
        <v>3108015</v>
      </c>
      <c r="B4041" t="s">
        <v>25633</v>
      </c>
      <c r="C4041" s="74" t="s">
        <v>23038</v>
      </c>
      <c r="D4041" s="74">
        <v>154.63999999999999</v>
      </c>
    </row>
    <row r="4042" spans="1:4" x14ac:dyDescent="0.25">
      <c r="A4042" s="74">
        <v>3108016</v>
      </c>
      <c r="B4042" t="s">
        <v>25634</v>
      </c>
      <c r="C4042" s="74" t="s">
        <v>23038</v>
      </c>
      <c r="D4042" s="74">
        <v>98.51</v>
      </c>
    </row>
    <row r="4043" spans="1:4" x14ac:dyDescent="0.25">
      <c r="A4043" s="74">
        <v>3108017</v>
      </c>
      <c r="B4043" t="s">
        <v>25635</v>
      </c>
      <c r="C4043" s="74" t="s">
        <v>23038</v>
      </c>
      <c r="D4043" s="74">
        <v>81.13</v>
      </c>
    </row>
    <row r="4044" spans="1:4" x14ac:dyDescent="0.25">
      <c r="A4044" s="74">
        <v>3107995</v>
      </c>
      <c r="B4044" t="s">
        <v>25636</v>
      </c>
      <c r="C4044" s="74" t="s">
        <v>23038</v>
      </c>
      <c r="D4044" s="74">
        <v>122.26</v>
      </c>
    </row>
    <row r="4045" spans="1:4" x14ac:dyDescent="0.25">
      <c r="A4045" s="74">
        <v>3107996</v>
      </c>
      <c r="B4045" t="s">
        <v>25637</v>
      </c>
      <c r="C4045" s="74" t="s">
        <v>23038</v>
      </c>
      <c r="D4045" s="74">
        <v>81.55</v>
      </c>
    </row>
    <row r="4046" spans="1:4" x14ac:dyDescent="0.25">
      <c r="A4046" s="74">
        <v>3107997</v>
      </c>
      <c r="B4046" t="s">
        <v>25638</v>
      </c>
      <c r="C4046" s="74" t="s">
        <v>23038</v>
      </c>
      <c r="D4046" s="74">
        <v>69.290000000000006</v>
      </c>
    </row>
    <row r="4047" spans="1:4" x14ac:dyDescent="0.25">
      <c r="A4047" s="74">
        <v>3107999</v>
      </c>
      <c r="B4047" t="s">
        <v>25639</v>
      </c>
      <c r="C4047" s="74" t="s">
        <v>23038</v>
      </c>
      <c r="D4047" s="74">
        <v>129.71</v>
      </c>
    </row>
    <row r="4048" spans="1:4" x14ac:dyDescent="0.25">
      <c r="A4048" s="74">
        <v>3108000</v>
      </c>
      <c r="B4048" t="s">
        <v>25640</v>
      </c>
      <c r="C4048" s="74" t="s">
        <v>23038</v>
      </c>
      <c r="D4048" s="74">
        <v>85.45</v>
      </c>
    </row>
    <row r="4049" spans="1:4" x14ac:dyDescent="0.25">
      <c r="A4049" s="74">
        <v>3108001</v>
      </c>
      <c r="B4049" t="s">
        <v>25641</v>
      </c>
      <c r="C4049" s="74" t="s">
        <v>23038</v>
      </c>
      <c r="D4049" s="74">
        <v>72.02</v>
      </c>
    </row>
    <row r="4050" spans="1:4" x14ac:dyDescent="0.25">
      <c r="A4050" s="74">
        <v>3108003</v>
      </c>
      <c r="B4050" t="s">
        <v>25642</v>
      </c>
      <c r="C4050" s="74" t="s">
        <v>23038</v>
      </c>
      <c r="D4050" s="74">
        <v>135.88</v>
      </c>
    </row>
    <row r="4051" spans="1:4" x14ac:dyDescent="0.25">
      <c r="A4051" s="74">
        <v>3108004</v>
      </c>
      <c r="B4051" t="s">
        <v>25643</v>
      </c>
      <c r="C4051" s="74" t="s">
        <v>23038</v>
      </c>
      <c r="D4051" s="74">
        <v>88.7</v>
      </c>
    </row>
    <row r="4052" spans="1:4" x14ac:dyDescent="0.25">
      <c r="A4052" s="74">
        <v>3108005</v>
      </c>
      <c r="B4052" t="s">
        <v>25644</v>
      </c>
      <c r="C4052" s="74" t="s">
        <v>23038</v>
      </c>
      <c r="D4052" s="74">
        <v>74.290000000000006</v>
      </c>
    </row>
    <row r="4053" spans="1:4" x14ac:dyDescent="0.25">
      <c r="A4053" s="74">
        <v>3106119</v>
      </c>
      <c r="B4053" t="s">
        <v>25645</v>
      </c>
      <c r="C4053" s="74" t="s">
        <v>23038</v>
      </c>
      <c r="D4053" s="74">
        <v>143.94999999999999</v>
      </c>
    </row>
    <row r="4054" spans="1:4" x14ac:dyDescent="0.25">
      <c r="A4054" s="74">
        <v>3106120</v>
      </c>
      <c r="B4054" t="s">
        <v>25646</v>
      </c>
      <c r="C4054" s="74" t="s">
        <v>23038</v>
      </c>
      <c r="D4054" s="74">
        <v>100.46</v>
      </c>
    </row>
    <row r="4055" spans="1:4" x14ac:dyDescent="0.25">
      <c r="A4055" s="74">
        <v>3106121</v>
      </c>
      <c r="B4055" t="s">
        <v>25647</v>
      </c>
      <c r="C4055" s="74" t="s">
        <v>23038</v>
      </c>
      <c r="D4055" s="74">
        <v>87.55</v>
      </c>
    </row>
    <row r="4056" spans="1:4" x14ac:dyDescent="0.25">
      <c r="A4056" s="74">
        <v>3103302</v>
      </c>
      <c r="B4056" t="s">
        <v>25648</v>
      </c>
      <c r="C4056" s="74" t="s">
        <v>23038</v>
      </c>
      <c r="D4056" s="74">
        <v>67.599999999999994</v>
      </c>
    </row>
    <row r="4057" spans="1:4" x14ac:dyDescent="0.25">
      <c r="A4057" s="74">
        <v>3103303</v>
      </c>
      <c r="B4057" t="s">
        <v>25649</v>
      </c>
      <c r="C4057" s="74" t="s">
        <v>23038</v>
      </c>
      <c r="D4057" s="74">
        <v>35.24</v>
      </c>
    </row>
    <row r="4058" spans="1:4" x14ac:dyDescent="0.25">
      <c r="A4058" s="74">
        <v>3106759</v>
      </c>
      <c r="B4058" t="s">
        <v>25650</v>
      </c>
      <c r="C4058" s="74" t="s">
        <v>23038</v>
      </c>
      <c r="D4058" s="74">
        <v>106.25</v>
      </c>
    </row>
    <row r="4059" spans="1:4" x14ac:dyDescent="0.25">
      <c r="A4059" s="74">
        <v>3108023</v>
      </c>
      <c r="B4059" t="s">
        <v>25651</v>
      </c>
      <c r="C4059" s="74" t="s">
        <v>3</v>
      </c>
      <c r="D4059" s="74">
        <v>4.84</v>
      </c>
    </row>
    <row r="4060" spans="1:4" x14ac:dyDescent="0.25">
      <c r="A4060" s="74">
        <v>3108018</v>
      </c>
      <c r="B4060" t="s">
        <v>25652</v>
      </c>
      <c r="C4060" s="74" t="s">
        <v>3</v>
      </c>
      <c r="D4060" s="74">
        <v>3.52</v>
      </c>
    </row>
    <row r="4061" spans="1:4" x14ac:dyDescent="0.25">
      <c r="A4061" s="74">
        <v>3108022</v>
      </c>
      <c r="B4061" t="s">
        <v>25653</v>
      </c>
      <c r="C4061" s="74" t="s">
        <v>3</v>
      </c>
      <c r="D4061" s="74">
        <v>3.96</v>
      </c>
    </row>
    <row r="4062" spans="1:4" x14ac:dyDescent="0.25">
      <c r="A4062" s="74">
        <v>3205864</v>
      </c>
      <c r="B4062" t="s">
        <v>25654</v>
      </c>
      <c r="C4062" s="74" t="s">
        <v>21800</v>
      </c>
      <c r="D4062" s="74">
        <v>1016.03</v>
      </c>
    </row>
    <row r="4063" spans="1:4" x14ac:dyDescent="0.25">
      <c r="A4063" s="74">
        <v>3205863</v>
      </c>
      <c r="B4063" t="s">
        <v>25655</v>
      </c>
      <c r="C4063" s="74" t="s">
        <v>21800</v>
      </c>
      <c r="D4063" s="74">
        <v>903.11</v>
      </c>
    </row>
    <row r="4064" spans="1:4" x14ac:dyDescent="0.25">
      <c r="A4064" s="74">
        <v>3205868</v>
      </c>
      <c r="B4064" t="s">
        <v>25656</v>
      </c>
      <c r="C4064" s="74" t="s">
        <v>21800</v>
      </c>
      <c r="D4064" s="74">
        <v>862.68</v>
      </c>
    </row>
    <row r="4065" spans="1:4" x14ac:dyDescent="0.25">
      <c r="A4065" s="74">
        <v>3205867</v>
      </c>
      <c r="B4065" t="s">
        <v>25657</v>
      </c>
      <c r="C4065" s="74" t="s">
        <v>21800</v>
      </c>
      <c r="D4065" s="74">
        <v>749.77</v>
      </c>
    </row>
    <row r="4066" spans="1:4" x14ac:dyDescent="0.25">
      <c r="A4066" s="74">
        <v>3205866</v>
      </c>
      <c r="B4066" t="s">
        <v>25658</v>
      </c>
      <c r="C4066" s="74" t="s">
        <v>21800</v>
      </c>
      <c r="D4066" s="74">
        <v>781.6</v>
      </c>
    </row>
    <row r="4067" spans="1:4" x14ac:dyDescent="0.25">
      <c r="A4067" s="74">
        <v>3205865</v>
      </c>
      <c r="B4067" t="s">
        <v>25659</v>
      </c>
      <c r="C4067" s="74" t="s">
        <v>21800</v>
      </c>
      <c r="D4067" s="74">
        <v>668.69</v>
      </c>
    </row>
    <row r="4068" spans="1:4" x14ac:dyDescent="0.25">
      <c r="A4068" s="74">
        <v>3205870</v>
      </c>
      <c r="B4068" t="s">
        <v>25660</v>
      </c>
      <c r="C4068" s="74" t="s">
        <v>21800</v>
      </c>
      <c r="D4068" s="74">
        <v>758.6</v>
      </c>
    </row>
    <row r="4069" spans="1:4" x14ac:dyDescent="0.25">
      <c r="A4069" s="74">
        <v>3205869</v>
      </c>
      <c r="B4069" t="s">
        <v>25661</v>
      </c>
      <c r="C4069" s="74" t="s">
        <v>21800</v>
      </c>
      <c r="D4069" s="74">
        <v>645.67999999999995</v>
      </c>
    </row>
    <row r="4070" spans="1:4" x14ac:dyDescent="0.25">
      <c r="A4070" s="74">
        <v>3205872</v>
      </c>
      <c r="B4070" t="s">
        <v>25662</v>
      </c>
      <c r="C4070" s="74" t="s">
        <v>23038</v>
      </c>
      <c r="D4070" s="74">
        <v>260.77999999999997</v>
      </c>
    </row>
    <row r="4071" spans="1:4" x14ac:dyDescent="0.25">
      <c r="A4071" s="74">
        <v>3205871</v>
      </c>
      <c r="B4071" t="s">
        <v>25663</v>
      </c>
      <c r="C4071" s="74" t="s">
        <v>23038</v>
      </c>
      <c r="D4071" s="74">
        <v>241.58</v>
      </c>
    </row>
    <row r="4072" spans="1:4" x14ac:dyDescent="0.25">
      <c r="A4072" s="74">
        <v>3205874</v>
      </c>
      <c r="B4072" t="s">
        <v>25664</v>
      </c>
      <c r="C4072" s="74" t="s">
        <v>23038</v>
      </c>
      <c r="D4072" s="74">
        <v>289.89999999999998</v>
      </c>
    </row>
    <row r="4073" spans="1:4" x14ac:dyDescent="0.25">
      <c r="A4073" s="74">
        <v>3205873</v>
      </c>
      <c r="B4073" t="s">
        <v>25665</v>
      </c>
      <c r="C4073" s="74" t="s">
        <v>23038</v>
      </c>
      <c r="D4073" s="74">
        <v>263.93</v>
      </c>
    </row>
    <row r="4074" spans="1:4" x14ac:dyDescent="0.25">
      <c r="A4074" s="74">
        <v>3205876</v>
      </c>
      <c r="B4074" t="s">
        <v>25666</v>
      </c>
      <c r="C4074" s="74" t="s">
        <v>23038</v>
      </c>
      <c r="D4074" s="74">
        <v>328.4</v>
      </c>
    </row>
    <row r="4075" spans="1:4" x14ac:dyDescent="0.25">
      <c r="A4075" s="74">
        <v>3205875</v>
      </c>
      <c r="B4075" t="s">
        <v>25667</v>
      </c>
      <c r="C4075" s="74" t="s">
        <v>23038</v>
      </c>
      <c r="D4075" s="74">
        <v>294.52999999999997</v>
      </c>
    </row>
    <row r="4076" spans="1:4" x14ac:dyDescent="0.25">
      <c r="A4076" s="74">
        <v>3205862</v>
      </c>
      <c r="B4076" t="s">
        <v>25668</v>
      </c>
      <c r="C4076" s="74" t="s">
        <v>21800</v>
      </c>
      <c r="D4076" s="74">
        <v>814.28</v>
      </c>
    </row>
    <row r="4077" spans="1:4" x14ac:dyDescent="0.25">
      <c r="A4077" s="74">
        <v>3205861</v>
      </c>
      <c r="B4077" t="s">
        <v>25669</v>
      </c>
      <c r="C4077" s="74" t="s">
        <v>21800</v>
      </c>
      <c r="D4077" s="74">
        <v>701.36</v>
      </c>
    </row>
    <row r="4078" spans="1:4" x14ac:dyDescent="0.25">
      <c r="A4078" s="74">
        <v>3606579</v>
      </c>
      <c r="B4078" t="s">
        <v>25670</v>
      </c>
      <c r="C4078" s="74" t="s">
        <v>21800</v>
      </c>
      <c r="D4078" s="74">
        <v>22.34</v>
      </c>
    </row>
    <row r="4079" spans="1:4" x14ac:dyDescent="0.25">
      <c r="A4079" s="74">
        <v>3606583</v>
      </c>
      <c r="B4079" t="s">
        <v>25671</v>
      </c>
      <c r="C4079" s="74" t="s">
        <v>21800</v>
      </c>
      <c r="D4079" s="74">
        <v>23.15</v>
      </c>
    </row>
    <row r="4080" spans="1:4" x14ac:dyDescent="0.25">
      <c r="A4080" s="74">
        <v>3606584</v>
      </c>
      <c r="B4080" t="s">
        <v>25672</v>
      </c>
      <c r="C4080" s="74" t="s">
        <v>21800</v>
      </c>
      <c r="D4080" s="74">
        <v>23.27</v>
      </c>
    </row>
    <row r="4081" spans="1:4" x14ac:dyDescent="0.25">
      <c r="A4081" s="74">
        <v>3606585</v>
      </c>
      <c r="B4081" t="s">
        <v>25673</v>
      </c>
      <c r="C4081" s="74" t="s">
        <v>21800</v>
      </c>
      <c r="D4081" s="74">
        <v>23.39</v>
      </c>
    </row>
    <row r="4082" spans="1:4" x14ac:dyDescent="0.25">
      <c r="A4082" s="74">
        <v>3606586</v>
      </c>
      <c r="B4082" t="s">
        <v>25674</v>
      </c>
      <c r="C4082" s="74" t="s">
        <v>21800</v>
      </c>
      <c r="D4082" s="74">
        <v>23.62</v>
      </c>
    </row>
    <row r="4083" spans="1:4" x14ac:dyDescent="0.25">
      <c r="A4083" s="74">
        <v>3606587</v>
      </c>
      <c r="B4083" t="s">
        <v>25675</v>
      </c>
      <c r="C4083" s="74" t="s">
        <v>21800</v>
      </c>
      <c r="D4083" s="74">
        <v>23.86</v>
      </c>
    </row>
    <row r="4084" spans="1:4" x14ac:dyDescent="0.25">
      <c r="A4084" s="74">
        <v>3606588</v>
      </c>
      <c r="B4084" t="s">
        <v>25676</v>
      </c>
      <c r="C4084" s="74" t="s">
        <v>21800</v>
      </c>
      <c r="D4084" s="74">
        <v>23.97</v>
      </c>
    </row>
    <row r="4085" spans="1:4" x14ac:dyDescent="0.25">
      <c r="A4085" s="74">
        <v>3606589</v>
      </c>
      <c r="B4085" t="s">
        <v>25677</v>
      </c>
      <c r="C4085" s="74" t="s">
        <v>21800</v>
      </c>
      <c r="D4085" s="74">
        <v>24.09</v>
      </c>
    </row>
    <row r="4086" spans="1:4" x14ac:dyDescent="0.25">
      <c r="A4086" s="74">
        <v>3606580</v>
      </c>
      <c r="B4086" t="s">
        <v>25678</v>
      </c>
      <c r="C4086" s="74" t="s">
        <v>21800</v>
      </c>
      <c r="D4086" s="74">
        <v>22.57</v>
      </c>
    </row>
    <row r="4087" spans="1:4" x14ac:dyDescent="0.25">
      <c r="A4087" s="74">
        <v>3606581</v>
      </c>
      <c r="B4087" t="s">
        <v>25679</v>
      </c>
      <c r="C4087" s="74" t="s">
        <v>21800</v>
      </c>
      <c r="D4087" s="74">
        <v>22.8</v>
      </c>
    </row>
    <row r="4088" spans="1:4" x14ac:dyDescent="0.25">
      <c r="A4088" s="74">
        <v>3606582</v>
      </c>
      <c r="B4088" t="s">
        <v>25680</v>
      </c>
      <c r="C4088" s="74" t="s">
        <v>21800</v>
      </c>
      <c r="D4088" s="74">
        <v>22.92</v>
      </c>
    </row>
    <row r="4089" spans="1:4" x14ac:dyDescent="0.25">
      <c r="A4089" s="74">
        <v>3606527</v>
      </c>
      <c r="B4089" t="s">
        <v>25681</v>
      </c>
      <c r="C4089" s="74" t="s">
        <v>21800</v>
      </c>
      <c r="D4089" s="74">
        <v>50.44</v>
      </c>
    </row>
    <row r="4090" spans="1:4" x14ac:dyDescent="0.25">
      <c r="A4090" s="74">
        <v>3606528</v>
      </c>
      <c r="B4090" t="s">
        <v>25682</v>
      </c>
      <c r="C4090" s="74" t="s">
        <v>21800</v>
      </c>
      <c r="D4090" s="74">
        <v>51.23</v>
      </c>
    </row>
    <row r="4091" spans="1:4" x14ac:dyDescent="0.25">
      <c r="A4091" s="74">
        <v>3606529</v>
      </c>
      <c r="B4091" t="s">
        <v>25683</v>
      </c>
      <c r="C4091" s="74" t="s">
        <v>21800</v>
      </c>
      <c r="D4091" s="74">
        <v>51.86</v>
      </c>
    </row>
    <row r="4092" spans="1:4" x14ac:dyDescent="0.25">
      <c r="A4092" s="74">
        <v>3606530</v>
      </c>
      <c r="B4092" t="s">
        <v>25684</v>
      </c>
      <c r="C4092" s="74" t="s">
        <v>21800</v>
      </c>
      <c r="D4092" s="74">
        <v>52.66</v>
      </c>
    </row>
    <row r="4093" spans="1:4" x14ac:dyDescent="0.25">
      <c r="A4093" s="74">
        <v>3606531</v>
      </c>
      <c r="B4093" t="s">
        <v>25685</v>
      </c>
      <c r="C4093" s="74" t="s">
        <v>21800</v>
      </c>
      <c r="D4093" s="74">
        <v>53.45</v>
      </c>
    </row>
    <row r="4094" spans="1:4" x14ac:dyDescent="0.25">
      <c r="A4094" s="74">
        <v>3606532</v>
      </c>
      <c r="B4094" t="s">
        <v>25686</v>
      </c>
      <c r="C4094" s="74" t="s">
        <v>21800</v>
      </c>
      <c r="D4094" s="74">
        <v>54.72</v>
      </c>
    </row>
    <row r="4095" spans="1:4" x14ac:dyDescent="0.25">
      <c r="A4095" s="74">
        <v>3606533</v>
      </c>
      <c r="B4095" t="s">
        <v>25687</v>
      </c>
      <c r="C4095" s="74" t="s">
        <v>21800</v>
      </c>
      <c r="D4095" s="74">
        <v>58.92</v>
      </c>
    </row>
    <row r="4096" spans="1:4" x14ac:dyDescent="0.25">
      <c r="A4096" s="74">
        <v>3606534</v>
      </c>
      <c r="B4096" t="s">
        <v>25688</v>
      </c>
      <c r="C4096" s="74" t="s">
        <v>21800</v>
      </c>
      <c r="D4096" s="74">
        <v>59.98</v>
      </c>
    </row>
    <row r="4097" spans="1:4" x14ac:dyDescent="0.25">
      <c r="A4097" s="74">
        <v>3606535</v>
      </c>
      <c r="B4097" t="s">
        <v>25689</v>
      </c>
      <c r="C4097" s="74" t="s">
        <v>21800</v>
      </c>
      <c r="D4097" s="74">
        <v>45.97</v>
      </c>
    </row>
    <row r="4098" spans="1:4" x14ac:dyDescent="0.25">
      <c r="A4098" s="74">
        <v>3606536</v>
      </c>
      <c r="B4098" t="s">
        <v>25690</v>
      </c>
      <c r="C4098" s="74" t="s">
        <v>21800</v>
      </c>
      <c r="D4098" s="74">
        <v>46.39</v>
      </c>
    </row>
    <row r="4099" spans="1:4" x14ac:dyDescent="0.25">
      <c r="A4099" s="74">
        <v>3606537</v>
      </c>
      <c r="B4099" t="s">
        <v>25691</v>
      </c>
      <c r="C4099" s="74" t="s">
        <v>21800</v>
      </c>
      <c r="D4099" s="74">
        <v>46.92</v>
      </c>
    </row>
    <row r="4100" spans="1:4" x14ac:dyDescent="0.25">
      <c r="A4100" s="74">
        <v>3606538</v>
      </c>
      <c r="B4100" t="s">
        <v>25692</v>
      </c>
      <c r="C4100" s="74" t="s">
        <v>21800</v>
      </c>
      <c r="D4100" s="74">
        <v>47.35</v>
      </c>
    </row>
    <row r="4101" spans="1:4" x14ac:dyDescent="0.25">
      <c r="A4101" s="74">
        <v>3606539</v>
      </c>
      <c r="B4101" t="s">
        <v>25693</v>
      </c>
      <c r="C4101" s="74" t="s">
        <v>21800</v>
      </c>
      <c r="D4101" s="74">
        <v>47.88</v>
      </c>
    </row>
    <row r="4102" spans="1:4" x14ac:dyDescent="0.25">
      <c r="A4102" s="74">
        <v>3606540</v>
      </c>
      <c r="B4102" t="s">
        <v>25694</v>
      </c>
      <c r="C4102" s="74" t="s">
        <v>21800</v>
      </c>
      <c r="D4102" s="74">
        <v>50.75</v>
      </c>
    </row>
    <row r="4103" spans="1:4" x14ac:dyDescent="0.25">
      <c r="A4103" s="74">
        <v>3606541</v>
      </c>
      <c r="B4103" t="s">
        <v>25695</v>
      </c>
      <c r="C4103" s="74" t="s">
        <v>21800</v>
      </c>
      <c r="D4103" s="74">
        <v>52.18</v>
      </c>
    </row>
    <row r="4104" spans="1:4" x14ac:dyDescent="0.25">
      <c r="A4104" s="74">
        <v>3606542</v>
      </c>
      <c r="B4104" t="s">
        <v>25696</v>
      </c>
      <c r="C4104" s="74" t="s">
        <v>21800</v>
      </c>
      <c r="D4104" s="74">
        <v>52.82</v>
      </c>
    </row>
    <row r="4105" spans="1:4" x14ac:dyDescent="0.25">
      <c r="A4105" s="74">
        <v>3606543</v>
      </c>
      <c r="B4105" t="s">
        <v>25697</v>
      </c>
      <c r="C4105" s="74" t="s">
        <v>21800</v>
      </c>
      <c r="D4105" s="74">
        <v>45.23</v>
      </c>
    </row>
    <row r="4106" spans="1:4" x14ac:dyDescent="0.25">
      <c r="A4106" s="74">
        <v>3606544</v>
      </c>
      <c r="B4106" t="s">
        <v>25698</v>
      </c>
      <c r="C4106" s="74" t="s">
        <v>21800</v>
      </c>
      <c r="D4106" s="74">
        <v>45.55</v>
      </c>
    </row>
    <row r="4107" spans="1:4" x14ac:dyDescent="0.25">
      <c r="A4107" s="74">
        <v>3606545</v>
      </c>
      <c r="B4107" t="s">
        <v>25699</v>
      </c>
      <c r="C4107" s="74" t="s">
        <v>21800</v>
      </c>
      <c r="D4107" s="74">
        <v>45.97</v>
      </c>
    </row>
    <row r="4108" spans="1:4" x14ac:dyDescent="0.25">
      <c r="A4108" s="74">
        <v>3606546</v>
      </c>
      <c r="B4108" t="s">
        <v>25700</v>
      </c>
      <c r="C4108" s="74" t="s">
        <v>21800</v>
      </c>
      <c r="D4108" s="74">
        <v>46.39</v>
      </c>
    </row>
    <row r="4109" spans="1:4" x14ac:dyDescent="0.25">
      <c r="A4109" s="74">
        <v>3606547</v>
      </c>
      <c r="B4109" t="s">
        <v>25701</v>
      </c>
      <c r="C4109" s="74" t="s">
        <v>21800</v>
      </c>
      <c r="D4109" s="74">
        <v>46.71</v>
      </c>
    </row>
    <row r="4110" spans="1:4" x14ac:dyDescent="0.25">
      <c r="A4110" s="74">
        <v>3606548</v>
      </c>
      <c r="B4110" t="s">
        <v>25702</v>
      </c>
      <c r="C4110" s="74" t="s">
        <v>21800</v>
      </c>
      <c r="D4110" s="74">
        <v>47.45</v>
      </c>
    </row>
    <row r="4111" spans="1:4" x14ac:dyDescent="0.25">
      <c r="A4111" s="74">
        <v>3606549</v>
      </c>
      <c r="B4111" t="s">
        <v>25703</v>
      </c>
      <c r="C4111" s="74" t="s">
        <v>21800</v>
      </c>
      <c r="D4111" s="74">
        <v>50.59</v>
      </c>
    </row>
    <row r="4112" spans="1:4" x14ac:dyDescent="0.25">
      <c r="A4112" s="74">
        <v>3606550</v>
      </c>
      <c r="B4112" t="s">
        <v>25704</v>
      </c>
      <c r="C4112" s="74" t="s">
        <v>21800</v>
      </c>
      <c r="D4112" s="74">
        <v>51.23</v>
      </c>
    </row>
    <row r="4113" spans="1:4" x14ac:dyDescent="0.25">
      <c r="A4113" s="74">
        <v>3606500</v>
      </c>
      <c r="B4113" t="s">
        <v>25705</v>
      </c>
      <c r="C4113" s="74" t="s">
        <v>21800</v>
      </c>
      <c r="D4113" s="74">
        <v>47.54</v>
      </c>
    </row>
    <row r="4114" spans="1:4" x14ac:dyDescent="0.25">
      <c r="A4114" s="74">
        <v>3606501</v>
      </c>
      <c r="B4114" t="s">
        <v>25706</v>
      </c>
      <c r="C4114" s="74" t="s">
        <v>21800</v>
      </c>
      <c r="D4114" s="74">
        <v>48.34</v>
      </c>
    </row>
    <row r="4115" spans="1:4" x14ac:dyDescent="0.25">
      <c r="A4115" s="74">
        <v>3606502</v>
      </c>
      <c r="B4115" t="s">
        <v>25707</v>
      </c>
      <c r="C4115" s="74" t="s">
        <v>21800</v>
      </c>
      <c r="D4115" s="74">
        <v>48.97</v>
      </c>
    </row>
    <row r="4116" spans="1:4" x14ac:dyDescent="0.25">
      <c r="A4116" s="74">
        <v>3606503</v>
      </c>
      <c r="B4116" t="s">
        <v>25708</v>
      </c>
      <c r="C4116" s="74" t="s">
        <v>21800</v>
      </c>
      <c r="D4116" s="74">
        <v>49.77</v>
      </c>
    </row>
    <row r="4117" spans="1:4" x14ac:dyDescent="0.25">
      <c r="A4117" s="74">
        <v>3606504</v>
      </c>
      <c r="B4117" t="s">
        <v>25709</v>
      </c>
      <c r="C4117" s="74" t="s">
        <v>21800</v>
      </c>
      <c r="D4117" s="74">
        <v>50.56</v>
      </c>
    </row>
    <row r="4118" spans="1:4" x14ac:dyDescent="0.25">
      <c r="A4118" s="74">
        <v>3606505</v>
      </c>
      <c r="B4118" t="s">
        <v>25710</v>
      </c>
      <c r="C4118" s="74" t="s">
        <v>21800</v>
      </c>
      <c r="D4118" s="74">
        <v>51.83</v>
      </c>
    </row>
    <row r="4119" spans="1:4" x14ac:dyDescent="0.25">
      <c r="A4119" s="74">
        <v>3606506</v>
      </c>
      <c r="B4119" t="s">
        <v>25711</v>
      </c>
      <c r="C4119" s="74" t="s">
        <v>21800</v>
      </c>
      <c r="D4119" s="74">
        <v>55.92</v>
      </c>
    </row>
    <row r="4120" spans="1:4" x14ac:dyDescent="0.25">
      <c r="A4120" s="74">
        <v>3606507</v>
      </c>
      <c r="B4120" t="s">
        <v>25712</v>
      </c>
      <c r="C4120" s="74" t="s">
        <v>21800</v>
      </c>
      <c r="D4120" s="74">
        <v>57.19</v>
      </c>
    </row>
    <row r="4121" spans="1:4" x14ac:dyDescent="0.25">
      <c r="A4121" s="74">
        <v>3606509</v>
      </c>
      <c r="B4121" t="s">
        <v>25713</v>
      </c>
      <c r="C4121" s="74" t="s">
        <v>21800</v>
      </c>
      <c r="D4121" s="74">
        <v>43.08</v>
      </c>
    </row>
    <row r="4122" spans="1:4" x14ac:dyDescent="0.25">
      <c r="A4122" s="74">
        <v>3606510</v>
      </c>
      <c r="B4122" t="s">
        <v>25714</v>
      </c>
      <c r="C4122" s="74" t="s">
        <v>21800</v>
      </c>
      <c r="D4122" s="74">
        <v>43.61</v>
      </c>
    </row>
    <row r="4123" spans="1:4" x14ac:dyDescent="0.25">
      <c r="A4123" s="74">
        <v>3606511</v>
      </c>
      <c r="B4123" t="s">
        <v>25715</v>
      </c>
      <c r="C4123" s="74" t="s">
        <v>21800</v>
      </c>
      <c r="D4123" s="74">
        <v>44.03</v>
      </c>
    </row>
    <row r="4124" spans="1:4" x14ac:dyDescent="0.25">
      <c r="A4124" s="74">
        <v>3606512</v>
      </c>
      <c r="B4124" t="s">
        <v>25716</v>
      </c>
      <c r="C4124" s="74" t="s">
        <v>21800</v>
      </c>
      <c r="D4124" s="74">
        <v>44.46</v>
      </c>
    </row>
    <row r="4125" spans="1:4" x14ac:dyDescent="0.25">
      <c r="A4125" s="74">
        <v>3606513</v>
      </c>
      <c r="B4125" t="s">
        <v>25717</v>
      </c>
      <c r="C4125" s="74" t="s">
        <v>21800</v>
      </c>
      <c r="D4125" s="74">
        <v>47.07</v>
      </c>
    </row>
    <row r="4126" spans="1:4" x14ac:dyDescent="0.25">
      <c r="A4126" s="74">
        <v>3606514</v>
      </c>
      <c r="B4126" t="s">
        <v>25718</v>
      </c>
      <c r="C4126" s="74" t="s">
        <v>21800</v>
      </c>
      <c r="D4126" s="74">
        <v>48.02</v>
      </c>
    </row>
    <row r="4127" spans="1:4" x14ac:dyDescent="0.25">
      <c r="A4127" s="74">
        <v>3606515</v>
      </c>
      <c r="B4127" t="s">
        <v>25719</v>
      </c>
      <c r="C4127" s="74" t="s">
        <v>21800</v>
      </c>
      <c r="D4127" s="74">
        <v>49.29</v>
      </c>
    </row>
    <row r="4128" spans="1:4" x14ac:dyDescent="0.25">
      <c r="A4128" s="74">
        <v>3606516</v>
      </c>
      <c r="B4128" t="s">
        <v>25720</v>
      </c>
      <c r="C4128" s="74" t="s">
        <v>21800</v>
      </c>
      <c r="D4128" s="74">
        <v>49.92</v>
      </c>
    </row>
    <row r="4129" spans="1:4" x14ac:dyDescent="0.25">
      <c r="A4129" s="74">
        <v>3606518</v>
      </c>
      <c r="B4129" t="s">
        <v>25721</v>
      </c>
      <c r="C4129" s="74" t="s">
        <v>21800</v>
      </c>
      <c r="D4129" s="74">
        <v>42.34</v>
      </c>
    </row>
    <row r="4130" spans="1:4" x14ac:dyDescent="0.25">
      <c r="A4130" s="74">
        <v>3606519</v>
      </c>
      <c r="B4130" t="s">
        <v>25722</v>
      </c>
      <c r="C4130" s="74" t="s">
        <v>21800</v>
      </c>
      <c r="D4130" s="74">
        <v>42.76</v>
      </c>
    </row>
    <row r="4131" spans="1:4" x14ac:dyDescent="0.25">
      <c r="A4131" s="74">
        <v>3606520</v>
      </c>
      <c r="B4131" t="s">
        <v>25723</v>
      </c>
      <c r="C4131" s="74" t="s">
        <v>21800</v>
      </c>
      <c r="D4131" s="74">
        <v>43.08</v>
      </c>
    </row>
    <row r="4132" spans="1:4" x14ac:dyDescent="0.25">
      <c r="A4132" s="74">
        <v>3606521</v>
      </c>
      <c r="B4132" t="s">
        <v>25724</v>
      </c>
      <c r="C4132" s="74" t="s">
        <v>21800</v>
      </c>
      <c r="D4132" s="74">
        <v>43.5</v>
      </c>
    </row>
    <row r="4133" spans="1:4" x14ac:dyDescent="0.25">
      <c r="A4133" s="74">
        <v>3606522</v>
      </c>
      <c r="B4133" t="s">
        <v>25725</v>
      </c>
      <c r="C4133" s="74" t="s">
        <v>21800</v>
      </c>
      <c r="D4133" s="74">
        <v>43.82</v>
      </c>
    </row>
    <row r="4134" spans="1:4" x14ac:dyDescent="0.25">
      <c r="A4134" s="74">
        <v>3606523</v>
      </c>
      <c r="B4134" t="s">
        <v>25726</v>
      </c>
      <c r="C4134" s="74" t="s">
        <v>21800</v>
      </c>
      <c r="D4134" s="74">
        <v>44.56</v>
      </c>
    </row>
    <row r="4135" spans="1:4" x14ac:dyDescent="0.25">
      <c r="A4135" s="74">
        <v>3606524</v>
      </c>
      <c r="B4135" t="s">
        <v>25727</v>
      </c>
      <c r="C4135" s="74" t="s">
        <v>21800</v>
      </c>
      <c r="D4135" s="74">
        <v>47.86</v>
      </c>
    </row>
    <row r="4136" spans="1:4" x14ac:dyDescent="0.25">
      <c r="A4136" s="74">
        <v>3606525</v>
      </c>
      <c r="B4136" t="s">
        <v>25728</v>
      </c>
      <c r="C4136" s="74" t="s">
        <v>21800</v>
      </c>
      <c r="D4136" s="74">
        <v>48.34</v>
      </c>
    </row>
    <row r="4137" spans="1:4" x14ac:dyDescent="0.25">
      <c r="A4137" s="74">
        <v>3606577</v>
      </c>
      <c r="B4137" t="s">
        <v>28940</v>
      </c>
      <c r="C4137" s="74" t="s">
        <v>21800</v>
      </c>
      <c r="D4137" s="74">
        <v>11.15</v>
      </c>
    </row>
    <row r="4138" spans="1:4" x14ac:dyDescent="0.25">
      <c r="A4138" s="74">
        <v>3606576</v>
      </c>
      <c r="B4138" t="s">
        <v>28941</v>
      </c>
      <c r="C4138" s="74" t="s">
        <v>21800</v>
      </c>
      <c r="D4138" s="74">
        <v>4.72</v>
      </c>
    </row>
    <row r="4139" spans="1:4" x14ac:dyDescent="0.25">
      <c r="A4139" s="74">
        <v>3606561</v>
      </c>
      <c r="B4139" t="s">
        <v>25729</v>
      </c>
      <c r="C4139" s="74" t="s">
        <v>15645</v>
      </c>
      <c r="D4139" s="74">
        <v>2232.6999999999998</v>
      </c>
    </row>
    <row r="4140" spans="1:4" x14ac:dyDescent="0.25">
      <c r="A4140" s="74">
        <v>3606556</v>
      </c>
      <c r="B4140" t="s">
        <v>25730</v>
      </c>
      <c r="C4140" s="74" t="s">
        <v>15645</v>
      </c>
      <c r="D4140" s="74">
        <v>1509.32</v>
      </c>
    </row>
    <row r="4141" spans="1:4" x14ac:dyDescent="0.25">
      <c r="A4141" s="74">
        <v>3606562</v>
      </c>
      <c r="B4141" t="s">
        <v>25731</v>
      </c>
      <c r="C4141" s="74" t="s">
        <v>15645</v>
      </c>
      <c r="D4141" s="74">
        <v>2442.3000000000002</v>
      </c>
    </row>
    <row r="4142" spans="1:4" x14ac:dyDescent="0.25">
      <c r="A4142" s="74">
        <v>3606557</v>
      </c>
      <c r="B4142" t="s">
        <v>25732</v>
      </c>
      <c r="C4142" s="74" t="s">
        <v>15645</v>
      </c>
      <c r="D4142" s="74">
        <v>1646.59</v>
      </c>
    </row>
    <row r="4143" spans="1:4" x14ac:dyDescent="0.25">
      <c r="A4143" s="74">
        <v>3606563</v>
      </c>
      <c r="B4143" t="s">
        <v>25733</v>
      </c>
      <c r="C4143" s="74" t="s">
        <v>15645</v>
      </c>
      <c r="D4143" s="74">
        <v>2660.01</v>
      </c>
    </row>
    <row r="4144" spans="1:4" x14ac:dyDescent="0.25">
      <c r="A4144" s="74">
        <v>3606558</v>
      </c>
      <c r="B4144" t="s">
        <v>25734</v>
      </c>
      <c r="C4144" s="74" t="s">
        <v>15645</v>
      </c>
      <c r="D4144" s="74">
        <v>1791.96</v>
      </c>
    </row>
    <row r="4145" spans="1:4" x14ac:dyDescent="0.25">
      <c r="A4145" s="74">
        <v>3606559</v>
      </c>
      <c r="B4145" t="s">
        <v>25735</v>
      </c>
      <c r="C4145" s="74" t="s">
        <v>15645</v>
      </c>
      <c r="D4145" s="74">
        <v>1788.37</v>
      </c>
    </row>
    <row r="4146" spans="1:4" x14ac:dyDescent="0.25">
      <c r="A4146" s="74">
        <v>3606554</v>
      </c>
      <c r="B4146" t="s">
        <v>25736</v>
      </c>
      <c r="C4146" s="74" t="s">
        <v>15645</v>
      </c>
      <c r="D4146" s="74">
        <v>1209.67</v>
      </c>
    </row>
    <row r="4147" spans="1:4" x14ac:dyDescent="0.25">
      <c r="A4147" s="74">
        <v>3606560</v>
      </c>
      <c r="B4147" t="s">
        <v>25737</v>
      </c>
      <c r="C4147" s="74" t="s">
        <v>15645</v>
      </c>
      <c r="D4147" s="74">
        <v>1998.9</v>
      </c>
    </row>
    <row r="4148" spans="1:4" x14ac:dyDescent="0.25">
      <c r="A4148" s="74">
        <v>3606555</v>
      </c>
      <c r="B4148" t="s">
        <v>25738</v>
      </c>
      <c r="C4148" s="74" t="s">
        <v>15645</v>
      </c>
      <c r="D4148" s="74">
        <v>1347.86</v>
      </c>
    </row>
    <row r="4149" spans="1:4" x14ac:dyDescent="0.25">
      <c r="A4149" s="74">
        <v>3606571</v>
      </c>
      <c r="B4149" t="s">
        <v>25739</v>
      </c>
      <c r="C4149" s="74" t="s">
        <v>15645</v>
      </c>
      <c r="D4149" s="74">
        <v>2207.96</v>
      </c>
    </row>
    <row r="4150" spans="1:4" x14ac:dyDescent="0.25">
      <c r="A4150" s="74">
        <v>3606566</v>
      </c>
      <c r="B4150" t="s">
        <v>25740</v>
      </c>
      <c r="C4150" s="74" t="s">
        <v>15645</v>
      </c>
      <c r="D4150" s="74">
        <v>1484.58</v>
      </c>
    </row>
    <row r="4151" spans="1:4" x14ac:dyDescent="0.25">
      <c r="A4151" s="74">
        <v>3606572</v>
      </c>
      <c r="B4151" t="s">
        <v>25741</v>
      </c>
      <c r="C4151" s="74" t="s">
        <v>15645</v>
      </c>
      <c r="D4151" s="74">
        <v>2420.5700000000002</v>
      </c>
    </row>
    <row r="4152" spans="1:4" x14ac:dyDescent="0.25">
      <c r="A4152" s="74">
        <v>3606567</v>
      </c>
      <c r="B4152" t="s">
        <v>25742</v>
      </c>
      <c r="C4152" s="74" t="s">
        <v>15645</v>
      </c>
      <c r="D4152" s="74">
        <v>1624.86</v>
      </c>
    </row>
    <row r="4153" spans="1:4" x14ac:dyDescent="0.25">
      <c r="A4153" s="74">
        <v>3606573</v>
      </c>
      <c r="B4153" t="s">
        <v>25743</v>
      </c>
      <c r="C4153" s="74" t="s">
        <v>15645</v>
      </c>
      <c r="D4153" s="74">
        <v>2632.73</v>
      </c>
    </row>
    <row r="4154" spans="1:4" x14ac:dyDescent="0.25">
      <c r="A4154" s="74">
        <v>3606568</v>
      </c>
      <c r="B4154" t="s">
        <v>25744</v>
      </c>
      <c r="C4154" s="74" t="s">
        <v>15645</v>
      </c>
      <c r="D4154" s="74">
        <v>1764.68</v>
      </c>
    </row>
    <row r="4155" spans="1:4" x14ac:dyDescent="0.25">
      <c r="A4155" s="74">
        <v>3606569</v>
      </c>
      <c r="B4155" t="s">
        <v>25745</v>
      </c>
      <c r="C4155" s="74" t="s">
        <v>15645</v>
      </c>
      <c r="D4155" s="74">
        <v>1781.04</v>
      </c>
    </row>
    <row r="4156" spans="1:4" x14ac:dyDescent="0.25">
      <c r="A4156" s="74">
        <v>3606564</v>
      </c>
      <c r="B4156" t="s">
        <v>25746</v>
      </c>
      <c r="C4156" s="74" t="s">
        <v>15645</v>
      </c>
      <c r="D4156" s="74">
        <v>1202.3399999999999</v>
      </c>
    </row>
    <row r="4157" spans="1:4" x14ac:dyDescent="0.25">
      <c r="A4157" s="74">
        <v>3606570</v>
      </c>
      <c r="B4157" t="s">
        <v>25747</v>
      </c>
      <c r="C4157" s="74" t="s">
        <v>15645</v>
      </c>
      <c r="D4157" s="74">
        <v>1994.81</v>
      </c>
    </row>
    <row r="4158" spans="1:4" x14ac:dyDescent="0.25">
      <c r="A4158" s="74">
        <v>3606565</v>
      </c>
      <c r="B4158" t="s">
        <v>25748</v>
      </c>
      <c r="C4158" s="74" t="s">
        <v>15645</v>
      </c>
      <c r="D4158" s="74">
        <v>1343.77</v>
      </c>
    </row>
    <row r="4159" spans="1:4" x14ac:dyDescent="0.25">
      <c r="A4159" s="74">
        <v>3606578</v>
      </c>
      <c r="B4159" t="s">
        <v>25749</v>
      </c>
      <c r="C4159" s="74" t="s">
        <v>15645</v>
      </c>
      <c r="D4159" s="74">
        <v>112.7</v>
      </c>
    </row>
    <row r="4160" spans="1:4" x14ac:dyDescent="0.25">
      <c r="A4160" s="74">
        <v>3606575</v>
      </c>
      <c r="B4160" t="s">
        <v>25750</v>
      </c>
      <c r="C4160" s="74" t="s">
        <v>21800</v>
      </c>
      <c r="D4160" s="74">
        <v>1.62</v>
      </c>
    </row>
    <row r="4161" spans="1:4" x14ac:dyDescent="0.25">
      <c r="A4161" s="74">
        <v>3606574</v>
      </c>
      <c r="B4161" t="s">
        <v>25751</v>
      </c>
      <c r="C4161" s="74" t="s">
        <v>21800</v>
      </c>
      <c r="D4161" s="74">
        <v>0.81</v>
      </c>
    </row>
    <row r="4162" spans="1:4" x14ac:dyDescent="0.25">
      <c r="A4162" s="74">
        <v>3713603</v>
      </c>
      <c r="B4162" t="s">
        <v>25752</v>
      </c>
      <c r="C4162" s="74" t="s">
        <v>3</v>
      </c>
      <c r="D4162" s="74">
        <v>1015.54</v>
      </c>
    </row>
    <row r="4163" spans="1:4" x14ac:dyDescent="0.25">
      <c r="A4163" s="74">
        <v>3713601</v>
      </c>
      <c r="B4163" t="s">
        <v>25753</v>
      </c>
      <c r="C4163" s="74" t="s">
        <v>3</v>
      </c>
      <c r="D4163" s="74">
        <v>819.71</v>
      </c>
    </row>
    <row r="4164" spans="1:4" x14ac:dyDescent="0.25">
      <c r="A4164" s="74">
        <v>3713607</v>
      </c>
      <c r="B4164" t="s">
        <v>25754</v>
      </c>
      <c r="C4164" s="74" t="s">
        <v>3</v>
      </c>
      <c r="D4164" s="74">
        <v>766.27</v>
      </c>
    </row>
    <row r="4165" spans="1:4" x14ac:dyDescent="0.25">
      <c r="A4165" s="74">
        <v>3713605</v>
      </c>
      <c r="B4165" t="s">
        <v>25755</v>
      </c>
      <c r="C4165" s="74" t="s">
        <v>3</v>
      </c>
      <c r="D4165" s="74">
        <v>547.54999999999995</v>
      </c>
    </row>
    <row r="4166" spans="1:4" x14ac:dyDescent="0.25">
      <c r="A4166" s="74">
        <v>3719530</v>
      </c>
      <c r="B4166" t="s">
        <v>25756</v>
      </c>
      <c r="C4166" s="74" t="s">
        <v>3</v>
      </c>
      <c r="D4166" s="74">
        <v>301.94</v>
      </c>
    </row>
    <row r="4167" spans="1:4" x14ac:dyDescent="0.25">
      <c r="A4167" s="74">
        <v>3713828</v>
      </c>
      <c r="B4167" t="s">
        <v>25757</v>
      </c>
      <c r="C4167" s="74" t="s">
        <v>3</v>
      </c>
      <c r="D4167" s="74">
        <v>225.65</v>
      </c>
    </row>
    <row r="4168" spans="1:4" x14ac:dyDescent="0.25">
      <c r="A4168" s="74">
        <v>3713875</v>
      </c>
      <c r="B4168" t="s">
        <v>25758</v>
      </c>
      <c r="C4168" s="74" t="s">
        <v>3</v>
      </c>
      <c r="D4168" s="74">
        <v>66.099999999999994</v>
      </c>
    </row>
    <row r="4169" spans="1:4" x14ac:dyDescent="0.25">
      <c r="A4169" s="74">
        <v>3713619</v>
      </c>
      <c r="B4169" t="s">
        <v>25759</v>
      </c>
      <c r="C4169" s="74" t="s">
        <v>3</v>
      </c>
      <c r="D4169" s="74">
        <v>66.55</v>
      </c>
    </row>
    <row r="4170" spans="1:4" x14ac:dyDescent="0.25">
      <c r="A4170" s="74">
        <v>3713876</v>
      </c>
      <c r="B4170" t="s">
        <v>25760</v>
      </c>
      <c r="C4170" s="74" t="s">
        <v>3</v>
      </c>
      <c r="D4170" s="74">
        <v>85.83</v>
      </c>
    </row>
    <row r="4171" spans="1:4" x14ac:dyDescent="0.25">
      <c r="A4171" s="74">
        <v>3713827</v>
      </c>
      <c r="B4171" t="s">
        <v>25761</v>
      </c>
      <c r="C4171" s="74" t="s">
        <v>3</v>
      </c>
      <c r="D4171" s="74">
        <v>84.38</v>
      </c>
    </row>
    <row r="4172" spans="1:4" x14ac:dyDescent="0.25">
      <c r="A4172" s="74">
        <v>3713904</v>
      </c>
      <c r="B4172" t="s">
        <v>25762</v>
      </c>
      <c r="C4172" s="74" t="s">
        <v>3</v>
      </c>
      <c r="D4172" s="74">
        <v>261.45999999999998</v>
      </c>
    </row>
    <row r="4173" spans="1:4" x14ac:dyDescent="0.25">
      <c r="A4173" s="74">
        <v>3719529</v>
      </c>
      <c r="B4173" t="s">
        <v>25763</v>
      </c>
      <c r="C4173" s="74" t="s">
        <v>3</v>
      </c>
      <c r="D4173" s="74">
        <v>191.09</v>
      </c>
    </row>
    <row r="4174" spans="1:4" x14ac:dyDescent="0.25">
      <c r="A4174" s="74">
        <v>3713878</v>
      </c>
      <c r="B4174" t="s">
        <v>25764</v>
      </c>
      <c r="C4174" s="74" t="s">
        <v>3</v>
      </c>
      <c r="D4174" s="74">
        <v>65.69</v>
      </c>
    </row>
    <row r="4175" spans="1:4" x14ac:dyDescent="0.25">
      <c r="A4175" s="74">
        <v>3713617</v>
      </c>
      <c r="B4175" t="s">
        <v>25765</v>
      </c>
      <c r="C4175" s="74" t="s">
        <v>3</v>
      </c>
      <c r="D4175" s="74">
        <v>65.92</v>
      </c>
    </row>
    <row r="4176" spans="1:4" x14ac:dyDescent="0.25">
      <c r="A4176" s="74">
        <v>3713879</v>
      </c>
      <c r="B4176" t="s">
        <v>25766</v>
      </c>
      <c r="C4176" s="74" t="s">
        <v>3</v>
      </c>
      <c r="D4176" s="74">
        <v>77.02</v>
      </c>
    </row>
    <row r="4177" spans="1:4" x14ac:dyDescent="0.25">
      <c r="A4177" s="74">
        <v>3713826</v>
      </c>
      <c r="B4177" t="s">
        <v>25767</v>
      </c>
      <c r="C4177" s="74" t="s">
        <v>3</v>
      </c>
      <c r="D4177" s="74">
        <v>73.48</v>
      </c>
    </row>
    <row r="4178" spans="1:4" x14ac:dyDescent="0.25">
      <c r="A4178" s="74">
        <v>3713610</v>
      </c>
      <c r="B4178" t="s">
        <v>25768</v>
      </c>
      <c r="C4178" s="74" t="s">
        <v>3</v>
      </c>
      <c r="D4178" s="74">
        <v>31.66</v>
      </c>
    </row>
    <row r="4179" spans="1:4" x14ac:dyDescent="0.25">
      <c r="A4179" s="74">
        <v>3713609</v>
      </c>
      <c r="B4179" t="s">
        <v>25769</v>
      </c>
      <c r="C4179" s="74" t="s">
        <v>3</v>
      </c>
      <c r="D4179" s="74">
        <v>29.78</v>
      </c>
    </row>
    <row r="4180" spans="1:4" x14ac:dyDescent="0.25">
      <c r="A4180" s="74">
        <v>3713612</v>
      </c>
      <c r="B4180" t="s">
        <v>25770</v>
      </c>
      <c r="C4180" s="74" t="s">
        <v>3</v>
      </c>
      <c r="D4180" s="74">
        <v>25.6</v>
      </c>
    </row>
    <row r="4181" spans="1:4" x14ac:dyDescent="0.25">
      <c r="A4181" s="74">
        <v>3713611</v>
      </c>
      <c r="B4181" t="s">
        <v>25771</v>
      </c>
      <c r="C4181" s="74" t="s">
        <v>3</v>
      </c>
      <c r="D4181" s="74">
        <v>24.79</v>
      </c>
    </row>
    <row r="4182" spans="1:4" x14ac:dyDescent="0.25">
      <c r="A4182" s="74">
        <v>3713608</v>
      </c>
      <c r="B4182" t="s">
        <v>25772</v>
      </c>
      <c r="C4182" s="74" t="s">
        <v>3</v>
      </c>
      <c r="D4182" s="74">
        <v>21.5</v>
      </c>
    </row>
    <row r="4183" spans="1:4" x14ac:dyDescent="0.25">
      <c r="A4183" s="74">
        <v>3713613</v>
      </c>
      <c r="B4183" t="s">
        <v>25773</v>
      </c>
      <c r="C4183" s="74" t="s">
        <v>3</v>
      </c>
      <c r="D4183" s="74">
        <v>20.05</v>
      </c>
    </row>
    <row r="4184" spans="1:4" x14ac:dyDescent="0.25">
      <c r="A4184" s="74">
        <v>3713822</v>
      </c>
      <c r="B4184" t="s">
        <v>25774</v>
      </c>
      <c r="C4184" s="74" t="s">
        <v>3</v>
      </c>
      <c r="D4184" s="74">
        <v>295.07</v>
      </c>
    </row>
    <row r="4185" spans="1:4" x14ac:dyDescent="0.25">
      <c r="A4185" s="74">
        <v>3713824</v>
      </c>
      <c r="B4185" t="s">
        <v>25775</v>
      </c>
      <c r="C4185" s="74" t="s">
        <v>3</v>
      </c>
      <c r="D4185" s="74">
        <v>218.78</v>
      </c>
    </row>
    <row r="4186" spans="1:4" x14ac:dyDescent="0.25">
      <c r="A4186" s="74">
        <v>3713825</v>
      </c>
      <c r="B4186" t="s">
        <v>25776</v>
      </c>
      <c r="C4186" s="74" t="s">
        <v>3</v>
      </c>
      <c r="D4186" s="74">
        <v>254.59</v>
      </c>
    </row>
    <row r="4187" spans="1:4" x14ac:dyDescent="0.25">
      <c r="A4187" s="74">
        <v>3713823</v>
      </c>
      <c r="B4187" t="s">
        <v>25777</v>
      </c>
      <c r="C4187" s="74" t="s">
        <v>3</v>
      </c>
      <c r="D4187" s="74">
        <v>184.22</v>
      </c>
    </row>
    <row r="4188" spans="1:4" x14ac:dyDescent="0.25">
      <c r="A4188" s="74">
        <v>3713602</v>
      </c>
      <c r="B4188" t="s">
        <v>25778</v>
      </c>
      <c r="C4188" s="74" t="s">
        <v>3</v>
      </c>
      <c r="D4188" s="74">
        <v>937.78</v>
      </c>
    </row>
    <row r="4189" spans="1:4" x14ac:dyDescent="0.25">
      <c r="A4189" s="74">
        <v>3713600</v>
      </c>
      <c r="B4189" t="s">
        <v>25779</v>
      </c>
      <c r="C4189" s="74" t="s">
        <v>3</v>
      </c>
      <c r="D4189" s="74">
        <v>755.34</v>
      </c>
    </row>
    <row r="4190" spans="1:4" x14ac:dyDescent="0.25">
      <c r="A4190" s="74">
        <v>3713606</v>
      </c>
      <c r="B4190" t="s">
        <v>25780</v>
      </c>
      <c r="C4190" s="74" t="s">
        <v>3</v>
      </c>
      <c r="D4190" s="74">
        <v>688.51</v>
      </c>
    </row>
    <row r="4191" spans="1:4" x14ac:dyDescent="0.25">
      <c r="A4191" s="74">
        <v>3713604</v>
      </c>
      <c r="B4191" t="s">
        <v>25781</v>
      </c>
      <c r="C4191" s="74" t="s">
        <v>3</v>
      </c>
      <c r="D4191" s="74">
        <v>494.28</v>
      </c>
    </row>
    <row r="4192" spans="1:4" x14ac:dyDescent="0.25">
      <c r="A4192" s="74">
        <v>3716129</v>
      </c>
      <c r="B4192" t="s">
        <v>25782</v>
      </c>
      <c r="C4192" s="74" t="s">
        <v>15645</v>
      </c>
      <c r="D4192" s="74">
        <v>50.1</v>
      </c>
    </row>
    <row r="4193" spans="1:4" x14ac:dyDescent="0.25">
      <c r="A4193" s="74">
        <v>3716128</v>
      </c>
      <c r="B4193" t="s">
        <v>25783</v>
      </c>
      <c r="C4193" s="74" t="s">
        <v>15645</v>
      </c>
      <c r="D4193" s="74">
        <v>42.12</v>
      </c>
    </row>
    <row r="4194" spans="1:4" x14ac:dyDescent="0.25">
      <c r="A4194" s="74">
        <v>3716133</v>
      </c>
      <c r="B4194" t="s">
        <v>25784</v>
      </c>
      <c r="C4194" s="74" t="s">
        <v>15645</v>
      </c>
      <c r="D4194" s="74">
        <v>29.38</v>
      </c>
    </row>
    <row r="4195" spans="1:4" x14ac:dyDescent="0.25">
      <c r="A4195" s="74">
        <v>3716132</v>
      </c>
      <c r="B4195" t="s">
        <v>25785</v>
      </c>
      <c r="C4195" s="74" t="s">
        <v>15645</v>
      </c>
      <c r="D4195" s="74">
        <v>25.92</v>
      </c>
    </row>
    <row r="4196" spans="1:4" x14ac:dyDescent="0.25">
      <c r="A4196" s="74">
        <v>3716131</v>
      </c>
      <c r="B4196" t="s">
        <v>25786</v>
      </c>
      <c r="C4196" s="74" t="s">
        <v>15645</v>
      </c>
      <c r="D4196" s="74">
        <v>32.409999999999997</v>
      </c>
    </row>
    <row r="4197" spans="1:4" x14ac:dyDescent="0.25">
      <c r="A4197" s="74">
        <v>3716130</v>
      </c>
      <c r="B4197" t="s">
        <v>25787</v>
      </c>
      <c r="C4197" s="74" t="s">
        <v>15645</v>
      </c>
      <c r="D4197" s="74">
        <v>28.32</v>
      </c>
    </row>
    <row r="4198" spans="1:4" x14ac:dyDescent="0.25">
      <c r="A4198" s="74">
        <v>3716135</v>
      </c>
      <c r="B4198" t="s">
        <v>25788</v>
      </c>
      <c r="C4198" s="74" t="s">
        <v>15645</v>
      </c>
      <c r="D4198" s="74">
        <v>20.21</v>
      </c>
    </row>
    <row r="4199" spans="1:4" x14ac:dyDescent="0.25">
      <c r="A4199" s="74">
        <v>3716134</v>
      </c>
      <c r="B4199" t="s">
        <v>25789</v>
      </c>
      <c r="C4199" s="74" t="s">
        <v>15645</v>
      </c>
      <c r="D4199" s="74">
        <v>18.43</v>
      </c>
    </row>
    <row r="4200" spans="1:4" x14ac:dyDescent="0.25">
      <c r="A4200" s="74">
        <v>3713698</v>
      </c>
      <c r="B4200" t="s">
        <v>25790</v>
      </c>
      <c r="C4200" s="74" t="s">
        <v>15645</v>
      </c>
      <c r="D4200" s="74">
        <v>335529.71999999997</v>
      </c>
    </row>
    <row r="4201" spans="1:4" x14ac:dyDescent="0.25">
      <c r="A4201" s="74">
        <v>3713699</v>
      </c>
      <c r="B4201" t="s">
        <v>25791</v>
      </c>
      <c r="C4201" s="74" t="s">
        <v>15645</v>
      </c>
      <c r="D4201" s="74">
        <v>342265.58</v>
      </c>
    </row>
    <row r="4202" spans="1:4" x14ac:dyDescent="0.25">
      <c r="A4202" s="74">
        <v>3713700</v>
      </c>
      <c r="B4202" t="s">
        <v>25792</v>
      </c>
      <c r="C4202" s="74" t="s">
        <v>15645</v>
      </c>
      <c r="D4202" s="74">
        <v>346410.9</v>
      </c>
    </row>
    <row r="4203" spans="1:4" x14ac:dyDescent="0.25">
      <c r="A4203" s="74">
        <v>3713701</v>
      </c>
      <c r="B4203" t="s">
        <v>25793</v>
      </c>
      <c r="C4203" s="74" t="s">
        <v>15645</v>
      </c>
      <c r="D4203" s="74">
        <v>357929.83</v>
      </c>
    </row>
    <row r="4204" spans="1:4" x14ac:dyDescent="0.25">
      <c r="A4204" s="74">
        <v>3713702</v>
      </c>
      <c r="B4204" t="s">
        <v>25794</v>
      </c>
      <c r="C4204" s="74" t="s">
        <v>15645</v>
      </c>
      <c r="D4204" s="74">
        <v>369481.29</v>
      </c>
    </row>
    <row r="4205" spans="1:4" x14ac:dyDescent="0.25">
      <c r="A4205" s="74">
        <v>3713693</v>
      </c>
      <c r="B4205" t="s">
        <v>25795</v>
      </c>
      <c r="C4205" s="74" t="s">
        <v>15645</v>
      </c>
      <c r="D4205" s="74">
        <v>285813.65999999997</v>
      </c>
    </row>
    <row r="4206" spans="1:4" x14ac:dyDescent="0.25">
      <c r="A4206" s="74">
        <v>3713694</v>
      </c>
      <c r="B4206" t="s">
        <v>25796</v>
      </c>
      <c r="C4206" s="74" t="s">
        <v>15645</v>
      </c>
      <c r="D4206" s="74">
        <v>298334.87</v>
      </c>
    </row>
    <row r="4207" spans="1:4" x14ac:dyDescent="0.25">
      <c r="A4207" s="74">
        <v>3713695</v>
      </c>
      <c r="B4207" t="s">
        <v>25797</v>
      </c>
      <c r="C4207" s="74" t="s">
        <v>15645</v>
      </c>
      <c r="D4207" s="74">
        <v>312143.03999999998</v>
      </c>
    </row>
    <row r="4208" spans="1:4" x14ac:dyDescent="0.25">
      <c r="A4208" s="74">
        <v>3713696</v>
      </c>
      <c r="B4208" t="s">
        <v>25798</v>
      </c>
      <c r="C4208" s="74" t="s">
        <v>15645</v>
      </c>
      <c r="D4208" s="74">
        <v>326322.02</v>
      </c>
    </row>
    <row r="4209" spans="1:4" x14ac:dyDescent="0.25">
      <c r="A4209" s="74">
        <v>3713697</v>
      </c>
      <c r="B4209" t="s">
        <v>25799</v>
      </c>
      <c r="C4209" s="74" t="s">
        <v>15645</v>
      </c>
      <c r="D4209" s="74">
        <v>311866.44</v>
      </c>
    </row>
    <row r="4210" spans="1:4" x14ac:dyDescent="0.25">
      <c r="A4210" s="74">
        <v>3713692</v>
      </c>
      <c r="B4210" t="s">
        <v>25800</v>
      </c>
      <c r="C4210" s="74" t="s">
        <v>15645</v>
      </c>
      <c r="D4210" s="74">
        <v>279542.98</v>
      </c>
    </row>
    <row r="4211" spans="1:4" x14ac:dyDescent="0.25">
      <c r="A4211" s="74">
        <v>3713691</v>
      </c>
      <c r="B4211" t="s">
        <v>25801</v>
      </c>
      <c r="C4211" s="74" t="s">
        <v>15645</v>
      </c>
      <c r="D4211" s="74">
        <v>234256.72</v>
      </c>
    </row>
    <row r="4212" spans="1:4" x14ac:dyDescent="0.25">
      <c r="A4212" s="74">
        <v>3713873</v>
      </c>
      <c r="B4212" t="s">
        <v>25802</v>
      </c>
      <c r="C4212" s="74" t="s">
        <v>15645</v>
      </c>
      <c r="D4212" s="74">
        <v>6810.81</v>
      </c>
    </row>
    <row r="4213" spans="1:4" x14ac:dyDescent="0.25">
      <c r="A4213" s="74">
        <v>3713705</v>
      </c>
      <c r="B4213" t="s">
        <v>25803</v>
      </c>
      <c r="C4213" s="74" t="s">
        <v>3</v>
      </c>
      <c r="D4213" s="74">
        <v>22.79</v>
      </c>
    </row>
    <row r="4214" spans="1:4" x14ac:dyDescent="0.25">
      <c r="A4214" s="74">
        <v>3713902</v>
      </c>
      <c r="B4214" t="s">
        <v>25804</v>
      </c>
      <c r="C4214" s="74" t="s">
        <v>15645</v>
      </c>
      <c r="D4214" s="74">
        <v>38606.39</v>
      </c>
    </row>
    <row r="4215" spans="1:4" x14ac:dyDescent="0.25">
      <c r="A4215" s="74">
        <v>3713903</v>
      </c>
      <c r="B4215" t="s">
        <v>25805</v>
      </c>
      <c r="C4215" s="74" t="s">
        <v>15645</v>
      </c>
      <c r="D4215" s="74">
        <v>61964.5</v>
      </c>
    </row>
    <row r="4216" spans="1:4" x14ac:dyDescent="0.25">
      <c r="A4216" s="74">
        <v>3713689</v>
      </c>
      <c r="B4216" t="s">
        <v>25806</v>
      </c>
      <c r="C4216" s="74" t="s">
        <v>15645</v>
      </c>
      <c r="D4216" s="74">
        <v>425.55</v>
      </c>
    </row>
    <row r="4217" spans="1:4" x14ac:dyDescent="0.25">
      <c r="A4217" s="74">
        <v>3713690</v>
      </c>
      <c r="B4217" t="s">
        <v>25807</v>
      </c>
      <c r="C4217" s="74" t="s">
        <v>15645</v>
      </c>
      <c r="D4217" s="74">
        <v>556.70000000000005</v>
      </c>
    </row>
    <row r="4218" spans="1:4" x14ac:dyDescent="0.25">
      <c r="A4218" s="74">
        <v>3713897</v>
      </c>
      <c r="B4218" t="s">
        <v>25808</v>
      </c>
      <c r="C4218" s="74" t="s">
        <v>3</v>
      </c>
      <c r="D4218" s="74">
        <v>283.88</v>
      </c>
    </row>
    <row r="4219" spans="1:4" x14ac:dyDescent="0.25">
      <c r="A4219" s="74">
        <v>3713893</v>
      </c>
      <c r="B4219" t="s">
        <v>25809</v>
      </c>
      <c r="C4219" s="74" t="s">
        <v>3</v>
      </c>
      <c r="D4219" s="74">
        <v>288.02</v>
      </c>
    </row>
    <row r="4220" spans="1:4" x14ac:dyDescent="0.25">
      <c r="A4220" s="74">
        <v>3713898</v>
      </c>
      <c r="B4220" t="s">
        <v>25810</v>
      </c>
      <c r="C4220" s="74" t="s">
        <v>3</v>
      </c>
      <c r="D4220" s="74">
        <v>298.7</v>
      </c>
    </row>
    <row r="4221" spans="1:4" x14ac:dyDescent="0.25">
      <c r="A4221" s="74">
        <v>3713894</v>
      </c>
      <c r="B4221" t="s">
        <v>25811</v>
      </c>
      <c r="C4221" s="74" t="s">
        <v>3</v>
      </c>
      <c r="D4221" s="74">
        <v>300.44</v>
      </c>
    </row>
    <row r="4222" spans="1:4" x14ac:dyDescent="0.25">
      <c r="A4222" s="74">
        <v>3713895</v>
      </c>
      <c r="B4222" t="s">
        <v>25812</v>
      </c>
      <c r="C4222" s="74" t="s">
        <v>3</v>
      </c>
      <c r="D4222" s="74">
        <v>262.87</v>
      </c>
    </row>
    <row r="4223" spans="1:4" x14ac:dyDescent="0.25">
      <c r="A4223" s="74">
        <v>3713891</v>
      </c>
      <c r="B4223" t="s">
        <v>25813</v>
      </c>
      <c r="C4223" s="74" t="s">
        <v>3</v>
      </c>
      <c r="D4223" s="74">
        <v>261.69</v>
      </c>
    </row>
    <row r="4224" spans="1:4" x14ac:dyDescent="0.25">
      <c r="A4224" s="74">
        <v>3713896</v>
      </c>
      <c r="B4224" t="s">
        <v>25814</v>
      </c>
      <c r="C4224" s="74" t="s">
        <v>3</v>
      </c>
      <c r="D4224" s="74">
        <v>271.58999999999997</v>
      </c>
    </row>
    <row r="4225" spans="1:4" x14ac:dyDescent="0.25">
      <c r="A4225" s="74">
        <v>3713892</v>
      </c>
      <c r="B4225" t="s">
        <v>25815</v>
      </c>
      <c r="C4225" s="74" t="s">
        <v>3</v>
      </c>
      <c r="D4225" s="74">
        <v>266.7</v>
      </c>
    </row>
    <row r="4226" spans="1:4" x14ac:dyDescent="0.25">
      <c r="A4226" s="74">
        <v>3806412</v>
      </c>
      <c r="B4226" t="s">
        <v>25816</v>
      </c>
      <c r="C4226" s="74" t="s">
        <v>15645</v>
      </c>
      <c r="D4226" s="74">
        <v>57.28</v>
      </c>
    </row>
    <row r="4227" spans="1:4" x14ac:dyDescent="0.25">
      <c r="A4227" s="74">
        <v>3806413</v>
      </c>
      <c r="B4227" t="s">
        <v>25817</v>
      </c>
      <c r="C4227" s="74" t="s">
        <v>23038</v>
      </c>
      <c r="D4227" s="74">
        <v>20.7</v>
      </c>
    </row>
    <row r="4228" spans="1:4" x14ac:dyDescent="0.25">
      <c r="A4228" s="74">
        <v>3807863</v>
      </c>
      <c r="B4228" t="s">
        <v>25818</v>
      </c>
      <c r="C4228" s="74" t="s">
        <v>15645</v>
      </c>
      <c r="D4228" s="74">
        <v>12.22</v>
      </c>
    </row>
    <row r="4229" spans="1:4" x14ac:dyDescent="0.25">
      <c r="A4229" s="74">
        <v>3807864</v>
      </c>
      <c r="B4229" t="s">
        <v>25819</v>
      </c>
      <c r="C4229" s="74" t="s">
        <v>15645</v>
      </c>
      <c r="D4229" s="74">
        <v>17.32</v>
      </c>
    </row>
    <row r="4230" spans="1:4" x14ac:dyDescent="0.25">
      <c r="A4230" s="74">
        <v>3807865</v>
      </c>
      <c r="B4230" t="s">
        <v>25820</v>
      </c>
      <c r="C4230" s="74" t="s">
        <v>15645</v>
      </c>
      <c r="D4230" s="74">
        <v>26.23</v>
      </c>
    </row>
    <row r="4231" spans="1:4" x14ac:dyDescent="0.25">
      <c r="A4231" s="74">
        <v>3807861</v>
      </c>
      <c r="B4231" t="s">
        <v>25821</v>
      </c>
      <c r="C4231" s="74" t="s">
        <v>15645</v>
      </c>
      <c r="D4231" s="74">
        <v>3.31</v>
      </c>
    </row>
    <row r="4232" spans="1:4" x14ac:dyDescent="0.25">
      <c r="A4232" s="74">
        <v>3807862</v>
      </c>
      <c r="B4232" t="s">
        <v>25822</v>
      </c>
      <c r="C4232" s="74" t="s">
        <v>15645</v>
      </c>
      <c r="D4232" s="74">
        <v>4.49</v>
      </c>
    </row>
    <row r="4233" spans="1:4" x14ac:dyDescent="0.25">
      <c r="A4233" s="74">
        <v>3807752</v>
      </c>
      <c r="B4233" t="s">
        <v>28942</v>
      </c>
      <c r="C4233" s="74" t="s">
        <v>3</v>
      </c>
      <c r="D4233" s="74">
        <v>7.89</v>
      </c>
    </row>
    <row r="4234" spans="1:4" x14ac:dyDescent="0.25">
      <c r="A4234" s="74">
        <v>3807753</v>
      </c>
      <c r="B4234" t="s">
        <v>28943</v>
      </c>
      <c r="C4234" s="74" t="s">
        <v>3</v>
      </c>
      <c r="D4234" s="74">
        <v>11.34</v>
      </c>
    </row>
    <row r="4235" spans="1:4" x14ac:dyDescent="0.25">
      <c r="A4235" s="74">
        <v>3807750</v>
      </c>
      <c r="B4235" t="s">
        <v>28944</v>
      </c>
      <c r="C4235" s="74" t="s">
        <v>3</v>
      </c>
      <c r="D4235" s="74">
        <v>4.63</v>
      </c>
    </row>
    <row r="4236" spans="1:4" x14ac:dyDescent="0.25">
      <c r="A4236" s="74">
        <v>3807751</v>
      </c>
      <c r="B4236" t="s">
        <v>28945</v>
      </c>
      <c r="C4236" s="74" t="s">
        <v>3</v>
      </c>
      <c r="D4236" s="74">
        <v>6.06</v>
      </c>
    </row>
    <row r="4237" spans="1:4" x14ac:dyDescent="0.25">
      <c r="A4237" s="74">
        <v>3806415</v>
      </c>
      <c r="B4237" t="s">
        <v>25823</v>
      </c>
      <c r="C4237" s="74" t="s">
        <v>21800</v>
      </c>
      <c r="D4237" s="74">
        <v>608.63</v>
      </c>
    </row>
    <row r="4238" spans="1:4" x14ac:dyDescent="0.25">
      <c r="A4238" s="74">
        <v>3806416</v>
      </c>
      <c r="B4238" t="s">
        <v>25824</v>
      </c>
      <c r="C4238" s="74" t="s">
        <v>15645</v>
      </c>
      <c r="D4238" s="74">
        <v>74.13</v>
      </c>
    </row>
    <row r="4239" spans="1:4" x14ac:dyDescent="0.25">
      <c r="A4239" s="74">
        <v>3806419</v>
      </c>
      <c r="B4239" t="s">
        <v>25825</v>
      </c>
      <c r="C4239" s="74" t="s">
        <v>15645</v>
      </c>
      <c r="D4239" s="74">
        <v>100.57</v>
      </c>
    </row>
    <row r="4240" spans="1:4" x14ac:dyDescent="0.25">
      <c r="A4240" s="74">
        <v>3806417</v>
      </c>
      <c r="B4240" t="s">
        <v>25826</v>
      </c>
      <c r="C4240" s="74" t="s">
        <v>15645</v>
      </c>
      <c r="D4240" s="74">
        <v>83.24</v>
      </c>
    </row>
    <row r="4241" spans="1:4" x14ac:dyDescent="0.25">
      <c r="A4241" s="74">
        <v>3806418</v>
      </c>
      <c r="B4241" t="s">
        <v>25827</v>
      </c>
      <c r="C4241" s="74" t="s">
        <v>15645</v>
      </c>
      <c r="D4241" s="74">
        <v>99.23</v>
      </c>
    </row>
    <row r="4242" spans="1:4" x14ac:dyDescent="0.25">
      <c r="A4242" s="74">
        <v>3808207</v>
      </c>
      <c r="B4242" t="s">
        <v>25828</v>
      </c>
      <c r="C4242" s="74" t="s">
        <v>3</v>
      </c>
      <c r="D4242" s="74">
        <v>173.07</v>
      </c>
    </row>
    <row r="4243" spans="1:4" x14ac:dyDescent="0.25">
      <c r="A4243" s="74">
        <v>3806400</v>
      </c>
      <c r="B4243" t="s">
        <v>25829</v>
      </c>
      <c r="C4243" s="74" t="s">
        <v>15645</v>
      </c>
      <c r="D4243" s="74">
        <v>165059.63</v>
      </c>
    </row>
    <row r="4244" spans="1:4" x14ac:dyDescent="0.25">
      <c r="A4244" s="74">
        <v>3806399</v>
      </c>
      <c r="B4244" t="s">
        <v>25830</v>
      </c>
      <c r="C4244" s="74" t="s">
        <v>15645</v>
      </c>
      <c r="D4244" s="74">
        <v>234526.32</v>
      </c>
    </row>
    <row r="4245" spans="1:4" x14ac:dyDescent="0.25">
      <c r="A4245" s="74">
        <v>3806387</v>
      </c>
      <c r="B4245" t="s">
        <v>25831</v>
      </c>
      <c r="C4245" s="74" t="s">
        <v>15645</v>
      </c>
      <c r="D4245" s="74">
        <v>294230.96000000002</v>
      </c>
    </row>
    <row r="4246" spans="1:4" x14ac:dyDescent="0.25">
      <c r="A4246" s="74">
        <v>3806397</v>
      </c>
      <c r="B4246" t="s">
        <v>25832</v>
      </c>
      <c r="C4246" s="74" t="s">
        <v>15645</v>
      </c>
      <c r="D4246" s="74">
        <v>394378.17</v>
      </c>
    </row>
    <row r="4247" spans="1:4" x14ac:dyDescent="0.25">
      <c r="A4247" s="74">
        <v>3806396</v>
      </c>
      <c r="B4247" t="s">
        <v>25833</v>
      </c>
      <c r="C4247" s="74" t="s">
        <v>15645</v>
      </c>
      <c r="D4247" s="74">
        <v>453906.07</v>
      </c>
    </row>
    <row r="4248" spans="1:4" x14ac:dyDescent="0.25">
      <c r="A4248" s="74">
        <v>3816118</v>
      </c>
      <c r="B4248" t="s">
        <v>25834</v>
      </c>
      <c r="C4248" s="74" t="s">
        <v>3</v>
      </c>
      <c r="D4248" s="74">
        <v>95.93</v>
      </c>
    </row>
    <row r="4249" spans="1:4" x14ac:dyDescent="0.25">
      <c r="A4249" s="74">
        <v>3816117</v>
      </c>
      <c r="B4249" t="s">
        <v>25835</v>
      </c>
      <c r="C4249" s="74" t="s">
        <v>3</v>
      </c>
      <c r="D4249" s="74">
        <v>86.53</v>
      </c>
    </row>
    <row r="4250" spans="1:4" x14ac:dyDescent="0.25">
      <c r="A4250" s="74">
        <v>3806386</v>
      </c>
      <c r="B4250" t="s">
        <v>25836</v>
      </c>
      <c r="C4250" s="74" t="s">
        <v>3</v>
      </c>
      <c r="D4250" s="74">
        <v>735.47</v>
      </c>
    </row>
    <row r="4251" spans="1:4" x14ac:dyDescent="0.25">
      <c r="A4251" s="74">
        <v>3816196</v>
      </c>
      <c r="B4251" t="s">
        <v>25837</v>
      </c>
      <c r="C4251" s="74" t="s">
        <v>21800</v>
      </c>
      <c r="D4251" s="74">
        <v>950.48</v>
      </c>
    </row>
    <row r="4252" spans="1:4" x14ac:dyDescent="0.25">
      <c r="A4252" s="74">
        <v>3806426</v>
      </c>
      <c r="B4252" t="s">
        <v>25838</v>
      </c>
      <c r="C4252" s="74" t="s">
        <v>63</v>
      </c>
      <c r="D4252" s="74">
        <v>62.39</v>
      </c>
    </row>
    <row r="4253" spans="1:4" x14ac:dyDescent="0.25">
      <c r="A4253" s="74">
        <v>3806401</v>
      </c>
      <c r="B4253" t="s">
        <v>25839</v>
      </c>
      <c r="C4253" s="74" t="s">
        <v>15645</v>
      </c>
      <c r="D4253" s="74">
        <v>14701.15</v>
      </c>
    </row>
    <row r="4254" spans="1:4" x14ac:dyDescent="0.25">
      <c r="A4254" s="74">
        <v>3806423</v>
      </c>
      <c r="B4254" t="s">
        <v>25840</v>
      </c>
      <c r="C4254" s="74" t="s">
        <v>15645</v>
      </c>
      <c r="D4254" s="74">
        <v>10449.85</v>
      </c>
    </row>
    <row r="4255" spans="1:4" x14ac:dyDescent="0.25">
      <c r="A4255" s="74">
        <v>3806421</v>
      </c>
      <c r="B4255" t="s">
        <v>25841</v>
      </c>
      <c r="C4255" s="74" t="s">
        <v>15645</v>
      </c>
      <c r="D4255" s="74">
        <v>4906.38</v>
      </c>
    </row>
    <row r="4256" spans="1:4" x14ac:dyDescent="0.25">
      <c r="A4256" s="74">
        <v>3806422</v>
      </c>
      <c r="B4256" t="s">
        <v>25842</v>
      </c>
      <c r="C4256" s="74" t="s">
        <v>15645</v>
      </c>
      <c r="D4256" s="74">
        <v>9404.89</v>
      </c>
    </row>
    <row r="4257" spans="1:4" x14ac:dyDescent="0.25">
      <c r="A4257" s="74">
        <v>3806425</v>
      </c>
      <c r="B4257" t="s">
        <v>25843</v>
      </c>
      <c r="C4257" s="74" t="s">
        <v>15645</v>
      </c>
      <c r="D4257" s="74">
        <v>3580.25</v>
      </c>
    </row>
    <row r="4258" spans="1:4" x14ac:dyDescent="0.25">
      <c r="A4258" s="74">
        <v>3806424</v>
      </c>
      <c r="B4258" t="s">
        <v>25844</v>
      </c>
      <c r="C4258" s="74" t="s">
        <v>15645</v>
      </c>
      <c r="D4258" s="74">
        <v>5586.68</v>
      </c>
    </row>
    <row r="4259" spans="1:4" x14ac:dyDescent="0.25">
      <c r="A4259" s="74">
        <v>3806420</v>
      </c>
      <c r="B4259" t="s">
        <v>25845</v>
      </c>
      <c r="C4259" s="74" t="s">
        <v>15645</v>
      </c>
      <c r="D4259" s="74">
        <v>4293.1000000000004</v>
      </c>
    </row>
    <row r="4260" spans="1:4" x14ac:dyDescent="0.25">
      <c r="A4260" s="74">
        <v>3806405</v>
      </c>
      <c r="B4260" t="s">
        <v>25846</v>
      </c>
      <c r="C4260" s="74" t="s">
        <v>15645</v>
      </c>
      <c r="D4260" s="74">
        <v>130.19</v>
      </c>
    </row>
    <row r="4261" spans="1:4" x14ac:dyDescent="0.25">
      <c r="A4261" s="74">
        <v>3806404</v>
      </c>
      <c r="B4261" t="s">
        <v>25847</v>
      </c>
      <c r="C4261" s="74" t="s">
        <v>21800</v>
      </c>
      <c r="D4261" s="74">
        <v>116.74</v>
      </c>
    </row>
    <row r="4262" spans="1:4" x14ac:dyDescent="0.25">
      <c r="A4262" s="74">
        <v>3806406</v>
      </c>
      <c r="B4262" t="s">
        <v>25848</v>
      </c>
      <c r="C4262" s="74" t="s">
        <v>3</v>
      </c>
      <c r="D4262" s="74">
        <v>5.65</v>
      </c>
    </row>
    <row r="4263" spans="1:4" x14ac:dyDescent="0.25">
      <c r="A4263" s="74">
        <v>3806403</v>
      </c>
      <c r="B4263" t="s">
        <v>25849</v>
      </c>
      <c r="C4263" s="74" t="s">
        <v>23038</v>
      </c>
      <c r="D4263" s="74">
        <v>8.0299999999999994</v>
      </c>
    </row>
    <row r="4264" spans="1:4" x14ac:dyDescent="0.25">
      <c r="A4264" s="74">
        <v>3806402</v>
      </c>
      <c r="B4264" t="s">
        <v>25850</v>
      </c>
      <c r="C4264" s="74" t="s">
        <v>23038</v>
      </c>
      <c r="D4264" s="74">
        <v>2.2599999999999998</v>
      </c>
    </row>
    <row r="4265" spans="1:4" x14ac:dyDescent="0.25">
      <c r="A4265" s="74">
        <v>3806407</v>
      </c>
      <c r="B4265" t="s">
        <v>25851</v>
      </c>
      <c r="C4265" s="74" t="s">
        <v>3</v>
      </c>
      <c r="D4265" s="74">
        <v>180.56</v>
      </c>
    </row>
    <row r="4266" spans="1:4" x14ac:dyDescent="0.25">
      <c r="A4266" s="74">
        <v>3808043</v>
      </c>
      <c r="B4266" t="s">
        <v>25852</v>
      </c>
      <c r="C4266" s="74" t="s">
        <v>23038</v>
      </c>
      <c r="D4266" s="74">
        <v>3.88</v>
      </c>
    </row>
    <row r="4267" spans="1:4" x14ac:dyDescent="0.25">
      <c r="A4267" s="74">
        <v>3806431</v>
      </c>
      <c r="B4267" t="s">
        <v>25853</v>
      </c>
      <c r="C4267" s="74" t="s">
        <v>15645</v>
      </c>
      <c r="D4267" s="74">
        <v>6114.55</v>
      </c>
    </row>
    <row r="4268" spans="1:4" x14ac:dyDescent="0.25">
      <c r="A4268" s="74">
        <v>3806432</v>
      </c>
      <c r="B4268" t="s">
        <v>25854</v>
      </c>
      <c r="C4268" s="74" t="s">
        <v>15645</v>
      </c>
      <c r="D4268" s="74">
        <v>3206.42</v>
      </c>
    </row>
    <row r="4269" spans="1:4" x14ac:dyDescent="0.25">
      <c r="A4269" s="74">
        <v>3806429</v>
      </c>
      <c r="B4269" t="s">
        <v>25855</v>
      </c>
      <c r="C4269" s="74" t="s">
        <v>21800</v>
      </c>
      <c r="D4269" s="74">
        <v>17.73</v>
      </c>
    </row>
    <row r="4270" spans="1:4" x14ac:dyDescent="0.25">
      <c r="A4270" s="74">
        <v>3806430</v>
      </c>
      <c r="B4270" t="s">
        <v>25856</v>
      </c>
      <c r="C4270" s="74" t="s">
        <v>21800</v>
      </c>
      <c r="D4270" s="74">
        <v>11.14</v>
      </c>
    </row>
    <row r="4271" spans="1:4" x14ac:dyDescent="0.25">
      <c r="A4271" s="74">
        <v>3806428</v>
      </c>
      <c r="B4271" t="s">
        <v>25857</v>
      </c>
      <c r="C4271" s="74" t="s">
        <v>21800</v>
      </c>
      <c r="D4271" s="74">
        <v>40.31</v>
      </c>
    </row>
    <row r="4272" spans="1:4" x14ac:dyDescent="0.25">
      <c r="A4272" s="74">
        <v>3816198</v>
      </c>
      <c r="B4272" t="s">
        <v>25858</v>
      </c>
      <c r="C4272" s="74" t="s">
        <v>21800</v>
      </c>
      <c r="D4272" s="74">
        <v>61.56</v>
      </c>
    </row>
    <row r="4273" spans="1:4" x14ac:dyDescent="0.25">
      <c r="A4273" s="74">
        <v>3816197</v>
      </c>
      <c r="B4273" t="s">
        <v>25859</v>
      </c>
      <c r="C4273" s="74" t="s">
        <v>21800</v>
      </c>
      <c r="D4273" s="74">
        <v>56.88</v>
      </c>
    </row>
    <row r="4274" spans="1:4" x14ac:dyDescent="0.25">
      <c r="A4274" s="74">
        <v>3806410</v>
      </c>
      <c r="B4274" t="s">
        <v>25860</v>
      </c>
      <c r="C4274" s="74" t="s">
        <v>23038</v>
      </c>
      <c r="D4274" s="74">
        <v>62.87</v>
      </c>
    </row>
    <row r="4275" spans="1:4" x14ac:dyDescent="0.25">
      <c r="A4275" s="74">
        <v>3806411</v>
      </c>
      <c r="B4275" t="s">
        <v>25861</v>
      </c>
      <c r="C4275" s="74" t="s">
        <v>8</v>
      </c>
      <c r="D4275" s="74">
        <v>653.75</v>
      </c>
    </row>
    <row r="4276" spans="1:4" x14ac:dyDescent="0.25">
      <c r="A4276" s="74">
        <v>3815644</v>
      </c>
      <c r="B4276" t="s">
        <v>25862</v>
      </c>
      <c r="C4276" s="74" t="s">
        <v>15645</v>
      </c>
      <c r="D4276" s="74">
        <v>105.69</v>
      </c>
    </row>
    <row r="4277" spans="1:4" x14ac:dyDescent="0.25">
      <c r="A4277" s="74">
        <v>3815643</v>
      </c>
      <c r="B4277" t="s">
        <v>25863</v>
      </c>
      <c r="C4277" s="74" t="s">
        <v>15645</v>
      </c>
      <c r="D4277" s="74">
        <v>87.19</v>
      </c>
    </row>
    <row r="4278" spans="1:4" x14ac:dyDescent="0.25">
      <c r="A4278" s="74">
        <v>3815706</v>
      </c>
      <c r="B4278" t="s">
        <v>25864</v>
      </c>
      <c r="C4278" s="74" t="s">
        <v>3</v>
      </c>
      <c r="D4278" s="74">
        <v>126.35</v>
      </c>
    </row>
    <row r="4279" spans="1:4" x14ac:dyDescent="0.25">
      <c r="A4279" s="74">
        <v>3815597</v>
      </c>
      <c r="B4279" t="s">
        <v>25865</v>
      </c>
      <c r="C4279" s="74" t="s">
        <v>3</v>
      </c>
      <c r="D4279" s="74">
        <v>116.95</v>
      </c>
    </row>
    <row r="4280" spans="1:4" x14ac:dyDescent="0.25">
      <c r="A4280" s="74">
        <v>3815600</v>
      </c>
      <c r="B4280" t="s">
        <v>25866</v>
      </c>
      <c r="C4280" s="74" t="s">
        <v>23038</v>
      </c>
      <c r="D4280" s="74">
        <v>61.99</v>
      </c>
    </row>
    <row r="4281" spans="1:4" x14ac:dyDescent="0.25">
      <c r="A4281" s="74">
        <v>3815601</v>
      </c>
      <c r="B4281" t="s">
        <v>25867</v>
      </c>
      <c r="C4281" s="74" t="s">
        <v>23038</v>
      </c>
      <c r="D4281" s="74">
        <v>57.19</v>
      </c>
    </row>
    <row r="4282" spans="1:4" x14ac:dyDescent="0.25">
      <c r="A4282" s="74">
        <v>3815599</v>
      </c>
      <c r="B4282" t="s">
        <v>25868</v>
      </c>
      <c r="C4282" s="74" t="s">
        <v>23038</v>
      </c>
      <c r="D4282" s="74">
        <v>24.9</v>
      </c>
    </row>
    <row r="4283" spans="1:4" x14ac:dyDescent="0.25">
      <c r="A4283" s="74">
        <v>3806414</v>
      </c>
      <c r="B4283" t="s">
        <v>25869</v>
      </c>
      <c r="C4283" s="74" t="s">
        <v>21800</v>
      </c>
      <c r="D4283" s="74">
        <v>540.46</v>
      </c>
    </row>
    <row r="4284" spans="1:4" x14ac:dyDescent="0.25">
      <c r="A4284" s="74">
        <v>3806409</v>
      </c>
      <c r="B4284" t="s">
        <v>25870</v>
      </c>
      <c r="C4284" s="74" t="s">
        <v>3</v>
      </c>
      <c r="D4284" s="74">
        <v>58.08</v>
      </c>
    </row>
    <row r="4285" spans="1:4" x14ac:dyDescent="0.25">
      <c r="A4285" s="74">
        <v>3815602</v>
      </c>
      <c r="B4285" t="s">
        <v>25871</v>
      </c>
      <c r="C4285" s="74" t="s">
        <v>3</v>
      </c>
      <c r="D4285" s="74">
        <v>29.3</v>
      </c>
    </row>
    <row r="4286" spans="1:4" x14ac:dyDescent="0.25">
      <c r="A4286" s="74">
        <v>4011444</v>
      </c>
      <c r="B4286" t="s">
        <v>25872</v>
      </c>
      <c r="C4286" s="74" t="s">
        <v>63</v>
      </c>
      <c r="D4286" s="74">
        <v>198.77</v>
      </c>
    </row>
    <row r="4287" spans="1:4" x14ac:dyDescent="0.25">
      <c r="A4287" s="74">
        <v>4011443</v>
      </c>
      <c r="B4287" t="s">
        <v>25873</v>
      </c>
      <c r="C4287" s="74" t="s">
        <v>63</v>
      </c>
      <c r="D4287" s="74">
        <v>126.24</v>
      </c>
    </row>
    <row r="4288" spans="1:4" x14ac:dyDescent="0.25">
      <c r="A4288" s="74">
        <v>4011446</v>
      </c>
      <c r="B4288" t="s">
        <v>25874</v>
      </c>
      <c r="C4288" s="74" t="s">
        <v>63</v>
      </c>
      <c r="D4288" s="74">
        <v>186.97</v>
      </c>
    </row>
    <row r="4289" spans="1:4" x14ac:dyDescent="0.25">
      <c r="A4289" s="74">
        <v>4011445</v>
      </c>
      <c r="B4289" t="s">
        <v>25875</v>
      </c>
      <c r="C4289" s="74" t="s">
        <v>63</v>
      </c>
      <c r="D4289" s="74">
        <v>112.83</v>
      </c>
    </row>
    <row r="4290" spans="1:4" x14ac:dyDescent="0.25">
      <c r="A4290" s="74">
        <v>4011448</v>
      </c>
      <c r="B4290" t="s">
        <v>25876</v>
      </c>
      <c r="C4290" s="74" t="s">
        <v>63</v>
      </c>
      <c r="D4290" s="74">
        <v>189.85</v>
      </c>
    </row>
    <row r="4291" spans="1:4" x14ac:dyDescent="0.25">
      <c r="A4291" s="74">
        <v>4011447</v>
      </c>
      <c r="B4291" t="s">
        <v>25877</v>
      </c>
      <c r="C4291" s="74" t="s">
        <v>63</v>
      </c>
      <c r="D4291" s="74">
        <v>113.64</v>
      </c>
    </row>
    <row r="4292" spans="1:4" x14ac:dyDescent="0.25">
      <c r="A4292" s="74">
        <v>4011450</v>
      </c>
      <c r="B4292" t="s">
        <v>25878</v>
      </c>
      <c r="C4292" s="74" t="s">
        <v>63</v>
      </c>
      <c r="D4292" s="74">
        <v>196.54</v>
      </c>
    </row>
    <row r="4293" spans="1:4" x14ac:dyDescent="0.25">
      <c r="A4293" s="74">
        <v>4011449</v>
      </c>
      <c r="B4293" t="s">
        <v>25879</v>
      </c>
      <c r="C4293" s="74" t="s">
        <v>63</v>
      </c>
      <c r="D4293" s="74">
        <v>121.69</v>
      </c>
    </row>
    <row r="4294" spans="1:4" x14ac:dyDescent="0.25">
      <c r="A4294" s="74">
        <v>4011452</v>
      </c>
      <c r="B4294" t="s">
        <v>25880</v>
      </c>
      <c r="C4294" s="74" t="s">
        <v>63</v>
      </c>
      <c r="D4294" s="74">
        <v>200.9</v>
      </c>
    </row>
    <row r="4295" spans="1:4" x14ac:dyDescent="0.25">
      <c r="A4295" s="74">
        <v>4011451</v>
      </c>
      <c r="B4295" t="s">
        <v>25881</v>
      </c>
      <c r="C4295" s="74" t="s">
        <v>63</v>
      </c>
      <c r="D4295" s="74">
        <v>127.01</v>
      </c>
    </row>
    <row r="4296" spans="1:4" x14ac:dyDescent="0.25">
      <c r="A4296" s="74">
        <v>4011219</v>
      </c>
      <c r="B4296" t="s">
        <v>25882</v>
      </c>
      <c r="C4296" s="74" t="s">
        <v>21800</v>
      </c>
      <c r="D4296" s="74">
        <v>12.04</v>
      </c>
    </row>
    <row r="4297" spans="1:4" x14ac:dyDescent="0.25">
      <c r="A4297" s="74">
        <v>4011291</v>
      </c>
      <c r="B4297" t="s">
        <v>25883</v>
      </c>
      <c r="C4297" s="74" t="s">
        <v>21800</v>
      </c>
      <c r="D4297" s="74">
        <v>60.57</v>
      </c>
    </row>
    <row r="4298" spans="1:4" x14ac:dyDescent="0.25">
      <c r="A4298" s="74">
        <v>4011287</v>
      </c>
      <c r="B4298" t="s">
        <v>25884</v>
      </c>
      <c r="C4298" s="74" t="s">
        <v>21800</v>
      </c>
      <c r="D4298" s="74">
        <v>51.3</v>
      </c>
    </row>
    <row r="4299" spans="1:4" x14ac:dyDescent="0.25">
      <c r="A4299" s="74">
        <v>4011305</v>
      </c>
      <c r="B4299" t="s">
        <v>25885</v>
      </c>
      <c r="C4299" s="74" t="s">
        <v>21800</v>
      </c>
      <c r="D4299" s="74">
        <v>98.79</v>
      </c>
    </row>
    <row r="4300" spans="1:4" x14ac:dyDescent="0.25">
      <c r="A4300" s="74">
        <v>4011313</v>
      </c>
      <c r="B4300" t="s">
        <v>25886</v>
      </c>
      <c r="C4300" s="74" t="s">
        <v>21800</v>
      </c>
      <c r="D4300" s="74">
        <v>107.12</v>
      </c>
    </row>
    <row r="4301" spans="1:4" x14ac:dyDescent="0.25">
      <c r="A4301" s="74">
        <v>4011297</v>
      </c>
      <c r="B4301" t="s">
        <v>25887</v>
      </c>
      <c r="C4301" s="74" t="s">
        <v>21800</v>
      </c>
      <c r="D4301" s="74">
        <v>101.74</v>
      </c>
    </row>
    <row r="4302" spans="1:4" x14ac:dyDescent="0.25">
      <c r="A4302" s="74">
        <v>4011221</v>
      </c>
      <c r="B4302" t="s">
        <v>25888</v>
      </c>
      <c r="C4302" s="74" t="s">
        <v>21800</v>
      </c>
      <c r="D4302" s="74">
        <v>12.83</v>
      </c>
    </row>
    <row r="4303" spans="1:4" x14ac:dyDescent="0.25">
      <c r="A4303" s="74">
        <v>4011226</v>
      </c>
      <c r="B4303" t="s">
        <v>25889</v>
      </c>
      <c r="C4303" s="74" t="s">
        <v>21800</v>
      </c>
      <c r="D4303" s="74">
        <v>30.41</v>
      </c>
    </row>
    <row r="4304" spans="1:4" x14ac:dyDescent="0.25">
      <c r="A4304" s="74">
        <v>4011240</v>
      </c>
      <c r="B4304" t="s">
        <v>25890</v>
      </c>
      <c r="C4304" s="74" t="s">
        <v>21800</v>
      </c>
      <c r="D4304" s="74">
        <v>122.59</v>
      </c>
    </row>
    <row r="4305" spans="1:4" x14ac:dyDescent="0.25">
      <c r="A4305" s="74">
        <v>4011239</v>
      </c>
      <c r="B4305" t="s">
        <v>25891</v>
      </c>
      <c r="C4305" s="74" t="s">
        <v>21800</v>
      </c>
      <c r="D4305" s="74">
        <v>84.88</v>
      </c>
    </row>
    <row r="4306" spans="1:4" x14ac:dyDescent="0.25">
      <c r="A4306" s="74">
        <v>4011268</v>
      </c>
      <c r="B4306" t="s">
        <v>25892</v>
      </c>
      <c r="C4306" s="74" t="s">
        <v>21800</v>
      </c>
      <c r="D4306" s="74">
        <v>86.65</v>
      </c>
    </row>
    <row r="4307" spans="1:4" x14ac:dyDescent="0.25">
      <c r="A4307" s="74">
        <v>4011267</v>
      </c>
      <c r="B4307" t="s">
        <v>25893</v>
      </c>
      <c r="C4307" s="74" t="s">
        <v>21800</v>
      </c>
      <c r="D4307" s="74">
        <v>47.77</v>
      </c>
    </row>
    <row r="4308" spans="1:4" x14ac:dyDescent="0.25">
      <c r="A4308" s="74">
        <v>4011256</v>
      </c>
      <c r="B4308" t="s">
        <v>25894</v>
      </c>
      <c r="C4308" s="74" t="s">
        <v>21800</v>
      </c>
      <c r="D4308" s="74">
        <v>73.709999999999994</v>
      </c>
    </row>
    <row r="4309" spans="1:4" x14ac:dyDescent="0.25">
      <c r="A4309" s="74">
        <v>4011255</v>
      </c>
      <c r="B4309" t="s">
        <v>25895</v>
      </c>
      <c r="C4309" s="74" t="s">
        <v>21800</v>
      </c>
      <c r="D4309" s="74">
        <v>34.840000000000003</v>
      </c>
    </row>
    <row r="4310" spans="1:4" x14ac:dyDescent="0.25">
      <c r="A4310" s="74">
        <v>4011276</v>
      </c>
      <c r="B4310" t="s">
        <v>25896</v>
      </c>
      <c r="C4310" s="74" t="s">
        <v>21800</v>
      </c>
      <c r="D4310" s="74">
        <v>240.02</v>
      </c>
    </row>
    <row r="4311" spans="1:4" x14ac:dyDescent="0.25">
      <c r="A4311" s="74">
        <v>4011275</v>
      </c>
      <c r="B4311" t="s">
        <v>25897</v>
      </c>
      <c r="C4311" s="74" t="s">
        <v>21800</v>
      </c>
      <c r="D4311" s="74">
        <v>107.47</v>
      </c>
    </row>
    <row r="4312" spans="1:4" x14ac:dyDescent="0.25">
      <c r="A4312" s="74">
        <v>4011549</v>
      </c>
      <c r="B4312" t="s">
        <v>25898</v>
      </c>
      <c r="C4312" s="74" t="s">
        <v>21800</v>
      </c>
      <c r="D4312" s="74">
        <v>240.97</v>
      </c>
    </row>
    <row r="4313" spans="1:4" x14ac:dyDescent="0.25">
      <c r="A4313" s="74">
        <v>4011548</v>
      </c>
      <c r="B4313" t="s">
        <v>25899</v>
      </c>
      <c r="C4313" s="74" t="s">
        <v>21800</v>
      </c>
      <c r="D4313" s="74">
        <v>108.42</v>
      </c>
    </row>
    <row r="4314" spans="1:4" x14ac:dyDescent="0.25">
      <c r="A4314" s="74">
        <v>4011278</v>
      </c>
      <c r="B4314" t="s">
        <v>25900</v>
      </c>
      <c r="C4314" s="74" t="s">
        <v>21800</v>
      </c>
      <c r="D4314" s="74">
        <v>282.83999999999997</v>
      </c>
    </row>
    <row r="4315" spans="1:4" x14ac:dyDescent="0.25">
      <c r="A4315" s="74">
        <v>4011277</v>
      </c>
      <c r="B4315" t="s">
        <v>25901</v>
      </c>
      <c r="C4315" s="74" t="s">
        <v>21800</v>
      </c>
      <c r="D4315" s="74">
        <v>153.99</v>
      </c>
    </row>
    <row r="4316" spans="1:4" x14ac:dyDescent="0.25">
      <c r="A4316" s="74">
        <v>4011561</v>
      </c>
      <c r="B4316" t="s">
        <v>25902</v>
      </c>
      <c r="C4316" s="74" t="s">
        <v>21800</v>
      </c>
      <c r="D4316" s="74">
        <v>283.79000000000002</v>
      </c>
    </row>
    <row r="4317" spans="1:4" x14ac:dyDescent="0.25">
      <c r="A4317" s="74">
        <v>4011560</v>
      </c>
      <c r="B4317" t="s">
        <v>25903</v>
      </c>
      <c r="C4317" s="74" t="s">
        <v>21800</v>
      </c>
      <c r="D4317" s="74">
        <v>154.94</v>
      </c>
    </row>
    <row r="4318" spans="1:4" x14ac:dyDescent="0.25">
      <c r="A4318" s="74">
        <v>4011282</v>
      </c>
      <c r="B4318" t="s">
        <v>25904</v>
      </c>
      <c r="C4318" s="74" t="s">
        <v>21800</v>
      </c>
      <c r="D4318" s="74">
        <v>213.37</v>
      </c>
    </row>
    <row r="4319" spans="1:4" x14ac:dyDescent="0.25">
      <c r="A4319" s="74">
        <v>4011281</v>
      </c>
      <c r="B4319" t="s">
        <v>25905</v>
      </c>
      <c r="C4319" s="74" t="s">
        <v>21800</v>
      </c>
      <c r="D4319" s="74">
        <v>93.33</v>
      </c>
    </row>
    <row r="4320" spans="1:4" x14ac:dyDescent="0.25">
      <c r="A4320" s="74">
        <v>4011279</v>
      </c>
      <c r="B4320" t="s">
        <v>25906</v>
      </c>
      <c r="C4320" s="74" t="s">
        <v>21800</v>
      </c>
      <c r="D4320" s="74">
        <v>207.67</v>
      </c>
    </row>
    <row r="4321" spans="1:4" x14ac:dyDescent="0.25">
      <c r="A4321" s="74">
        <v>4011280</v>
      </c>
      <c r="B4321" t="s">
        <v>25907</v>
      </c>
      <c r="C4321" s="74" t="s">
        <v>21800</v>
      </c>
      <c r="D4321" s="74">
        <v>87.63</v>
      </c>
    </row>
    <row r="4322" spans="1:4" x14ac:dyDescent="0.25">
      <c r="A4322" s="74">
        <v>4011327</v>
      </c>
      <c r="B4322" t="s">
        <v>25908</v>
      </c>
      <c r="C4322" s="74" t="s">
        <v>21800</v>
      </c>
      <c r="D4322" s="74">
        <v>35.6</v>
      </c>
    </row>
    <row r="4323" spans="1:4" x14ac:dyDescent="0.25">
      <c r="A4323" s="74">
        <v>4011325</v>
      </c>
      <c r="B4323" t="s">
        <v>25909</v>
      </c>
      <c r="C4323" s="74" t="s">
        <v>21800</v>
      </c>
      <c r="D4323" s="74">
        <v>20.98</v>
      </c>
    </row>
    <row r="4324" spans="1:4" x14ac:dyDescent="0.25">
      <c r="A4324" s="74">
        <v>4011454</v>
      </c>
      <c r="B4324" t="s">
        <v>25910</v>
      </c>
      <c r="C4324" s="74" t="s">
        <v>63</v>
      </c>
      <c r="D4324" s="74">
        <v>200.15</v>
      </c>
    </row>
    <row r="4325" spans="1:4" x14ac:dyDescent="0.25">
      <c r="A4325" s="74">
        <v>4011453</v>
      </c>
      <c r="B4325" t="s">
        <v>25911</v>
      </c>
      <c r="C4325" s="74" t="s">
        <v>63</v>
      </c>
      <c r="D4325" s="74">
        <v>135.87</v>
      </c>
    </row>
    <row r="4326" spans="1:4" x14ac:dyDescent="0.25">
      <c r="A4326" s="74">
        <v>4011455</v>
      </c>
      <c r="B4326" t="s">
        <v>25912</v>
      </c>
      <c r="C4326" s="74" t="s">
        <v>63</v>
      </c>
      <c r="D4326" s="74">
        <v>17.48</v>
      </c>
    </row>
    <row r="4327" spans="1:4" x14ac:dyDescent="0.25">
      <c r="A4327" s="74">
        <v>4011459</v>
      </c>
      <c r="B4327" t="s">
        <v>25913</v>
      </c>
      <c r="C4327" s="74" t="s">
        <v>63</v>
      </c>
      <c r="D4327" s="74">
        <v>204.15</v>
      </c>
    </row>
    <row r="4328" spans="1:4" x14ac:dyDescent="0.25">
      <c r="A4328" s="74">
        <v>4011458</v>
      </c>
      <c r="B4328" t="s">
        <v>25914</v>
      </c>
      <c r="C4328" s="74" t="s">
        <v>63</v>
      </c>
      <c r="D4328" s="74">
        <v>139.33000000000001</v>
      </c>
    </row>
    <row r="4329" spans="1:4" x14ac:dyDescent="0.25">
      <c r="A4329" s="74">
        <v>4011463</v>
      </c>
      <c r="B4329" t="s">
        <v>25915</v>
      </c>
      <c r="C4329" s="74" t="s">
        <v>63</v>
      </c>
      <c r="D4329" s="74">
        <v>204.55</v>
      </c>
    </row>
    <row r="4330" spans="1:4" x14ac:dyDescent="0.25">
      <c r="A4330" s="74">
        <v>4011462</v>
      </c>
      <c r="B4330" t="s">
        <v>25916</v>
      </c>
      <c r="C4330" s="74" t="s">
        <v>63</v>
      </c>
      <c r="D4330" s="74">
        <v>137.88999999999999</v>
      </c>
    </row>
    <row r="4331" spans="1:4" x14ac:dyDescent="0.25">
      <c r="A4331" s="74">
        <v>4011464</v>
      </c>
      <c r="B4331" t="s">
        <v>25917</v>
      </c>
      <c r="C4331" s="74" t="s">
        <v>63</v>
      </c>
      <c r="D4331" s="74">
        <v>17.48</v>
      </c>
    </row>
    <row r="4332" spans="1:4" x14ac:dyDescent="0.25">
      <c r="A4332" s="74">
        <v>4011457</v>
      </c>
      <c r="B4332" t="s">
        <v>25918</v>
      </c>
      <c r="C4332" s="74" t="s">
        <v>63</v>
      </c>
      <c r="D4332" s="74">
        <v>201.1</v>
      </c>
    </row>
    <row r="4333" spans="1:4" x14ac:dyDescent="0.25">
      <c r="A4333" s="74">
        <v>4011456</v>
      </c>
      <c r="B4333" t="s">
        <v>25919</v>
      </c>
      <c r="C4333" s="74" t="s">
        <v>63</v>
      </c>
      <c r="D4333" s="74">
        <v>136.11000000000001</v>
      </c>
    </row>
    <row r="4334" spans="1:4" x14ac:dyDescent="0.25">
      <c r="A4334" s="74">
        <v>4011461</v>
      </c>
      <c r="B4334" t="s">
        <v>25920</v>
      </c>
      <c r="C4334" s="74" t="s">
        <v>63</v>
      </c>
      <c r="D4334" s="74">
        <v>204.72</v>
      </c>
    </row>
    <row r="4335" spans="1:4" x14ac:dyDescent="0.25">
      <c r="A4335" s="74">
        <v>4011460</v>
      </c>
      <c r="B4335" t="s">
        <v>25921</v>
      </c>
      <c r="C4335" s="74" t="s">
        <v>63</v>
      </c>
      <c r="D4335" s="74">
        <v>139.59</v>
      </c>
    </row>
    <row r="4336" spans="1:4" x14ac:dyDescent="0.25">
      <c r="A4336" s="74">
        <v>4011466</v>
      </c>
      <c r="B4336" t="s">
        <v>25922</v>
      </c>
      <c r="C4336" s="74" t="s">
        <v>63</v>
      </c>
      <c r="D4336" s="74">
        <v>211.18</v>
      </c>
    </row>
    <row r="4337" spans="1:4" x14ac:dyDescent="0.25">
      <c r="A4337" s="74">
        <v>4011465</v>
      </c>
      <c r="B4337" t="s">
        <v>25923</v>
      </c>
      <c r="C4337" s="74" t="s">
        <v>63</v>
      </c>
      <c r="D4337" s="74">
        <v>143.75</v>
      </c>
    </row>
    <row r="4338" spans="1:4" x14ac:dyDescent="0.25">
      <c r="A4338" s="74">
        <v>4011469</v>
      </c>
      <c r="B4338" t="s">
        <v>25924</v>
      </c>
      <c r="C4338" s="74" t="s">
        <v>63</v>
      </c>
      <c r="D4338" s="74">
        <v>241.25</v>
      </c>
    </row>
    <row r="4339" spans="1:4" x14ac:dyDescent="0.25">
      <c r="A4339" s="74">
        <v>4011473</v>
      </c>
      <c r="B4339" t="s">
        <v>25925</v>
      </c>
      <c r="C4339" s="74" t="s">
        <v>63</v>
      </c>
      <c r="D4339" s="74">
        <v>185.88</v>
      </c>
    </row>
    <row r="4340" spans="1:4" x14ac:dyDescent="0.25">
      <c r="A4340" s="74">
        <v>4011470</v>
      </c>
      <c r="B4340" t="s">
        <v>25926</v>
      </c>
      <c r="C4340" s="74" t="s">
        <v>63</v>
      </c>
      <c r="D4340" s="74">
        <v>245.25</v>
      </c>
    </row>
    <row r="4341" spans="1:4" x14ac:dyDescent="0.25">
      <c r="A4341" s="74">
        <v>4011474</v>
      </c>
      <c r="B4341" t="s">
        <v>25927</v>
      </c>
      <c r="C4341" s="74" t="s">
        <v>63</v>
      </c>
      <c r="D4341" s="74">
        <v>190.77</v>
      </c>
    </row>
    <row r="4342" spans="1:4" x14ac:dyDescent="0.25">
      <c r="A4342" s="74">
        <v>4011471</v>
      </c>
      <c r="B4342" t="s">
        <v>25928</v>
      </c>
      <c r="C4342" s="74" t="s">
        <v>63</v>
      </c>
      <c r="D4342" s="74">
        <v>246.24</v>
      </c>
    </row>
    <row r="4343" spans="1:4" x14ac:dyDescent="0.25">
      <c r="A4343" s="74">
        <v>4011475</v>
      </c>
      <c r="B4343" t="s">
        <v>25929</v>
      </c>
      <c r="C4343" s="74" t="s">
        <v>63</v>
      </c>
      <c r="D4343" s="74">
        <v>193.2</v>
      </c>
    </row>
    <row r="4344" spans="1:4" x14ac:dyDescent="0.25">
      <c r="A4344" s="74">
        <v>4011472</v>
      </c>
      <c r="B4344" t="s">
        <v>25930</v>
      </c>
      <c r="C4344" s="74" t="s">
        <v>63</v>
      </c>
      <c r="D4344" s="74">
        <v>241.38</v>
      </c>
    </row>
    <row r="4345" spans="1:4" x14ac:dyDescent="0.25">
      <c r="A4345" s="74">
        <v>4011476</v>
      </c>
      <c r="B4345" t="s">
        <v>25931</v>
      </c>
      <c r="C4345" s="74" t="s">
        <v>63</v>
      </c>
      <c r="D4345" s="74">
        <v>185.55</v>
      </c>
    </row>
    <row r="4346" spans="1:4" x14ac:dyDescent="0.25">
      <c r="A4346" s="74">
        <v>4011478</v>
      </c>
      <c r="B4346" t="s">
        <v>25932</v>
      </c>
      <c r="C4346" s="74" t="s">
        <v>63</v>
      </c>
      <c r="D4346" s="74">
        <v>176.27</v>
      </c>
    </row>
    <row r="4347" spans="1:4" x14ac:dyDescent="0.25">
      <c r="A4347" s="74">
        <v>4011477</v>
      </c>
      <c r="B4347" t="s">
        <v>25933</v>
      </c>
      <c r="C4347" s="74" t="s">
        <v>63</v>
      </c>
      <c r="D4347" s="74">
        <v>138.63</v>
      </c>
    </row>
    <row r="4348" spans="1:4" x14ac:dyDescent="0.25">
      <c r="A4348" s="74">
        <v>4011538</v>
      </c>
      <c r="B4348" t="s">
        <v>25934</v>
      </c>
      <c r="C4348" s="74" t="s">
        <v>23038</v>
      </c>
      <c r="D4348" s="74">
        <v>0.16</v>
      </c>
    </row>
    <row r="4349" spans="1:4" x14ac:dyDescent="0.25">
      <c r="A4349" s="74">
        <v>4016096</v>
      </c>
      <c r="B4349" t="s">
        <v>25935</v>
      </c>
      <c r="C4349" s="74" t="s">
        <v>21800</v>
      </c>
      <c r="D4349" s="74">
        <v>1.54</v>
      </c>
    </row>
    <row r="4350" spans="1:4" x14ac:dyDescent="0.25">
      <c r="A4350" s="74">
        <v>4016008</v>
      </c>
      <c r="B4350" t="s">
        <v>25936</v>
      </c>
      <c r="C4350" s="74" t="s">
        <v>21800</v>
      </c>
      <c r="D4350" s="74">
        <v>3.64</v>
      </c>
    </row>
    <row r="4351" spans="1:4" x14ac:dyDescent="0.25">
      <c r="A4351" s="74">
        <v>4016007</v>
      </c>
      <c r="B4351" t="s">
        <v>25937</v>
      </c>
      <c r="C4351" s="74" t="s">
        <v>21800</v>
      </c>
      <c r="D4351" s="74">
        <v>4.4800000000000004</v>
      </c>
    </row>
    <row r="4352" spans="1:4" x14ac:dyDescent="0.25">
      <c r="A4352" s="74">
        <v>4015612</v>
      </c>
      <c r="B4352" t="s">
        <v>25938</v>
      </c>
      <c r="C4352" s="74" t="s">
        <v>21800</v>
      </c>
      <c r="D4352" s="74">
        <v>11.86</v>
      </c>
    </row>
    <row r="4353" spans="1:4" x14ac:dyDescent="0.25">
      <c r="A4353" s="74">
        <v>4011479</v>
      </c>
      <c r="B4353" t="s">
        <v>25939</v>
      </c>
      <c r="C4353" s="74" t="s">
        <v>21800</v>
      </c>
      <c r="D4353" s="74">
        <v>54.45</v>
      </c>
    </row>
    <row r="4354" spans="1:4" x14ac:dyDescent="0.25">
      <c r="A4354" s="74">
        <v>4011480</v>
      </c>
      <c r="B4354" t="s">
        <v>25940</v>
      </c>
      <c r="C4354" s="74" t="s">
        <v>21800</v>
      </c>
      <c r="D4354" s="74">
        <v>72.88</v>
      </c>
    </row>
    <row r="4355" spans="1:4" x14ac:dyDescent="0.25">
      <c r="A4355" s="74">
        <v>4011562</v>
      </c>
      <c r="B4355" t="s">
        <v>25941</v>
      </c>
      <c r="C4355" s="74" t="s">
        <v>23038</v>
      </c>
      <c r="D4355" s="74">
        <v>31.87</v>
      </c>
    </row>
    <row r="4356" spans="1:4" x14ac:dyDescent="0.25">
      <c r="A4356" s="74">
        <v>4011351</v>
      </c>
      <c r="B4356" t="s">
        <v>25942</v>
      </c>
      <c r="C4356" s="74" t="s">
        <v>23038</v>
      </c>
      <c r="D4356" s="74">
        <v>0.37</v>
      </c>
    </row>
    <row r="4357" spans="1:4" x14ac:dyDescent="0.25">
      <c r="A4357" s="74">
        <v>4011352</v>
      </c>
      <c r="B4357" t="s">
        <v>25943</v>
      </c>
      <c r="C4357" s="74" t="s">
        <v>23038</v>
      </c>
      <c r="D4357" s="74">
        <v>0.4</v>
      </c>
    </row>
    <row r="4358" spans="1:4" x14ac:dyDescent="0.25">
      <c r="A4358" s="74">
        <v>4011402</v>
      </c>
      <c r="B4358" t="s">
        <v>25944</v>
      </c>
      <c r="C4358" s="74" t="s">
        <v>23038</v>
      </c>
      <c r="D4358" s="74">
        <v>0.91</v>
      </c>
    </row>
    <row r="4359" spans="1:4" x14ac:dyDescent="0.25">
      <c r="A4359" s="74">
        <v>4011401</v>
      </c>
      <c r="B4359" t="s">
        <v>25945</v>
      </c>
      <c r="C4359" s="74" t="s">
        <v>23038</v>
      </c>
      <c r="D4359" s="74">
        <v>0.57999999999999996</v>
      </c>
    </row>
    <row r="4360" spans="1:4" x14ac:dyDescent="0.25">
      <c r="A4360" s="74">
        <v>4011404</v>
      </c>
      <c r="B4360" t="s">
        <v>25946</v>
      </c>
      <c r="C4360" s="74" t="s">
        <v>23038</v>
      </c>
      <c r="D4360" s="74">
        <v>0.63</v>
      </c>
    </row>
    <row r="4361" spans="1:4" x14ac:dyDescent="0.25">
      <c r="A4361" s="74">
        <v>4011403</v>
      </c>
      <c r="B4361" t="s">
        <v>25947</v>
      </c>
      <c r="C4361" s="74" t="s">
        <v>23038</v>
      </c>
      <c r="D4361" s="74">
        <v>0.4</v>
      </c>
    </row>
    <row r="4362" spans="1:4" x14ac:dyDescent="0.25">
      <c r="A4362" s="74">
        <v>4011406</v>
      </c>
      <c r="B4362" t="s">
        <v>25948</v>
      </c>
      <c r="C4362" s="74" t="s">
        <v>23038</v>
      </c>
      <c r="D4362" s="74">
        <v>1.18</v>
      </c>
    </row>
    <row r="4363" spans="1:4" x14ac:dyDescent="0.25">
      <c r="A4363" s="74">
        <v>4011405</v>
      </c>
      <c r="B4363" t="s">
        <v>25949</v>
      </c>
      <c r="C4363" s="74" t="s">
        <v>23038</v>
      </c>
      <c r="D4363" s="74">
        <v>0.76</v>
      </c>
    </row>
    <row r="4364" spans="1:4" x14ac:dyDescent="0.25">
      <c r="A4364" s="74">
        <v>4011392</v>
      </c>
      <c r="B4364" t="s">
        <v>25950</v>
      </c>
      <c r="C4364" s="74" t="s">
        <v>21800</v>
      </c>
      <c r="D4364" s="74">
        <v>240.01</v>
      </c>
    </row>
    <row r="4365" spans="1:4" x14ac:dyDescent="0.25">
      <c r="A4365" s="74">
        <v>4011391</v>
      </c>
      <c r="B4365" t="s">
        <v>25951</v>
      </c>
      <c r="C4365" s="74" t="s">
        <v>21800</v>
      </c>
      <c r="D4365" s="74">
        <v>122.84</v>
      </c>
    </row>
    <row r="4366" spans="1:4" x14ac:dyDescent="0.25">
      <c r="A4366" s="74">
        <v>4011394</v>
      </c>
      <c r="B4366" t="s">
        <v>25952</v>
      </c>
      <c r="C4366" s="74" t="s">
        <v>21800</v>
      </c>
      <c r="D4366" s="74">
        <v>240.56</v>
      </c>
    </row>
    <row r="4367" spans="1:4" x14ac:dyDescent="0.25">
      <c r="A4367" s="74">
        <v>4011393</v>
      </c>
      <c r="B4367" t="s">
        <v>25953</v>
      </c>
      <c r="C4367" s="74" t="s">
        <v>21800</v>
      </c>
      <c r="D4367" s="74">
        <v>123.42</v>
      </c>
    </row>
    <row r="4368" spans="1:4" x14ac:dyDescent="0.25">
      <c r="A4368" s="74">
        <v>4011396</v>
      </c>
      <c r="B4368" t="s">
        <v>25954</v>
      </c>
      <c r="C4368" s="74" t="s">
        <v>21800</v>
      </c>
      <c r="D4368" s="74">
        <v>245.55</v>
      </c>
    </row>
    <row r="4369" spans="1:4" x14ac:dyDescent="0.25">
      <c r="A4369" s="74">
        <v>4011395</v>
      </c>
      <c r="B4369" t="s">
        <v>25955</v>
      </c>
      <c r="C4369" s="74" t="s">
        <v>21800</v>
      </c>
      <c r="D4369" s="74">
        <v>124.08</v>
      </c>
    </row>
    <row r="4370" spans="1:4" x14ac:dyDescent="0.25">
      <c r="A4370" s="74">
        <v>4011398</v>
      </c>
      <c r="B4370" t="s">
        <v>25956</v>
      </c>
      <c r="C4370" s="74" t="s">
        <v>21800</v>
      </c>
      <c r="D4370" s="74">
        <v>246.24</v>
      </c>
    </row>
    <row r="4371" spans="1:4" x14ac:dyDescent="0.25">
      <c r="A4371" s="74">
        <v>4011397</v>
      </c>
      <c r="B4371" t="s">
        <v>25957</v>
      </c>
      <c r="C4371" s="74" t="s">
        <v>21800</v>
      </c>
      <c r="D4371" s="74">
        <v>124.34</v>
      </c>
    </row>
    <row r="4372" spans="1:4" x14ac:dyDescent="0.25">
      <c r="A4372" s="74">
        <v>4011400</v>
      </c>
      <c r="B4372" t="s">
        <v>25958</v>
      </c>
      <c r="C4372" s="74" t="s">
        <v>21800</v>
      </c>
      <c r="D4372" s="74">
        <v>254.95</v>
      </c>
    </row>
    <row r="4373" spans="1:4" x14ac:dyDescent="0.25">
      <c r="A4373" s="74">
        <v>4011399</v>
      </c>
      <c r="B4373" t="s">
        <v>25959</v>
      </c>
      <c r="C4373" s="74" t="s">
        <v>21800</v>
      </c>
      <c r="D4373" s="74">
        <v>141.16999999999999</v>
      </c>
    </row>
    <row r="4374" spans="1:4" x14ac:dyDescent="0.25">
      <c r="A4374" s="74">
        <v>4011490</v>
      </c>
      <c r="B4374" t="s">
        <v>25960</v>
      </c>
      <c r="C4374" s="74" t="s">
        <v>23038</v>
      </c>
      <c r="D4374" s="74">
        <v>5.37</v>
      </c>
    </row>
    <row r="4375" spans="1:4" x14ac:dyDescent="0.25">
      <c r="A4375" s="74">
        <v>4011536</v>
      </c>
      <c r="B4375" t="s">
        <v>25961</v>
      </c>
      <c r="C4375" s="74" t="s">
        <v>23038</v>
      </c>
      <c r="D4375" s="74">
        <v>1.8</v>
      </c>
    </row>
    <row r="4376" spans="1:4" x14ac:dyDescent="0.25">
      <c r="A4376" s="74">
        <v>4011415</v>
      </c>
      <c r="B4376" t="s">
        <v>25962</v>
      </c>
      <c r="C4376" s="74" t="s">
        <v>63</v>
      </c>
      <c r="D4376" s="74">
        <v>191.09</v>
      </c>
    </row>
    <row r="4377" spans="1:4" x14ac:dyDescent="0.25">
      <c r="A4377" s="74">
        <v>4011416</v>
      </c>
      <c r="B4377" t="s">
        <v>25963</v>
      </c>
      <c r="C4377" s="74" t="s">
        <v>63</v>
      </c>
      <c r="D4377" s="74">
        <v>137.68</v>
      </c>
    </row>
    <row r="4378" spans="1:4" x14ac:dyDescent="0.25">
      <c r="A4378" s="74">
        <v>4011408</v>
      </c>
      <c r="B4378" t="s">
        <v>28946</v>
      </c>
      <c r="C4378" s="74" t="s">
        <v>23038</v>
      </c>
      <c r="D4378" s="74">
        <v>2.39</v>
      </c>
    </row>
    <row r="4379" spans="1:4" x14ac:dyDescent="0.25">
      <c r="A4379" s="74">
        <v>4011407</v>
      </c>
      <c r="B4379" t="s">
        <v>28947</v>
      </c>
      <c r="C4379" s="74" t="s">
        <v>23038</v>
      </c>
      <c r="D4379" s="74">
        <v>1.71</v>
      </c>
    </row>
    <row r="4380" spans="1:4" x14ac:dyDescent="0.25">
      <c r="A4380" s="74">
        <v>4011410</v>
      </c>
      <c r="B4380" t="s">
        <v>28948</v>
      </c>
      <c r="C4380" s="74" t="s">
        <v>23038</v>
      </c>
      <c r="D4380" s="74">
        <v>4.6100000000000003</v>
      </c>
    </row>
    <row r="4381" spans="1:4" x14ac:dyDescent="0.25">
      <c r="A4381" s="74">
        <v>4011409</v>
      </c>
      <c r="B4381" t="s">
        <v>28949</v>
      </c>
      <c r="C4381" s="74" t="s">
        <v>23038</v>
      </c>
      <c r="D4381" s="74">
        <v>3.32</v>
      </c>
    </row>
    <row r="4382" spans="1:4" x14ac:dyDescent="0.25">
      <c r="A4382" s="74">
        <v>4011412</v>
      </c>
      <c r="B4382" t="s">
        <v>28950</v>
      </c>
      <c r="C4382" s="74" t="s">
        <v>23038</v>
      </c>
      <c r="D4382" s="74">
        <v>6.15</v>
      </c>
    </row>
    <row r="4383" spans="1:4" x14ac:dyDescent="0.25">
      <c r="A4383" s="74">
        <v>4011411</v>
      </c>
      <c r="B4383" t="s">
        <v>28951</v>
      </c>
      <c r="C4383" s="74" t="s">
        <v>23038</v>
      </c>
      <c r="D4383" s="74">
        <v>4.43</v>
      </c>
    </row>
    <row r="4384" spans="1:4" x14ac:dyDescent="0.25">
      <c r="A4384" s="74">
        <v>4011520</v>
      </c>
      <c r="B4384" t="s">
        <v>25964</v>
      </c>
      <c r="C4384" s="74" t="s">
        <v>21800</v>
      </c>
      <c r="D4384" s="74">
        <v>560.30999999999995</v>
      </c>
    </row>
    <row r="4385" spans="1:4" x14ac:dyDescent="0.25">
      <c r="A4385" s="74">
        <v>4011507</v>
      </c>
      <c r="B4385" t="s">
        <v>25965</v>
      </c>
      <c r="C4385" s="74" t="s">
        <v>21800</v>
      </c>
      <c r="D4385" s="74">
        <v>394.5</v>
      </c>
    </row>
    <row r="4386" spans="1:4" x14ac:dyDescent="0.25">
      <c r="A4386" s="74">
        <v>4011535</v>
      </c>
      <c r="B4386" t="s">
        <v>25966</v>
      </c>
      <c r="C4386" s="74" t="s">
        <v>21800</v>
      </c>
      <c r="D4386" s="74">
        <v>425.78</v>
      </c>
    </row>
    <row r="4387" spans="1:4" x14ac:dyDescent="0.25">
      <c r="A4387" s="74">
        <v>4011534</v>
      </c>
      <c r="B4387" t="s">
        <v>25967</v>
      </c>
      <c r="C4387" s="74" t="s">
        <v>21800</v>
      </c>
      <c r="D4387" s="74">
        <v>294.66000000000003</v>
      </c>
    </row>
    <row r="4388" spans="1:4" x14ac:dyDescent="0.25">
      <c r="A4388" s="74">
        <v>4011533</v>
      </c>
      <c r="B4388" t="s">
        <v>25968</v>
      </c>
      <c r="C4388" s="74" t="s">
        <v>21800</v>
      </c>
      <c r="D4388" s="74">
        <v>430.96</v>
      </c>
    </row>
    <row r="4389" spans="1:4" x14ac:dyDescent="0.25">
      <c r="A4389" s="74">
        <v>4011532</v>
      </c>
      <c r="B4389" t="s">
        <v>25969</v>
      </c>
      <c r="C4389" s="74" t="s">
        <v>21800</v>
      </c>
      <c r="D4389" s="74">
        <v>299.83999999999997</v>
      </c>
    </row>
    <row r="4390" spans="1:4" x14ac:dyDescent="0.25">
      <c r="A4390" s="74">
        <v>4011492</v>
      </c>
      <c r="B4390" t="s">
        <v>25970</v>
      </c>
      <c r="C4390" s="74" t="s">
        <v>21800</v>
      </c>
      <c r="D4390" s="74">
        <v>354.09</v>
      </c>
    </row>
    <row r="4391" spans="1:4" x14ac:dyDescent="0.25">
      <c r="A4391" s="74">
        <v>4011491</v>
      </c>
      <c r="B4391" t="s">
        <v>25971</v>
      </c>
      <c r="C4391" s="74" t="s">
        <v>21800</v>
      </c>
      <c r="D4391" s="74">
        <v>223.33</v>
      </c>
    </row>
    <row r="4392" spans="1:4" x14ac:dyDescent="0.25">
      <c r="A4392" s="74">
        <v>4011353</v>
      </c>
      <c r="B4392" t="s">
        <v>25972</v>
      </c>
      <c r="C4392" s="74" t="s">
        <v>23038</v>
      </c>
      <c r="D4392" s="74">
        <v>0.28000000000000003</v>
      </c>
    </row>
    <row r="4393" spans="1:4" x14ac:dyDescent="0.25">
      <c r="A4393" s="74">
        <v>4011354</v>
      </c>
      <c r="B4393" t="s">
        <v>25973</v>
      </c>
      <c r="C4393" s="74" t="s">
        <v>23038</v>
      </c>
      <c r="D4393" s="74">
        <v>0.28000000000000003</v>
      </c>
    </row>
    <row r="4394" spans="1:4" x14ac:dyDescent="0.25">
      <c r="A4394" s="74">
        <v>4011418</v>
      </c>
      <c r="B4394" t="s">
        <v>25974</v>
      </c>
      <c r="C4394" s="74" t="s">
        <v>21800</v>
      </c>
      <c r="D4394" s="74">
        <v>336.14</v>
      </c>
    </row>
    <row r="4395" spans="1:4" x14ac:dyDescent="0.25">
      <c r="A4395" s="74">
        <v>4011417</v>
      </c>
      <c r="B4395" t="s">
        <v>25975</v>
      </c>
      <c r="C4395" s="74" t="s">
        <v>21800</v>
      </c>
      <c r="D4395" s="74">
        <v>189.16</v>
      </c>
    </row>
    <row r="4396" spans="1:4" x14ac:dyDescent="0.25">
      <c r="A4396" s="74">
        <v>4011420</v>
      </c>
      <c r="B4396" t="s">
        <v>25976</v>
      </c>
      <c r="C4396" s="74" t="s">
        <v>21800</v>
      </c>
      <c r="D4396" s="74">
        <v>336.41</v>
      </c>
    </row>
    <row r="4397" spans="1:4" x14ac:dyDescent="0.25">
      <c r="A4397" s="74">
        <v>4011419</v>
      </c>
      <c r="B4397" t="s">
        <v>25977</v>
      </c>
      <c r="C4397" s="74" t="s">
        <v>21800</v>
      </c>
      <c r="D4397" s="74">
        <v>186.02</v>
      </c>
    </row>
    <row r="4398" spans="1:4" x14ac:dyDescent="0.25">
      <c r="A4398" s="74">
        <v>4011422</v>
      </c>
      <c r="B4398" t="s">
        <v>25978</v>
      </c>
      <c r="C4398" s="74" t="s">
        <v>21800</v>
      </c>
      <c r="D4398" s="74">
        <v>351.02</v>
      </c>
    </row>
    <row r="4399" spans="1:4" x14ac:dyDescent="0.25">
      <c r="A4399" s="74">
        <v>4011421</v>
      </c>
      <c r="B4399" t="s">
        <v>25979</v>
      </c>
      <c r="C4399" s="74" t="s">
        <v>21800</v>
      </c>
      <c r="D4399" s="74">
        <v>203.45</v>
      </c>
    </row>
    <row r="4400" spans="1:4" x14ac:dyDescent="0.25">
      <c r="A4400" s="74">
        <v>4011424</v>
      </c>
      <c r="B4400" t="s">
        <v>25980</v>
      </c>
      <c r="C4400" s="74" t="s">
        <v>21800</v>
      </c>
      <c r="D4400" s="74">
        <v>351.43</v>
      </c>
    </row>
    <row r="4401" spans="1:4" x14ac:dyDescent="0.25">
      <c r="A4401" s="74">
        <v>4011423</v>
      </c>
      <c r="B4401" t="s">
        <v>25981</v>
      </c>
      <c r="C4401" s="74" t="s">
        <v>21800</v>
      </c>
      <c r="D4401" s="74">
        <v>200.31</v>
      </c>
    </row>
    <row r="4402" spans="1:4" x14ac:dyDescent="0.25">
      <c r="A4402" s="74">
        <v>4011426</v>
      </c>
      <c r="B4402" t="s">
        <v>25982</v>
      </c>
      <c r="C4402" s="74" t="s">
        <v>21800</v>
      </c>
      <c r="D4402" s="74">
        <v>336.14</v>
      </c>
    </row>
    <row r="4403" spans="1:4" x14ac:dyDescent="0.25">
      <c r="A4403" s="74">
        <v>4011425</v>
      </c>
      <c r="B4403" t="s">
        <v>25983</v>
      </c>
      <c r="C4403" s="74" t="s">
        <v>21800</v>
      </c>
      <c r="D4403" s="74">
        <v>189.16</v>
      </c>
    </row>
    <row r="4404" spans="1:4" x14ac:dyDescent="0.25">
      <c r="A4404" s="74">
        <v>4011428</v>
      </c>
      <c r="B4404" t="s">
        <v>25984</v>
      </c>
      <c r="C4404" s="74" t="s">
        <v>21800</v>
      </c>
      <c r="D4404" s="74">
        <v>336.41</v>
      </c>
    </row>
    <row r="4405" spans="1:4" x14ac:dyDescent="0.25">
      <c r="A4405" s="74">
        <v>4011427</v>
      </c>
      <c r="B4405" t="s">
        <v>25985</v>
      </c>
      <c r="C4405" s="74" t="s">
        <v>21800</v>
      </c>
      <c r="D4405" s="74">
        <v>186.02</v>
      </c>
    </row>
    <row r="4406" spans="1:4" x14ac:dyDescent="0.25">
      <c r="A4406" s="74">
        <v>4011430</v>
      </c>
      <c r="B4406" t="s">
        <v>25986</v>
      </c>
      <c r="C4406" s="74" t="s">
        <v>21800</v>
      </c>
      <c r="D4406" s="74">
        <v>349.76</v>
      </c>
    </row>
    <row r="4407" spans="1:4" x14ac:dyDescent="0.25">
      <c r="A4407" s="74">
        <v>4011429</v>
      </c>
      <c r="B4407" t="s">
        <v>25987</v>
      </c>
      <c r="C4407" s="74" t="s">
        <v>21800</v>
      </c>
      <c r="D4407" s="74">
        <v>202.88</v>
      </c>
    </row>
    <row r="4408" spans="1:4" x14ac:dyDescent="0.25">
      <c r="A4408" s="74">
        <v>4011432</v>
      </c>
      <c r="B4408" t="s">
        <v>25988</v>
      </c>
      <c r="C4408" s="74" t="s">
        <v>21800</v>
      </c>
      <c r="D4408" s="74">
        <v>350.16</v>
      </c>
    </row>
    <row r="4409" spans="1:4" x14ac:dyDescent="0.25">
      <c r="A4409" s="74">
        <v>4011431</v>
      </c>
      <c r="B4409" t="s">
        <v>25989</v>
      </c>
      <c r="C4409" s="74" t="s">
        <v>21800</v>
      </c>
      <c r="D4409" s="74">
        <v>199.76</v>
      </c>
    </row>
    <row r="4410" spans="1:4" x14ac:dyDescent="0.25">
      <c r="A4410" s="74">
        <v>4011434</v>
      </c>
      <c r="B4410" t="s">
        <v>25990</v>
      </c>
      <c r="C4410" s="74" t="s">
        <v>63</v>
      </c>
      <c r="D4410" s="74">
        <v>199.34</v>
      </c>
    </row>
    <row r="4411" spans="1:4" x14ac:dyDescent="0.25">
      <c r="A4411" s="74">
        <v>4011433</v>
      </c>
      <c r="B4411" t="s">
        <v>25991</v>
      </c>
      <c r="C4411" s="74" t="s">
        <v>63</v>
      </c>
      <c r="D4411" s="74">
        <v>134.88</v>
      </c>
    </row>
    <row r="4412" spans="1:4" x14ac:dyDescent="0.25">
      <c r="A4412" s="74">
        <v>4011436</v>
      </c>
      <c r="B4412" t="s">
        <v>25992</v>
      </c>
      <c r="C4412" s="74" t="s">
        <v>63</v>
      </c>
      <c r="D4412" s="74">
        <v>189.98</v>
      </c>
    </row>
    <row r="4413" spans="1:4" x14ac:dyDescent="0.25">
      <c r="A4413" s="74">
        <v>4011435</v>
      </c>
      <c r="B4413" t="s">
        <v>25993</v>
      </c>
      <c r="C4413" s="74" t="s">
        <v>63</v>
      </c>
      <c r="D4413" s="74">
        <v>123.86</v>
      </c>
    </row>
    <row r="4414" spans="1:4" x14ac:dyDescent="0.25">
      <c r="A4414" s="74">
        <v>4011438</v>
      </c>
      <c r="B4414" t="s">
        <v>25994</v>
      </c>
      <c r="C4414" s="74" t="s">
        <v>63</v>
      </c>
      <c r="D4414" s="74">
        <v>200.36</v>
      </c>
    </row>
    <row r="4415" spans="1:4" x14ac:dyDescent="0.25">
      <c r="A4415" s="74">
        <v>4011437</v>
      </c>
      <c r="B4415" t="s">
        <v>25995</v>
      </c>
      <c r="C4415" s="74" t="s">
        <v>63</v>
      </c>
      <c r="D4415" s="74">
        <v>133.54</v>
      </c>
    </row>
    <row r="4416" spans="1:4" x14ac:dyDescent="0.25">
      <c r="A4416" s="74">
        <v>4011440</v>
      </c>
      <c r="B4416" t="s">
        <v>25996</v>
      </c>
      <c r="C4416" s="74" t="s">
        <v>63</v>
      </c>
      <c r="D4416" s="74">
        <v>202.51</v>
      </c>
    </row>
    <row r="4417" spans="1:4" x14ac:dyDescent="0.25">
      <c r="A4417" s="74">
        <v>4011439</v>
      </c>
      <c r="B4417" t="s">
        <v>25997</v>
      </c>
      <c r="C4417" s="74" t="s">
        <v>63</v>
      </c>
      <c r="D4417" s="74">
        <v>139.66999999999999</v>
      </c>
    </row>
    <row r="4418" spans="1:4" x14ac:dyDescent="0.25">
      <c r="A4418" s="74">
        <v>4011442</v>
      </c>
      <c r="B4418" t="s">
        <v>25998</v>
      </c>
      <c r="C4418" s="74" t="s">
        <v>63</v>
      </c>
      <c r="D4418" s="74">
        <v>202.2</v>
      </c>
    </row>
    <row r="4419" spans="1:4" x14ac:dyDescent="0.25">
      <c r="A4419" s="74">
        <v>4011441</v>
      </c>
      <c r="B4419" t="s">
        <v>25999</v>
      </c>
      <c r="C4419" s="74" t="s">
        <v>63</v>
      </c>
      <c r="D4419" s="74">
        <v>139.26</v>
      </c>
    </row>
    <row r="4420" spans="1:4" x14ac:dyDescent="0.25">
      <c r="A4420" s="74">
        <v>4011482</v>
      </c>
      <c r="B4420" t="s">
        <v>26000</v>
      </c>
      <c r="C4420" s="74" t="s">
        <v>21800</v>
      </c>
      <c r="D4420" s="74">
        <v>70.489999999999995</v>
      </c>
    </row>
    <row r="4421" spans="1:4" x14ac:dyDescent="0.25">
      <c r="A4421" s="74">
        <v>4011484</v>
      </c>
      <c r="B4421" t="s">
        <v>26001</v>
      </c>
      <c r="C4421" s="74" t="s">
        <v>21800</v>
      </c>
      <c r="D4421" s="74">
        <v>71.930000000000007</v>
      </c>
    </row>
    <row r="4422" spans="1:4" x14ac:dyDescent="0.25">
      <c r="A4422" s="74">
        <v>4011483</v>
      </c>
      <c r="B4422" t="s">
        <v>26002</v>
      </c>
      <c r="C4422" s="74" t="s">
        <v>21800</v>
      </c>
      <c r="D4422" s="74">
        <v>48.37</v>
      </c>
    </row>
    <row r="4423" spans="1:4" x14ac:dyDescent="0.25">
      <c r="A4423" s="74">
        <v>4011488</v>
      </c>
      <c r="B4423" t="s">
        <v>26003</v>
      </c>
      <c r="C4423" s="74" t="s">
        <v>21800</v>
      </c>
      <c r="D4423" s="74">
        <v>52.08</v>
      </c>
    </row>
    <row r="4424" spans="1:4" x14ac:dyDescent="0.25">
      <c r="A4424" s="74">
        <v>4011487</v>
      </c>
      <c r="B4424" t="s">
        <v>26004</v>
      </c>
      <c r="C4424" s="74" t="s">
        <v>21800</v>
      </c>
      <c r="D4424" s="74">
        <v>83.2</v>
      </c>
    </row>
    <row r="4425" spans="1:4" x14ac:dyDescent="0.25">
      <c r="A4425" s="74">
        <v>4011486</v>
      </c>
      <c r="B4425" t="s">
        <v>26005</v>
      </c>
      <c r="C4425" s="74" t="s">
        <v>21800</v>
      </c>
      <c r="D4425" s="74">
        <v>111.72</v>
      </c>
    </row>
    <row r="4426" spans="1:4" x14ac:dyDescent="0.25">
      <c r="A4426" s="74">
        <v>4011485</v>
      </c>
      <c r="B4426" t="s">
        <v>26006</v>
      </c>
      <c r="C4426" s="74" t="s">
        <v>21800</v>
      </c>
      <c r="D4426" s="74">
        <v>88.16</v>
      </c>
    </row>
    <row r="4427" spans="1:4" x14ac:dyDescent="0.25">
      <c r="A4427" s="74">
        <v>4011489</v>
      </c>
      <c r="B4427" t="s">
        <v>28952</v>
      </c>
      <c r="C4427" s="74" t="s">
        <v>21800</v>
      </c>
      <c r="D4427" s="74">
        <v>149.28</v>
      </c>
    </row>
    <row r="4428" spans="1:4" x14ac:dyDescent="0.25">
      <c r="A4428" s="74">
        <v>4011481</v>
      </c>
      <c r="B4428" t="s">
        <v>26007</v>
      </c>
      <c r="C4428" s="74" t="s">
        <v>21800</v>
      </c>
      <c r="D4428" s="74">
        <v>30.7</v>
      </c>
    </row>
    <row r="4429" spans="1:4" x14ac:dyDescent="0.25">
      <c r="A4429" s="74">
        <v>4011347</v>
      </c>
      <c r="B4429" t="s">
        <v>26008</v>
      </c>
      <c r="C4429" s="74" t="s">
        <v>21800</v>
      </c>
      <c r="D4429" s="74">
        <v>59.03</v>
      </c>
    </row>
    <row r="4430" spans="1:4" x14ac:dyDescent="0.25">
      <c r="A4430" s="74">
        <v>4011342</v>
      </c>
      <c r="B4430" t="s">
        <v>26009</v>
      </c>
      <c r="C4430" s="74" t="s">
        <v>21800</v>
      </c>
      <c r="D4430" s="74">
        <v>87.28</v>
      </c>
    </row>
    <row r="4431" spans="1:4" x14ac:dyDescent="0.25">
      <c r="A4431" s="74">
        <v>4011344</v>
      </c>
      <c r="B4431" t="s">
        <v>26010</v>
      </c>
      <c r="C4431" s="74" t="s">
        <v>21800</v>
      </c>
      <c r="D4431" s="74">
        <v>48.41</v>
      </c>
    </row>
    <row r="4432" spans="1:4" x14ac:dyDescent="0.25">
      <c r="A4432" s="74">
        <v>4011341</v>
      </c>
      <c r="B4432" t="s">
        <v>26011</v>
      </c>
      <c r="C4432" s="74" t="s">
        <v>21800</v>
      </c>
      <c r="D4432" s="74">
        <v>11.88</v>
      </c>
    </row>
    <row r="4433" spans="1:4" x14ac:dyDescent="0.25">
      <c r="A4433" s="74">
        <v>4011346</v>
      </c>
      <c r="B4433" t="s">
        <v>26012</v>
      </c>
      <c r="C4433" s="74" t="s">
        <v>21800</v>
      </c>
      <c r="D4433" s="74">
        <v>8.31</v>
      </c>
    </row>
    <row r="4434" spans="1:4" x14ac:dyDescent="0.25">
      <c r="A4434" s="74">
        <v>4011211</v>
      </c>
      <c r="B4434" t="s">
        <v>26013</v>
      </c>
      <c r="C4434" s="74" t="s">
        <v>21800</v>
      </c>
      <c r="D4434" s="74">
        <v>11.35</v>
      </c>
    </row>
    <row r="4435" spans="1:4" x14ac:dyDescent="0.25">
      <c r="A4435" s="74">
        <v>4011304</v>
      </c>
      <c r="B4435" t="s">
        <v>26014</v>
      </c>
      <c r="C4435" s="74" t="s">
        <v>21800</v>
      </c>
      <c r="D4435" s="74">
        <v>61.96</v>
      </c>
    </row>
    <row r="4436" spans="1:4" x14ac:dyDescent="0.25">
      <c r="A4436" s="74">
        <v>4011209</v>
      </c>
      <c r="B4436" t="s">
        <v>26015</v>
      </c>
      <c r="C4436" s="74" t="s">
        <v>23038</v>
      </c>
      <c r="D4436" s="74">
        <v>1.1000000000000001</v>
      </c>
    </row>
    <row r="4437" spans="1:4" x14ac:dyDescent="0.25">
      <c r="A4437" s="74">
        <v>4011210</v>
      </c>
      <c r="B4437" t="s">
        <v>26016</v>
      </c>
      <c r="C4437" s="74" t="s">
        <v>23038</v>
      </c>
      <c r="D4437" s="74">
        <v>1.17</v>
      </c>
    </row>
    <row r="4438" spans="1:4" x14ac:dyDescent="0.25">
      <c r="A4438" s="74">
        <v>4011537</v>
      </c>
      <c r="B4438" t="s">
        <v>26017</v>
      </c>
      <c r="C4438" s="74" t="s">
        <v>3</v>
      </c>
      <c r="D4438" s="74">
        <v>18.64</v>
      </c>
    </row>
    <row r="4439" spans="1:4" x14ac:dyDescent="0.25">
      <c r="A4439" s="74">
        <v>4011218</v>
      </c>
      <c r="B4439" t="s">
        <v>26018</v>
      </c>
      <c r="C4439" s="74" t="s">
        <v>21800</v>
      </c>
      <c r="D4439" s="74">
        <v>447.02</v>
      </c>
    </row>
    <row r="4440" spans="1:4" x14ac:dyDescent="0.25">
      <c r="A4440" s="74">
        <v>4011217</v>
      </c>
      <c r="B4440" t="s">
        <v>26019</v>
      </c>
      <c r="C4440" s="74" t="s">
        <v>21800</v>
      </c>
      <c r="D4440" s="74">
        <v>266.27</v>
      </c>
    </row>
    <row r="4441" spans="1:4" x14ac:dyDescent="0.25">
      <c r="A4441" s="74">
        <v>4011214</v>
      </c>
      <c r="B4441" t="s">
        <v>26020</v>
      </c>
      <c r="C4441" s="74" t="s">
        <v>21800</v>
      </c>
      <c r="D4441" s="74">
        <v>307.17</v>
      </c>
    </row>
    <row r="4442" spans="1:4" x14ac:dyDescent="0.25">
      <c r="A4442" s="74">
        <v>4011213</v>
      </c>
      <c r="B4442" t="s">
        <v>26021</v>
      </c>
      <c r="C4442" s="74" t="s">
        <v>21800</v>
      </c>
      <c r="D4442" s="74">
        <v>170.47</v>
      </c>
    </row>
    <row r="4443" spans="1:4" x14ac:dyDescent="0.25">
      <c r="A4443" s="74">
        <v>4011227</v>
      </c>
      <c r="B4443" t="s">
        <v>26022</v>
      </c>
      <c r="C4443" s="74" t="s">
        <v>21800</v>
      </c>
      <c r="D4443" s="74">
        <v>11.35</v>
      </c>
    </row>
    <row r="4444" spans="1:4" x14ac:dyDescent="0.25">
      <c r="A4444" s="74">
        <v>4011302</v>
      </c>
      <c r="B4444" t="s">
        <v>26023</v>
      </c>
      <c r="C4444" s="74" t="s">
        <v>21800</v>
      </c>
      <c r="D4444" s="74">
        <v>60.22</v>
      </c>
    </row>
    <row r="4445" spans="1:4" x14ac:dyDescent="0.25">
      <c r="A4445" s="74">
        <v>4011300</v>
      </c>
      <c r="B4445" t="s">
        <v>26024</v>
      </c>
      <c r="C4445" s="74" t="s">
        <v>21800</v>
      </c>
      <c r="D4445" s="74">
        <v>50.95</v>
      </c>
    </row>
    <row r="4446" spans="1:4" x14ac:dyDescent="0.25">
      <c r="A4446" s="74">
        <v>4011306</v>
      </c>
      <c r="B4446" t="s">
        <v>26025</v>
      </c>
      <c r="C4446" s="74" t="s">
        <v>21800</v>
      </c>
      <c r="D4446" s="74">
        <v>98.43</v>
      </c>
    </row>
    <row r="4447" spans="1:4" x14ac:dyDescent="0.25">
      <c r="A4447" s="74">
        <v>4011303</v>
      </c>
      <c r="B4447" t="s">
        <v>26026</v>
      </c>
      <c r="C4447" s="74" t="s">
        <v>21800</v>
      </c>
      <c r="D4447" s="74">
        <v>106.77</v>
      </c>
    </row>
    <row r="4448" spans="1:4" x14ac:dyDescent="0.25">
      <c r="A4448" s="74">
        <v>4011301</v>
      </c>
      <c r="B4448" t="s">
        <v>26027</v>
      </c>
      <c r="C4448" s="74" t="s">
        <v>21800</v>
      </c>
      <c r="D4448" s="74">
        <v>101.38</v>
      </c>
    </row>
    <row r="4449" spans="1:4" x14ac:dyDescent="0.25">
      <c r="A4449" s="74">
        <v>4011228</v>
      </c>
      <c r="B4449" t="s">
        <v>26028</v>
      </c>
      <c r="C4449" s="74" t="s">
        <v>21800</v>
      </c>
      <c r="D4449" s="74">
        <v>12.47</v>
      </c>
    </row>
    <row r="4450" spans="1:4" x14ac:dyDescent="0.25">
      <c r="A4450" s="74">
        <v>4011229</v>
      </c>
      <c r="B4450" t="s">
        <v>26029</v>
      </c>
      <c r="C4450" s="74" t="s">
        <v>21800</v>
      </c>
      <c r="D4450" s="74">
        <v>30.06</v>
      </c>
    </row>
    <row r="4451" spans="1:4" x14ac:dyDescent="0.25">
      <c r="A4451" s="74">
        <v>4011231</v>
      </c>
      <c r="B4451" t="s">
        <v>26030</v>
      </c>
      <c r="C4451" s="74" t="s">
        <v>21800</v>
      </c>
      <c r="D4451" s="74">
        <v>122.24</v>
      </c>
    </row>
    <row r="4452" spans="1:4" x14ac:dyDescent="0.25">
      <c r="A4452" s="74">
        <v>4011230</v>
      </c>
      <c r="B4452" t="s">
        <v>26031</v>
      </c>
      <c r="C4452" s="74" t="s">
        <v>21800</v>
      </c>
      <c r="D4452" s="74">
        <v>84.53</v>
      </c>
    </row>
    <row r="4453" spans="1:4" x14ac:dyDescent="0.25">
      <c r="A4453" s="74">
        <v>4011235</v>
      </c>
      <c r="B4453" t="s">
        <v>26032</v>
      </c>
      <c r="C4453" s="74" t="s">
        <v>21800</v>
      </c>
      <c r="D4453" s="74">
        <v>86.3</v>
      </c>
    </row>
    <row r="4454" spans="1:4" x14ac:dyDescent="0.25">
      <c r="A4454" s="74">
        <v>4011234</v>
      </c>
      <c r="B4454" t="s">
        <v>26033</v>
      </c>
      <c r="C4454" s="74" t="s">
        <v>21800</v>
      </c>
      <c r="D4454" s="74">
        <v>47.42</v>
      </c>
    </row>
    <row r="4455" spans="1:4" x14ac:dyDescent="0.25">
      <c r="A4455" s="74">
        <v>4011233</v>
      </c>
      <c r="B4455" t="s">
        <v>26034</v>
      </c>
      <c r="C4455" s="74" t="s">
        <v>21800</v>
      </c>
      <c r="D4455" s="74">
        <v>73.36</v>
      </c>
    </row>
    <row r="4456" spans="1:4" x14ac:dyDescent="0.25">
      <c r="A4456" s="74">
        <v>4011232</v>
      </c>
      <c r="B4456" t="s">
        <v>26035</v>
      </c>
      <c r="C4456" s="74" t="s">
        <v>21800</v>
      </c>
      <c r="D4456" s="74">
        <v>34.479999999999997</v>
      </c>
    </row>
    <row r="4457" spans="1:4" x14ac:dyDescent="0.25">
      <c r="A4457" s="74">
        <v>4011372</v>
      </c>
      <c r="B4457" t="s">
        <v>26036</v>
      </c>
      <c r="C4457" s="74" t="s">
        <v>23038</v>
      </c>
      <c r="D4457" s="74">
        <v>6.03</v>
      </c>
    </row>
    <row r="4458" spans="1:4" x14ac:dyDescent="0.25">
      <c r="A4458" s="74">
        <v>4011371</v>
      </c>
      <c r="B4458" t="s">
        <v>26037</v>
      </c>
      <c r="C4458" s="74" t="s">
        <v>23038</v>
      </c>
      <c r="D4458" s="74">
        <v>3.9</v>
      </c>
    </row>
    <row r="4459" spans="1:4" x14ac:dyDescent="0.25">
      <c r="A4459" s="74">
        <v>4011378</v>
      </c>
      <c r="B4459" t="s">
        <v>26038</v>
      </c>
      <c r="C4459" s="74" t="s">
        <v>23038</v>
      </c>
      <c r="D4459" s="74">
        <v>6.03</v>
      </c>
    </row>
    <row r="4460" spans="1:4" x14ac:dyDescent="0.25">
      <c r="A4460" s="74">
        <v>4011377</v>
      </c>
      <c r="B4460" t="s">
        <v>26039</v>
      </c>
      <c r="C4460" s="74" t="s">
        <v>23038</v>
      </c>
      <c r="D4460" s="74">
        <v>3.9</v>
      </c>
    </row>
    <row r="4461" spans="1:4" x14ac:dyDescent="0.25">
      <c r="A4461" s="74">
        <v>4011368</v>
      </c>
      <c r="B4461" t="s">
        <v>26040</v>
      </c>
      <c r="C4461" s="74" t="s">
        <v>23038</v>
      </c>
      <c r="D4461" s="74">
        <v>4.93</v>
      </c>
    </row>
    <row r="4462" spans="1:4" x14ac:dyDescent="0.25">
      <c r="A4462" s="74">
        <v>4011367</v>
      </c>
      <c r="B4462" t="s">
        <v>26041</v>
      </c>
      <c r="C4462" s="74" t="s">
        <v>23038</v>
      </c>
      <c r="D4462" s="74">
        <v>2.8</v>
      </c>
    </row>
    <row r="4463" spans="1:4" x14ac:dyDescent="0.25">
      <c r="A4463" s="74">
        <v>4011374</v>
      </c>
      <c r="B4463" t="s">
        <v>26042</v>
      </c>
      <c r="C4463" s="74" t="s">
        <v>23038</v>
      </c>
      <c r="D4463" s="74">
        <v>4.93</v>
      </c>
    </row>
    <row r="4464" spans="1:4" x14ac:dyDescent="0.25">
      <c r="A4464" s="74">
        <v>4011373</v>
      </c>
      <c r="B4464" t="s">
        <v>26043</v>
      </c>
      <c r="C4464" s="74" t="s">
        <v>23038</v>
      </c>
      <c r="D4464" s="74">
        <v>2.8</v>
      </c>
    </row>
    <row r="4465" spans="1:4" x14ac:dyDescent="0.25">
      <c r="A4465" s="74">
        <v>4011370</v>
      </c>
      <c r="B4465" t="s">
        <v>26044</v>
      </c>
      <c r="C4465" s="74" t="s">
        <v>23038</v>
      </c>
      <c r="D4465" s="74">
        <v>5.53</v>
      </c>
    </row>
    <row r="4466" spans="1:4" x14ac:dyDescent="0.25">
      <c r="A4466" s="74">
        <v>4011369</v>
      </c>
      <c r="B4466" t="s">
        <v>26045</v>
      </c>
      <c r="C4466" s="74" t="s">
        <v>23038</v>
      </c>
      <c r="D4466" s="74">
        <v>3.4</v>
      </c>
    </row>
    <row r="4467" spans="1:4" x14ac:dyDescent="0.25">
      <c r="A4467" s="74">
        <v>4011376</v>
      </c>
      <c r="B4467" t="s">
        <v>26046</v>
      </c>
      <c r="C4467" s="74" t="s">
        <v>23038</v>
      </c>
      <c r="D4467" s="74">
        <v>5.53</v>
      </c>
    </row>
    <row r="4468" spans="1:4" x14ac:dyDescent="0.25">
      <c r="A4468" s="74">
        <v>4011375</v>
      </c>
      <c r="B4468" t="s">
        <v>26047</v>
      </c>
      <c r="C4468" s="74" t="s">
        <v>23038</v>
      </c>
      <c r="D4468" s="74">
        <v>3.4</v>
      </c>
    </row>
    <row r="4469" spans="1:4" x14ac:dyDescent="0.25">
      <c r="A4469" s="74">
        <v>4011360</v>
      </c>
      <c r="B4469" t="s">
        <v>26048</v>
      </c>
      <c r="C4469" s="74" t="s">
        <v>23038</v>
      </c>
      <c r="D4469" s="74">
        <v>2.0699999999999998</v>
      </c>
    </row>
    <row r="4470" spans="1:4" x14ac:dyDescent="0.25">
      <c r="A4470" s="74">
        <v>4011359</v>
      </c>
      <c r="B4470" t="s">
        <v>26049</v>
      </c>
      <c r="C4470" s="74" t="s">
        <v>23038</v>
      </c>
      <c r="D4470" s="74">
        <v>1.42</v>
      </c>
    </row>
    <row r="4471" spans="1:4" x14ac:dyDescent="0.25">
      <c r="A4471" s="74">
        <v>4011366</v>
      </c>
      <c r="B4471" t="s">
        <v>26050</v>
      </c>
      <c r="C4471" s="74" t="s">
        <v>23038</v>
      </c>
      <c r="D4471" s="74">
        <v>2.0699999999999998</v>
      </c>
    </row>
    <row r="4472" spans="1:4" x14ac:dyDescent="0.25">
      <c r="A4472" s="74">
        <v>4011365</v>
      </c>
      <c r="B4472" t="s">
        <v>26051</v>
      </c>
      <c r="C4472" s="74" t="s">
        <v>23038</v>
      </c>
      <c r="D4472" s="74">
        <v>1.42</v>
      </c>
    </row>
    <row r="4473" spans="1:4" x14ac:dyDescent="0.25">
      <c r="A4473" s="74">
        <v>4011356</v>
      </c>
      <c r="B4473" t="s">
        <v>26052</v>
      </c>
      <c r="C4473" s="74" t="s">
        <v>23038</v>
      </c>
      <c r="D4473" s="74">
        <v>1.62</v>
      </c>
    </row>
    <row r="4474" spans="1:4" x14ac:dyDescent="0.25">
      <c r="A4474" s="74">
        <v>4011355</v>
      </c>
      <c r="B4474" t="s">
        <v>26053</v>
      </c>
      <c r="C4474" s="74" t="s">
        <v>23038</v>
      </c>
      <c r="D4474" s="74">
        <v>0.96</v>
      </c>
    </row>
    <row r="4475" spans="1:4" x14ac:dyDescent="0.25">
      <c r="A4475" s="74">
        <v>4011362</v>
      </c>
      <c r="B4475" t="s">
        <v>26054</v>
      </c>
      <c r="C4475" s="74" t="s">
        <v>23038</v>
      </c>
      <c r="D4475" s="74">
        <v>1.62</v>
      </c>
    </row>
    <row r="4476" spans="1:4" x14ac:dyDescent="0.25">
      <c r="A4476" s="74">
        <v>4011361</v>
      </c>
      <c r="B4476" t="s">
        <v>26055</v>
      </c>
      <c r="C4476" s="74" t="s">
        <v>23038</v>
      </c>
      <c r="D4476" s="74">
        <v>0.96</v>
      </c>
    </row>
    <row r="4477" spans="1:4" x14ac:dyDescent="0.25">
      <c r="A4477" s="74">
        <v>4011358</v>
      </c>
      <c r="B4477" t="s">
        <v>26056</v>
      </c>
      <c r="C4477" s="74" t="s">
        <v>23038</v>
      </c>
      <c r="D4477" s="74">
        <v>1.85</v>
      </c>
    </row>
    <row r="4478" spans="1:4" x14ac:dyDescent="0.25">
      <c r="A4478" s="74">
        <v>4011357</v>
      </c>
      <c r="B4478" t="s">
        <v>26057</v>
      </c>
      <c r="C4478" s="74" t="s">
        <v>23038</v>
      </c>
      <c r="D4478" s="74">
        <v>1.2</v>
      </c>
    </row>
    <row r="4479" spans="1:4" x14ac:dyDescent="0.25">
      <c r="A4479" s="74">
        <v>4011364</v>
      </c>
      <c r="B4479" t="s">
        <v>26058</v>
      </c>
      <c r="C4479" s="74" t="s">
        <v>23038</v>
      </c>
      <c r="D4479" s="74">
        <v>1.85</v>
      </c>
    </row>
    <row r="4480" spans="1:4" x14ac:dyDescent="0.25">
      <c r="A4480" s="74">
        <v>4011363</v>
      </c>
      <c r="B4480" t="s">
        <v>26059</v>
      </c>
      <c r="C4480" s="74" t="s">
        <v>23038</v>
      </c>
      <c r="D4480" s="74">
        <v>1.2</v>
      </c>
    </row>
    <row r="4481" spans="1:4" x14ac:dyDescent="0.25">
      <c r="A4481" s="74">
        <v>4011384</v>
      </c>
      <c r="B4481" t="s">
        <v>26060</v>
      </c>
      <c r="C4481" s="74" t="s">
        <v>23038</v>
      </c>
      <c r="D4481" s="74">
        <v>6.67</v>
      </c>
    </row>
    <row r="4482" spans="1:4" x14ac:dyDescent="0.25">
      <c r="A4482" s="74">
        <v>4011383</v>
      </c>
      <c r="B4482" t="s">
        <v>26061</v>
      </c>
      <c r="C4482" s="74" t="s">
        <v>23038</v>
      </c>
      <c r="D4482" s="74">
        <v>4.2699999999999996</v>
      </c>
    </row>
    <row r="4483" spans="1:4" x14ac:dyDescent="0.25">
      <c r="A4483" s="74">
        <v>4011390</v>
      </c>
      <c r="B4483" t="s">
        <v>26062</v>
      </c>
      <c r="C4483" s="74" t="s">
        <v>23038</v>
      </c>
      <c r="D4483" s="74">
        <v>6.67</v>
      </c>
    </row>
    <row r="4484" spans="1:4" x14ac:dyDescent="0.25">
      <c r="A4484" s="74">
        <v>4011389</v>
      </c>
      <c r="B4484" t="s">
        <v>26063</v>
      </c>
      <c r="C4484" s="74" t="s">
        <v>23038</v>
      </c>
      <c r="D4484" s="74">
        <v>4.2699999999999996</v>
      </c>
    </row>
    <row r="4485" spans="1:4" x14ac:dyDescent="0.25">
      <c r="A4485" s="74">
        <v>4011380</v>
      </c>
      <c r="B4485" t="s">
        <v>26064</v>
      </c>
      <c r="C4485" s="74" t="s">
        <v>23038</v>
      </c>
      <c r="D4485" s="74">
        <v>5.57</v>
      </c>
    </row>
    <row r="4486" spans="1:4" x14ac:dyDescent="0.25">
      <c r="A4486" s="74">
        <v>4011379</v>
      </c>
      <c r="B4486" t="s">
        <v>26065</v>
      </c>
      <c r="C4486" s="74" t="s">
        <v>23038</v>
      </c>
      <c r="D4486" s="74">
        <v>3.17</v>
      </c>
    </row>
    <row r="4487" spans="1:4" x14ac:dyDescent="0.25">
      <c r="A4487" s="74">
        <v>4011386</v>
      </c>
      <c r="B4487" t="s">
        <v>26066</v>
      </c>
      <c r="C4487" s="74" t="s">
        <v>23038</v>
      </c>
      <c r="D4487" s="74">
        <v>5.57</v>
      </c>
    </row>
    <row r="4488" spans="1:4" x14ac:dyDescent="0.25">
      <c r="A4488" s="74">
        <v>4011385</v>
      </c>
      <c r="B4488" t="s">
        <v>26067</v>
      </c>
      <c r="C4488" s="74" t="s">
        <v>23038</v>
      </c>
      <c r="D4488" s="74">
        <v>3.17</v>
      </c>
    </row>
    <row r="4489" spans="1:4" x14ac:dyDescent="0.25">
      <c r="A4489" s="74">
        <v>4011382</v>
      </c>
      <c r="B4489" t="s">
        <v>26068</v>
      </c>
      <c r="C4489" s="74" t="s">
        <v>23038</v>
      </c>
      <c r="D4489" s="74">
        <v>6.17</v>
      </c>
    </row>
    <row r="4490" spans="1:4" x14ac:dyDescent="0.25">
      <c r="A4490" s="74">
        <v>4011381</v>
      </c>
      <c r="B4490" t="s">
        <v>26069</v>
      </c>
      <c r="C4490" s="74" t="s">
        <v>23038</v>
      </c>
      <c r="D4490" s="74">
        <v>3.77</v>
      </c>
    </row>
    <row r="4491" spans="1:4" x14ac:dyDescent="0.25">
      <c r="A4491" s="74">
        <v>4011388</v>
      </c>
      <c r="B4491" t="s">
        <v>26070</v>
      </c>
      <c r="C4491" s="74" t="s">
        <v>23038</v>
      </c>
      <c r="D4491" s="74">
        <v>6.17</v>
      </c>
    </row>
    <row r="4492" spans="1:4" x14ac:dyDescent="0.25">
      <c r="A4492" s="74">
        <v>4011387</v>
      </c>
      <c r="B4492" t="s">
        <v>26071</v>
      </c>
      <c r="C4492" s="74" t="s">
        <v>23038</v>
      </c>
      <c r="D4492" s="74">
        <v>3.77</v>
      </c>
    </row>
    <row r="4493" spans="1:4" x14ac:dyDescent="0.25">
      <c r="A4493" s="74">
        <v>4011212</v>
      </c>
      <c r="B4493" t="s">
        <v>26072</v>
      </c>
      <c r="C4493" s="74" t="s">
        <v>23038</v>
      </c>
      <c r="D4493" s="74">
        <v>0.06</v>
      </c>
    </row>
    <row r="4494" spans="1:4" x14ac:dyDescent="0.25">
      <c r="A4494" s="74">
        <v>4208197</v>
      </c>
      <c r="B4494" t="s">
        <v>26073</v>
      </c>
      <c r="C4494" s="74" t="s">
        <v>15645</v>
      </c>
      <c r="D4494" s="74">
        <v>15156.94</v>
      </c>
    </row>
    <row r="4495" spans="1:4" x14ac:dyDescent="0.25">
      <c r="A4495" s="74">
        <v>4208158</v>
      </c>
      <c r="B4495" t="s">
        <v>26074</v>
      </c>
      <c r="C4495" s="74" t="s">
        <v>15645</v>
      </c>
      <c r="D4495" s="74">
        <v>21101.14</v>
      </c>
    </row>
    <row r="4496" spans="1:4" x14ac:dyDescent="0.25">
      <c r="A4496" s="74">
        <v>4208198</v>
      </c>
      <c r="B4496" t="s">
        <v>26075</v>
      </c>
      <c r="C4496" s="74" t="s">
        <v>15645</v>
      </c>
      <c r="D4496" s="74">
        <v>22727.919999999998</v>
      </c>
    </row>
    <row r="4497" spans="1:4" x14ac:dyDescent="0.25">
      <c r="A4497" s="74">
        <v>4208159</v>
      </c>
      <c r="B4497" t="s">
        <v>26076</v>
      </c>
      <c r="C4497" s="74" t="s">
        <v>15645</v>
      </c>
      <c r="D4497" s="74">
        <v>34160.800000000003</v>
      </c>
    </row>
    <row r="4498" spans="1:4" x14ac:dyDescent="0.25">
      <c r="A4498" s="74">
        <v>4208160</v>
      </c>
      <c r="B4498" t="s">
        <v>26077</v>
      </c>
      <c r="C4498" s="74" t="s">
        <v>15645</v>
      </c>
      <c r="D4498" s="74">
        <v>40718.019999999997</v>
      </c>
    </row>
    <row r="4499" spans="1:4" x14ac:dyDescent="0.25">
      <c r="A4499" s="74">
        <v>4208199</v>
      </c>
      <c r="B4499" t="s">
        <v>26078</v>
      </c>
      <c r="C4499" s="74" t="s">
        <v>15645</v>
      </c>
      <c r="D4499" s="74">
        <v>47304.160000000003</v>
      </c>
    </row>
    <row r="4500" spans="1:4" x14ac:dyDescent="0.25">
      <c r="A4500" s="74">
        <v>4208161</v>
      </c>
      <c r="B4500" t="s">
        <v>26079</v>
      </c>
      <c r="C4500" s="74" t="s">
        <v>15645</v>
      </c>
      <c r="D4500" s="74">
        <v>60357.71</v>
      </c>
    </row>
    <row r="4501" spans="1:4" x14ac:dyDescent="0.25">
      <c r="A4501" s="74">
        <v>4208162</v>
      </c>
      <c r="B4501" t="s">
        <v>26080</v>
      </c>
      <c r="C4501" s="74" t="s">
        <v>15645</v>
      </c>
      <c r="D4501" s="74">
        <v>67527.37</v>
      </c>
    </row>
    <row r="4502" spans="1:4" x14ac:dyDescent="0.25">
      <c r="A4502" s="74">
        <v>4208163</v>
      </c>
      <c r="B4502" t="s">
        <v>26081</v>
      </c>
      <c r="C4502" s="74" t="s">
        <v>15645</v>
      </c>
      <c r="D4502" s="74">
        <v>87888.19</v>
      </c>
    </row>
    <row r="4503" spans="1:4" x14ac:dyDescent="0.25">
      <c r="A4503" s="74">
        <v>4208200</v>
      </c>
      <c r="B4503" t="s">
        <v>26082</v>
      </c>
      <c r="C4503" s="74" t="s">
        <v>15645</v>
      </c>
      <c r="D4503" s="74">
        <v>93086.33</v>
      </c>
    </row>
    <row r="4504" spans="1:4" x14ac:dyDescent="0.25">
      <c r="A4504" s="74">
        <v>4208164</v>
      </c>
      <c r="B4504" t="s">
        <v>26083</v>
      </c>
      <c r="C4504" s="74" t="s">
        <v>15645</v>
      </c>
      <c r="D4504" s="74">
        <v>118273.14</v>
      </c>
    </row>
    <row r="4505" spans="1:4" x14ac:dyDescent="0.25">
      <c r="A4505" s="74">
        <v>4208201</v>
      </c>
      <c r="B4505" t="s">
        <v>26084</v>
      </c>
      <c r="C4505" s="74" t="s">
        <v>15645</v>
      </c>
      <c r="D4505" s="74">
        <v>16430.919999999998</v>
      </c>
    </row>
    <row r="4506" spans="1:4" x14ac:dyDescent="0.25">
      <c r="A4506" s="74">
        <v>4208151</v>
      </c>
      <c r="B4506" t="s">
        <v>26085</v>
      </c>
      <c r="C4506" s="74" t="s">
        <v>15645</v>
      </c>
      <c r="D4506" s="74">
        <v>25401.25</v>
      </c>
    </row>
    <row r="4507" spans="1:4" x14ac:dyDescent="0.25">
      <c r="A4507" s="74">
        <v>4208202</v>
      </c>
      <c r="B4507" t="s">
        <v>26086</v>
      </c>
      <c r="C4507" s="74" t="s">
        <v>15645</v>
      </c>
      <c r="D4507" s="74">
        <v>29308.27</v>
      </c>
    </row>
    <row r="4508" spans="1:4" x14ac:dyDescent="0.25">
      <c r="A4508" s="74">
        <v>4208152</v>
      </c>
      <c r="B4508" t="s">
        <v>26087</v>
      </c>
      <c r="C4508" s="74" t="s">
        <v>15645</v>
      </c>
      <c r="D4508" s="74">
        <v>40822.18</v>
      </c>
    </row>
    <row r="4509" spans="1:4" x14ac:dyDescent="0.25">
      <c r="A4509" s="74">
        <v>4208153</v>
      </c>
      <c r="B4509" t="s">
        <v>26088</v>
      </c>
      <c r="C4509" s="74" t="s">
        <v>15645</v>
      </c>
      <c r="D4509" s="74">
        <v>48618.97</v>
      </c>
    </row>
    <row r="4510" spans="1:4" x14ac:dyDescent="0.25">
      <c r="A4510" s="74">
        <v>4208203</v>
      </c>
      <c r="B4510" t="s">
        <v>26089</v>
      </c>
      <c r="C4510" s="74" t="s">
        <v>15645</v>
      </c>
      <c r="D4510" s="74">
        <v>56602.16</v>
      </c>
    </row>
    <row r="4511" spans="1:4" x14ac:dyDescent="0.25">
      <c r="A4511" s="74">
        <v>4208154</v>
      </c>
      <c r="B4511" t="s">
        <v>26090</v>
      </c>
      <c r="C4511" s="74" t="s">
        <v>15645</v>
      </c>
      <c r="D4511" s="74">
        <v>72068.759999999995</v>
      </c>
    </row>
    <row r="4512" spans="1:4" x14ac:dyDescent="0.25">
      <c r="A4512" s="74">
        <v>4208155</v>
      </c>
      <c r="B4512" t="s">
        <v>26091</v>
      </c>
      <c r="C4512" s="74" t="s">
        <v>15645</v>
      </c>
      <c r="D4512" s="74">
        <v>83059.27</v>
      </c>
    </row>
    <row r="4513" spans="1:4" x14ac:dyDescent="0.25">
      <c r="A4513" s="74">
        <v>4208156</v>
      </c>
      <c r="B4513" t="s">
        <v>26092</v>
      </c>
      <c r="C4513" s="74" t="s">
        <v>15645</v>
      </c>
      <c r="D4513" s="74">
        <v>103035.73</v>
      </c>
    </row>
    <row r="4514" spans="1:4" x14ac:dyDescent="0.25">
      <c r="A4514" s="74">
        <v>4208204</v>
      </c>
      <c r="B4514" t="s">
        <v>26093</v>
      </c>
      <c r="C4514" s="74" t="s">
        <v>15645</v>
      </c>
      <c r="D4514" s="74">
        <v>112640.66</v>
      </c>
    </row>
    <row r="4515" spans="1:4" x14ac:dyDescent="0.25">
      <c r="A4515" s="74">
        <v>4208157</v>
      </c>
      <c r="B4515" t="s">
        <v>26094</v>
      </c>
      <c r="C4515" s="74" t="s">
        <v>15645</v>
      </c>
      <c r="D4515" s="74">
        <v>145462.46</v>
      </c>
    </row>
    <row r="4516" spans="1:4" x14ac:dyDescent="0.25">
      <c r="A4516" s="74">
        <v>4208127</v>
      </c>
      <c r="B4516" t="s">
        <v>26095</v>
      </c>
      <c r="C4516" s="74" t="s">
        <v>4</v>
      </c>
      <c r="D4516" s="74">
        <v>27.29</v>
      </c>
    </row>
    <row r="4517" spans="1:4" x14ac:dyDescent="0.25">
      <c r="A4517" s="74">
        <v>4208196</v>
      </c>
      <c r="B4517" t="s">
        <v>26096</v>
      </c>
      <c r="C4517" s="74" t="s">
        <v>15645</v>
      </c>
      <c r="D4517" s="74">
        <v>2411.46</v>
      </c>
    </row>
    <row r="4518" spans="1:4" x14ac:dyDescent="0.25">
      <c r="A4518" s="74">
        <v>4208209</v>
      </c>
      <c r="B4518" t="s">
        <v>26097</v>
      </c>
      <c r="C4518" s="74" t="s">
        <v>15645</v>
      </c>
      <c r="D4518" s="74">
        <v>10869.05</v>
      </c>
    </row>
    <row r="4519" spans="1:4" x14ac:dyDescent="0.25">
      <c r="A4519" s="74">
        <v>4208206</v>
      </c>
      <c r="B4519" t="s">
        <v>26098</v>
      </c>
      <c r="C4519" s="74" t="s">
        <v>8</v>
      </c>
      <c r="D4519" s="74">
        <v>109.97</v>
      </c>
    </row>
    <row r="4520" spans="1:4" x14ac:dyDescent="0.25">
      <c r="A4520" s="74">
        <v>4208210</v>
      </c>
      <c r="B4520" t="s">
        <v>26099</v>
      </c>
      <c r="C4520" s="74" t="s">
        <v>15645</v>
      </c>
      <c r="D4520" s="74">
        <v>24572.1</v>
      </c>
    </row>
    <row r="4521" spans="1:4" x14ac:dyDescent="0.25">
      <c r="A4521" s="74">
        <v>4208195</v>
      </c>
      <c r="B4521" t="s">
        <v>26100</v>
      </c>
      <c r="C4521" s="74" t="s">
        <v>15645</v>
      </c>
      <c r="D4521" s="74">
        <v>12965.61</v>
      </c>
    </row>
    <row r="4522" spans="1:4" x14ac:dyDescent="0.25">
      <c r="A4522" s="74">
        <v>4208208</v>
      </c>
      <c r="B4522" t="s">
        <v>26101</v>
      </c>
      <c r="C4522" s="74" t="s">
        <v>8</v>
      </c>
      <c r="D4522" s="74">
        <v>563.07000000000005</v>
      </c>
    </row>
    <row r="4523" spans="1:4" x14ac:dyDescent="0.25">
      <c r="A4523" s="74">
        <v>4208135</v>
      </c>
      <c r="B4523" t="s">
        <v>26102</v>
      </c>
      <c r="C4523" s="74" t="s">
        <v>3</v>
      </c>
      <c r="D4523" s="74">
        <v>11282.13</v>
      </c>
    </row>
    <row r="4524" spans="1:4" x14ac:dyDescent="0.25">
      <c r="A4524" s="74">
        <v>4208136</v>
      </c>
      <c r="B4524" t="s">
        <v>26103</v>
      </c>
      <c r="C4524" s="74" t="s">
        <v>3</v>
      </c>
      <c r="D4524" s="74">
        <v>13363.79</v>
      </c>
    </row>
    <row r="4525" spans="1:4" x14ac:dyDescent="0.25">
      <c r="A4525" s="74">
        <v>4208137</v>
      </c>
      <c r="B4525" t="s">
        <v>26104</v>
      </c>
      <c r="C4525" s="74" t="s">
        <v>3</v>
      </c>
      <c r="D4525" s="74">
        <v>15611.27</v>
      </c>
    </row>
    <row r="4526" spans="1:4" x14ac:dyDescent="0.25">
      <c r="A4526" s="74">
        <v>4208138</v>
      </c>
      <c r="B4526" t="s">
        <v>26105</v>
      </c>
      <c r="C4526" s="74" t="s">
        <v>3</v>
      </c>
      <c r="D4526" s="74">
        <v>19546.810000000001</v>
      </c>
    </row>
    <row r="4527" spans="1:4" x14ac:dyDescent="0.25">
      <c r="A4527" s="74">
        <v>4208139</v>
      </c>
      <c r="B4527" t="s">
        <v>26106</v>
      </c>
      <c r="C4527" s="74" t="s">
        <v>3</v>
      </c>
      <c r="D4527" s="74">
        <v>22544.05</v>
      </c>
    </row>
    <row r="4528" spans="1:4" x14ac:dyDescent="0.25">
      <c r="A4528" s="74">
        <v>4208140</v>
      </c>
      <c r="B4528" t="s">
        <v>26107</v>
      </c>
      <c r="C4528" s="74" t="s">
        <v>3</v>
      </c>
      <c r="D4528" s="74">
        <v>29473.23</v>
      </c>
    </row>
    <row r="4529" spans="1:4" x14ac:dyDescent="0.25">
      <c r="A4529" s="74">
        <v>4208141</v>
      </c>
      <c r="B4529" t="s">
        <v>26108</v>
      </c>
      <c r="C4529" s="74" t="s">
        <v>3</v>
      </c>
      <c r="D4529" s="74">
        <v>33223.379999999997</v>
      </c>
    </row>
    <row r="4530" spans="1:4" x14ac:dyDescent="0.25">
      <c r="A4530" s="74">
        <v>4208212</v>
      </c>
      <c r="B4530" t="s">
        <v>26109</v>
      </c>
      <c r="C4530" s="74" t="s">
        <v>3</v>
      </c>
      <c r="D4530" s="74">
        <v>38091.089999999997</v>
      </c>
    </row>
    <row r="4531" spans="1:4" x14ac:dyDescent="0.25">
      <c r="A4531" s="74">
        <v>4208213</v>
      </c>
      <c r="B4531" t="s">
        <v>26110</v>
      </c>
      <c r="C4531" s="74" t="s">
        <v>3</v>
      </c>
      <c r="D4531" s="74">
        <v>48316.49</v>
      </c>
    </row>
    <row r="4532" spans="1:4" x14ac:dyDescent="0.25">
      <c r="A4532" s="74">
        <v>4208214</v>
      </c>
      <c r="B4532" t="s">
        <v>26111</v>
      </c>
      <c r="C4532" s="74" t="s">
        <v>3</v>
      </c>
      <c r="D4532" s="74">
        <v>56256.44</v>
      </c>
    </row>
    <row r="4533" spans="1:4" x14ac:dyDescent="0.25">
      <c r="A4533" s="74">
        <v>4208215</v>
      </c>
      <c r="B4533" t="s">
        <v>26112</v>
      </c>
      <c r="C4533" s="74" t="s">
        <v>3</v>
      </c>
      <c r="D4533" s="74">
        <v>74564.87</v>
      </c>
    </row>
    <row r="4534" spans="1:4" x14ac:dyDescent="0.25">
      <c r="A4534" s="74">
        <v>4208216</v>
      </c>
      <c r="B4534" t="s">
        <v>26113</v>
      </c>
      <c r="C4534" s="74" t="s">
        <v>3</v>
      </c>
      <c r="D4534" s="74">
        <v>10527.51</v>
      </c>
    </row>
    <row r="4535" spans="1:4" x14ac:dyDescent="0.25">
      <c r="A4535" s="74">
        <v>4208217</v>
      </c>
      <c r="B4535" t="s">
        <v>26114</v>
      </c>
      <c r="C4535" s="74" t="s">
        <v>3</v>
      </c>
      <c r="D4535" s="74">
        <v>12404.6</v>
      </c>
    </row>
    <row r="4536" spans="1:4" x14ac:dyDescent="0.25">
      <c r="A4536" s="74">
        <v>4208218</v>
      </c>
      <c r="B4536" t="s">
        <v>26115</v>
      </c>
      <c r="C4536" s="74" t="s">
        <v>3</v>
      </c>
      <c r="D4536" s="74">
        <v>15214.92</v>
      </c>
    </row>
    <row r="4537" spans="1:4" x14ac:dyDescent="0.25">
      <c r="A4537" s="74">
        <v>4208219</v>
      </c>
      <c r="B4537" t="s">
        <v>26116</v>
      </c>
      <c r="C4537" s="74" t="s">
        <v>3</v>
      </c>
      <c r="D4537" s="74">
        <v>18776.03</v>
      </c>
    </row>
    <row r="4538" spans="1:4" x14ac:dyDescent="0.25">
      <c r="A4538" s="74">
        <v>4208220</v>
      </c>
      <c r="B4538" t="s">
        <v>26117</v>
      </c>
      <c r="C4538" s="74" t="s">
        <v>3</v>
      </c>
      <c r="D4538" s="74">
        <v>21963.03</v>
      </c>
    </row>
    <row r="4539" spans="1:4" x14ac:dyDescent="0.25">
      <c r="A4539" s="74">
        <v>4208221</v>
      </c>
      <c r="B4539" t="s">
        <v>26118</v>
      </c>
      <c r="C4539" s="74" t="s">
        <v>3</v>
      </c>
      <c r="D4539" s="74">
        <v>28895.53</v>
      </c>
    </row>
    <row r="4540" spans="1:4" x14ac:dyDescent="0.25">
      <c r="A4540" s="74">
        <v>4208222</v>
      </c>
      <c r="B4540" t="s">
        <v>26119</v>
      </c>
      <c r="C4540" s="74" t="s">
        <v>3</v>
      </c>
      <c r="D4540" s="74">
        <v>32271.4</v>
      </c>
    </row>
    <row r="4541" spans="1:4" x14ac:dyDescent="0.25">
      <c r="A4541" s="74">
        <v>4208223</v>
      </c>
      <c r="B4541" t="s">
        <v>26120</v>
      </c>
      <c r="C4541" s="74" t="s">
        <v>3</v>
      </c>
      <c r="D4541" s="74">
        <v>37327.120000000003</v>
      </c>
    </row>
    <row r="4542" spans="1:4" x14ac:dyDescent="0.25">
      <c r="A4542" s="74">
        <v>4208224</v>
      </c>
      <c r="B4542" t="s">
        <v>26121</v>
      </c>
      <c r="C4542" s="74" t="s">
        <v>3</v>
      </c>
      <c r="D4542" s="74">
        <v>47447.67</v>
      </c>
    </row>
    <row r="4543" spans="1:4" x14ac:dyDescent="0.25">
      <c r="A4543" s="74">
        <v>4208225</v>
      </c>
      <c r="B4543" t="s">
        <v>26122</v>
      </c>
      <c r="C4543" s="74" t="s">
        <v>3</v>
      </c>
      <c r="D4543" s="74">
        <v>55498.75</v>
      </c>
    </row>
    <row r="4544" spans="1:4" x14ac:dyDescent="0.25">
      <c r="A4544" s="74">
        <v>4208226</v>
      </c>
      <c r="B4544" t="s">
        <v>26123</v>
      </c>
      <c r="C4544" s="74" t="s">
        <v>3</v>
      </c>
      <c r="D4544" s="74">
        <v>73487.25</v>
      </c>
    </row>
    <row r="4545" spans="1:4" x14ac:dyDescent="0.25">
      <c r="A4545" s="74">
        <v>4208227</v>
      </c>
      <c r="B4545" t="s">
        <v>26124</v>
      </c>
      <c r="C4545" s="74" t="s">
        <v>3</v>
      </c>
      <c r="D4545" s="74">
        <v>10523.52</v>
      </c>
    </row>
    <row r="4546" spans="1:4" x14ac:dyDescent="0.25">
      <c r="A4546" s="74">
        <v>4208228</v>
      </c>
      <c r="B4546" t="s">
        <v>26125</v>
      </c>
      <c r="C4546" s="74" t="s">
        <v>3</v>
      </c>
      <c r="D4546" s="74">
        <v>12404.68</v>
      </c>
    </row>
    <row r="4547" spans="1:4" x14ac:dyDescent="0.25">
      <c r="A4547" s="74">
        <v>4208229</v>
      </c>
      <c r="B4547" t="s">
        <v>26126</v>
      </c>
      <c r="C4547" s="74" t="s">
        <v>3</v>
      </c>
      <c r="D4547" s="74">
        <v>15214.95</v>
      </c>
    </row>
    <row r="4548" spans="1:4" x14ac:dyDescent="0.25">
      <c r="A4548" s="74">
        <v>4208230</v>
      </c>
      <c r="B4548" t="s">
        <v>26127</v>
      </c>
      <c r="C4548" s="74" t="s">
        <v>3</v>
      </c>
      <c r="D4548" s="74">
        <v>18776.2</v>
      </c>
    </row>
    <row r="4549" spans="1:4" x14ac:dyDescent="0.25">
      <c r="A4549" s="74">
        <v>4208231</v>
      </c>
      <c r="B4549" t="s">
        <v>26128</v>
      </c>
      <c r="C4549" s="74" t="s">
        <v>3</v>
      </c>
      <c r="D4549" s="74">
        <v>21963.09</v>
      </c>
    </row>
    <row r="4550" spans="1:4" x14ac:dyDescent="0.25">
      <c r="A4550" s="74">
        <v>4208232</v>
      </c>
      <c r="B4550" t="s">
        <v>26129</v>
      </c>
      <c r="C4550" s="74" t="s">
        <v>3</v>
      </c>
      <c r="D4550" s="74">
        <v>28895.61</v>
      </c>
    </row>
    <row r="4551" spans="1:4" x14ac:dyDescent="0.25">
      <c r="A4551" s="74">
        <v>4208233</v>
      </c>
      <c r="B4551" t="s">
        <v>26130</v>
      </c>
      <c r="C4551" s="74" t="s">
        <v>3</v>
      </c>
      <c r="D4551" s="74">
        <v>32271.63</v>
      </c>
    </row>
    <row r="4552" spans="1:4" x14ac:dyDescent="0.25">
      <c r="A4552" s="74">
        <v>4208234</v>
      </c>
      <c r="B4552" t="s">
        <v>26131</v>
      </c>
      <c r="C4552" s="74" t="s">
        <v>3</v>
      </c>
      <c r="D4552" s="74">
        <v>37327.14</v>
      </c>
    </row>
    <row r="4553" spans="1:4" x14ac:dyDescent="0.25">
      <c r="A4553" s="74">
        <v>4208235</v>
      </c>
      <c r="B4553" t="s">
        <v>26132</v>
      </c>
      <c r="C4553" s="74" t="s">
        <v>3</v>
      </c>
      <c r="D4553" s="74">
        <v>47447.8</v>
      </c>
    </row>
    <row r="4554" spans="1:4" x14ac:dyDescent="0.25">
      <c r="A4554" s="74">
        <v>4208236</v>
      </c>
      <c r="B4554" t="s">
        <v>26133</v>
      </c>
      <c r="C4554" s="74" t="s">
        <v>3</v>
      </c>
      <c r="D4554" s="74">
        <v>55499.95</v>
      </c>
    </row>
    <row r="4555" spans="1:4" x14ac:dyDescent="0.25">
      <c r="A4555" s="74">
        <v>4208237</v>
      </c>
      <c r="B4555" t="s">
        <v>26134</v>
      </c>
      <c r="C4555" s="74" t="s">
        <v>3</v>
      </c>
      <c r="D4555" s="74">
        <v>73487.37</v>
      </c>
    </row>
    <row r="4556" spans="1:4" x14ac:dyDescent="0.25">
      <c r="A4556" s="74">
        <v>4208128</v>
      </c>
      <c r="B4556" t="s">
        <v>26135</v>
      </c>
      <c r="C4556" s="74" t="s">
        <v>3</v>
      </c>
      <c r="D4556" s="74">
        <v>389.47</v>
      </c>
    </row>
    <row r="4557" spans="1:4" x14ac:dyDescent="0.25">
      <c r="A4557" s="74">
        <v>4208129</v>
      </c>
      <c r="B4557" t="s">
        <v>26136</v>
      </c>
      <c r="C4557" s="74" t="s">
        <v>3</v>
      </c>
      <c r="D4557" s="74">
        <v>621.22</v>
      </c>
    </row>
    <row r="4558" spans="1:4" x14ac:dyDescent="0.25">
      <c r="A4558" s="74">
        <v>4208130</v>
      </c>
      <c r="B4558" t="s">
        <v>26137</v>
      </c>
      <c r="C4558" s="74" t="s">
        <v>3</v>
      </c>
      <c r="D4558" s="74">
        <v>813.98</v>
      </c>
    </row>
    <row r="4559" spans="1:4" x14ac:dyDescent="0.25">
      <c r="A4559" s="74">
        <v>4208131</v>
      </c>
      <c r="B4559" t="s">
        <v>26138</v>
      </c>
      <c r="C4559" s="74" t="s">
        <v>3</v>
      </c>
      <c r="D4559" s="74">
        <v>1045.4000000000001</v>
      </c>
    </row>
    <row r="4560" spans="1:4" x14ac:dyDescent="0.25">
      <c r="A4560" s="74">
        <v>4208132</v>
      </c>
      <c r="B4560" t="s">
        <v>26139</v>
      </c>
      <c r="C4560" s="74" t="s">
        <v>3</v>
      </c>
      <c r="D4560" s="74">
        <v>1200.32</v>
      </c>
    </row>
    <row r="4561" spans="1:4" x14ac:dyDescent="0.25">
      <c r="A4561" s="74">
        <v>4208133</v>
      </c>
      <c r="B4561" t="s">
        <v>26140</v>
      </c>
      <c r="C4561" s="74" t="s">
        <v>3</v>
      </c>
      <c r="D4561" s="74">
        <v>1508.03</v>
      </c>
    </row>
    <row r="4562" spans="1:4" x14ac:dyDescent="0.25">
      <c r="A4562" s="74">
        <v>4208134</v>
      </c>
      <c r="B4562" t="s">
        <v>26141</v>
      </c>
      <c r="C4562" s="74" t="s">
        <v>3</v>
      </c>
      <c r="D4562" s="74">
        <v>1682.91</v>
      </c>
    </row>
    <row r="4563" spans="1:4" x14ac:dyDescent="0.25">
      <c r="A4563" s="74">
        <v>4208238</v>
      </c>
      <c r="B4563" t="s">
        <v>26142</v>
      </c>
      <c r="C4563" s="74" t="s">
        <v>3</v>
      </c>
      <c r="D4563" s="74">
        <v>1952.78</v>
      </c>
    </row>
    <row r="4564" spans="1:4" x14ac:dyDescent="0.25">
      <c r="A4564" s="74">
        <v>4208239</v>
      </c>
      <c r="B4564" t="s">
        <v>26143</v>
      </c>
      <c r="C4564" s="74" t="s">
        <v>3</v>
      </c>
      <c r="D4564" s="74">
        <v>2262.0500000000002</v>
      </c>
    </row>
    <row r="4565" spans="1:4" x14ac:dyDescent="0.25">
      <c r="A4565" s="74">
        <v>4413920</v>
      </c>
      <c r="B4565" t="s">
        <v>26144</v>
      </c>
      <c r="C4565" s="74" t="s">
        <v>23038</v>
      </c>
      <c r="D4565" s="74">
        <v>0.56000000000000005</v>
      </c>
    </row>
    <row r="4566" spans="1:4" x14ac:dyDescent="0.25">
      <c r="A4566" s="74">
        <v>4413024</v>
      </c>
      <c r="B4566" t="s">
        <v>26145</v>
      </c>
      <c r="C4566" s="74" t="s">
        <v>23038</v>
      </c>
      <c r="D4566" s="74">
        <v>0.4</v>
      </c>
    </row>
    <row r="4567" spans="1:4" x14ac:dyDescent="0.25">
      <c r="A4567" s="74">
        <v>4413022</v>
      </c>
      <c r="B4567" t="s">
        <v>26146</v>
      </c>
      <c r="C4567" s="74" t="s">
        <v>23038</v>
      </c>
      <c r="D4567" s="74">
        <v>0.62</v>
      </c>
    </row>
    <row r="4568" spans="1:4" x14ac:dyDescent="0.25">
      <c r="A4568" s="74">
        <v>4413020</v>
      </c>
      <c r="B4568" t="s">
        <v>26147</v>
      </c>
      <c r="C4568" s="74" t="s">
        <v>3</v>
      </c>
      <c r="D4568" s="74">
        <v>30.7</v>
      </c>
    </row>
    <row r="4569" spans="1:4" x14ac:dyDescent="0.25">
      <c r="A4569" s="74">
        <v>4413013</v>
      </c>
      <c r="B4569" t="s">
        <v>26148</v>
      </c>
      <c r="C4569" s="74" t="s">
        <v>3</v>
      </c>
      <c r="D4569" s="74">
        <v>79.84</v>
      </c>
    </row>
    <row r="4570" spans="1:4" x14ac:dyDescent="0.25">
      <c r="A4570" s="74">
        <v>4413019</v>
      </c>
      <c r="B4570" t="s">
        <v>26149</v>
      </c>
      <c r="C4570" s="74" t="s">
        <v>3</v>
      </c>
      <c r="D4570" s="74">
        <v>27.01</v>
      </c>
    </row>
    <row r="4571" spans="1:4" x14ac:dyDescent="0.25">
      <c r="A4571" s="74">
        <v>4413026</v>
      </c>
      <c r="B4571" t="s">
        <v>26150</v>
      </c>
      <c r="C4571" s="74" t="s">
        <v>23038</v>
      </c>
      <c r="D4571" s="74">
        <v>196.78</v>
      </c>
    </row>
    <row r="4572" spans="1:4" x14ac:dyDescent="0.25">
      <c r="A4572" s="74">
        <v>4413996</v>
      </c>
      <c r="B4572" t="s">
        <v>26151</v>
      </c>
      <c r="C4572" s="74" t="s">
        <v>23038</v>
      </c>
      <c r="D4572" s="74">
        <v>8.6300000000000008</v>
      </c>
    </row>
    <row r="4573" spans="1:4" x14ac:dyDescent="0.25">
      <c r="A4573" s="74">
        <v>4413942</v>
      </c>
      <c r="B4573" t="s">
        <v>20388</v>
      </c>
      <c r="C4573" s="74" t="s">
        <v>21800</v>
      </c>
      <c r="D4573" s="74">
        <v>1.51</v>
      </c>
    </row>
    <row r="4574" spans="1:4" x14ac:dyDescent="0.25">
      <c r="A4574" s="74">
        <v>4413018</v>
      </c>
      <c r="B4574" t="s">
        <v>26152</v>
      </c>
      <c r="C4574" s="74" t="s">
        <v>4</v>
      </c>
      <c r="D4574" s="74">
        <v>13.26</v>
      </c>
    </row>
    <row r="4575" spans="1:4" x14ac:dyDescent="0.25">
      <c r="A4575" s="74">
        <v>4413905</v>
      </c>
      <c r="B4575" t="s">
        <v>26153</v>
      </c>
      <c r="C4575" s="74" t="s">
        <v>23038</v>
      </c>
      <c r="D4575" s="74">
        <v>6.37</v>
      </c>
    </row>
    <row r="4576" spans="1:4" x14ac:dyDescent="0.25">
      <c r="A4576" s="74">
        <v>4413987</v>
      </c>
      <c r="B4576" t="s">
        <v>26154</v>
      </c>
      <c r="C4576" s="74" t="s">
        <v>23038</v>
      </c>
      <c r="D4576" s="74">
        <v>0.35</v>
      </c>
    </row>
    <row r="4577" spans="1:4" x14ac:dyDescent="0.25">
      <c r="A4577" s="74">
        <v>4413995</v>
      </c>
      <c r="B4577" t="s">
        <v>26155</v>
      </c>
      <c r="C4577" s="74" t="s">
        <v>23038</v>
      </c>
      <c r="D4577" s="74">
        <v>2.4900000000000002</v>
      </c>
    </row>
    <row r="4578" spans="1:4" x14ac:dyDescent="0.25">
      <c r="A4578" s="74">
        <v>4413994</v>
      </c>
      <c r="B4578" t="s">
        <v>26156</v>
      </c>
      <c r="C4578" s="74" t="s">
        <v>3</v>
      </c>
      <c r="D4578" s="74">
        <v>607.94000000000005</v>
      </c>
    </row>
    <row r="4579" spans="1:4" x14ac:dyDescent="0.25">
      <c r="A4579" s="74">
        <v>4413200</v>
      </c>
      <c r="B4579" t="s">
        <v>26157</v>
      </c>
      <c r="C4579" s="74" t="s">
        <v>23038</v>
      </c>
      <c r="D4579" s="74">
        <v>13.38</v>
      </c>
    </row>
    <row r="4580" spans="1:4" x14ac:dyDescent="0.25">
      <c r="A4580" s="74">
        <v>4413990</v>
      </c>
      <c r="B4580" t="s">
        <v>26158</v>
      </c>
      <c r="C4580" s="74" t="s">
        <v>15645</v>
      </c>
      <c r="D4580" s="74">
        <v>27.01</v>
      </c>
    </row>
    <row r="4581" spans="1:4" x14ac:dyDescent="0.25">
      <c r="A4581" s="74">
        <v>4413989</v>
      </c>
      <c r="B4581" t="s">
        <v>26159</v>
      </c>
      <c r="C4581" s="74" t="s">
        <v>15645</v>
      </c>
      <c r="D4581" s="74">
        <v>30.7</v>
      </c>
    </row>
    <row r="4582" spans="1:4" x14ac:dyDescent="0.25">
      <c r="A4582" s="74">
        <v>4413951</v>
      </c>
      <c r="B4582" t="s">
        <v>26160</v>
      </c>
      <c r="C4582" s="74" t="s">
        <v>15645</v>
      </c>
      <c r="D4582" s="74">
        <v>51.75</v>
      </c>
    </row>
    <row r="4583" spans="1:4" x14ac:dyDescent="0.25">
      <c r="A4583" s="74">
        <v>4413950</v>
      </c>
      <c r="B4583" t="s">
        <v>26161</v>
      </c>
      <c r="C4583" s="74" t="s">
        <v>15645</v>
      </c>
      <c r="D4583" s="74">
        <v>82.01</v>
      </c>
    </row>
    <row r="4584" spans="1:4" x14ac:dyDescent="0.25">
      <c r="A4584" s="74">
        <v>4413949</v>
      </c>
      <c r="B4584" t="s">
        <v>26162</v>
      </c>
      <c r="C4584" s="74" t="s">
        <v>15645</v>
      </c>
      <c r="D4584" s="74">
        <v>199.09</v>
      </c>
    </row>
    <row r="4585" spans="1:4" x14ac:dyDescent="0.25">
      <c r="A4585" s="74">
        <v>4413948</v>
      </c>
      <c r="B4585" t="s">
        <v>26163</v>
      </c>
      <c r="C4585" s="74" t="s">
        <v>15645</v>
      </c>
      <c r="D4585" s="74">
        <v>48.28</v>
      </c>
    </row>
    <row r="4586" spans="1:4" x14ac:dyDescent="0.25">
      <c r="A4586" s="74">
        <v>4413947</v>
      </c>
      <c r="B4586" t="s">
        <v>26164</v>
      </c>
      <c r="C4586" s="74" t="s">
        <v>15645</v>
      </c>
      <c r="D4586" s="74">
        <v>72.09</v>
      </c>
    </row>
    <row r="4587" spans="1:4" x14ac:dyDescent="0.25">
      <c r="A4587" s="74">
        <v>4413946</v>
      </c>
      <c r="B4587" t="s">
        <v>26165</v>
      </c>
      <c r="C4587" s="74" t="s">
        <v>15645</v>
      </c>
      <c r="D4587" s="74">
        <v>106.8</v>
      </c>
    </row>
    <row r="4588" spans="1:4" x14ac:dyDescent="0.25">
      <c r="A4588" s="74">
        <v>4413952</v>
      </c>
      <c r="B4588" t="s">
        <v>26166</v>
      </c>
      <c r="C4588" s="74" t="s">
        <v>23038</v>
      </c>
      <c r="D4588" s="74">
        <v>68.09</v>
      </c>
    </row>
    <row r="4589" spans="1:4" x14ac:dyDescent="0.25">
      <c r="A4589" s="74">
        <v>4413012</v>
      </c>
      <c r="B4589" t="s">
        <v>26167</v>
      </c>
      <c r="C4589" s="74" t="s">
        <v>21800</v>
      </c>
      <c r="D4589" s="74">
        <v>358.7</v>
      </c>
    </row>
    <row r="4590" spans="1:4" x14ac:dyDescent="0.25">
      <c r="A4590" s="74">
        <v>4413014</v>
      </c>
      <c r="B4590" t="s">
        <v>26168</v>
      </c>
      <c r="C4590" s="74" t="s">
        <v>23038</v>
      </c>
      <c r="D4590" s="74">
        <v>15.72</v>
      </c>
    </row>
    <row r="4591" spans="1:4" x14ac:dyDescent="0.25">
      <c r="A4591" s="74">
        <v>4413016</v>
      </c>
      <c r="B4591" t="s">
        <v>26169</v>
      </c>
      <c r="C4591" s="74" t="s">
        <v>23038</v>
      </c>
      <c r="D4591" s="74">
        <v>9.6199999999999992</v>
      </c>
    </row>
    <row r="4592" spans="1:4" x14ac:dyDescent="0.25">
      <c r="A4592" s="74">
        <v>4413984</v>
      </c>
      <c r="B4592" t="s">
        <v>26170</v>
      </c>
      <c r="C4592" s="74" t="s">
        <v>21800</v>
      </c>
      <c r="D4592" s="74">
        <v>3.71</v>
      </c>
    </row>
    <row r="4593" spans="1:4" x14ac:dyDescent="0.25">
      <c r="A4593" s="74">
        <v>4413986</v>
      </c>
      <c r="B4593" t="s">
        <v>26171</v>
      </c>
      <c r="C4593" s="74" t="s">
        <v>23038</v>
      </c>
      <c r="D4593" s="74">
        <v>7.0000000000000007E-2</v>
      </c>
    </row>
    <row r="4594" spans="1:4" x14ac:dyDescent="0.25">
      <c r="A4594" s="74">
        <v>4413985</v>
      </c>
      <c r="B4594" t="s">
        <v>26172</v>
      </c>
      <c r="C4594" s="74" t="s">
        <v>23038</v>
      </c>
      <c r="D4594" s="74">
        <v>19.72</v>
      </c>
    </row>
    <row r="4595" spans="1:4" x14ac:dyDescent="0.25">
      <c r="A4595" s="74">
        <v>4413017</v>
      </c>
      <c r="B4595" t="s">
        <v>26173</v>
      </c>
      <c r="C4595" s="74" t="s">
        <v>3</v>
      </c>
      <c r="D4595" s="74">
        <v>41.56</v>
      </c>
    </row>
    <row r="4596" spans="1:4" x14ac:dyDescent="0.25">
      <c r="A4596" s="74">
        <v>4415673</v>
      </c>
      <c r="B4596" t="s">
        <v>26174</v>
      </c>
      <c r="C4596" s="74" t="s">
        <v>23038</v>
      </c>
      <c r="D4596" s="74">
        <v>7.16</v>
      </c>
    </row>
    <row r="4597" spans="1:4" x14ac:dyDescent="0.25">
      <c r="A4597" s="74">
        <v>4415684</v>
      </c>
      <c r="B4597" t="s">
        <v>26175</v>
      </c>
      <c r="C4597" s="74" t="s">
        <v>23038</v>
      </c>
      <c r="D4597" s="74">
        <v>4.0599999999999996</v>
      </c>
    </row>
    <row r="4598" spans="1:4" x14ac:dyDescent="0.25">
      <c r="A4598" s="74">
        <v>4413993</v>
      </c>
      <c r="B4598" t="s">
        <v>26176</v>
      </c>
      <c r="C4598" s="74" t="s">
        <v>23038</v>
      </c>
      <c r="D4598" s="74">
        <v>0.59</v>
      </c>
    </row>
    <row r="4599" spans="1:4" x14ac:dyDescent="0.25">
      <c r="A4599" s="74">
        <v>4507754</v>
      </c>
      <c r="B4599" t="s">
        <v>26177</v>
      </c>
      <c r="C4599" s="74" t="s">
        <v>15645</v>
      </c>
      <c r="D4599" s="74">
        <v>902.55</v>
      </c>
    </row>
    <row r="4600" spans="1:4" x14ac:dyDescent="0.25">
      <c r="A4600" s="74">
        <v>4507738</v>
      </c>
      <c r="B4600" t="s">
        <v>26178</v>
      </c>
      <c r="C4600" s="74" t="s">
        <v>15645</v>
      </c>
      <c r="D4600" s="74">
        <v>1216.74</v>
      </c>
    </row>
    <row r="4601" spans="1:4" x14ac:dyDescent="0.25">
      <c r="A4601" s="74">
        <v>4507755</v>
      </c>
      <c r="B4601" t="s">
        <v>26179</v>
      </c>
      <c r="C4601" s="74" t="s">
        <v>15645</v>
      </c>
      <c r="D4601" s="74">
        <v>1137.74</v>
      </c>
    </row>
    <row r="4602" spans="1:4" x14ac:dyDescent="0.25">
      <c r="A4602" s="74">
        <v>4507756</v>
      </c>
      <c r="B4602" t="s">
        <v>26180</v>
      </c>
      <c r="C4602" s="74" t="s">
        <v>15645</v>
      </c>
      <c r="D4602" s="74">
        <v>1487.16</v>
      </c>
    </row>
    <row r="4603" spans="1:4" x14ac:dyDescent="0.25">
      <c r="A4603" s="74">
        <v>4507757</v>
      </c>
      <c r="B4603" t="s">
        <v>26181</v>
      </c>
      <c r="C4603" s="74" t="s">
        <v>15645</v>
      </c>
      <c r="D4603" s="74">
        <v>1574.91</v>
      </c>
    </row>
    <row r="4604" spans="1:4" x14ac:dyDescent="0.25">
      <c r="A4604" s="74">
        <v>4507758</v>
      </c>
      <c r="B4604" t="s">
        <v>26182</v>
      </c>
      <c r="C4604" s="74" t="s">
        <v>15645</v>
      </c>
      <c r="D4604" s="74">
        <v>1934.18</v>
      </c>
    </row>
    <row r="4605" spans="1:4" x14ac:dyDescent="0.25">
      <c r="A4605" s="74">
        <v>4507759</v>
      </c>
      <c r="B4605" t="s">
        <v>26183</v>
      </c>
      <c r="C4605" s="74" t="s">
        <v>15645</v>
      </c>
      <c r="D4605" s="74">
        <v>1993.71</v>
      </c>
    </row>
    <row r="4606" spans="1:4" x14ac:dyDescent="0.25">
      <c r="A4606" s="74">
        <v>4507760</v>
      </c>
      <c r="B4606" t="s">
        <v>26184</v>
      </c>
      <c r="C4606" s="74" t="s">
        <v>15645</v>
      </c>
      <c r="D4606" s="74">
        <v>2511.59</v>
      </c>
    </row>
    <row r="4607" spans="1:4" x14ac:dyDescent="0.25">
      <c r="A4607" s="74">
        <v>4507761</v>
      </c>
      <c r="B4607" t="s">
        <v>26185</v>
      </c>
      <c r="C4607" s="74" t="s">
        <v>15645</v>
      </c>
      <c r="D4607" s="74">
        <v>2560.4699999999998</v>
      </c>
    </row>
    <row r="4608" spans="1:4" x14ac:dyDescent="0.25">
      <c r="A4608" s="74">
        <v>4507762</v>
      </c>
      <c r="B4608" t="s">
        <v>26186</v>
      </c>
      <c r="C4608" s="74" t="s">
        <v>15645</v>
      </c>
      <c r="D4608" s="74">
        <v>3210.71</v>
      </c>
    </row>
    <row r="4609" spans="1:4" x14ac:dyDescent="0.25">
      <c r="A4609" s="74">
        <v>4507763</v>
      </c>
      <c r="B4609" t="s">
        <v>26187</v>
      </c>
      <c r="C4609" s="74" t="s">
        <v>15645</v>
      </c>
      <c r="D4609" s="74">
        <v>3055.08</v>
      </c>
    </row>
    <row r="4610" spans="1:4" x14ac:dyDescent="0.25">
      <c r="A4610" s="74">
        <v>4507764</v>
      </c>
      <c r="B4610" t="s">
        <v>26188</v>
      </c>
      <c r="C4610" s="74" t="s">
        <v>15645</v>
      </c>
      <c r="D4610" s="74">
        <v>4200.3500000000004</v>
      </c>
    </row>
    <row r="4611" spans="1:4" x14ac:dyDescent="0.25">
      <c r="A4611" s="74">
        <v>4507765</v>
      </c>
      <c r="B4611" t="s">
        <v>26189</v>
      </c>
      <c r="C4611" s="74" t="s">
        <v>15645</v>
      </c>
      <c r="D4611" s="74">
        <v>3787.92</v>
      </c>
    </row>
    <row r="4612" spans="1:4" x14ac:dyDescent="0.25">
      <c r="A4612" s="74">
        <v>4508192</v>
      </c>
      <c r="B4612" t="s">
        <v>26190</v>
      </c>
      <c r="C4612" s="74" t="s">
        <v>15645</v>
      </c>
      <c r="D4612" s="74">
        <v>5887.08</v>
      </c>
    </row>
    <row r="4613" spans="1:4" x14ac:dyDescent="0.25">
      <c r="A4613" s="74">
        <v>4507766</v>
      </c>
      <c r="B4613" t="s">
        <v>26191</v>
      </c>
      <c r="C4613" s="74" t="s">
        <v>15645</v>
      </c>
      <c r="D4613" s="74">
        <v>400.44</v>
      </c>
    </row>
    <row r="4614" spans="1:4" x14ac:dyDescent="0.25">
      <c r="A4614" s="74">
        <v>4507767</v>
      </c>
      <c r="B4614" t="s">
        <v>26192</v>
      </c>
      <c r="C4614" s="74" t="s">
        <v>15645</v>
      </c>
      <c r="D4614" s="74">
        <v>480.5</v>
      </c>
    </row>
    <row r="4615" spans="1:4" x14ac:dyDescent="0.25">
      <c r="A4615" s="74">
        <v>4507768</v>
      </c>
      <c r="B4615" t="s">
        <v>26193</v>
      </c>
      <c r="C4615" s="74" t="s">
        <v>15645</v>
      </c>
      <c r="D4615" s="74">
        <v>549.89</v>
      </c>
    </row>
    <row r="4616" spans="1:4" x14ac:dyDescent="0.25">
      <c r="A4616" s="74">
        <v>4507769</v>
      </c>
      <c r="B4616" t="s">
        <v>26194</v>
      </c>
      <c r="C4616" s="74" t="s">
        <v>15645</v>
      </c>
      <c r="D4616" s="74">
        <v>683.37</v>
      </c>
    </row>
    <row r="4617" spans="1:4" x14ac:dyDescent="0.25">
      <c r="A4617" s="74">
        <v>4507770</v>
      </c>
      <c r="B4617" t="s">
        <v>26195</v>
      </c>
      <c r="C4617" s="74" t="s">
        <v>15645</v>
      </c>
      <c r="D4617" s="74">
        <v>631.95000000000005</v>
      </c>
    </row>
    <row r="4618" spans="1:4" x14ac:dyDescent="0.25">
      <c r="A4618" s="74">
        <v>4507771</v>
      </c>
      <c r="B4618" t="s">
        <v>26196</v>
      </c>
      <c r="C4618" s="74" t="s">
        <v>15645</v>
      </c>
      <c r="D4618" s="74">
        <v>802.06</v>
      </c>
    </row>
    <row r="4619" spans="1:4" x14ac:dyDescent="0.25">
      <c r="A4619" s="74">
        <v>4507772</v>
      </c>
      <c r="B4619" t="s">
        <v>26197</v>
      </c>
      <c r="C4619" s="74" t="s">
        <v>15645</v>
      </c>
      <c r="D4619" s="74">
        <v>740.14</v>
      </c>
    </row>
    <row r="4620" spans="1:4" x14ac:dyDescent="0.25">
      <c r="A4620" s="74">
        <v>4508193</v>
      </c>
      <c r="B4620" t="s">
        <v>26198</v>
      </c>
      <c r="C4620" s="74" t="s">
        <v>15645</v>
      </c>
      <c r="D4620" s="74">
        <v>927.64</v>
      </c>
    </row>
    <row r="4621" spans="1:4" x14ac:dyDescent="0.25">
      <c r="A4621" s="74">
        <v>4507773</v>
      </c>
      <c r="B4621" t="s">
        <v>26199</v>
      </c>
      <c r="C4621" s="74" t="s">
        <v>15645</v>
      </c>
      <c r="D4621" s="74">
        <v>832.43</v>
      </c>
    </row>
    <row r="4622" spans="1:4" x14ac:dyDescent="0.25">
      <c r="A4622" s="74">
        <v>4507774</v>
      </c>
      <c r="B4622" t="s">
        <v>26200</v>
      </c>
      <c r="C4622" s="74" t="s">
        <v>15645</v>
      </c>
      <c r="D4622" s="74">
        <v>1083.99</v>
      </c>
    </row>
    <row r="4623" spans="1:4" x14ac:dyDescent="0.25">
      <c r="A4623" s="74">
        <v>4507775</v>
      </c>
      <c r="B4623" t="s">
        <v>26201</v>
      </c>
      <c r="C4623" s="74" t="s">
        <v>15645</v>
      </c>
      <c r="D4623" s="74">
        <v>274.79000000000002</v>
      </c>
    </row>
    <row r="4624" spans="1:4" x14ac:dyDescent="0.25">
      <c r="A4624" s="74">
        <v>4507776</v>
      </c>
      <c r="B4624" t="s">
        <v>26202</v>
      </c>
      <c r="C4624" s="74" t="s">
        <v>15645</v>
      </c>
      <c r="D4624" s="74">
        <v>350.95</v>
      </c>
    </row>
    <row r="4625" spans="1:4" x14ac:dyDescent="0.25">
      <c r="A4625" s="74">
        <v>4507783</v>
      </c>
      <c r="B4625" t="s">
        <v>26203</v>
      </c>
      <c r="C4625" s="74" t="s">
        <v>15645</v>
      </c>
      <c r="D4625" s="74">
        <v>80.83</v>
      </c>
    </row>
    <row r="4626" spans="1:4" x14ac:dyDescent="0.25">
      <c r="A4626" s="74">
        <v>4507784</v>
      </c>
      <c r="B4626" t="s">
        <v>26204</v>
      </c>
      <c r="C4626" s="74" t="s">
        <v>15645</v>
      </c>
      <c r="D4626" s="74">
        <v>113.24</v>
      </c>
    </row>
    <row r="4627" spans="1:4" x14ac:dyDescent="0.25">
      <c r="A4627" s="74">
        <v>4507777</v>
      </c>
      <c r="B4627" t="s">
        <v>26205</v>
      </c>
      <c r="C4627" s="74" t="s">
        <v>15645</v>
      </c>
      <c r="D4627" s="74">
        <v>624.49</v>
      </c>
    </row>
    <row r="4628" spans="1:4" x14ac:dyDescent="0.25">
      <c r="A4628" s="74">
        <v>4507778</v>
      </c>
      <c r="B4628" t="s">
        <v>26206</v>
      </c>
      <c r="C4628" s="74" t="s">
        <v>15645</v>
      </c>
      <c r="D4628" s="74">
        <v>812.88</v>
      </c>
    </row>
    <row r="4629" spans="1:4" x14ac:dyDescent="0.25">
      <c r="A4629" s="74">
        <v>4507779</v>
      </c>
      <c r="B4629" t="s">
        <v>26207</v>
      </c>
      <c r="C4629" s="74" t="s">
        <v>15645</v>
      </c>
      <c r="D4629" s="74">
        <v>1227.22</v>
      </c>
    </row>
    <row r="4630" spans="1:4" x14ac:dyDescent="0.25">
      <c r="A4630" s="74">
        <v>4507780</v>
      </c>
      <c r="B4630" t="s">
        <v>26208</v>
      </c>
      <c r="C4630" s="74" t="s">
        <v>15645</v>
      </c>
      <c r="D4630" s="74">
        <v>1528.17</v>
      </c>
    </row>
    <row r="4631" spans="1:4" x14ac:dyDescent="0.25">
      <c r="A4631" s="74">
        <v>4507781</v>
      </c>
      <c r="B4631" t="s">
        <v>26209</v>
      </c>
      <c r="C4631" s="74" t="s">
        <v>15645</v>
      </c>
      <c r="D4631" s="74">
        <v>1342.13</v>
      </c>
    </row>
    <row r="4632" spans="1:4" x14ac:dyDescent="0.25">
      <c r="A4632" s="74">
        <v>4507782</v>
      </c>
      <c r="B4632" t="s">
        <v>26210</v>
      </c>
      <c r="C4632" s="74" t="s">
        <v>15645</v>
      </c>
      <c r="D4632" s="74">
        <v>1643.78</v>
      </c>
    </row>
    <row r="4633" spans="1:4" x14ac:dyDescent="0.25">
      <c r="A4633" s="74">
        <v>4507785</v>
      </c>
      <c r="B4633" t="s">
        <v>26211</v>
      </c>
      <c r="C4633" s="74" t="s">
        <v>15645</v>
      </c>
      <c r="D4633" s="74">
        <v>390.72</v>
      </c>
    </row>
    <row r="4634" spans="1:4" x14ac:dyDescent="0.25">
      <c r="A4634" s="74">
        <v>4508194</v>
      </c>
      <c r="B4634" t="s">
        <v>26212</v>
      </c>
      <c r="C4634" s="74" t="s">
        <v>15645</v>
      </c>
      <c r="D4634" s="74">
        <v>542.62</v>
      </c>
    </row>
    <row r="4635" spans="1:4" x14ac:dyDescent="0.25">
      <c r="A4635" s="74">
        <v>4507786</v>
      </c>
      <c r="B4635" t="s">
        <v>26213</v>
      </c>
      <c r="C4635" s="74" t="s">
        <v>15645</v>
      </c>
      <c r="D4635" s="74">
        <v>466.41</v>
      </c>
    </row>
    <row r="4636" spans="1:4" x14ac:dyDescent="0.25">
      <c r="A4636" s="74">
        <v>4507787</v>
      </c>
      <c r="B4636" t="s">
        <v>26214</v>
      </c>
      <c r="C4636" s="74" t="s">
        <v>15645</v>
      </c>
      <c r="D4636" s="74">
        <v>655.82</v>
      </c>
    </row>
    <row r="4637" spans="1:4" x14ac:dyDescent="0.25">
      <c r="A4637" s="74">
        <v>4507788</v>
      </c>
      <c r="B4637" t="s">
        <v>26215</v>
      </c>
      <c r="C4637" s="74" t="s">
        <v>15645</v>
      </c>
      <c r="D4637" s="74">
        <v>694.67</v>
      </c>
    </row>
    <row r="4638" spans="1:4" x14ac:dyDescent="0.25">
      <c r="A4638" s="74">
        <v>4507789</v>
      </c>
      <c r="B4638" t="s">
        <v>26216</v>
      </c>
      <c r="C4638" s="74" t="s">
        <v>15645</v>
      </c>
      <c r="D4638" s="74">
        <v>848.79</v>
      </c>
    </row>
    <row r="4639" spans="1:4" x14ac:dyDescent="0.25">
      <c r="A4639" s="74">
        <v>4507790</v>
      </c>
      <c r="B4639" t="s">
        <v>26217</v>
      </c>
      <c r="C4639" s="74" t="s">
        <v>15645</v>
      </c>
      <c r="D4639" s="74">
        <v>884.37</v>
      </c>
    </row>
    <row r="4640" spans="1:4" x14ac:dyDescent="0.25">
      <c r="A4640" s="74">
        <v>4507791</v>
      </c>
      <c r="B4640" t="s">
        <v>26218</v>
      </c>
      <c r="C4640" s="74" t="s">
        <v>15645</v>
      </c>
      <c r="D4640" s="74">
        <v>1077.0899999999999</v>
      </c>
    </row>
    <row r="4641" spans="1:4" x14ac:dyDescent="0.25">
      <c r="A4641" s="74">
        <v>4507792</v>
      </c>
      <c r="B4641" t="s">
        <v>26219</v>
      </c>
      <c r="C4641" s="74" t="s">
        <v>15645</v>
      </c>
      <c r="D4641" s="74">
        <v>1040.8900000000001</v>
      </c>
    </row>
    <row r="4642" spans="1:4" x14ac:dyDescent="0.25">
      <c r="A4642" s="74">
        <v>4507793</v>
      </c>
      <c r="B4642" t="s">
        <v>26220</v>
      </c>
      <c r="C4642" s="74" t="s">
        <v>15645</v>
      </c>
      <c r="D4642" s="74">
        <v>1254.55</v>
      </c>
    </row>
    <row r="4643" spans="1:4" x14ac:dyDescent="0.25">
      <c r="A4643" s="74">
        <v>4507794</v>
      </c>
      <c r="B4643" t="s">
        <v>26221</v>
      </c>
      <c r="C4643" s="74" t="s">
        <v>15645</v>
      </c>
      <c r="D4643" s="74">
        <v>1299.52</v>
      </c>
    </row>
    <row r="4644" spans="1:4" x14ac:dyDescent="0.25">
      <c r="A4644" s="74">
        <v>4507795</v>
      </c>
      <c r="B4644" t="s">
        <v>26222</v>
      </c>
      <c r="C4644" s="74" t="s">
        <v>15645</v>
      </c>
      <c r="D4644" s="74">
        <v>1557.29</v>
      </c>
    </row>
    <row r="4645" spans="1:4" x14ac:dyDescent="0.25">
      <c r="A4645" s="74">
        <v>4507796</v>
      </c>
      <c r="B4645" t="s">
        <v>26223</v>
      </c>
      <c r="C4645" s="74" t="s">
        <v>15645</v>
      </c>
      <c r="D4645" s="74">
        <v>1493.04</v>
      </c>
    </row>
    <row r="4646" spans="1:4" x14ac:dyDescent="0.25">
      <c r="A4646" s="74">
        <v>4508190</v>
      </c>
      <c r="B4646" t="s">
        <v>26224</v>
      </c>
      <c r="C4646" s="74" t="s">
        <v>15645</v>
      </c>
      <c r="D4646" s="74">
        <v>1798.3</v>
      </c>
    </row>
    <row r="4647" spans="1:4" x14ac:dyDescent="0.25">
      <c r="A4647" s="74">
        <v>4507797</v>
      </c>
      <c r="B4647" t="s">
        <v>26225</v>
      </c>
      <c r="C4647" s="74" t="s">
        <v>15645</v>
      </c>
      <c r="D4647" s="74">
        <v>197.88</v>
      </c>
    </row>
    <row r="4648" spans="1:4" x14ac:dyDescent="0.25">
      <c r="A4648" s="74">
        <v>4507798</v>
      </c>
      <c r="B4648" t="s">
        <v>26226</v>
      </c>
      <c r="C4648" s="74" t="s">
        <v>15645</v>
      </c>
      <c r="D4648" s="74">
        <v>273.35000000000002</v>
      </c>
    </row>
    <row r="4649" spans="1:4" x14ac:dyDescent="0.25">
      <c r="A4649" s="74">
        <v>4507799</v>
      </c>
      <c r="B4649" t="s">
        <v>26227</v>
      </c>
      <c r="C4649" s="74" t="s">
        <v>15645</v>
      </c>
      <c r="D4649" s="74">
        <v>295.32</v>
      </c>
    </row>
    <row r="4650" spans="1:4" x14ac:dyDescent="0.25">
      <c r="A4650" s="74">
        <v>4507800</v>
      </c>
      <c r="B4650" t="s">
        <v>26228</v>
      </c>
      <c r="C4650" s="74" t="s">
        <v>15645</v>
      </c>
      <c r="D4650" s="74">
        <v>406.86</v>
      </c>
    </row>
    <row r="4651" spans="1:4" x14ac:dyDescent="0.25">
      <c r="A4651" s="74">
        <v>4507801</v>
      </c>
      <c r="B4651" t="s">
        <v>26229</v>
      </c>
      <c r="C4651" s="74" t="s">
        <v>15645</v>
      </c>
      <c r="D4651" s="74">
        <v>312.86</v>
      </c>
    </row>
    <row r="4652" spans="1:4" x14ac:dyDescent="0.25">
      <c r="A4652" s="74">
        <v>4507802</v>
      </c>
      <c r="B4652" t="s">
        <v>26230</v>
      </c>
      <c r="C4652" s="74" t="s">
        <v>15645</v>
      </c>
      <c r="D4652" s="74">
        <v>426.02</v>
      </c>
    </row>
    <row r="4653" spans="1:4" x14ac:dyDescent="0.25">
      <c r="A4653" s="74">
        <v>4507803</v>
      </c>
      <c r="B4653" t="s">
        <v>26231</v>
      </c>
      <c r="C4653" s="74" t="s">
        <v>15645</v>
      </c>
      <c r="D4653" s="74">
        <v>350.72</v>
      </c>
    </row>
    <row r="4654" spans="1:4" x14ac:dyDescent="0.25">
      <c r="A4654" s="74">
        <v>4508191</v>
      </c>
      <c r="B4654" t="s">
        <v>26232</v>
      </c>
      <c r="C4654" s="74" t="s">
        <v>15645</v>
      </c>
      <c r="D4654" s="74">
        <v>482.63</v>
      </c>
    </row>
    <row r="4655" spans="1:4" x14ac:dyDescent="0.25">
      <c r="A4655" s="74">
        <v>4507804</v>
      </c>
      <c r="B4655" t="s">
        <v>26233</v>
      </c>
      <c r="C4655" s="74" t="s">
        <v>15645</v>
      </c>
      <c r="D4655" s="74">
        <v>389.27</v>
      </c>
    </row>
    <row r="4656" spans="1:4" x14ac:dyDescent="0.25">
      <c r="A4656" s="74">
        <v>4507805</v>
      </c>
      <c r="B4656" t="s">
        <v>26234</v>
      </c>
      <c r="C4656" s="74" t="s">
        <v>15645</v>
      </c>
      <c r="D4656" s="74">
        <v>540.37</v>
      </c>
    </row>
    <row r="4657" spans="1:4" x14ac:dyDescent="0.25">
      <c r="A4657" s="74">
        <v>4507806</v>
      </c>
      <c r="B4657" t="s">
        <v>26235</v>
      </c>
      <c r="C4657" s="74" t="s">
        <v>15645</v>
      </c>
      <c r="D4657" s="74">
        <v>27.27</v>
      </c>
    </row>
    <row r="4658" spans="1:4" x14ac:dyDescent="0.25">
      <c r="A4658" s="74">
        <v>4507807</v>
      </c>
      <c r="B4658" t="s">
        <v>26236</v>
      </c>
      <c r="C4658" s="74" t="s">
        <v>15645</v>
      </c>
      <c r="D4658" s="74">
        <v>32.79</v>
      </c>
    </row>
    <row r="4659" spans="1:4" x14ac:dyDescent="0.25">
      <c r="A4659" s="74">
        <v>4507866</v>
      </c>
      <c r="B4659" t="s">
        <v>26237</v>
      </c>
      <c r="C4659" s="74" t="s">
        <v>15645</v>
      </c>
      <c r="D4659" s="74">
        <v>76.02</v>
      </c>
    </row>
    <row r="4660" spans="1:4" x14ac:dyDescent="0.25">
      <c r="A4660" s="74">
        <v>4507867</v>
      </c>
      <c r="B4660" t="s">
        <v>26238</v>
      </c>
      <c r="C4660" s="74" t="s">
        <v>15645</v>
      </c>
      <c r="D4660" s="74">
        <v>108.44</v>
      </c>
    </row>
    <row r="4661" spans="1:4" x14ac:dyDescent="0.25">
      <c r="A4661" s="74">
        <v>4507808</v>
      </c>
      <c r="B4661" t="s">
        <v>26239</v>
      </c>
      <c r="C4661" s="74" t="s">
        <v>15645</v>
      </c>
      <c r="D4661" s="74">
        <v>32.369999999999997</v>
      </c>
    </row>
    <row r="4662" spans="1:4" x14ac:dyDescent="0.25">
      <c r="A4662" s="74">
        <v>4507809</v>
      </c>
      <c r="B4662" t="s">
        <v>26240</v>
      </c>
      <c r="C4662" s="74" t="s">
        <v>15645</v>
      </c>
      <c r="D4662" s="74">
        <v>40.35</v>
      </c>
    </row>
    <row r="4663" spans="1:4" x14ac:dyDescent="0.25">
      <c r="A4663" s="74">
        <v>4507810</v>
      </c>
      <c r="B4663" t="s">
        <v>26241</v>
      </c>
      <c r="C4663" s="74" t="s">
        <v>15645</v>
      </c>
      <c r="D4663" s="74">
        <v>50.26</v>
      </c>
    </row>
    <row r="4664" spans="1:4" x14ac:dyDescent="0.25">
      <c r="A4664" s="74">
        <v>4507811</v>
      </c>
      <c r="B4664" t="s">
        <v>26242</v>
      </c>
      <c r="C4664" s="74" t="s">
        <v>15645</v>
      </c>
      <c r="D4664" s="74">
        <v>50.41</v>
      </c>
    </row>
    <row r="4665" spans="1:4" x14ac:dyDescent="0.25">
      <c r="A4665" s="74">
        <v>4507812</v>
      </c>
      <c r="B4665" t="s">
        <v>26243</v>
      </c>
      <c r="C4665" s="74" t="s">
        <v>15645</v>
      </c>
      <c r="D4665" s="74">
        <v>61.18</v>
      </c>
    </row>
    <row r="4666" spans="1:4" x14ac:dyDescent="0.25">
      <c r="A4666" s="74">
        <v>4507813</v>
      </c>
      <c r="B4666" t="s">
        <v>26244</v>
      </c>
      <c r="C4666" s="74" t="s">
        <v>15645</v>
      </c>
      <c r="D4666" s="74">
        <v>79.239999999999995</v>
      </c>
    </row>
    <row r="4667" spans="1:4" x14ac:dyDescent="0.25">
      <c r="A4667" s="74">
        <v>4507851</v>
      </c>
      <c r="B4667" t="s">
        <v>26245</v>
      </c>
      <c r="C4667" s="74" t="s">
        <v>3</v>
      </c>
      <c r="D4667" s="74">
        <v>49.93</v>
      </c>
    </row>
    <row r="4668" spans="1:4" x14ac:dyDescent="0.25">
      <c r="A4668" s="74">
        <v>4507852</v>
      </c>
      <c r="B4668" t="s">
        <v>26246</v>
      </c>
      <c r="C4668" s="74" t="s">
        <v>3</v>
      </c>
      <c r="D4668" s="74">
        <v>49.8</v>
      </c>
    </row>
    <row r="4669" spans="1:4" x14ac:dyDescent="0.25">
      <c r="A4669" s="74">
        <v>4507853</v>
      </c>
      <c r="B4669" t="s">
        <v>26247</v>
      </c>
      <c r="C4669" s="74" t="s">
        <v>3</v>
      </c>
      <c r="D4669" s="74">
        <v>56.85</v>
      </c>
    </row>
    <row r="4670" spans="1:4" x14ac:dyDescent="0.25">
      <c r="A4670" s="74">
        <v>4507854</v>
      </c>
      <c r="B4670" t="s">
        <v>26248</v>
      </c>
      <c r="C4670" s="74" t="s">
        <v>3</v>
      </c>
      <c r="D4670" s="74">
        <v>63.98</v>
      </c>
    </row>
    <row r="4671" spans="1:4" x14ac:dyDescent="0.25">
      <c r="A4671" s="74">
        <v>4507855</v>
      </c>
      <c r="B4671" t="s">
        <v>26249</v>
      </c>
      <c r="C4671" s="74" t="s">
        <v>3</v>
      </c>
      <c r="D4671" s="74">
        <v>50.13</v>
      </c>
    </row>
    <row r="4672" spans="1:4" x14ac:dyDescent="0.25">
      <c r="A4672" s="74">
        <v>4507856</v>
      </c>
      <c r="B4672" t="s">
        <v>26250</v>
      </c>
      <c r="C4672" s="74" t="s">
        <v>3</v>
      </c>
      <c r="D4672" s="74">
        <v>49.94</v>
      </c>
    </row>
    <row r="4673" spans="1:4" x14ac:dyDescent="0.25">
      <c r="A4673" s="74">
        <v>4507857</v>
      </c>
      <c r="B4673" t="s">
        <v>26251</v>
      </c>
      <c r="C4673" s="74" t="s">
        <v>3</v>
      </c>
      <c r="D4673" s="74">
        <v>59.73</v>
      </c>
    </row>
    <row r="4674" spans="1:4" x14ac:dyDescent="0.25">
      <c r="A4674" s="74">
        <v>4507858</v>
      </c>
      <c r="B4674" t="s">
        <v>26252</v>
      </c>
      <c r="C4674" s="74" t="s">
        <v>3</v>
      </c>
      <c r="D4674" s="74">
        <v>69.180000000000007</v>
      </c>
    </row>
    <row r="4675" spans="1:4" x14ac:dyDescent="0.25">
      <c r="A4675" s="74">
        <v>4508177</v>
      </c>
      <c r="B4675" t="s">
        <v>26253</v>
      </c>
      <c r="C4675" s="74" t="s">
        <v>3</v>
      </c>
      <c r="D4675" s="74">
        <v>185.59</v>
      </c>
    </row>
    <row r="4676" spans="1:4" x14ac:dyDescent="0.25">
      <c r="A4676" s="74">
        <v>4508178</v>
      </c>
      <c r="B4676" t="s">
        <v>26254</v>
      </c>
      <c r="C4676" s="74" t="s">
        <v>3</v>
      </c>
      <c r="D4676" s="74">
        <v>185.4</v>
      </c>
    </row>
    <row r="4677" spans="1:4" x14ac:dyDescent="0.25">
      <c r="A4677" s="74">
        <v>4507821</v>
      </c>
      <c r="B4677" t="s">
        <v>26255</v>
      </c>
      <c r="C4677" s="74" t="s">
        <v>3</v>
      </c>
      <c r="D4677" s="74">
        <v>185.03</v>
      </c>
    </row>
    <row r="4678" spans="1:4" x14ac:dyDescent="0.25">
      <c r="A4678" s="74">
        <v>4507822</v>
      </c>
      <c r="B4678" t="s">
        <v>26256</v>
      </c>
      <c r="C4678" s="74" t="s">
        <v>3</v>
      </c>
      <c r="D4678" s="74">
        <v>184.85</v>
      </c>
    </row>
    <row r="4679" spans="1:4" x14ac:dyDescent="0.25">
      <c r="A4679" s="74">
        <v>4507823</v>
      </c>
      <c r="B4679" t="s">
        <v>26257</v>
      </c>
      <c r="C4679" s="74" t="s">
        <v>3</v>
      </c>
      <c r="D4679" s="74">
        <v>185.6</v>
      </c>
    </row>
    <row r="4680" spans="1:4" x14ac:dyDescent="0.25">
      <c r="A4680" s="74">
        <v>4508188</v>
      </c>
      <c r="B4680" t="s">
        <v>26258</v>
      </c>
      <c r="C4680" s="74" t="s">
        <v>3</v>
      </c>
      <c r="D4680" s="74">
        <v>185.47</v>
      </c>
    </row>
    <row r="4681" spans="1:4" x14ac:dyDescent="0.25">
      <c r="A4681" s="74">
        <v>4507824</v>
      </c>
      <c r="B4681" t="s">
        <v>26259</v>
      </c>
      <c r="C4681" s="74" t="s">
        <v>3</v>
      </c>
      <c r="D4681" s="74">
        <v>197.59</v>
      </c>
    </row>
    <row r="4682" spans="1:4" x14ac:dyDescent="0.25">
      <c r="A4682" s="74">
        <v>4507825</v>
      </c>
      <c r="B4682" t="s">
        <v>26260</v>
      </c>
      <c r="C4682" s="74" t="s">
        <v>3</v>
      </c>
      <c r="D4682" s="74">
        <v>197.81</v>
      </c>
    </row>
    <row r="4683" spans="1:4" x14ac:dyDescent="0.25">
      <c r="A4683" s="74">
        <v>4507826</v>
      </c>
      <c r="B4683" t="s">
        <v>26261</v>
      </c>
      <c r="C4683" s="74" t="s">
        <v>3</v>
      </c>
      <c r="D4683" s="74">
        <v>208.58</v>
      </c>
    </row>
    <row r="4684" spans="1:4" x14ac:dyDescent="0.25">
      <c r="A4684" s="74">
        <v>4508179</v>
      </c>
      <c r="B4684" t="s">
        <v>26262</v>
      </c>
      <c r="C4684" s="74" t="s">
        <v>3</v>
      </c>
      <c r="D4684" s="74">
        <v>208.39</v>
      </c>
    </row>
    <row r="4685" spans="1:4" x14ac:dyDescent="0.25">
      <c r="A4685" s="74">
        <v>4507827</v>
      </c>
      <c r="B4685" t="s">
        <v>26263</v>
      </c>
      <c r="C4685" s="74" t="s">
        <v>3</v>
      </c>
      <c r="D4685" s="74">
        <v>215.45</v>
      </c>
    </row>
    <row r="4686" spans="1:4" x14ac:dyDescent="0.25">
      <c r="A4686" s="74">
        <v>4508180</v>
      </c>
      <c r="B4686" t="s">
        <v>26264</v>
      </c>
      <c r="C4686" s="74" t="s">
        <v>3</v>
      </c>
      <c r="D4686" s="74">
        <v>45.22</v>
      </c>
    </row>
    <row r="4687" spans="1:4" x14ac:dyDescent="0.25">
      <c r="A4687" s="74">
        <v>4507739</v>
      </c>
      <c r="B4687" t="s">
        <v>26265</v>
      </c>
      <c r="C4687" s="74" t="s">
        <v>3</v>
      </c>
      <c r="D4687" s="74">
        <v>47.98</v>
      </c>
    </row>
    <row r="4688" spans="1:4" x14ac:dyDescent="0.25">
      <c r="A4688" s="74">
        <v>4508181</v>
      </c>
      <c r="B4688" t="s">
        <v>26266</v>
      </c>
      <c r="C4688" s="74" t="s">
        <v>3</v>
      </c>
      <c r="D4688" s="74">
        <v>47.96</v>
      </c>
    </row>
    <row r="4689" spans="1:4" x14ac:dyDescent="0.25">
      <c r="A4689" s="74">
        <v>4508125</v>
      </c>
      <c r="B4689" t="s">
        <v>26267</v>
      </c>
      <c r="C4689" s="74" t="s">
        <v>3</v>
      </c>
      <c r="D4689" s="74">
        <v>55.89</v>
      </c>
    </row>
    <row r="4690" spans="1:4" x14ac:dyDescent="0.25">
      <c r="A4690" s="74">
        <v>4507828</v>
      </c>
      <c r="B4690" t="s">
        <v>26268</v>
      </c>
      <c r="C4690" s="74" t="s">
        <v>3</v>
      </c>
      <c r="D4690" s="74">
        <v>55.92</v>
      </c>
    </row>
    <row r="4691" spans="1:4" x14ac:dyDescent="0.25">
      <c r="A4691" s="74">
        <v>4507829</v>
      </c>
      <c r="B4691" t="s">
        <v>26269</v>
      </c>
      <c r="C4691" s="74" t="s">
        <v>3</v>
      </c>
      <c r="D4691" s="74">
        <v>59.06</v>
      </c>
    </row>
    <row r="4692" spans="1:4" x14ac:dyDescent="0.25">
      <c r="A4692" s="74">
        <v>4508182</v>
      </c>
      <c r="B4692" t="s">
        <v>26270</v>
      </c>
      <c r="C4692" s="74" t="s">
        <v>3</v>
      </c>
      <c r="D4692" s="74">
        <v>59.15</v>
      </c>
    </row>
    <row r="4693" spans="1:4" x14ac:dyDescent="0.25">
      <c r="A4693" s="74">
        <v>4508092</v>
      </c>
      <c r="B4693" t="s">
        <v>26271</v>
      </c>
      <c r="C4693" s="74" t="s">
        <v>3</v>
      </c>
      <c r="D4693" s="74">
        <v>64.2</v>
      </c>
    </row>
    <row r="4694" spans="1:4" x14ac:dyDescent="0.25">
      <c r="A4694" s="74">
        <v>4507830</v>
      </c>
      <c r="B4694" t="s">
        <v>26272</v>
      </c>
      <c r="C4694" s="74" t="s">
        <v>3</v>
      </c>
      <c r="D4694" s="74">
        <v>64.349999999999994</v>
      </c>
    </row>
    <row r="4695" spans="1:4" x14ac:dyDescent="0.25">
      <c r="A4695" s="74">
        <v>4508183</v>
      </c>
      <c r="B4695" t="s">
        <v>26273</v>
      </c>
      <c r="C4695" s="74" t="s">
        <v>3</v>
      </c>
      <c r="D4695" s="74">
        <v>92.58</v>
      </c>
    </row>
    <row r="4696" spans="1:4" x14ac:dyDescent="0.25">
      <c r="A4696" s="74">
        <v>4507831</v>
      </c>
      <c r="B4696" t="s">
        <v>26274</v>
      </c>
      <c r="C4696" s="74" t="s">
        <v>3</v>
      </c>
      <c r="D4696" s="74">
        <v>69.94</v>
      </c>
    </row>
    <row r="4697" spans="1:4" x14ac:dyDescent="0.25">
      <c r="A4697" s="74">
        <v>4507832</v>
      </c>
      <c r="B4697" t="s">
        <v>26275</v>
      </c>
      <c r="C4697" s="74" t="s">
        <v>3</v>
      </c>
      <c r="D4697" s="74">
        <v>93.19</v>
      </c>
    </row>
    <row r="4698" spans="1:4" x14ac:dyDescent="0.25">
      <c r="A4698" s="74">
        <v>4507833</v>
      </c>
      <c r="B4698" t="s">
        <v>26276</v>
      </c>
      <c r="C4698" s="74" t="s">
        <v>3</v>
      </c>
      <c r="D4698" s="74">
        <v>93.14</v>
      </c>
    </row>
    <row r="4699" spans="1:4" x14ac:dyDescent="0.25">
      <c r="A4699" s="74">
        <v>4507834</v>
      </c>
      <c r="B4699" t="s">
        <v>26277</v>
      </c>
      <c r="C4699" s="74" t="s">
        <v>3</v>
      </c>
      <c r="D4699" s="74">
        <v>104.44</v>
      </c>
    </row>
    <row r="4700" spans="1:4" x14ac:dyDescent="0.25">
      <c r="A4700" s="74">
        <v>4508184</v>
      </c>
      <c r="B4700" t="s">
        <v>26278</v>
      </c>
      <c r="C4700" s="74" t="s">
        <v>3</v>
      </c>
      <c r="D4700" s="74">
        <v>104.31</v>
      </c>
    </row>
    <row r="4701" spans="1:4" x14ac:dyDescent="0.25">
      <c r="A4701" s="74">
        <v>4507835</v>
      </c>
      <c r="B4701" t="s">
        <v>26279</v>
      </c>
      <c r="C4701" s="74" t="s">
        <v>3</v>
      </c>
      <c r="D4701" s="74">
        <v>104.18</v>
      </c>
    </row>
    <row r="4702" spans="1:4" x14ac:dyDescent="0.25">
      <c r="A4702" s="74">
        <v>4508174</v>
      </c>
      <c r="B4702" t="s">
        <v>26280</v>
      </c>
      <c r="C4702" s="74" t="s">
        <v>3</v>
      </c>
      <c r="D4702" s="74">
        <v>104.44</v>
      </c>
    </row>
    <row r="4703" spans="1:4" x14ac:dyDescent="0.25">
      <c r="A4703" s="74">
        <v>4507836</v>
      </c>
      <c r="B4703" t="s">
        <v>26281</v>
      </c>
      <c r="C4703" s="74" t="s">
        <v>3</v>
      </c>
      <c r="D4703" s="74">
        <v>104.25</v>
      </c>
    </row>
    <row r="4704" spans="1:4" x14ac:dyDescent="0.25">
      <c r="A4704" s="74">
        <v>4507837</v>
      </c>
      <c r="B4704" t="s">
        <v>26282</v>
      </c>
      <c r="C4704" s="74" t="s">
        <v>3</v>
      </c>
      <c r="D4704" s="74">
        <v>109.61</v>
      </c>
    </row>
    <row r="4705" spans="1:4" x14ac:dyDescent="0.25">
      <c r="A4705" s="74">
        <v>4507838</v>
      </c>
      <c r="B4705" t="s">
        <v>26283</v>
      </c>
      <c r="C4705" s="74" t="s">
        <v>3</v>
      </c>
      <c r="D4705" s="74">
        <v>109.88</v>
      </c>
    </row>
    <row r="4706" spans="1:4" x14ac:dyDescent="0.25">
      <c r="A4706" s="74">
        <v>4507839</v>
      </c>
      <c r="B4706" t="s">
        <v>26284</v>
      </c>
      <c r="C4706" s="74" t="s">
        <v>3</v>
      </c>
      <c r="D4706" s="74">
        <v>117.49</v>
      </c>
    </row>
    <row r="4707" spans="1:4" x14ac:dyDescent="0.25">
      <c r="A4707" s="74">
        <v>4508175</v>
      </c>
      <c r="B4707" t="s">
        <v>26285</v>
      </c>
      <c r="C4707" s="74" t="s">
        <v>3</v>
      </c>
      <c r="D4707" s="74">
        <v>117.31</v>
      </c>
    </row>
    <row r="4708" spans="1:4" x14ac:dyDescent="0.25">
      <c r="A4708" s="74">
        <v>4507840</v>
      </c>
      <c r="B4708" t="s">
        <v>26286</v>
      </c>
      <c r="C4708" s="74" t="s">
        <v>3</v>
      </c>
      <c r="D4708" s="74">
        <v>117.27</v>
      </c>
    </row>
    <row r="4709" spans="1:4" x14ac:dyDescent="0.25">
      <c r="A4709" s="74">
        <v>4507841</v>
      </c>
      <c r="B4709" t="s">
        <v>26287</v>
      </c>
      <c r="C4709" s="74" t="s">
        <v>3</v>
      </c>
      <c r="D4709" s="74">
        <v>117.02</v>
      </c>
    </row>
    <row r="4710" spans="1:4" x14ac:dyDescent="0.25">
      <c r="A4710" s="74">
        <v>4507842</v>
      </c>
      <c r="B4710" t="s">
        <v>26288</v>
      </c>
      <c r="C4710" s="74" t="s">
        <v>3</v>
      </c>
      <c r="D4710" s="74">
        <v>118.04</v>
      </c>
    </row>
    <row r="4711" spans="1:4" x14ac:dyDescent="0.25">
      <c r="A4711" s="74">
        <v>4508185</v>
      </c>
      <c r="B4711" t="s">
        <v>26289</v>
      </c>
      <c r="C4711" s="74" t="s">
        <v>3</v>
      </c>
      <c r="D4711" s="74">
        <v>117.81</v>
      </c>
    </row>
    <row r="4712" spans="1:4" x14ac:dyDescent="0.25">
      <c r="A4712" s="74">
        <v>4507843</v>
      </c>
      <c r="B4712" t="s">
        <v>26290</v>
      </c>
      <c r="C4712" s="74" t="s">
        <v>3</v>
      </c>
      <c r="D4712" s="74">
        <v>117.68</v>
      </c>
    </row>
    <row r="4713" spans="1:4" x14ac:dyDescent="0.25">
      <c r="A4713" s="74">
        <v>4507844</v>
      </c>
      <c r="B4713" t="s">
        <v>26291</v>
      </c>
      <c r="C4713" s="74" t="s">
        <v>3</v>
      </c>
      <c r="D4713" s="74">
        <v>149.53</v>
      </c>
    </row>
    <row r="4714" spans="1:4" x14ac:dyDescent="0.25">
      <c r="A4714" s="74">
        <v>4508186</v>
      </c>
      <c r="B4714" t="s">
        <v>26292</v>
      </c>
      <c r="C4714" s="74" t="s">
        <v>3</v>
      </c>
      <c r="D4714" s="74">
        <v>149.59</v>
      </c>
    </row>
    <row r="4715" spans="1:4" x14ac:dyDescent="0.25">
      <c r="A4715" s="74">
        <v>4508187</v>
      </c>
      <c r="B4715" t="s">
        <v>26293</v>
      </c>
      <c r="C4715" s="74" t="s">
        <v>3</v>
      </c>
      <c r="D4715" s="74">
        <v>149.46</v>
      </c>
    </row>
    <row r="4716" spans="1:4" x14ac:dyDescent="0.25">
      <c r="A4716" s="74">
        <v>4507845</v>
      </c>
      <c r="B4716" t="s">
        <v>26294</v>
      </c>
      <c r="C4716" s="74" t="s">
        <v>3</v>
      </c>
      <c r="D4716" s="74">
        <v>149.19999999999999</v>
      </c>
    </row>
    <row r="4717" spans="1:4" x14ac:dyDescent="0.25">
      <c r="A4717" s="74">
        <v>4507846</v>
      </c>
      <c r="B4717" t="s">
        <v>26295</v>
      </c>
      <c r="C4717" s="74" t="s">
        <v>3</v>
      </c>
      <c r="D4717" s="74">
        <v>149.07</v>
      </c>
    </row>
    <row r="4718" spans="1:4" x14ac:dyDescent="0.25">
      <c r="A4718" s="74">
        <v>4507847</v>
      </c>
      <c r="B4718" t="s">
        <v>26296</v>
      </c>
      <c r="C4718" s="74" t="s">
        <v>3</v>
      </c>
      <c r="D4718" s="74">
        <v>159.19999999999999</v>
      </c>
    </row>
    <row r="4719" spans="1:4" x14ac:dyDescent="0.25">
      <c r="A4719" s="74">
        <v>4507848</v>
      </c>
      <c r="B4719" t="s">
        <v>26297</v>
      </c>
      <c r="C4719" s="74" t="s">
        <v>3</v>
      </c>
      <c r="D4719" s="74">
        <v>158.83000000000001</v>
      </c>
    </row>
    <row r="4720" spans="1:4" x14ac:dyDescent="0.25">
      <c r="A4720" s="74">
        <v>4507849</v>
      </c>
      <c r="B4720" t="s">
        <v>26298</v>
      </c>
      <c r="C4720" s="74" t="s">
        <v>3</v>
      </c>
      <c r="D4720" s="74">
        <v>158.66999999999999</v>
      </c>
    </row>
    <row r="4721" spans="1:4" x14ac:dyDescent="0.25">
      <c r="A4721" s="74">
        <v>4508176</v>
      </c>
      <c r="B4721" t="s">
        <v>26299</v>
      </c>
      <c r="C4721" s="74" t="s">
        <v>3</v>
      </c>
      <c r="D4721" s="74">
        <v>170.61</v>
      </c>
    </row>
    <row r="4722" spans="1:4" x14ac:dyDescent="0.25">
      <c r="A4722" s="74">
        <v>4507850</v>
      </c>
      <c r="B4722" t="s">
        <v>26300</v>
      </c>
      <c r="C4722" s="74" t="s">
        <v>3</v>
      </c>
      <c r="D4722" s="74">
        <v>170.42</v>
      </c>
    </row>
    <row r="4723" spans="1:4" x14ac:dyDescent="0.25">
      <c r="A4723" s="74">
        <v>4507956</v>
      </c>
      <c r="B4723" t="s">
        <v>26301</v>
      </c>
      <c r="C4723" s="74" t="s">
        <v>4</v>
      </c>
      <c r="D4723" s="74">
        <v>13.47</v>
      </c>
    </row>
    <row r="4724" spans="1:4" x14ac:dyDescent="0.25">
      <c r="A4724" s="74">
        <v>4507957</v>
      </c>
      <c r="B4724" t="s">
        <v>26302</v>
      </c>
      <c r="C4724" s="74" t="s">
        <v>4</v>
      </c>
      <c r="D4724" s="74">
        <v>13.46</v>
      </c>
    </row>
    <row r="4725" spans="1:4" x14ac:dyDescent="0.25">
      <c r="A4725" s="74">
        <v>4507958</v>
      </c>
      <c r="B4725" t="s">
        <v>26303</v>
      </c>
      <c r="C4725" s="74" t="s">
        <v>4</v>
      </c>
      <c r="D4725" s="74">
        <v>15.73</v>
      </c>
    </row>
    <row r="4726" spans="1:4" x14ac:dyDescent="0.25">
      <c r="A4726" s="74">
        <v>4507959</v>
      </c>
      <c r="B4726" t="s">
        <v>26304</v>
      </c>
      <c r="C4726" s="74" t="s">
        <v>4</v>
      </c>
      <c r="D4726" s="74">
        <v>15.73</v>
      </c>
    </row>
    <row r="4727" spans="1:4" x14ac:dyDescent="0.25">
      <c r="A4727" s="74">
        <v>4516138</v>
      </c>
      <c r="B4727" t="s">
        <v>26305</v>
      </c>
      <c r="C4727" s="74" t="s">
        <v>4</v>
      </c>
      <c r="D4727" s="74">
        <v>10.96</v>
      </c>
    </row>
    <row r="4728" spans="1:4" x14ac:dyDescent="0.25">
      <c r="A4728" s="74">
        <v>4516137</v>
      </c>
      <c r="B4728" t="s">
        <v>26306</v>
      </c>
      <c r="C4728" s="74" t="s">
        <v>23038</v>
      </c>
      <c r="D4728" s="74">
        <v>127.65</v>
      </c>
    </row>
    <row r="4729" spans="1:4" x14ac:dyDescent="0.25">
      <c r="A4729" s="74">
        <v>4805755</v>
      </c>
      <c r="B4729" t="s">
        <v>26307</v>
      </c>
      <c r="C4729" s="74" t="s">
        <v>21800</v>
      </c>
      <c r="D4729" s="74">
        <v>29.3</v>
      </c>
    </row>
    <row r="4730" spans="1:4" x14ac:dyDescent="0.25">
      <c r="A4730" s="74">
        <v>4805756</v>
      </c>
      <c r="B4730" t="s">
        <v>26308</v>
      </c>
      <c r="C4730" s="74" t="s">
        <v>23038</v>
      </c>
      <c r="D4730" s="74">
        <v>4.3499999999999996</v>
      </c>
    </row>
    <row r="4731" spans="1:4" x14ac:dyDescent="0.25">
      <c r="A4731" s="74">
        <v>4816020</v>
      </c>
      <c r="B4731" t="s">
        <v>26309</v>
      </c>
      <c r="C4731" s="74" t="s">
        <v>21800</v>
      </c>
      <c r="D4731" s="74">
        <v>11.27</v>
      </c>
    </row>
    <row r="4732" spans="1:4" x14ac:dyDescent="0.25">
      <c r="A4732" s="74">
        <v>4816019</v>
      </c>
      <c r="B4732" t="s">
        <v>26310</v>
      </c>
      <c r="C4732" s="74" t="s">
        <v>21800</v>
      </c>
      <c r="D4732" s="74">
        <v>7.52</v>
      </c>
    </row>
    <row r="4733" spans="1:4" x14ac:dyDescent="0.25">
      <c r="A4733" s="74">
        <v>4816018</v>
      </c>
      <c r="B4733" t="s">
        <v>26311</v>
      </c>
      <c r="C4733" s="74" t="s">
        <v>21800</v>
      </c>
      <c r="D4733" s="74">
        <v>4.4800000000000004</v>
      </c>
    </row>
    <row r="4734" spans="1:4" x14ac:dyDescent="0.25">
      <c r="A4734" s="74">
        <v>4816012</v>
      </c>
      <c r="B4734" t="s">
        <v>26312</v>
      </c>
      <c r="C4734" s="74" t="s">
        <v>21800</v>
      </c>
      <c r="D4734" s="74">
        <v>53.35</v>
      </c>
    </row>
    <row r="4735" spans="1:4" x14ac:dyDescent="0.25">
      <c r="A4735" s="74">
        <v>4815805</v>
      </c>
      <c r="B4735" t="s">
        <v>26313</v>
      </c>
      <c r="C4735" s="74" t="s">
        <v>23038</v>
      </c>
      <c r="D4735" s="74">
        <v>12.12</v>
      </c>
    </row>
    <row r="4736" spans="1:4" x14ac:dyDescent="0.25">
      <c r="A4736" s="74">
        <v>4815802</v>
      </c>
      <c r="B4736" t="s">
        <v>26314</v>
      </c>
      <c r="C4736" s="74" t="s">
        <v>23038</v>
      </c>
      <c r="D4736" s="74">
        <v>17.89</v>
      </c>
    </row>
    <row r="4737" spans="1:4" x14ac:dyDescent="0.25">
      <c r="A4737" s="74">
        <v>4805754</v>
      </c>
      <c r="B4737" t="s">
        <v>26315</v>
      </c>
      <c r="C4737" s="74" t="s">
        <v>21800</v>
      </c>
      <c r="D4737" s="74">
        <v>6.14</v>
      </c>
    </row>
    <row r="4738" spans="1:4" x14ac:dyDescent="0.25">
      <c r="A4738" s="74">
        <v>4816145</v>
      </c>
      <c r="B4738" t="s">
        <v>26316</v>
      </c>
      <c r="C4738" s="74" t="s">
        <v>3</v>
      </c>
      <c r="D4738" s="74">
        <v>25.4</v>
      </c>
    </row>
    <row r="4739" spans="1:4" x14ac:dyDescent="0.25">
      <c r="A4739" s="74">
        <v>4816144</v>
      </c>
      <c r="B4739" t="s">
        <v>26317</v>
      </c>
      <c r="C4739" s="74" t="s">
        <v>3</v>
      </c>
      <c r="D4739" s="74">
        <v>22.59</v>
      </c>
    </row>
    <row r="4740" spans="1:4" x14ac:dyDescent="0.25">
      <c r="A4740" s="74">
        <v>4816147</v>
      </c>
      <c r="B4740" t="s">
        <v>26318</v>
      </c>
      <c r="C4740" s="74" t="s">
        <v>3</v>
      </c>
      <c r="D4740" s="74">
        <v>35.53</v>
      </c>
    </row>
    <row r="4741" spans="1:4" x14ac:dyDescent="0.25">
      <c r="A4741" s="74">
        <v>4816146</v>
      </c>
      <c r="B4741" t="s">
        <v>26319</v>
      </c>
      <c r="C4741" s="74" t="s">
        <v>3</v>
      </c>
      <c r="D4741" s="74">
        <v>30.46</v>
      </c>
    </row>
    <row r="4742" spans="1:4" x14ac:dyDescent="0.25">
      <c r="A4742" s="74">
        <v>4816121</v>
      </c>
      <c r="B4742" t="s">
        <v>26320</v>
      </c>
      <c r="C4742" s="74" t="s">
        <v>3</v>
      </c>
      <c r="D4742" s="74">
        <v>29.68</v>
      </c>
    </row>
    <row r="4743" spans="1:4" x14ac:dyDescent="0.25">
      <c r="A4743" s="74">
        <v>4816120</v>
      </c>
      <c r="B4743" t="s">
        <v>26321</v>
      </c>
      <c r="C4743" s="74" t="s">
        <v>3</v>
      </c>
      <c r="D4743" s="74">
        <v>25.74</v>
      </c>
    </row>
    <row r="4744" spans="1:4" x14ac:dyDescent="0.25">
      <c r="A4744" s="74">
        <v>4816123</v>
      </c>
      <c r="B4744" t="s">
        <v>26322</v>
      </c>
      <c r="C4744" s="74" t="s">
        <v>3</v>
      </c>
      <c r="D4744" s="74">
        <v>39.299999999999997</v>
      </c>
    </row>
    <row r="4745" spans="1:4" x14ac:dyDescent="0.25">
      <c r="A4745" s="74">
        <v>4816122</v>
      </c>
      <c r="B4745" t="s">
        <v>26323</v>
      </c>
      <c r="C4745" s="74" t="s">
        <v>3</v>
      </c>
      <c r="D4745" s="74">
        <v>33.67</v>
      </c>
    </row>
    <row r="4746" spans="1:4" x14ac:dyDescent="0.25">
      <c r="A4746" s="74">
        <v>4816125</v>
      </c>
      <c r="B4746" t="s">
        <v>26324</v>
      </c>
      <c r="C4746" s="74" t="s">
        <v>3</v>
      </c>
      <c r="D4746" s="74">
        <v>56.32</v>
      </c>
    </row>
    <row r="4747" spans="1:4" x14ac:dyDescent="0.25">
      <c r="A4747" s="74">
        <v>4816124</v>
      </c>
      <c r="B4747" t="s">
        <v>26325</v>
      </c>
      <c r="C4747" s="74" t="s">
        <v>3</v>
      </c>
      <c r="D4747" s="74">
        <v>46.19</v>
      </c>
    </row>
    <row r="4748" spans="1:4" x14ac:dyDescent="0.25">
      <c r="A4748" s="74">
        <v>4816022</v>
      </c>
      <c r="B4748" t="s">
        <v>26326</v>
      </c>
      <c r="C4748" s="74" t="s">
        <v>3</v>
      </c>
      <c r="D4748" s="74">
        <v>76.099999999999994</v>
      </c>
    </row>
    <row r="4749" spans="1:4" x14ac:dyDescent="0.25">
      <c r="A4749" s="74">
        <v>4816021</v>
      </c>
      <c r="B4749" t="s">
        <v>26327</v>
      </c>
      <c r="C4749" s="74" t="s">
        <v>3</v>
      </c>
      <c r="D4749" s="74">
        <v>60.35</v>
      </c>
    </row>
    <row r="4750" spans="1:4" x14ac:dyDescent="0.25">
      <c r="A4750" s="74">
        <v>4816106</v>
      </c>
      <c r="B4750" t="s">
        <v>26328</v>
      </c>
      <c r="C4750" s="74" t="s">
        <v>3</v>
      </c>
      <c r="D4750" s="74">
        <v>30.64</v>
      </c>
    </row>
    <row r="4751" spans="1:4" x14ac:dyDescent="0.25">
      <c r="A4751" s="74">
        <v>4816105</v>
      </c>
      <c r="B4751" t="s">
        <v>26329</v>
      </c>
      <c r="C4751" s="74" t="s">
        <v>3</v>
      </c>
      <c r="D4751" s="74">
        <v>26.71</v>
      </c>
    </row>
    <row r="4752" spans="1:4" x14ac:dyDescent="0.25">
      <c r="A4752" s="74">
        <v>4816108</v>
      </c>
      <c r="B4752" t="s">
        <v>26330</v>
      </c>
      <c r="C4752" s="74" t="s">
        <v>3</v>
      </c>
      <c r="D4752" s="74">
        <v>40.270000000000003</v>
      </c>
    </row>
    <row r="4753" spans="1:4" x14ac:dyDescent="0.25">
      <c r="A4753" s="74">
        <v>4816107</v>
      </c>
      <c r="B4753" t="s">
        <v>26331</v>
      </c>
      <c r="C4753" s="74" t="s">
        <v>3</v>
      </c>
      <c r="D4753" s="74">
        <v>34.64</v>
      </c>
    </row>
    <row r="4754" spans="1:4" x14ac:dyDescent="0.25">
      <c r="A4754" s="74">
        <v>4816110</v>
      </c>
      <c r="B4754" t="s">
        <v>26332</v>
      </c>
      <c r="C4754" s="74" t="s">
        <v>3</v>
      </c>
      <c r="D4754" s="74">
        <v>57.28</v>
      </c>
    </row>
    <row r="4755" spans="1:4" x14ac:dyDescent="0.25">
      <c r="A4755" s="74">
        <v>4816109</v>
      </c>
      <c r="B4755" t="s">
        <v>26333</v>
      </c>
      <c r="C4755" s="74" t="s">
        <v>3</v>
      </c>
      <c r="D4755" s="74">
        <v>47.16</v>
      </c>
    </row>
    <row r="4756" spans="1:4" x14ac:dyDescent="0.25">
      <c r="A4756" s="74">
        <v>4816100</v>
      </c>
      <c r="B4756" t="s">
        <v>26334</v>
      </c>
      <c r="C4756" s="74" t="s">
        <v>3</v>
      </c>
      <c r="D4756" s="74">
        <v>29.65</v>
      </c>
    </row>
    <row r="4757" spans="1:4" x14ac:dyDescent="0.25">
      <c r="A4757" s="74">
        <v>4816099</v>
      </c>
      <c r="B4757" t="s">
        <v>26335</v>
      </c>
      <c r="C4757" s="74" t="s">
        <v>3</v>
      </c>
      <c r="D4757" s="74">
        <v>27.45</v>
      </c>
    </row>
    <row r="4758" spans="1:4" x14ac:dyDescent="0.25">
      <c r="A4758" s="74">
        <v>4816102</v>
      </c>
      <c r="B4758" t="s">
        <v>26336</v>
      </c>
      <c r="C4758" s="74" t="s">
        <v>3</v>
      </c>
      <c r="D4758" s="74">
        <v>37.93</v>
      </c>
    </row>
    <row r="4759" spans="1:4" x14ac:dyDescent="0.25">
      <c r="A4759" s="74">
        <v>4816101</v>
      </c>
      <c r="B4759" t="s">
        <v>26337</v>
      </c>
      <c r="C4759" s="74" t="s">
        <v>3</v>
      </c>
      <c r="D4759" s="74">
        <v>35.700000000000003</v>
      </c>
    </row>
    <row r="4760" spans="1:4" x14ac:dyDescent="0.25">
      <c r="A4760" s="74">
        <v>4816104</v>
      </c>
      <c r="B4760" t="s">
        <v>26338</v>
      </c>
      <c r="C4760" s="74" t="s">
        <v>3</v>
      </c>
      <c r="D4760" s="74">
        <v>54.02</v>
      </c>
    </row>
    <row r="4761" spans="1:4" x14ac:dyDescent="0.25">
      <c r="A4761" s="74">
        <v>4816103</v>
      </c>
      <c r="B4761" t="s">
        <v>26339</v>
      </c>
      <c r="C4761" s="74" t="s">
        <v>3</v>
      </c>
      <c r="D4761" s="74">
        <v>48.34</v>
      </c>
    </row>
    <row r="4762" spans="1:4" x14ac:dyDescent="0.25">
      <c r="A4762" s="74">
        <v>4815804</v>
      </c>
      <c r="B4762" t="s">
        <v>26340</v>
      </c>
      <c r="C4762" s="74" t="s">
        <v>15645</v>
      </c>
      <c r="D4762" s="74">
        <v>0.54</v>
      </c>
    </row>
    <row r="4763" spans="1:4" x14ac:dyDescent="0.25">
      <c r="A4763" s="74">
        <v>4816002</v>
      </c>
      <c r="B4763" t="s">
        <v>26341</v>
      </c>
      <c r="C4763" s="74" t="s">
        <v>21800</v>
      </c>
      <c r="D4763" s="74">
        <v>1208.74</v>
      </c>
    </row>
    <row r="4764" spans="1:4" x14ac:dyDescent="0.25">
      <c r="A4764" s="74">
        <v>4805765</v>
      </c>
      <c r="B4764" t="s">
        <v>26342</v>
      </c>
      <c r="C4764" s="74" t="s">
        <v>21800</v>
      </c>
      <c r="D4764" s="74">
        <v>180.56</v>
      </c>
    </row>
    <row r="4765" spans="1:4" x14ac:dyDescent="0.25">
      <c r="A4765" s="74">
        <v>4816000</v>
      </c>
      <c r="B4765" t="s">
        <v>26343</v>
      </c>
      <c r="C4765" s="74" t="s">
        <v>21800</v>
      </c>
      <c r="D4765" s="74">
        <v>415.46</v>
      </c>
    </row>
    <row r="4766" spans="1:4" x14ac:dyDescent="0.25">
      <c r="A4766" s="74">
        <v>4816001</v>
      </c>
      <c r="B4766" t="s">
        <v>26344</v>
      </c>
      <c r="C4766" s="74" t="s">
        <v>21800</v>
      </c>
      <c r="D4766" s="74">
        <v>684.14</v>
      </c>
    </row>
    <row r="4767" spans="1:4" x14ac:dyDescent="0.25">
      <c r="A4767" s="74">
        <v>4805749</v>
      </c>
      <c r="B4767" t="s">
        <v>26345</v>
      </c>
      <c r="C4767" s="74" t="s">
        <v>21800</v>
      </c>
      <c r="D4767" s="74">
        <v>65.73</v>
      </c>
    </row>
    <row r="4768" spans="1:4" x14ac:dyDescent="0.25">
      <c r="A4768" s="74">
        <v>4805751</v>
      </c>
      <c r="B4768" t="s">
        <v>26346</v>
      </c>
      <c r="C4768" s="74" t="s">
        <v>21800</v>
      </c>
      <c r="D4768" s="74">
        <v>49.3</v>
      </c>
    </row>
    <row r="4769" spans="1:4" x14ac:dyDescent="0.25">
      <c r="A4769" s="74">
        <v>4805752</v>
      </c>
      <c r="B4769" t="s">
        <v>26347</v>
      </c>
      <c r="C4769" s="74" t="s">
        <v>21800</v>
      </c>
      <c r="D4769" s="74">
        <v>59.16</v>
      </c>
    </row>
    <row r="4770" spans="1:4" x14ac:dyDescent="0.25">
      <c r="A4770" s="74">
        <v>4805753</v>
      </c>
      <c r="B4770" t="s">
        <v>26348</v>
      </c>
      <c r="C4770" s="74" t="s">
        <v>21800</v>
      </c>
      <c r="D4770" s="74">
        <v>69.02</v>
      </c>
    </row>
    <row r="4771" spans="1:4" x14ac:dyDescent="0.25">
      <c r="A4771" s="74">
        <v>4805750</v>
      </c>
      <c r="B4771" t="s">
        <v>26349</v>
      </c>
      <c r="C4771" s="74" t="s">
        <v>21800</v>
      </c>
      <c r="D4771" s="74">
        <v>39.44</v>
      </c>
    </row>
    <row r="4772" spans="1:4" x14ac:dyDescent="0.25">
      <c r="A4772" s="74">
        <v>4805767</v>
      </c>
      <c r="B4772" t="s">
        <v>26350</v>
      </c>
      <c r="C4772" s="74" t="s">
        <v>21800</v>
      </c>
      <c r="D4772" s="74">
        <v>68.099999999999994</v>
      </c>
    </row>
    <row r="4773" spans="1:4" x14ac:dyDescent="0.25">
      <c r="A4773" s="74">
        <v>4805769</v>
      </c>
      <c r="B4773" t="s">
        <v>26351</v>
      </c>
      <c r="C4773" s="74" t="s">
        <v>21800</v>
      </c>
      <c r="D4773" s="74">
        <v>81.069999999999993</v>
      </c>
    </row>
    <row r="4774" spans="1:4" x14ac:dyDescent="0.25">
      <c r="A4774" s="74">
        <v>4805770</v>
      </c>
      <c r="B4774" t="s">
        <v>26352</v>
      </c>
      <c r="C4774" s="74" t="s">
        <v>21800</v>
      </c>
      <c r="D4774" s="74">
        <v>94.04</v>
      </c>
    </row>
    <row r="4775" spans="1:4" x14ac:dyDescent="0.25">
      <c r="A4775" s="74">
        <v>4805760</v>
      </c>
      <c r="B4775" t="s">
        <v>26353</v>
      </c>
      <c r="C4775" s="74" t="s">
        <v>21800</v>
      </c>
      <c r="D4775" s="74">
        <v>55.13</v>
      </c>
    </row>
    <row r="4776" spans="1:4" x14ac:dyDescent="0.25">
      <c r="A4776" s="74">
        <v>4805757</v>
      </c>
      <c r="B4776" t="s">
        <v>26354</v>
      </c>
      <c r="C4776" s="74" t="s">
        <v>21800</v>
      </c>
      <c r="D4776" s="74">
        <v>6.77</v>
      </c>
    </row>
    <row r="4777" spans="1:4" x14ac:dyDescent="0.25">
      <c r="A4777" s="74">
        <v>4805762</v>
      </c>
      <c r="B4777" t="s">
        <v>26355</v>
      </c>
      <c r="C4777" s="74" t="s">
        <v>21800</v>
      </c>
      <c r="D4777" s="74">
        <v>8.34</v>
      </c>
    </row>
    <row r="4778" spans="1:4" x14ac:dyDescent="0.25">
      <c r="A4778" s="74">
        <v>4806395</v>
      </c>
      <c r="B4778" t="s">
        <v>26356</v>
      </c>
      <c r="C4778" s="74" t="s">
        <v>15645</v>
      </c>
      <c r="D4778" s="74">
        <v>5.49</v>
      </c>
    </row>
    <row r="4779" spans="1:4" x14ac:dyDescent="0.25">
      <c r="A4779" s="74">
        <v>4816003</v>
      </c>
      <c r="B4779" t="s">
        <v>26357</v>
      </c>
      <c r="C4779" s="74" t="s">
        <v>3</v>
      </c>
      <c r="D4779" s="74">
        <v>38.78</v>
      </c>
    </row>
    <row r="4780" spans="1:4" x14ac:dyDescent="0.25">
      <c r="A4780" s="74">
        <v>4816017</v>
      </c>
      <c r="B4780" t="s">
        <v>26358</v>
      </c>
      <c r="C4780" s="74" t="s">
        <v>21800</v>
      </c>
      <c r="D4780" s="74">
        <v>20.3</v>
      </c>
    </row>
    <row r="4781" spans="1:4" x14ac:dyDescent="0.25">
      <c r="A4781" s="74">
        <v>4816023</v>
      </c>
      <c r="B4781" t="s">
        <v>26359</v>
      </c>
      <c r="C4781" s="74" t="s">
        <v>8</v>
      </c>
      <c r="D4781" s="74">
        <v>223.69</v>
      </c>
    </row>
    <row r="4782" spans="1:4" x14ac:dyDescent="0.25">
      <c r="A4782" s="74">
        <v>4816025</v>
      </c>
      <c r="B4782" t="s">
        <v>26360</v>
      </c>
      <c r="C4782" s="74" t="s">
        <v>8</v>
      </c>
      <c r="D4782" s="74">
        <v>412.54</v>
      </c>
    </row>
    <row r="4783" spans="1:4" x14ac:dyDescent="0.25">
      <c r="A4783" s="74">
        <v>4816024</v>
      </c>
      <c r="B4783" t="s">
        <v>26361</v>
      </c>
      <c r="C4783" s="74" t="s">
        <v>8</v>
      </c>
      <c r="D4783" s="74">
        <v>281.31</v>
      </c>
    </row>
    <row r="4784" spans="1:4" x14ac:dyDescent="0.25">
      <c r="A4784" s="74">
        <v>4816005</v>
      </c>
      <c r="B4784" t="s">
        <v>26362</v>
      </c>
      <c r="C4784" s="74" t="s">
        <v>21800</v>
      </c>
      <c r="D4784" s="74">
        <v>77.5</v>
      </c>
    </row>
    <row r="4785" spans="1:4" x14ac:dyDescent="0.25">
      <c r="A4785" s="74">
        <v>4800400</v>
      </c>
      <c r="B4785" t="s">
        <v>23338</v>
      </c>
      <c r="C4785" s="74" t="s">
        <v>23038</v>
      </c>
      <c r="D4785" s="74">
        <v>4.59</v>
      </c>
    </row>
    <row r="4786" spans="1:4" x14ac:dyDescent="0.25">
      <c r="A4786" s="74">
        <v>4816016</v>
      </c>
      <c r="B4786" t="s">
        <v>26363</v>
      </c>
      <c r="C4786" s="74" t="s">
        <v>21800</v>
      </c>
      <c r="D4786" s="74">
        <v>38.619999999999997</v>
      </c>
    </row>
    <row r="4787" spans="1:4" x14ac:dyDescent="0.25">
      <c r="A4787" s="74">
        <v>4800412</v>
      </c>
      <c r="B4787" t="s">
        <v>23339</v>
      </c>
      <c r="C4787" s="74" t="s">
        <v>23038</v>
      </c>
      <c r="D4787" s="74">
        <v>3.94</v>
      </c>
    </row>
    <row r="4788" spans="1:4" x14ac:dyDescent="0.25">
      <c r="A4788" s="74">
        <v>4815671</v>
      </c>
      <c r="B4788" t="s">
        <v>26364</v>
      </c>
      <c r="C4788" s="74" t="s">
        <v>21800</v>
      </c>
      <c r="D4788" s="74">
        <v>15.24</v>
      </c>
    </row>
    <row r="4789" spans="1:4" x14ac:dyDescent="0.25">
      <c r="A4789" s="74">
        <v>4815803</v>
      </c>
      <c r="B4789" t="s">
        <v>26365</v>
      </c>
      <c r="C4789" s="74" t="s">
        <v>3</v>
      </c>
      <c r="D4789" s="74">
        <v>7.71</v>
      </c>
    </row>
    <row r="4790" spans="1:4" x14ac:dyDescent="0.25">
      <c r="A4790" s="74">
        <v>4816011</v>
      </c>
      <c r="B4790" t="s">
        <v>26366</v>
      </c>
      <c r="C4790" s="74" t="s">
        <v>21800</v>
      </c>
      <c r="D4790" s="74">
        <v>1458.33</v>
      </c>
    </row>
    <row r="4791" spans="1:4" x14ac:dyDescent="0.25">
      <c r="A4791" s="74">
        <v>4816014</v>
      </c>
      <c r="B4791" t="s">
        <v>26367</v>
      </c>
      <c r="C4791" s="74" t="s">
        <v>21800</v>
      </c>
      <c r="D4791" s="74">
        <v>47.44</v>
      </c>
    </row>
    <row r="4792" spans="1:4" x14ac:dyDescent="0.25">
      <c r="A4792" s="74">
        <v>4816010</v>
      </c>
      <c r="B4792" t="s">
        <v>26368</v>
      </c>
      <c r="C4792" s="74" t="s">
        <v>21800</v>
      </c>
      <c r="D4792" s="74">
        <v>33.9</v>
      </c>
    </row>
    <row r="4793" spans="1:4" x14ac:dyDescent="0.25">
      <c r="A4793" s="74">
        <v>4816015</v>
      </c>
      <c r="B4793" t="s">
        <v>26369</v>
      </c>
      <c r="C4793" s="74" t="s">
        <v>21800</v>
      </c>
      <c r="D4793" s="74">
        <v>19.64</v>
      </c>
    </row>
    <row r="4794" spans="1:4" x14ac:dyDescent="0.25">
      <c r="A4794" s="74">
        <v>4816119</v>
      </c>
      <c r="B4794" t="s">
        <v>26370</v>
      </c>
      <c r="C4794" s="74" t="s">
        <v>21800</v>
      </c>
      <c r="D4794" s="74">
        <v>32.85</v>
      </c>
    </row>
    <row r="4795" spans="1:4" x14ac:dyDescent="0.25">
      <c r="A4795" s="74">
        <v>4816004</v>
      </c>
      <c r="B4795" t="s">
        <v>26371</v>
      </c>
      <c r="C4795" s="74" t="s">
        <v>3</v>
      </c>
      <c r="D4795" s="74">
        <v>38.76</v>
      </c>
    </row>
    <row r="4796" spans="1:4" x14ac:dyDescent="0.25">
      <c r="A4796" s="74">
        <v>4915652</v>
      </c>
      <c r="B4796" t="s">
        <v>26372</v>
      </c>
      <c r="C4796" s="74" t="s">
        <v>15645</v>
      </c>
      <c r="D4796" s="74">
        <v>7.47</v>
      </c>
    </row>
    <row r="4797" spans="1:4" x14ac:dyDescent="0.25">
      <c r="A4797" s="74">
        <v>4915651</v>
      </c>
      <c r="B4797" t="s">
        <v>26373</v>
      </c>
      <c r="C4797" s="74" t="s">
        <v>15645</v>
      </c>
      <c r="D4797" s="74">
        <v>8.6</v>
      </c>
    </row>
    <row r="4798" spans="1:4" x14ac:dyDescent="0.25">
      <c r="A4798" s="74">
        <v>4915723</v>
      </c>
      <c r="B4798" t="s">
        <v>26374</v>
      </c>
      <c r="C4798" s="74" t="s">
        <v>23038</v>
      </c>
      <c r="D4798" s="74">
        <v>2.92</v>
      </c>
    </row>
    <row r="4799" spans="1:4" x14ac:dyDescent="0.25">
      <c r="A4799" s="74">
        <v>4915724</v>
      </c>
      <c r="B4799" t="s">
        <v>26375</v>
      </c>
      <c r="C4799" s="74" t="s">
        <v>23038</v>
      </c>
      <c r="D4799" s="74">
        <v>1.61</v>
      </c>
    </row>
    <row r="4800" spans="1:4" x14ac:dyDescent="0.25">
      <c r="A4800" s="74">
        <v>4915637</v>
      </c>
      <c r="B4800" t="s">
        <v>26376</v>
      </c>
      <c r="C4800" s="74" t="s">
        <v>23038</v>
      </c>
      <c r="D4800" s="74">
        <v>0.98</v>
      </c>
    </row>
    <row r="4801" spans="1:4" x14ac:dyDescent="0.25">
      <c r="A4801" s="74">
        <v>4915779</v>
      </c>
      <c r="B4801" t="s">
        <v>26377</v>
      </c>
      <c r="C4801" s="74" t="s">
        <v>23038</v>
      </c>
      <c r="D4801" s="74">
        <v>0.62</v>
      </c>
    </row>
    <row r="4802" spans="1:4" x14ac:dyDescent="0.25">
      <c r="A4802" s="74">
        <v>4915638</v>
      </c>
      <c r="B4802" t="s">
        <v>26378</v>
      </c>
      <c r="C4802" s="74" t="s">
        <v>23038</v>
      </c>
      <c r="D4802" s="74">
        <v>0.74</v>
      </c>
    </row>
    <row r="4803" spans="1:4" x14ac:dyDescent="0.25">
      <c r="A4803" s="74">
        <v>4915636</v>
      </c>
      <c r="B4803" t="s">
        <v>26379</v>
      </c>
      <c r="C4803" s="74" t="s">
        <v>23038</v>
      </c>
      <c r="D4803" s="74">
        <v>1.02</v>
      </c>
    </row>
    <row r="4804" spans="1:4" x14ac:dyDescent="0.25">
      <c r="A4804" s="74">
        <v>4915744</v>
      </c>
      <c r="B4804" t="s">
        <v>26380</v>
      </c>
      <c r="C4804" s="74" t="s">
        <v>23038</v>
      </c>
      <c r="D4804" s="74">
        <v>0.66</v>
      </c>
    </row>
    <row r="4805" spans="1:4" x14ac:dyDescent="0.25">
      <c r="A4805" s="74">
        <v>4915700</v>
      </c>
      <c r="B4805" t="s">
        <v>26381</v>
      </c>
      <c r="C4805" s="74" t="s">
        <v>23038</v>
      </c>
      <c r="D4805" s="74">
        <v>1.1399999999999999</v>
      </c>
    </row>
    <row r="4806" spans="1:4" x14ac:dyDescent="0.25">
      <c r="A4806" s="74">
        <v>4915590</v>
      </c>
      <c r="B4806" t="s">
        <v>26382</v>
      </c>
      <c r="C4806" s="74" t="s">
        <v>23038</v>
      </c>
      <c r="D4806" s="74">
        <v>0.74</v>
      </c>
    </row>
    <row r="4807" spans="1:4" x14ac:dyDescent="0.25">
      <c r="A4807" s="74">
        <v>4915591</v>
      </c>
      <c r="B4807" t="s">
        <v>26383</v>
      </c>
      <c r="C4807" s="74" t="s">
        <v>23038</v>
      </c>
      <c r="D4807" s="74">
        <v>0.87</v>
      </c>
    </row>
    <row r="4808" spans="1:4" x14ac:dyDescent="0.25">
      <c r="A4808" s="74">
        <v>4915701</v>
      </c>
      <c r="B4808" t="s">
        <v>26384</v>
      </c>
      <c r="C4808" s="74" t="s">
        <v>23038</v>
      </c>
      <c r="D4808" s="74">
        <v>1.1599999999999999</v>
      </c>
    </row>
    <row r="4809" spans="1:4" x14ac:dyDescent="0.25">
      <c r="A4809" s="74">
        <v>4915703</v>
      </c>
      <c r="B4809" t="s">
        <v>26385</v>
      </c>
      <c r="C4809" s="74" t="s">
        <v>21800</v>
      </c>
      <c r="D4809" s="74">
        <v>95.69</v>
      </c>
    </row>
    <row r="4810" spans="1:4" x14ac:dyDescent="0.25">
      <c r="A4810" s="74">
        <v>4915705</v>
      </c>
      <c r="B4810" t="s">
        <v>26386</v>
      </c>
      <c r="C4810" s="74" t="s">
        <v>21800</v>
      </c>
      <c r="D4810" s="74">
        <v>113.84</v>
      </c>
    </row>
    <row r="4811" spans="1:4" x14ac:dyDescent="0.25">
      <c r="A4811" s="74">
        <v>4915743</v>
      </c>
      <c r="B4811" t="s">
        <v>26387</v>
      </c>
      <c r="C4811" s="74" t="s">
        <v>23038</v>
      </c>
      <c r="D4811" s="74">
        <v>0.08</v>
      </c>
    </row>
    <row r="4812" spans="1:4" x14ac:dyDescent="0.25">
      <c r="A4812" s="74">
        <v>4915768</v>
      </c>
      <c r="B4812" t="s">
        <v>26388</v>
      </c>
      <c r="C4812" s="74" t="s">
        <v>21800</v>
      </c>
      <c r="D4812" s="74">
        <v>12.84</v>
      </c>
    </row>
    <row r="4813" spans="1:4" x14ac:dyDescent="0.25">
      <c r="A4813" s="74">
        <v>4915713</v>
      </c>
      <c r="B4813" t="s">
        <v>26389</v>
      </c>
      <c r="C4813" s="74" t="s">
        <v>21800</v>
      </c>
      <c r="D4813" s="74">
        <v>57.98</v>
      </c>
    </row>
    <row r="4814" spans="1:4" x14ac:dyDescent="0.25">
      <c r="A4814" s="74">
        <v>4915650</v>
      </c>
      <c r="B4814" t="s">
        <v>26390</v>
      </c>
      <c r="C4814" s="74" t="s">
        <v>4</v>
      </c>
      <c r="D4814" s="74">
        <v>354.6</v>
      </c>
    </row>
    <row r="4815" spans="1:4" x14ac:dyDescent="0.25">
      <c r="A4815" s="74">
        <v>4915645</v>
      </c>
      <c r="B4815" t="s">
        <v>26391</v>
      </c>
      <c r="C4815" s="74" t="s">
        <v>4</v>
      </c>
      <c r="D4815" s="74">
        <v>284.70999999999998</v>
      </c>
    </row>
    <row r="4816" spans="1:4" x14ac:dyDescent="0.25">
      <c r="A4816" s="74">
        <v>4915712</v>
      </c>
      <c r="B4816" t="s">
        <v>26392</v>
      </c>
      <c r="C4816" s="74" t="s">
        <v>21800</v>
      </c>
      <c r="D4816" s="74">
        <v>19.329999999999998</v>
      </c>
    </row>
    <row r="4817" spans="1:4" x14ac:dyDescent="0.25">
      <c r="A4817" s="74">
        <v>4915791</v>
      </c>
      <c r="B4817" t="s">
        <v>26393</v>
      </c>
      <c r="C4817" s="74" t="s">
        <v>21800</v>
      </c>
      <c r="D4817" s="74">
        <v>72.88</v>
      </c>
    </row>
    <row r="4818" spans="1:4" x14ac:dyDescent="0.25">
      <c r="A4818" s="74">
        <v>4915711</v>
      </c>
      <c r="B4818" t="s">
        <v>26394</v>
      </c>
      <c r="C4818" s="74" t="s">
        <v>3</v>
      </c>
      <c r="D4818" s="74">
        <v>1.29</v>
      </c>
    </row>
    <row r="4819" spans="1:4" x14ac:dyDescent="0.25">
      <c r="A4819" s="74">
        <v>4915790</v>
      </c>
      <c r="B4819" t="s">
        <v>26395</v>
      </c>
      <c r="C4819" s="74" t="s">
        <v>63</v>
      </c>
      <c r="D4819" s="74">
        <v>236.68</v>
      </c>
    </row>
    <row r="4820" spans="1:4" x14ac:dyDescent="0.25">
      <c r="A4820" s="74">
        <v>4915793</v>
      </c>
      <c r="B4820" t="s">
        <v>26396</v>
      </c>
      <c r="C4820" s="74" t="s">
        <v>63</v>
      </c>
      <c r="D4820" s="74">
        <v>185.27</v>
      </c>
    </row>
    <row r="4821" spans="1:4" x14ac:dyDescent="0.25">
      <c r="A4821" s="74">
        <v>4915792</v>
      </c>
      <c r="B4821" t="s">
        <v>26397</v>
      </c>
      <c r="C4821" s="74" t="s">
        <v>63</v>
      </c>
      <c r="D4821" s="74">
        <v>80.31</v>
      </c>
    </row>
    <row r="4822" spans="1:4" x14ac:dyDescent="0.25">
      <c r="A4822" s="74">
        <v>4915718</v>
      </c>
      <c r="B4822" t="s">
        <v>26398</v>
      </c>
      <c r="C4822" s="74" t="s">
        <v>23038</v>
      </c>
      <c r="D4822" s="74">
        <v>8.59</v>
      </c>
    </row>
    <row r="4823" spans="1:4" x14ac:dyDescent="0.25">
      <c r="A4823" s="74">
        <v>4915672</v>
      </c>
      <c r="B4823" t="s">
        <v>26399</v>
      </c>
      <c r="C4823" s="74" t="s">
        <v>3</v>
      </c>
      <c r="D4823" s="74">
        <v>3.87</v>
      </c>
    </row>
    <row r="4824" spans="1:4" x14ac:dyDescent="0.25">
      <c r="A4824" s="74">
        <v>4915708</v>
      </c>
      <c r="B4824" t="s">
        <v>26400</v>
      </c>
      <c r="C4824" s="74" t="s">
        <v>3</v>
      </c>
      <c r="D4824" s="74">
        <v>0.64</v>
      </c>
    </row>
    <row r="4825" spans="1:4" x14ac:dyDescent="0.25">
      <c r="A4825" s="74">
        <v>4915710</v>
      </c>
      <c r="B4825" t="s">
        <v>26401</v>
      </c>
      <c r="C4825" s="74" t="s">
        <v>3</v>
      </c>
      <c r="D4825" s="74">
        <v>3.87</v>
      </c>
    </row>
    <row r="4826" spans="1:4" x14ac:dyDescent="0.25">
      <c r="A4826" s="74">
        <v>4915709</v>
      </c>
      <c r="B4826" t="s">
        <v>26402</v>
      </c>
      <c r="C4826" s="74" t="s">
        <v>3</v>
      </c>
      <c r="D4826" s="74">
        <v>0.97</v>
      </c>
    </row>
    <row r="4827" spans="1:4" x14ac:dyDescent="0.25">
      <c r="A4827" s="74">
        <v>4915686</v>
      </c>
      <c r="B4827" t="s">
        <v>26403</v>
      </c>
      <c r="C4827" s="74" t="s">
        <v>15645</v>
      </c>
      <c r="D4827" s="74">
        <v>3.87</v>
      </c>
    </row>
    <row r="4828" spans="1:4" x14ac:dyDescent="0.25">
      <c r="A4828" s="74">
        <v>4915687</v>
      </c>
      <c r="B4828" t="s">
        <v>26404</v>
      </c>
      <c r="C4828" s="74" t="s">
        <v>15645</v>
      </c>
      <c r="D4828" s="74">
        <v>2.42</v>
      </c>
    </row>
    <row r="4829" spans="1:4" x14ac:dyDescent="0.25">
      <c r="A4829" s="74">
        <v>4915634</v>
      </c>
      <c r="B4829" t="s">
        <v>26405</v>
      </c>
      <c r="C4829" s="74" t="s">
        <v>3</v>
      </c>
      <c r="D4829" s="74">
        <v>61.19</v>
      </c>
    </row>
    <row r="4830" spans="1:4" x14ac:dyDescent="0.25">
      <c r="A4830" s="74">
        <v>4915633</v>
      </c>
      <c r="B4830" t="s">
        <v>26406</v>
      </c>
      <c r="C4830" s="74" t="s">
        <v>3</v>
      </c>
      <c r="D4830" s="74">
        <v>20.18</v>
      </c>
    </row>
    <row r="4831" spans="1:4" x14ac:dyDescent="0.25">
      <c r="A4831" s="74">
        <v>4915714</v>
      </c>
      <c r="B4831" t="s">
        <v>26407</v>
      </c>
      <c r="C4831" s="74" t="s">
        <v>3</v>
      </c>
      <c r="D4831" s="74">
        <v>3.67</v>
      </c>
    </row>
    <row r="4832" spans="1:4" x14ac:dyDescent="0.25">
      <c r="A4832" s="74">
        <v>4915759</v>
      </c>
      <c r="B4832" t="s">
        <v>26408</v>
      </c>
      <c r="C4832" s="74" t="s">
        <v>15645</v>
      </c>
      <c r="D4832" s="74">
        <v>6.52</v>
      </c>
    </row>
    <row r="4833" spans="1:4" x14ac:dyDescent="0.25">
      <c r="A4833" s="74">
        <v>4915758</v>
      </c>
      <c r="B4833" t="s">
        <v>26409</v>
      </c>
      <c r="C4833" s="74" t="s">
        <v>3</v>
      </c>
      <c r="D4833" s="74">
        <v>3.89</v>
      </c>
    </row>
    <row r="4834" spans="1:4" x14ac:dyDescent="0.25">
      <c r="A4834" s="74">
        <v>4915640</v>
      </c>
      <c r="B4834" t="s">
        <v>26410</v>
      </c>
      <c r="C4834" s="74" t="s">
        <v>21800</v>
      </c>
      <c r="D4834" s="74">
        <v>19.329999999999998</v>
      </c>
    </row>
    <row r="4835" spans="1:4" x14ac:dyDescent="0.25">
      <c r="A4835" s="74">
        <v>4915639</v>
      </c>
      <c r="B4835" t="s">
        <v>26411</v>
      </c>
      <c r="C4835" s="74" t="s">
        <v>23038</v>
      </c>
      <c r="D4835" s="74">
        <v>3.87</v>
      </c>
    </row>
    <row r="4836" spans="1:4" x14ac:dyDescent="0.25">
      <c r="A4836" s="74">
        <v>4915695</v>
      </c>
      <c r="B4836" t="s">
        <v>26412</v>
      </c>
      <c r="C4836" s="74" t="s">
        <v>3</v>
      </c>
      <c r="D4836" s="74">
        <v>6.09</v>
      </c>
    </row>
    <row r="4837" spans="1:4" x14ac:dyDescent="0.25">
      <c r="A4837" s="74">
        <v>4915696</v>
      </c>
      <c r="B4837" t="s">
        <v>26413</v>
      </c>
      <c r="C4837" s="74" t="s">
        <v>3</v>
      </c>
      <c r="D4837" s="74">
        <v>6.09</v>
      </c>
    </row>
    <row r="4838" spans="1:4" x14ac:dyDescent="0.25">
      <c r="A4838" s="74">
        <v>4915694</v>
      </c>
      <c r="B4838" t="s">
        <v>26414</v>
      </c>
      <c r="C4838" s="74" t="s">
        <v>3</v>
      </c>
      <c r="D4838" s="74">
        <v>28.41</v>
      </c>
    </row>
    <row r="4839" spans="1:4" x14ac:dyDescent="0.25">
      <c r="A4839" s="74">
        <v>4915654</v>
      </c>
      <c r="B4839" t="s">
        <v>26415</v>
      </c>
      <c r="C4839" s="74" t="s">
        <v>23038</v>
      </c>
      <c r="D4839" s="74">
        <v>11.12</v>
      </c>
    </row>
    <row r="4840" spans="1:4" x14ac:dyDescent="0.25">
      <c r="A4840" s="74">
        <v>4900001</v>
      </c>
      <c r="B4840" t="s">
        <v>26416</v>
      </c>
      <c r="C4840" s="74" t="s">
        <v>21800</v>
      </c>
      <c r="D4840" s="74">
        <v>0</v>
      </c>
    </row>
    <row r="4841" spans="1:4" x14ac:dyDescent="0.25">
      <c r="A4841" s="74">
        <v>4915801</v>
      </c>
      <c r="B4841" t="s">
        <v>26417</v>
      </c>
      <c r="C4841" s="74" t="s">
        <v>21800</v>
      </c>
      <c r="D4841" s="74">
        <v>0</v>
      </c>
    </row>
    <row r="4842" spans="1:4" x14ac:dyDescent="0.25">
      <c r="A4842" s="74">
        <v>4916290</v>
      </c>
      <c r="B4842" t="s">
        <v>26418</v>
      </c>
      <c r="C4842" s="74" t="s">
        <v>21800</v>
      </c>
      <c r="D4842" s="74">
        <v>345.94</v>
      </c>
    </row>
    <row r="4843" spans="1:4" x14ac:dyDescent="0.25">
      <c r="A4843" s="74">
        <v>4915765</v>
      </c>
      <c r="B4843" t="s">
        <v>26419</v>
      </c>
      <c r="C4843" s="74" t="s">
        <v>21800</v>
      </c>
      <c r="D4843" s="74">
        <v>196.62</v>
      </c>
    </row>
    <row r="4844" spans="1:4" x14ac:dyDescent="0.25">
      <c r="A4844" s="74">
        <v>4915766</v>
      </c>
      <c r="B4844" t="s">
        <v>26420</v>
      </c>
      <c r="C4844" s="74" t="s">
        <v>21800</v>
      </c>
      <c r="D4844" s="74">
        <v>115.41</v>
      </c>
    </row>
    <row r="4845" spans="1:4" x14ac:dyDescent="0.25">
      <c r="A4845" s="74">
        <v>4915764</v>
      </c>
      <c r="B4845" t="s">
        <v>26421</v>
      </c>
      <c r="C4845" s="74" t="s">
        <v>21800</v>
      </c>
      <c r="D4845" s="74">
        <v>353.91</v>
      </c>
    </row>
    <row r="4846" spans="1:4" x14ac:dyDescent="0.25">
      <c r="A4846" s="74">
        <v>4915767</v>
      </c>
      <c r="B4846" t="s">
        <v>26422</v>
      </c>
      <c r="C4846" s="74" t="s">
        <v>21800</v>
      </c>
      <c r="D4846" s="74">
        <v>75.84</v>
      </c>
    </row>
    <row r="4847" spans="1:4" x14ac:dyDescent="0.25">
      <c r="A4847" s="74">
        <v>4915777</v>
      </c>
      <c r="B4847" t="s">
        <v>26423</v>
      </c>
      <c r="C4847" s="74" t="s">
        <v>3</v>
      </c>
      <c r="D4847" s="74">
        <v>12.52</v>
      </c>
    </row>
    <row r="4848" spans="1:4" x14ac:dyDescent="0.25">
      <c r="A4848" s="74">
        <v>4915618</v>
      </c>
      <c r="B4848" t="s">
        <v>26424</v>
      </c>
      <c r="C4848" s="74" t="s">
        <v>23038</v>
      </c>
      <c r="D4848" s="74">
        <v>3.07</v>
      </c>
    </row>
    <row r="4849" spans="1:4" x14ac:dyDescent="0.25">
      <c r="A4849" s="74">
        <v>4915774</v>
      </c>
      <c r="B4849" t="s">
        <v>26425</v>
      </c>
      <c r="C4849" s="74" t="s">
        <v>21800</v>
      </c>
      <c r="D4849" s="74">
        <v>22</v>
      </c>
    </row>
    <row r="4850" spans="1:4" x14ac:dyDescent="0.25">
      <c r="A4850" s="74">
        <v>4915719</v>
      </c>
      <c r="B4850" t="s">
        <v>26426</v>
      </c>
      <c r="C4850" s="74" t="s">
        <v>23038</v>
      </c>
      <c r="D4850" s="74">
        <v>32.08</v>
      </c>
    </row>
    <row r="4851" spans="1:4" x14ac:dyDescent="0.25">
      <c r="A4851" s="74">
        <v>4915611</v>
      </c>
      <c r="B4851" t="s">
        <v>26427</v>
      </c>
      <c r="C4851" s="74" t="s">
        <v>21800</v>
      </c>
      <c r="D4851" s="74">
        <v>10.91</v>
      </c>
    </row>
    <row r="4852" spans="1:4" x14ac:dyDescent="0.25">
      <c r="A4852" s="74">
        <v>4915733</v>
      </c>
      <c r="B4852" t="s">
        <v>26428</v>
      </c>
      <c r="C4852" s="74" t="s">
        <v>21800</v>
      </c>
      <c r="D4852" s="74">
        <v>36.020000000000003</v>
      </c>
    </row>
    <row r="4853" spans="1:4" x14ac:dyDescent="0.25">
      <c r="A4853" s="74">
        <v>4915734</v>
      </c>
      <c r="B4853" t="s">
        <v>26429</v>
      </c>
      <c r="C4853" s="74" t="s">
        <v>21800</v>
      </c>
      <c r="D4853" s="74">
        <v>11.37</v>
      </c>
    </row>
    <row r="4854" spans="1:4" x14ac:dyDescent="0.25">
      <c r="A4854" s="74">
        <v>4915727</v>
      </c>
      <c r="B4854" t="s">
        <v>26430</v>
      </c>
      <c r="C4854" s="74" t="s">
        <v>3</v>
      </c>
      <c r="D4854" s="74">
        <v>9.82</v>
      </c>
    </row>
    <row r="4855" spans="1:4" x14ac:dyDescent="0.25">
      <c r="A4855" s="74">
        <v>4915726</v>
      </c>
      <c r="B4855" t="s">
        <v>26431</v>
      </c>
      <c r="C4855" s="74" t="s">
        <v>3</v>
      </c>
      <c r="D4855" s="74">
        <v>23.63</v>
      </c>
    </row>
    <row r="4856" spans="1:4" x14ac:dyDescent="0.25">
      <c r="A4856" s="74">
        <v>4915594</v>
      </c>
      <c r="B4856" t="s">
        <v>26432</v>
      </c>
      <c r="C4856" s="74" t="s">
        <v>3</v>
      </c>
      <c r="D4856" s="74">
        <v>21.75</v>
      </c>
    </row>
    <row r="4857" spans="1:4" x14ac:dyDescent="0.25">
      <c r="A4857" s="74">
        <v>4915729</v>
      </c>
      <c r="B4857" t="s">
        <v>26433</v>
      </c>
      <c r="C4857" s="74" t="s">
        <v>3</v>
      </c>
      <c r="D4857" s="74">
        <v>18.09</v>
      </c>
    </row>
    <row r="4858" spans="1:4" x14ac:dyDescent="0.25">
      <c r="A4858" s="74">
        <v>4915596</v>
      </c>
      <c r="B4858" t="s">
        <v>26434</v>
      </c>
      <c r="C4858" s="74" t="s">
        <v>3</v>
      </c>
      <c r="D4858" s="74">
        <v>17.27</v>
      </c>
    </row>
    <row r="4859" spans="1:4" x14ac:dyDescent="0.25">
      <c r="A4859" s="74">
        <v>4915732</v>
      </c>
      <c r="B4859" t="s">
        <v>26435</v>
      </c>
      <c r="C4859" s="74" t="s">
        <v>3</v>
      </c>
      <c r="D4859" s="74">
        <v>7.49</v>
      </c>
    </row>
    <row r="4860" spans="1:4" x14ac:dyDescent="0.25">
      <c r="A4860" s="74">
        <v>4915731</v>
      </c>
      <c r="B4860" t="s">
        <v>26436</v>
      </c>
      <c r="C4860" s="74" t="s">
        <v>3</v>
      </c>
      <c r="D4860" s="74">
        <v>17.37</v>
      </c>
    </row>
    <row r="4861" spans="1:4" x14ac:dyDescent="0.25">
      <c r="A4861" s="74">
        <v>4915725</v>
      </c>
      <c r="B4861" t="s">
        <v>26437</v>
      </c>
      <c r="C4861" s="74" t="s">
        <v>3</v>
      </c>
      <c r="D4861" s="74">
        <v>28.28</v>
      </c>
    </row>
    <row r="4862" spans="1:4" x14ac:dyDescent="0.25">
      <c r="A4862" s="74">
        <v>4915593</v>
      </c>
      <c r="B4862" t="s">
        <v>26438</v>
      </c>
      <c r="C4862" s="74" t="s">
        <v>3</v>
      </c>
      <c r="D4862" s="74">
        <v>26.4</v>
      </c>
    </row>
    <row r="4863" spans="1:4" x14ac:dyDescent="0.25">
      <c r="A4863" s="74">
        <v>4915728</v>
      </c>
      <c r="B4863" t="s">
        <v>26439</v>
      </c>
      <c r="C4863" s="74" t="s">
        <v>3</v>
      </c>
      <c r="D4863" s="74">
        <v>27.44</v>
      </c>
    </row>
    <row r="4864" spans="1:4" x14ac:dyDescent="0.25">
      <c r="A4864" s="74">
        <v>4915595</v>
      </c>
      <c r="B4864" t="s">
        <v>26440</v>
      </c>
      <c r="C4864" s="74" t="s">
        <v>3</v>
      </c>
      <c r="D4864" s="74">
        <v>26.62</v>
      </c>
    </row>
    <row r="4865" spans="1:4" x14ac:dyDescent="0.25">
      <c r="A4865" s="74">
        <v>4915730</v>
      </c>
      <c r="B4865" t="s">
        <v>26441</v>
      </c>
      <c r="C4865" s="74" t="s">
        <v>3</v>
      </c>
      <c r="D4865" s="74">
        <v>24.1</v>
      </c>
    </row>
    <row r="4866" spans="1:4" x14ac:dyDescent="0.25">
      <c r="A4866" s="74">
        <v>4915598</v>
      </c>
      <c r="B4866" t="s">
        <v>26442</v>
      </c>
      <c r="C4866" s="74" t="s">
        <v>23038</v>
      </c>
      <c r="D4866" s="74">
        <v>0.1</v>
      </c>
    </row>
    <row r="4867" spans="1:4" x14ac:dyDescent="0.25">
      <c r="A4867" s="74">
        <v>4915748</v>
      </c>
      <c r="B4867" t="s">
        <v>26443</v>
      </c>
      <c r="C4867" s="74" t="s">
        <v>23038</v>
      </c>
      <c r="D4867" s="74">
        <v>214.9</v>
      </c>
    </row>
    <row r="4868" spans="1:4" x14ac:dyDescent="0.25">
      <c r="A4868" s="74">
        <v>4915608</v>
      </c>
      <c r="B4868" t="s">
        <v>26444</v>
      </c>
      <c r="C4868" s="74" t="s">
        <v>23038</v>
      </c>
      <c r="D4868" s="74">
        <v>2.33</v>
      </c>
    </row>
    <row r="4869" spans="1:4" x14ac:dyDescent="0.25">
      <c r="A4869" s="74">
        <v>4915613</v>
      </c>
      <c r="B4869" t="s">
        <v>26445</v>
      </c>
      <c r="C4869" s="74" t="s">
        <v>23038</v>
      </c>
      <c r="D4869" s="74">
        <v>0.15</v>
      </c>
    </row>
    <row r="4870" spans="1:4" x14ac:dyDescent="0.25">
      <c r="A4870" s="74">
        <v>4915692</v>
      </c>
      <c r="B4870" t="s">
        <v>26446</v>
      </c>
      <c r="C4870" s="74" t="s">
        <v>21800</v>
      </c>
      <c r="D4870" s="74">
        <v>332.47</v>
      </c>
    </row>
    <row r="4871" spans="1:4" x14ac:dyDescent="0.25">
      <c r="A4871" s="74">
        <v>4915746</v>
      </c>
      <c r="B4871" t="s">
        <v>26447</v>
      </c>
      <c r="C4871" s="74" t="s">
        <v>21800</v>
      </c>
      <c r="D4871" s="74">
        <v>258.79000000000002</v>
      </c>
    </row>
    <row r="4872" spans="1:4" x14ac:dyDescent="0.25">
      <c r="A4872" s="74">
        <v>4915630</v>
      </c>
      <c r="B4872" t="s">
        <v>26448</v>
      </c>
      <c r="C4872" s="74" t="s">
        <v>21800</v>
      </c>
      <c r="D4872" s="74">
        <v>332.47</v>
      </c>
    </row>
    <row r="4873" spans="1:4" x14ac:dyDescent="0.25">
      <c r="A4873" s="74">
        <v>4915631</v>
      </c>
      <c r="B4873" t="s">
        <v>26449</v>
      </c>
      <c r="C4873" s="74" t="s">
        <v>21800</v>
      </c>
      <c r="D4873" s="74">
        <v>258.79000000000002</v>
      </c>
    </row>
    <row r="4874" spans="1:4" x14ac:dyDescent="0.25">
      <c r="A4874" s="74">
        <v>4915785</v>
      </c>
      <c r="B4874" t="s">
        <v>26450</v>
      </c>
      <c r="C4874" s="74" t="s">
        <v>63</v>
      </c>
      <c r="D4874" s="74">
        <v>384.42</v>
      </c>
    </row>
    <row r="4875" spans="1:4" x14ac:dyDescent="0.25">
      <c r="A4875" s="74">
        <v>4915786</v>
      </c>
      <c r="B4875" t="s">
        <v>26451</v>
      </c>
      <c r="C4875" s="74" t="s">
        <v>63</v>
      </c>
      <c r="D4875" s="74">
        <v>148.91999999999999</v>
      </c>
    </row>
    <row r="4876" spans="1:4" x14ac:dyDescent="0.25">
      <c r="A4876" s="74">
        <v>4915795</v>
      </c>
      <c r="B4876" t="s">
        <v>26452</v>
      </c>
      <c r="C4876" s="74" t="s">
        <v>63</v>
      </c>
      <c r="D4876" s="74">
        <v>331.76</v>
      </c>
    </row>
    <row r="4877" spans="1:4" x14ac:dyDescent="0.25">
      <c r="A4877" s="74">
        <v>4915800</v>
      </c>
      <c r="B4877" t="s">
        <v>26453</v>
      </c>
      <c r="C4877" s="74" t="s">
        <v>63</v>
      </c>
      <c r="D4877" s="74">
        <v>51.53</v>
      </c>
    </row>
    <row r="4878" spans="1:4" x14ac:dyDescent="0.25">
      <c r="A4878" s="74">
        <v>4915799</v>
      </c>
      <c r="B4878" t="s">
        <v>26454</v>
      </c>
      <c r="C4878" s="74" t="s">
        <v>63</v>
      </c>
      <c r="D4878" s="74">
        <v>40.729999999999997</v>
      </c>
    </row>
    <row r="4879" spans="1:4" x14ac:dyDescent="0.25">
      <c r="A4879" s="74">
        <v>4915698</v>
      </c>
      <c r="B4879" t="s">
        <v>26455</v>
      </c>
      <c r="C4879" s="74" t="s">
        <v>63</v>
      </c>
      <c r="D4879" s="74">
        <v>18.64</v>
      </c>
    </row>
    <row r="4880" spans="1:4" x14ac:dyDescent="0.25">
      <c r="A4880" s="74">
        <v>4915794</v>
      </c>
      <c r="B4880" t="s">
        <v>26456</v>
      </c>
      <c r="C4880" s="74" t="s">
        <v>63</v>
      </c>
      <c r="D4880" s="74">
        <v>572.73</v>
      </c>
    </row>
    <row r="4881" spans="1:4" x14ac:dyDescent="0.25">
      <c r="A4881" s="74">
        <v>4915789</v>
      </c>
      <c r="B4881" t="s">
        <v>26457</v>
      </c>
      <c r="C4881" s="74" t="s">
        <v>15645</v>
      </c>
      <c r="D4881" s="74">
        <v>1680.46</v>
      </c>
    </row>
    <row r="4882" spans="1:4" x14ac:dyDescent="0.25">
      <c r="A4882" s="74">
        <v>4915798</v>
      </c>
      <c r="B4882" t="s">
        <v>26458</v>
      </c>
      <c r="C4882" s="74" t="s">
        <v>15645</v>
      </c>
      <c r="D4882" s="74">
        <v>1548.46</v>
      </c>
    </row>
    <row r="4883" spans="1:4" x14ac:dyDescent="0.25">
      <c r="A4883" s="74">
        <v>4915788</v>
      </c>
      <c r="B4883" t="s">
        <v>26459</v>
      </c>
      <c r="C4883" s="74" t="s">
        <v>15645</v>
      </c>
      <c r="D4883" s="74">
        <v>1523.96</v>
      </c>
    </row>
    <row r="4884" spans="1:4" x14ac:dyDescent="0.25">
      <c r="A4884" s="74">
        <v>4915797</v>
      </c>
      <c r="B4884" t="s">
        <v>26460</v>
      </c>
      <c r="C4884" s="74" t="s">
        <v>15645</v>
      </c>
      <c r="D4884" s="74">
        <v>741.23</v>
      </c>
    </row>
    <row r="4885" spans="1:4" x14ac:dyDescent="0.25">
      <c r="A4885" s="74">
        <v>4915787</v>
      </c>
      <c r="B4885" t="s">
        <v>26461</v>
      </c>
      <c r="C4885" s="74" t="s">
        <v>15645</v>
      </c>
      <c r="D4885" s="74">
        <v>861.39</v>
      </c>
    </row>
    <row r="4886" spans="1:4" x14ac:dyDescent="0.25">
      <c r="A4886" s="74">
        <v>4915796</v>
      </c>
      <c r="B4886" t="s">
        <v>26462</v>
      </c>
      <c r="C4886" s="74" t="s">
        <v>15645</v>
      </c>
      <c r="D4886" s="74">
        <v>303.01</v>
      </c>
    </row>
    <row r="4887" spans="1:4" x14ac:dyDescent="0.25">
      <c r="A4887" s="74">
        <v>4915760</v>
      </c>
      <c r="B4887" t="s">
        <v>26463</v>
      </c>
      <c r="C4887" s="74" t="s">
        <v>23038</v>
      </c>
      <c r="D4887" s="74">
        <v>54.36</v>
      </c>
    </row>
    <row r="4888" spans="1:4" x14ac:dyDescent="0.25">
      <c r="A4888" s="74">
        <v>4915699</v>
      </c>
      <c r="B4888" t="s">
        <v>26464</v>
      </c>
      <c r="C4888" s="74" t="s">
        <v>63</v>
      </c>
      <c r="D4888" s="74">
        <v>28.84</v>
      </c>
    </row>
    <row r="4889" spans="1:4" x14ac:dyDescent="0.25">
      <c r="A4889" s="74">
        <v>4915736</v>
      </c>
      <c r="B4889" t="s">
        <v>26465</v>
      </c>
      <c r="C4889" s="74" t="s">
        <v>21800</v>
      </c>
      <c r="D4889" s="74">
        <v>14.54</v>
      </c>
    </row>
    <row r="4890" spans="1:4" x14ac:dyDescent="0.25">
      <c r="A4890" s="74">
        <v>4915735</v>
      </c>
      <c r="B4890" t="s">
        <v>26466</v>
      </c>
      <c r="C4890" s="74" t="s">
        <v>21800</v>
      </c>
      <c r="D4890" s="74">
        <v>11.83</v>
      </c>
    </row>
    <row r="4891" spans="1:4" x14ac:dyDescent="0.25">
      <c r="A4891" s="74">
        <v>4915670</v>
      </c>
      <c r="B4891" t="s">
        <v>26467</v>
      </c>
      <c r="C4891" s="74" t="s">
        <v>21800</v>
      </c>
      <c r="D4891" s="74">
        <v>175.73</v>
      </c>
    </row>
    <row r="4892" spans="1:4" x14ac:dyDescent="0.25">
      <c r="A4892" s="74">
        <v>4915668</v>
      </c>
      <c r="B4892" t="s">
        <v>26468</v>
      </c>
      <c r="C4892" s="74" t="s">
        <v>21800</v>
      </c>
      <c r="D4892" s="74">
        <v>274.01</v>
      </c>
    </row>
    <row r="4893" spans="1:4" x14ac:dyDescent="0.25">
      <c r="A4893" s="74">
        <v>4915761</v>
      </c>
      <c r="B4893" t="s">
        <v>26469</v>
      </c>
      <c r="C4893" s="74" t="s">
        <v>23038</v>
      </c>
      <c r="D4893" s="74">
        <v>3.87</v>
      </c>
    </row>
    <row r="4894" spans="1:4" x14ac:dyDescent="0.25">
      <c r="A4894" s="74">
        <v>4915762</v>
      </c>
      <c r="B4894" t="s">
        <v>26470</v>
      </c>
      <c r="C4894" s="74" t="s">
        <v>3</v>
      </c>
      <c r="D4894" s="74">
        <v>1.93</v>
      </c>
    </row>
    <row r="4895" spans="1:4" x14ac:dyDescent="0.25">
      <c r="A4895" s="74">
        <v>4915738</v>
      </c>
      <c r="B4895" t="s">
        <v>26471</v>
      </c>
      <c r="C4895" s="74" t="s">
        <v>21800</v>
      </c>
      <c r="D4895" s="74">
        <v>5.57</v>
      </c>
    </row>
    <row r="4896" spans="1:4" x14ac:dyDescent="0.25">
      <c r="A4896" s="74">
        <v>4915737</v>
      </c>
      <c r="B4896" t="s">
        <v>26472</v>
      </c>
      <c r="C4896" s="74" t="s">
        <v>21800</v>
      </c>
      <c r="D4896" s="74">
        <v>4.7</v>
      </c>
    </row>
    <row r="4897" spans="1:4" x14ac:dyDescent="0.25">
      <c r="A4897" s="74">
        <v>4915669</v>
      </c>
      <c r="B4897" t="s">
        <v>26473</v>
      </c>
      <c r="C4897" s="74" t="s">
        <v>21800</v>
      </c>
      <c r="D4897" s="74">
        <v>7.52</v>
      </c>
    </row>
    <row r="4898" spans="1:4" x14ac:dyDescent="0.25">
      <c r="A4898" s="74">
        <v>4915667</v>
      </c>
      <c r="B4898" t="s">
        <v>26474</v>
      </c>
      <c r="C4898" s="74" t="s">
        <v>21800</v>
      </c>
      <c r="D4898" s="74">
        <v>12.03</v>
      </c>
    </row>
    <row r="4899" spans="1:4" x14ac:dyDescent="0.25">
      <c r="A4899" s="74">
        <v>4915632</v>
      </c>
      <c r="B4899" t="s">
        <v>26475</v>
      </c>
      <c r="C4899" s="74" t="s">
        <v>21800</v>
      </c>
      <c r="D4899" s="74">
        <v>380.39</v>
      </c>
    </row>
    <row r="4900" spans="1:4" x14ac:dyDescent="0.25">
      <c r="A4900" s="74">
        <v>4915753</v>
      </c>
      <c r="B4900" t="s">
        <v>26476</v>
      </c>
      <c r="C4900" s="74" t="s">
        <v>21800</v>
      </c>
      <c r="D4900" s="74">
        <v>1306.68</v>
      </c>
    </row>
    <row r="4901" spans="1:4" x14ac:dyDescent="0.25">
      <c r="A4901" s="74">
        <v>4915776</v>
      </c>
      <c r="B4901" t="s">
        <v>26477</v>
      </c>
      <c r="C4901" s="74" t="s">
        <v>2948</v>
      </c>
      <c r="D4901" s="74">
        <v>695.62</v>
      </c>
    </row>
    <row r="4902" spans="1:4" x14ac:dyDescent="0.25">
      <c r="A4902" s="74">
        <v>4915740</v>
      </c>
      <c r="B4902" t="s">
        <v>26478</v>
      </c>
      <c r="C4902" s="74" t="s">
        <v>2948</v>
      </c>
      <c r="D4902" s="74">
        <v>1643.33</v>
      </c>
    </row>
    <row r="4903" spans="1:4" x14ac:dyDescent="0.25">
      <c r="A4903" s="74">
        <v>4915741</v>
      </c>
      <c r="B4903" t="s">
        <v>26479</v>
      </c>
      <c r="C4903" s="74" t="s">
        <v>2948</v>
      </c>
      <c r="D4903" s="74">
        <v>3943.98</v>
      </c>
    </row>
    <row r="4904" spans="1:4" x14ac:dyDescent="0.25">
      <c r="A4904" s="74">
        <v>4915775</v>
      </c>
      <c r="B4904" t="s">
        <v>26480</v>
      </c>
      <c r="C4904" s="74" t="s">
        <v>2948</v>
      </c>
      <c r="D4904" s="74">
        <v>626.92999999999995</v>
      </c>
    </row>
    <row r="4905" spans="1:4" x14ac:dyDescent="0.25">
      <c r="A4905" s="74">
        <v>4915742</v>
      </c>
      <c r="B4905" t="s">
        <v>26481</v>
      </c>
      <c r="C4905" s="74" t="s">
        <v>2948</v>
      </c>
      <c r="D4905" s="74">
        <v>387.97</v>
      </c>
    </row>
    <row r="4906" spans="1:4" x14ac:dyDescent="0.25">
      <c r="A4906" s="74">
        <v>4915626</v>
      </c>
      <c r="B4906" t="s">
        <v>26482</v>
      </c>
      <c r="C4906" s="74" t="s">
        <v>3</v>
      </c>
      <c r="D4906" s="74">
        <v>1.97</v>
      </c>
    </row>
    <row r="4907" spans="1:4" x14ac:dyDescent="0.25">
      <c r="A4907" s="74">
        <v>4915653</v>
      </c>
      <c r="B4907" t="s">
        <v>26483</v>
      </c>
      <c r="C4907" s="74" t="s">
        <v>4</v>
      </c>
      <c r="D4907" s="74">
        <v>74.05</v>
      </c>
    </row>
    <row r="4908" spans="1:4" x14ac:dyDescent="0.25">
      <c r="A4908" s="74">
        <v>4915623</v>
      </c>
      <c r="B4908" t="s">
        <v>26484</v>
      </c>
      <c r="C4908" s="74" t="s">
        <v>21800</v>
      </c>
      <c r="D4908" s="74">
        <v>66.03</v>
      </c>
    </row>
    <row r="4909" spans="1:4" x14ac:dyDescent="0.25">
      <c r="A4909" s="74">
        <v>4915625</v>
      </c>
      <c r="B4909" t="s">
        <v>26485</v>
      </c>
      <c r="C4909" s="74" t="s">
        <v>21800</v>
      </c>
      <c r="D4909" s="74">
        <v>42.42</v>
      </c>
    </row>
    <row r="4910" spans="1:4" x14ac:dyDescent="0.25">
      <c r="A4910" s="74">
        <v>4915621</v>
      </c>
      <c r="B4910" t="s">
        <v>26486</v>
      </c>
      <c r="C4910" s="74" t="s">
        <v>21800</v>
      </c>
      <c r="D4910" s="74">
        <v>4.79</v>
      </c>
    </row>
    <row r="4911" spans="1:4" x14ac:dyDescent="0.25">
      <c r="A4911" s="74">
        <v>4915720</v>
      </c>
      <c r="B4911" t="s">
        <v>26487</v>
      </c>
      <c r="C4911" s="74" t="s">
        <v>15645</v>
      </c>
      <c r="D4911" s="74">
        <v>29.73</v>
      </c>
    </row>
    <row r="4912" spans="1:4" x14ac:dyDescent="0.25">
      <c r="A4912" s="74">
        <v>4915592</v>
      </c>
      <c r="B4912" t="s">
        <v>26488</v>
      </c>
      <c r="C4912" s="74" t="s">
        <v>15645</v>
      </c>
      <c r="D4912" s="74">
        <v>28.71</v>
      </c>
    </row>
    <row r="4913" spans="1:4" x14ac:dyDescent="0.25">
      <c r="A4913" s="74">
        <v>4913703</v>
      </c>
      <c r="B4913" t="s">
        <v>26489</v>
      </c>
      <c r="C4913" s="74" t="s">
        <v>15645</v>
      </c>
      <c r="D4913" s="74">
        <v>5581.66</v>
      </c>
    </row>
    <row r="4914" spans="1:4" x14ac:dyDescent="0.25">
      <c r="A4914" s="74">
        <v>4913704</v>
      </c>
      <c r="B4914" t="s">
        <v>26490</v>
      </c>
      <c r="C4914" s="74" t="s">
        <v>15645</v>
      </c>
      <c r="D4914" s="74">
        <v>5461.7</v>
      </c>
    </row>
    <row r="4915" spans="1:4" x14ac:dyDescent="0.25">
      <c r="A4915" s="74">
        <v>4915757</v>
      </c>
      <c r="B4915" t="s">
        <v>26491</v>
      </c>
      <c r="C4915" s="74" t="s">
        <v>21800</v>
      </c>
      <c r="D4915" s="74">
        <v>389.42</v>
      </c>
    </row>
    <row r="4916" spans="1:4" x14ac:dyDescent="0.25">
      <c r="A4916" s="74">
        <v>4915678</v>
      </c>
      <c r="B4916" t="s">
        <v>26492</v>
      </c>
      <c r="C4916" s="74" t="s">
        <v>21800</v>
      </c>
      <c r="D4916" s="74">
        <v>339.38</v>
      </c>
    </row>
    <row r="4917" spans="1:4" x14ac:dyDescent="0.25">
      <c r="A4917" s="74">
        <v>4919547</v>
      </c>
      <c r="B4917" t="s">
        <v>26493</v>
      </c>
      <c r="C4917" s="74" t="s">
        <v>15645</v>
      </c>
      <c r="D4917" s="74">
        <v>526.05999999999995</v>
      </c>
    </row>
    <row r="4918" spans="1:4" x14ac:dyDescent="0.25">
      <c r="A4918" s="74">
        <v>4915716</v>
      </c>
      <c r="B4918" t="s">
        <v>26494</v>
      </c>
      <c r="C4918" s="74" t="s">
        <v>23038</v>
      </c>
      <c r="D4918" s="74">
        <v>10.050000000000001</v>
      </c>
    </row>
    <row r="4919" spans="1:4" x14ac:dyDescent="0.25">
      <c r="A4919" s="74">
        <v>4915750</v>
      </c>
      <c r="B4919" t="s">
        <v>26495</v>
      </c>
      <c r="C4919" s="74" t="s">
        <v>3</v>
      </c>
      <c r="D4919" s="74">
        <v>196.63</v>
      </c>
    </row>
    <row r="4920" spans="1:4" x14ac:dyDescent="0.25">
      <c r="A4920" s="74">
        <v>4915769</v>
      </c>
      <c r="B4920" t="s">
        <v>26496</v>
      </c>
      <c r="C4920" s="74" t="s">
        <v>21800</v>
      </c>
      <c r="D4920" s="74">
        <v>31.17</v>
      </c>
    </row>
    <row r="4921" spans="1:4" x14ac:dyDescent="0.25">
      <c r="A4921" s="74">
        <v>5213836</v>
      </c>
      <c r="B4921" t="s">
        <v>26497</v>
      </c>
      <c r="C4921" s="74" t="s">
        <v>26498</v>
      </c>
      <c r="D4921" s="74">
        <v>1.1299999999999999</v>
      </c>
    </row>
    <row r="4922" spans="1:4" x14ac:dyDescent="0.25">
      <c r="A4922" s="74">
        <v>5213368</v>
      </c>
      <c r="B4922" t="s">
        <v>26499</v>
      </c>
      <c r="C4922" s="74" t="s">
        <v>15645</v>
      </c>
      <c r="D4922" s="74">
        <v>19.350000000000001</v>
      </c>
    </row>
    <row r="4923" spans="1:4" x14ac:dyDescent="0.25">
      <c r="A4923" s="74">
        <v>5213367</v>
      </c>
      <c r="B4923" t="s">
        <v>26500</v>
      </c>
      <c r="C4923" s="74" t="s">
        <v>15645</v>
      </c>
      <c r="D4923" s="74">
        <v>17.61</v>
      </c>
    </row>
    <row r="4924" spans="1:4" x14ac:dyDescent="0.25">
      <c r="A4924" s="74">
        <v>5213385</v>
      </c>
      <c r="B4924" t="s">
        <v>26501</v>
      </c>
      <c r="C4924" s="74" t="s">
        <v>15645</v>
      </c>
      <c r="D4924" s="74">
        <v>310.24</v>
      </c>
    </row>
    <row r="4925" spans="1:4" x14ac:dyDescent="0.25">
      <c r="A4925" s="74">
        <v>5213343</v>
      </c>
      <c r="B4925" t="s">
        <v>26502</v>
      </c>
      <c r="C4925" s="74" t="s">
        <v>26498</v>
      </c>
      <c r="D4925" s="74">
        <v>3.54</v>
      </c>
    </row>
    <row r="4926" spans="1:4" x14ac:dyDescent="0.25">
      <c r="A4926" s="74">
        <v>5213390</v>
      </c>
      <c r="B4926" t="s">
        <v>26503</v>
      </c>
      <c r="C4926" s="74" t="s">
        <v>3</v>
      </c>
      <c r="D4926" s="74">
        <v>266.47000000000003</v>
      </c>
    </row>
    <row r="4927" spans="1:4" x14ac:dyDescent="0.25">
      <c r="A4927" s="74">
        <v>5213344</v>
      </c>
      <c r="B4927" t="s">
        <v>26504</v>
      </c>
      <c r="C4927" s="74" t="s">
        <v>26505</v>
      </c>
      <c r="D4927" s="74">
        <v>3.1</v>
      </c>
    </row>
    <row r="4928" spans="1:4" x14ac:dyDescent="0.25">
      <c r="A4928" s="74">
        <v>5213386</v>
      </c>
      <c r="B4928" t="s">
        <v>26506</v>
      </c>
      <c r="C4928" s="74" t="s">
        <v>15645</v>
      </c>
      <c r="D4928" s="74">
        <v>506.93</v>
      </c>
    </row>
    <row r="4929" spans="1:4" x14ac:dyDescent="0.25">
      <c r="A4929" s="74">
        <v>5213345</v>
      </c>
      <c r="B4929" t="s">
        <v>26507</v>
      </c>
      <c r="C4929" s="74" t="s">
        <v>26498</v>
      </c>
      <c r="D4929" s="74">
        <v>5.19</v>
      </c>
    </row>
    <row r="4930" spans="1:4" x14ac:dyDescent="0.25">
      <c r="A4930" s="74">
        <v>5213387</v>
      </c>
      <c r="B4930" t="s">
        <v>26508</v>
      </c>
      <c r="C4930" s="74" t="s">
        <v>15645</v>
      </c>
      <c r="D4930" s="74">
        <v>726.25</v>
      </c>
    </row>
    <row r="4931" spans="1:4" x14ac:dyDescent="0.25">
      <c r="A4931" s="74">
        <v>5213346</v>
      </c>
      <c r="B4931" t="s">
        <v>26509</v>
      </c>
      <c r="C4931" s="74" t="s">
        <v>26498</v>
      </c>
      <c r="D4931" s="74">
        <v>7.25</v>
      </c>
    </row>
    <row r="4932" spans="1:4" x14ac:dyDescent="0.25">
      <c r="A4932" s="74">
        <v>5213843</v>
      </c>
      <c r="B4932" t="s">
        <v>26510</v>
      </c>
      <c r="C4932" s="74" t="s">
        <v>26505</v>
      </c>
      <c r="D4932" s="74">
        <v>1.06</v>
      </c>
    </row>
    <row r="4933" spans="1:4" x14ac:dyDescent="0.25">
      <c r="A4933" s="74">
        <v>5213833</v>
      </c>
      <c r="B4933" t="s">
        <v>26511</v>
      </c>
      <c r="C4933" s="74" t="s">
        <v>26498</v>
      </c>
      <c r="D4933" s="74">
        <v>10.19</v>
      </c>
    </row>
    <row r="4934" spans="1:4" x14ac:dyDescent="0.25">
      <c r="A4934" s="74">
        <v>5213834</v>
      </c>
      <c r="B4934" t="s">
        <v>26512</v>
      </c>
      <c r="C4934" s="74" t="s">
        <v>26498</v>
      </c>
      <c r="D4934" s="74">
        <v>6.58</v>
      </c>
    </row>
    <row r="4935" spans="1:4" x14ac:dyDescent="0.25">
      <c r="A4935" s="74">
        <v>5219544</v>
      </c>
      <c r="B4935" t="s">
        <v>26513</v>
      </c>
      <c r="C4935" s="74" t="s">
        <v>15645</v>
      </c>
      <c r="D4935" s="74">
        <v>227.09</v>
      </c>
    </row>
    <row r="4936" spans="1:4" x14ac:dyDescent="0.25">
      <c r="A4936" s="74">
        <v>5213383</v>
      </c>
      <c r="B4936" t="s">
        <v>26514</v>
      </c>
      <c r="C4936" s="74" t="s">
        <v>26498</v>
      </c>
      <c r="D4936" s="74">
        <v>0.84</v>
      </c>
    </row>
    <row r="4937" spans="1:4" x14ac:dyDescent="0.25">
      <c r="A4937" s="74">
        <v>5213380</v>
      </c>
      <c r="B4937" t="s">
        <v>26515</v>
      </c>
      <c r="C4937" s="74" t="s">
        <v>26498</v>
      </c>
      <c r="D4937" s="74">
        <v>1.82</v>
      </c>
    </row>
    <row r="4938" spans="1:4" x14ac:dyDescent="0.25">
      <c r="A4938" s="74">
        <v>5213838</v>
      </c>
      <c r="B4938" t="s">
        <v>26516</v>
      </c>
      <c r="C4938" s="74" t="s">
        <v>26498</v>
      </c>
      <c r="D4938" s="74">
        <v>4.41</v>
      </c>
    </row>
    <row r="4939" spans="1:4" x14ac:dyDescent="0.25">
      <c r="A4939" s="74">
        <v>5213837</v>
      </c>
      <c r="B4939" t="s">
        <v>26517</v>
      </c>
      <c r="C4939" s="74" t="s">
        <v>15645</v>
      </c>
      <c r="D4939" s="74">
        <v>180.03</v>
      </c>
    </row>
    <row r="4940" spans="1:4" x14ac:dyDescent="0.25">
      <c r="A4940" s="74">
        <v>5213835</v>
      </c>
      <c r="B4940" t="s">
        <v>26518</v>
      </c>
      <c r="C4940" s="74" t="s">
        <v>26498</v>
      </c>
      <c r="D4940" s="74">
        <v>0.82</v>
      </c>
    </row>
    <row r="4941" spans="1:4" x14ac:dyDescent="0.25">
      <c r="A4941" s="74">
        <v>5213839</v>
      </c>
      <c r="B4941" t="s">
        <v>26519</v>
      </c>
      <c r="C4941" s="74" t="s">
        <v>23038</v>
      </c>
      <c r="D4941" s="74">
        <v>287.18</v>
      </c>
    </row>
    <row r="4942" spans="1:4" x14ac:dyDescent="0.25">
      <c r="A4942" s="74">
        <v>5213347</v>
      </c>
      <c r="B4942" t="s">
        <v>26520</v>
      </c>
      <c r="C4942" s="74" t="s">
        <v>26521</v>
      </c>
      <c r="D4942" s="74">
        <v>6.76</v>
      </c>
    </row>
    <row r="4943" spans="1:4" x14ac:dyDescent="0.25">
      <c r="A4943" s="74">
        <v>5213840</v>
      </c>
      <c r="B4943" t="s">
        <v>26522</v>
      </c>
      <c r="C4943" s="74" t="s">
        <v>23038</v>
      </c>
      <c r="D4943" s="74">
        <v>35.79</v>
      </c>
    </row>
    <row r="4944" spans="1:4" x14ac:dyDescent="0.25">
      <c r="A4944" s="74">
        <v>5213349</v>
      </c>
      <c r="B4944" t="s">
        <v>26523</v>
      </c>
      <c r="C4944" s="74" t="s">
        <v>26521</v>
      </c>
      <c r="D4944" s="74">
        <v>0.67</v>
      </c>
    </row>
    <row r="4945" spans="1:4" x14ac:dyDescent="0.25">
      <c r="A4945" s="74">
        <v>5213841</v>
      </c>
      <c r="B4945" t="s">
        <v>26524</v>
      </c>
      <c r="C4945" s="74" t="s">
        <v>23038</v>
      </c>
      <c r="D4945" s="74">
        <v>63.1</v>
      </c>
    </row>
    <row r="4946" spans="1:4" x14ac:dyDescent="0.25">
      <c r="A4946" s="74">
        <v>5213348</v>
      </c>
      <c r="B4946" t="s">
        <v>26525</v>
      </c>
      <c r="C4946" s="74" t="s">
        <v>26521</v>
      </c>
      <c r="D4946" s="74">
        <v>0.76</v>
      </c>
    </row>
    <row r="4947" spans="1:4" x14ac:dyDescent="0.25">
      <c r="A4947" s="74">
        <v>5216116</v>
      </c>
      <c r="B4947" t="s">
        <v>26526</v>
      </c>
      <c r="C4947" s="74" t="s">
        <v>15645</v>
      </c>
      <c r="D4947" s="74">
        <v>16.420000000000002</v>
      </c>
    </row>
    <row r="4948" spans="1:4" x14ac:dyDescent="0.25">
      <c r="A4948" s="74">
        <v>5216115</v>
      </c>
      <c r="B4948" t="s">
        <v>26527</v>
      </c>
      <c r="C4948" s="74" t="s">
        <v>15645</v>
      </c>
      <c r="D4948" s="74">
        <v>15.4</v>
      </c>
    </row>
    <row r="4949" spans="1:4" x14ac:dyDescent="0.25">
      <c r="A4949" s="74">
        <v>5213842</v>
      </c>
      <c r="B4949" t="s">
        <v>26528</v>
      </c>
      <c r="C4949" s="74" t="s">
        <v>3</v>
      </c>
      <c r="D4949" s="74">
        <v>0.12</v>
      </c>
    </row>
    <row r="4950" spans="1:4" x14ac:dyDescent="0.25">
      <c r="A4950" s="74">
        <v>5213358</v>
      </c>
      <c r="B4950" t="s">
        <v>26529</v>
      </c>
      <c r="C4950" s="74" t="s">
        <v>23038</v>
      </c>
      <c r="D4950" s="74">
        <v>294.67</v>
      </c>
    </row>
    <row r="4951" spans="1:4" x14ac:dyDescent="0.25">
      <c r="A4951" s="74">
        <v>5213848</v>
      </c>
      <c r="B4951" t="s">
        <v>26530</v>
      </c>
      <c r="C4951" s="74" t="s">
        <v>26498</v>
      </c>
      <c r="D4951" s="74">
        <v>0.98</v>
      </c>
    </row>
    <row r="4952" spans="1:4" x14ac:dyDescent="0.25">
      <c r="A4952" s="74">
        <v>5214012</v>
      </c>
      <c r="B4952" t="s">
        <v>26531</v>
      </c>
      <c r="C4952" s="74" t="s">
        <v>23038</v>
      </c>
      <c r="D4952" s="74">
        <v>29.45</v>
      </c>
    </row>
    <row r="4953" spans="1:4" x14ac:dyDescent="0.25">
      <c r="A4953" s="74">
        <v>5213356</v>
      </c>
      <c r="B4953" t="s">
        <v>26532</v>
      </c>
      <c r="C4953" s="74" t="s">
        <v>23038</v>
      </c>
      <c r="D4953" s="74">
        <v>41.59</v>
      </c>
    </row>
    <row r="4954" spans="1:4" x14ac:dyDescent="0.25">
      <c r="A4954" s="74">
        <v>5214011</v>
      </c>
      <c r="B4954" t="s">
        <v>26533</v>
      </c>
      <c r="C4954" s="74" t="s">
        <v>23038</v>
      </c>
      <c r="D4954" s="74">
        <v>13.44</v>
      </c>
    </row>
    <row r="4955" spans="1:4" x14ac:dyDescent="0.25">
      <c r="A4955" s="74">
        <v>5213354</v>
      </c>
      <c r="B4955" t="s">
        <v>26534</v>
      </c>
      <c r="C4955" s="74" t="s">
        <v>23038</v>
      </c>
      <c r="D4955" s="74">
        <v>16.14</v>
      </c>
    </row>
    <row r="4956" spans="1:4" x14ac:dyDescent="0.25">
      <c r="A4956" s="74">
        <v>5213355</v>
      </c>
      <c r="B4956" t="s">
        <v>26535</v>
      </c>
      <c r="C4956" s="74" t="s">
        <v>23038</v>
      </c>
      <c r="D4956" s="74">
        <v>18.86</v>
      </c>
    </row>
    <row r="4957" spans="1:4" x14ac:dyDescent="0.25">
      <c r="A4957" s="74">
        <v>5213850</v>
      </c>
      <c r="B4957" t="s">
        <v>26536</v>
      </c>
      <c r="C4957" s="74" t="s">
        <v>8</v>
      </c>
      <c r="D4957" s="74">
        <v>19.329999999999998</v>
      </c>
    </row>
    <row r="4958" spans="1:4" x14ac:dyDescent="0.25">
      <c r="A4958" s="74">
        <v>5213846</v>
      </c>
      <c r="B4958" t="s">
        <v>26537</v>
      </c>
      <c r="C4958" s="74" t="s">
        <v>8</v>
      </c>
      <c r="D4958" s="74">
        <v>5.35</v>
      </c>
    </row>
    <row r="4959" spans="1:4" x14ac:dyDescent="0.25">
      <c r="A4959" s="74">
        <v>5213847</v>
      </c>
      <c r="B4959" t="s">
        <v>26538</v>
      </c>
      <c r="C4959" s="74" t="s">
        <v>8</v>
      </c>
      <c r="D4959" s="74">
        <v>76.650000000000006</v>
      </c>
    </row>
    <row r="4960" spans="1:4" x14ac:dyDescent="0.25">
      <c r="A4960" s="74">
        <v>5213845</v>
      </c>
      <c r="B4960" t="s">
        <v>26539</v>
      </c>
      <c r="C4960" s="74" t="s">
        <v>8</v>
      </c>
      <c r="D4960" s="74">
        <v>23.23</v>
      </c>
    </row>
    <row r="4961" spans="1:4" x14ac:dyDescent="0.25">
      <c r="A4961" s="74">
        <v>5213412</v>
      </c>
      <c r="B4961" t="s">
        <v>26540</v>
      </c>
      <c r="C4961" s="74" t="s">
        <v>23038</v>
      </c>
      <c r="D4961" s="74">
        <v>111.02</v>
      </c>
    </row>
    <row r="4962" spans="1:4" x14ac:dyDescent="0.25">
      <c r="A4962" s="74">
        <v>5213411</v>
      </c>
      <c r="B4962" t="s">
        <v>26541</v>
      </c>
      <c r="C4962" s="74" t="s">
        <v>23038</v>
      </c>
      <c r="D4962" s="74">
        <v>196.38</v>
      </c>
    </row>
    <row r="4963" spans="1:4" x14ac:dyDescent="0.25">
      <c r="A4963" s="74">
        <v>5214009</v>
      </c>
      <c r="B4963" t="s">
        <v>26542</v>
      </c>
      <c r="C4963" s="74" t="s">
        <v>23038</v>
      </c>
      <c r="D4963" s="74">
        <v>111.02</v>
      </c>
    </row>
    <row r="4964" spans="1:4" x14ac:dyDescent="0.25">
      <c r="A4964" s="74">
        <v>5214010</v>
      </c>
      <c r="B4964" t="s">
        <v>26543</v>
      </c>
      <c r="C4964" s="74" t="s">
        <v>23038</v>
      </c>
      <c r="D4964" s="74">
        <v>203.8</v>
      </c>
    </row>
    <row r="4965" spans="1:4" x14ac:dyDescent="0.25">
      <c r="A4965" s="74">
        <v>5213413</v>
      </c>
      <c r="B4965" t="s">
        <v>26544</v>
      </c>
      <c r="C4965" s="74" t="s">
        <v>23038</v>
      </c>
      <c r="D4965" s="74">
        <v>67.430000000000007</v>
      </c>
    </row>
    <row r="4966" spans="1:4" x14ac:dyDescent="0.25">
      <c r="A4966" s="74">
        <v>5213410</v>
      </c>
      <c r="B4966" t="s">
        <v>26545</v>
      </c>
      <c r="C4966" s="74" t="s">
        <v>23038</v>
      </c>
      <c r="D4966" s="74">
        <v>130.86000000000001</v>
      </c>
    </row>
    <row r="4967" spans="1:4" x14ac:dyDescent="0.25">
      <c r="A4967" s="74">
        <v>5214004</v>
      </c>
      <c r="B4967" t="s">
        <v>26546</v>
      </c>
      <c r="C4967" s="74" t="s">
        <v>23038</v>
      </c>
      <c r="D4967" s="74">
        <v>157.86000000000001</v>
      </c>
    </row>
    <row r="4968" spans="1:4" x14ac:dyDescent="0.25">
      <c r="A4968" s="74">
        <v>5214005</v>
      </c>
      <c r="B4968" t="s">
        <v>26547</v>
      </c>
      <c r="C4968" s="74" t="s">
        <v>23038</v>
      </c>
      <c r="D4968" s="74">
        <v>141.22999999999999</v>
      </c>
    </row>
    <row r="4969" spans="1:4" x14ac:dyDescent="0.25">
      <c r="A4969" s="74">
        <v>5214006</v>
      </c>
      <c r="B4969" t="s">
        <v>26548</v>
      </c>
      <c r="C4969" s="74" t="s">
        <v>23038</v>
      </c>
      <c r="D4969" s="74">
        <v>89.64</v>
      </c>
    </row>
    <row r="4970" spans="1:4" x14ac:dyDescent="0.25">
      <c r="A4970" s="74">
        <v>5214007</v>
      </c>
      <c r="B4970" t="s">
        <v>26549</v>
      </c>
      <c r="C4970" s="74" t="s">
        <v>23038</v>
      </c>
      <c r="D4970" s="74">
        <v>76.14</v>
      </c>
    </row>
    <row r="4971" spans="1:4" x14ac:dyDescent="0.25">
      <c r="A4971" s="74">
        <v>5214008</v>
      </c>
      <c r="B4971" t="s">
        <v>26550</v>
      </c>
      <c r="C4971" s="74" t="s">
        <v>23038</v>
      </c>
      <c r="D4971" s="74">
        <v>74.69</v>
      </c>
    </row>
    <row r="4972" spans="1:4" x14ac:dyDescent="0.25">
      <c r="A4972" s="74">
        <v>5213408</v>
      </c>
      <c r="B4972" t="s">
        <v>26551</v>
      </c>
      <c r="C4972" s="74" t="s">
        <v>23038</v>
      </c>
      <c r="D4972" s="74">
        <v>47.21</v>
      </c>
    </row>
    <row r="4973" spans="1:4" x14ac:dyDescent="0.25">
      <c r="A4973" s="74">
        <v>5213400</v>
      </c>
      <c r="B4973" t="s">
        <v>26552</v>
      </c>
      <c r="C4973" s="74" t="s">
        <v>23038</v>
      </c>
      <c r="D4973" s="74">
        <v>29.7</v>
      </c>
    </row>
    <row r="4974" spans="1:4" x14ac:dyDescent="0.25">
      <c r="A4974" s="74">
        <v>5213401</v>
      </c>
      <c r="B4974" t="s">
        <v>26553</v>
      </c>
      <c r="C4974" s="74" t="s">
        <v>23038</v>
      </c>
      <c r="D4974" s="74">
        <v>41.89</v>
      </c>
    </row>
    <row r="4975" spans="1:4" x14ac:dyDescent="0.25">
      <c r="A4975" s="74">
        <v>5214001</v>
      </c>
      <c r="B4975" t="s">
        <v>26554</v>
      </c>
      <c r="C4975" s="74" t="s">
        <v>23038</v>
      </c>
      <c r="D4975" s="74">
        <v>13.68</v>
      </c>
    </row>
    <row r="4976" spans="1:4" x14ac:dyDescent="0.25">
      <c r="A4976" s="74">
        <v>5213402</v>
      </c>
      <c r="B4976" t="s">
        <v>26555</v>
      </c>
      <c r="C4976" s="74" t="s">
        <v>23038</v>
      </c>
      <c r="D4976" s="74">
        <v>16.39</v>
      </c>
    </row>
    <row r="4977" spans="1:4" x14ac:dyDescent="0.25">
      <c r="A4977" s="74">
        <v>5213403</v>
      </c>
      <c r="B4977" t="s">
        <v>26556</v>
      </c>
      <c r="C4977" s="74" t="s">
        <v>23038</v>
      </c>
      <c r="D4977" s="74">
        <v>19.13</v>
      </c>
    </row>
    <row r="4978" spans="1:4" x14ac:dyDescent="0.25">
      <c r="A4978" s="74">
        <v>5214003</v>
      </c>
      <c r="B4978" t="s">
        <v>26557</v>
      </c>
      <c r="C4978" s="74" t="s">
        <v>23038</v>
      </c>
      <c r="D4978" s="74">
        <v>56.59</v>
      </c>
    </row>
    <row r="4979" spans="1:4" x14ac:dyDescent="0.25">
      <c r="A4979" s="74">
        <v>5213409</v>
      </c>
      <c r="B4979" t="s">
        <v>26558</v>
      </c>
      <c r="C4979" s="74" t="s">
        <v>23038</v>
      </c>
      <c r="D4979" s="74">
        <v>92.51</v>
      </c>
    </row>
    <row r="4980" spans="1:4" x14ac:dyDescent="0.25">
      <c r="A4980" s="74">
        <v>5213404</v>
      </c>
      <c r="B4980" t="s">
        <v>26559</v>
      </c>
      <c r="C4980" s="74" t="s">
        <v>23038</v>
      </c>
      <c r="D4980" s="74">
        <v>42.6</v>
      </c>
    </row>
    <row r="4981" spans="1:4" x14ac:dyDescent="0.25">
      <c r="A4981" s="74">
        <v>5213405</v>
      </c>
      <c r="B4981" t="s">
        <v>26560</v>
      </c>
      <c r="C4981" s="74" t="s">
        <v>23038</v>
      </c>
      <c r="D4981" s="74">
        <v>54.3</v>
      </c>
    </row>
    <row r="4982" spans="1:4" x14ac:dyDescent="0.25">
      <c r="A4982" s="74">
        <v>5214002</v>
      </c>
      <c r="B4982" t="s">
        <v>26561</v>
      </c>
      <c r="C4982" s="74" t="s">
        <v>23038</v>
      </c>
      <c r="D4982" s="74">
        <v>26.77</v>
      </c>
    </row>
    <row r="4983" spans="1:4" x14ac:dyDescent="0.25">
      <c r="A4983" s="74">
        <v>5213406</v>
      </c>
      <c r="B4983" t="s">
        <v>26562</v>
      </c>
      <c r="C4983" s="74" t="s">
        <v>23038</v>
      </c>
      <c r="D4983" s="74">
        <v>29.29</v>
      </c>
    </row>
    <row r="4984" spans="1:4" x14ac:dyDescent="0.25">
      <c r="A4984" s="74">
        <v>5213407</v>
      </c>
      <c r="B4984" t="s">
        <v>26563</v>
      </c>
      <c r="C4984" s="74" t="s">
        <v>23038</v>
      </c>
      <c r="D4984" s="74">
        <v>31.81</v>
      </c>
    </row>
    <row r="4985" spans="1:4" x14ac:dyDescent="0.25">
      <c r="A4985" s="74">
        <v>5212552</v>
      </c>
      <c r="B4985" t="s">
        <v>26564</v>
      </c>
      <c r="C4985" s="74" t="s">
        <v>23038</v>
      </c>
      <c r="D4985" s="74">
        <v>15.21</v>
      </c>
    </row>
    <row r="4986" spans="1:4" x14ac:dyDescent="0.25">
      <c r="A4986" s="74">
        <v>5213464</v>
      </c>
      <c r="B4986" t="s">
        <v>26565</v>
      </c>
      <c r="C4986" s="74" t="s">
        <v>15645</v>
      </c>
      <c r="D4986" s="74">
        <v>249.59</v>
      </c>
    </row>
    <row r="4987" spans="1:4" x14ac:dyDescent="0.25">
      <c r="A4987" s="74">
        <v>5213465</v>
      </c>
      <c r="B4987" t="s">
        <v>26566</v>
      </c>
      <c r="C4987" s="74" t="s">
        <v>15645</v>
      </c>
      <c r="D4987" s="74">
        <v>428.33</v>
      </c>
    </row>
    <row r="4988" spans="1:4" x14ac:dyDescent="0.25">
      <c r="A4988" s="74">
        <v>5213466</v>
      </c>
      <c r="B4988" t="s">
        <v>26567</v>
      </c>
      <c r="C4988" s="74" t="s">
        <v>15645</v>
      </c>
      <c r="D4988" s="74">
        <v>600.77</v>
      </c>
    </row>
    <row r="4989" spans="1:4" x14ac:dyDescent="0.25">
      <c r="A4989" s="74">
        <v>5213467</v>
      </c>
      <c r="B4989" t="s">
        <v>26568</v>
      </c>
      <c r="C4989" s="74" t="s">
        <v>15645</v>
      </c>
      <c r="D4989" s="74">
        <v>972.2</v>
      </c>
    </row>
    <row r="4990" spans="1:4" x14ac:dyDescent="0.25">
      <c r="A4990" s="74">
        <v>5213468</v>
      </c>
      <c r="B4990" t="s">
        <v>26569</v>
      </c>
      <c r="C4990" s="74" t="s">
        <v>15645</v>
      </c>
      <c r="D4990" s="74">
        <v>236.12</v>
      </c>
    </row>
    <row r="4991" spans="1:4" x14ac:dyDescent="0.25">
      <c r="A4991" s="74">
        <v>5213469</v>
      </c>
      <c r="B4991" t="s">
        <v>26570</v>
      </c>
      <c r="C4991" s="74" t="s">
        <v>15645</v>
      </c>
      <c r="D4991" s="74">
        <v>402.68</v>
      </c>
    </row>
    <row r="4992" spans="1:4" x14ac:dyDescent="0.25">
      <c r="A4992" s="74">
        <v>5213470</v>
      </c>
      <c r="B4992" t="s">
        <v>26571</v>
      </c>
      <c r="C4992" s="74" t="s">
        <v>15645</v>
      </c>
      <c r="D4992" s="74">
        <v>563.36</v>
      </c>
    </row>
    <row r="4993" spans="1:4" x14ac:dyDescent="0.25">
      <c r="A4993" s="74">
        <v>5213471</v>
      </c>
      <c r="B4993" t="s">
        <v>26572</v>
      </c>
      <c r="C4993" s="74" t="s">
        <v>15645</v>
      </c>
      <c r="D4993" s="74">
        <v>918.33</v>
      </c>
    </row>
    <row r="4994" spans="1:4" x14ac:dyDescent="0.25">
      <c r="A4994" s="74">
        <v>5212560</v>
      </c>
      <c r="B4994" t="s">
        <v>26573</v>
      </c>
      <c r="C4994" s="74" t="s">
        <v>26498</v>
      </c>
      <c r="D4994" s="74">
        <v>3.9</v>
      </c>
    </row>
    <row r="4995" spans="1:4" x14ac:dyDescent="0.25">
      <c r="A4995" s="74">
        <v>5213472</v>
      </c>
      <c r="B4995" t="s">
        <v>26574</v>
      </c>
      <c r="C4995" s="74" t="s">
        <v>15645</v>
      </c>
      <c r="D4995" s="74">
        <v>300.5</v>
      </c>
    </row>
    <row r="4996" spans="1:4" x14ac:dyDescent="0.25">
      <c r="A4996" s="74">
        <v>5213473</v>
      </c>
      <c r="B4996" t="s">
        <v>26575</v>
      </c>
      <c r="C4996" s="74" t="s">
        <v>15645</v>
      </c>
      <c r="D4996" s="74">
        <v>390.52</v>
      </c>
    </row>
    <row r="4997" spans="1:4" x14ac:dyDescent="0.25">
      <c r="A4997" s="74">
        <v>5213474</v>
      </c>
      <c r="B4997" t="s">
        <v>26576</v>
      </c>
      <c r="C4997" s="74" t="s">
        <v>15645</v>
      </c>
      <c r="D4997" s="74">
        <v>278.06</v>
      </c>
    </row>
    <row r="4998" spans="1:4" x14ac:dyDescent="0.25">
      <c r="A4998" s="74">
        <v>5213475</v>
      </c>
      <c r="B4998" t="s">
        <v>26577</v>
      </c>
      <c r="C4998" s="74" t="s">
        <v>15645</v>
      </c>
      <c r="D4998" s="74">
        <v>362.46</v>
      </c>
    </row>
    <row r="4999" spans="1:4" x14ac:dyDescent="0.25">
      <c r="A4999" s="74">
        <v>5213440</v>
      </c>
      <c r="B4999" t="s">
        <v>26578</v>
      </c>
      <c r="C4999" s="74" t="s">
        <v>15645</v>
      </c>
      <c r="D4999" s="74">
        <v>246.85</v>
      </c>
    </row>
    <row r="5000" spans="1:4" x14ac:dyDescent="0.25">
      <c r="A5000" s="74">
        <v>5213441</v>
      </c>
      <c r="B5000" t="s">
        <v>26579</v>
      </c>
      <c r="C5000" s="74" t="s">
        <v>15645</v>
      </c>
      <c r="D5000" s="74">
        <v>428.37</v>
      </c>
    </row>
    <row r="5001" spans="1:4" x14ac:dyDescent="0.25">
      <c r="A5001" s="74">
        <v>5213442</v>
      </c>
      <c r="B5001" t="s">
        <v>26580</v>
      </c>
      <c r="C5001" s="74" t="s">
        <v>15645</v>
      </c>
      <c r="D5001" s="74">
        <v>600.77</v>
      </c>
    </row>
    <row r="5002" spans="1:4" x14ac:dyDescent="0.25">
      <c r="A5002" s="74">
        <v>5213443</v>
      </c>
      <c r="B5002" t="s">
        <v>26581</v>
      </c>
      <c r="C5002" s="74" t="s">
        <v>15645</v>
      </c>
      <c r="D5002" s="74">
        <v>972.21</v>
      </c>
    </row>
    <row r="5003" spans="1:4" x14ac:dyDescent="0.25">
      <c r="A5003" s="74">
        <v>5213444</v>
      </c>
      <c r="B5003" t="s">
        <v>26582</v>
      </c>
      <c r="C5003" s="74" t="s">
        <v>15645</v>
      </c>
      <c r="D5003" s="74">
        <v>249.61</v>
      </c>
    </row>
    <row r="5004" spans="1:4" x14ac:dyDescent="0.25">
      <c r="A5004" s="74">
        <v>5213445</v>
      </c>
      <c r="B5004" t="s">
        <v>26583</v>
      </c>
      <c r="C5004" s="74" t="s">
        <v>15645</v>
      </c>
      <c r="D5004" s="74">
        <v>428.3</v>
      </c>
    </row>
    <row r="5005" spans="1:4" x14ac:dyDescent="0.25">
      <c r="A5005" s="74">
        <v>5213446</v>
      </c>
      <c r="B5005" t="s">
        <v>26584</v>
      </c>
      <c r="C5005" s="74" t="s">
        <v>15645</v>
      </c>
      <c r="D5005" s="74">
        <v>600.77</v>
      </c>
    </row>
    <row r="5006" spans="1:4" x14ac:dyDescent="0.25">
      <c r="A5006" s="74">
        <v>5213447</v>
      </c>
      <c r="B5006" t="s">
        <v>26585</v>
      </c>
      <c r="C5006" s="74" t="s">
        <v>15645</v>
      </c>
      <c r="D5006" s="74">
        <v>972.27</v>
      </c>
    </row>
    <row r="5007" spans="1:4" x14ac:dyDescent="0.25">
      <c r="A5007" s="74">
        <v>5213448</v>
      </c>
      <c r="B5007" t="s">
        <v>26586</v>
      </c>
      <c r="C5007" s="74" t="s">
        <v>15645</v>
      </c>
      <c r="D5007" s="74">
        <v>171.78</v>
      </c>
    </row>
    <row r="5008" spans="1:4" x14ac:dyDescent="0.25">
      <c r="A5008" s="74">
        <v>5213449</v>
      </c>
      <c r="B5008" t="s">
        <v>26587</v>
      </c>
      <c r="C5008" s="74" t="s">
        <v>15645</v>
      </c>
      <c r="D5008" s="74">
        <v>271.52</v>
      </c>
    </row>
    <row r="5009" spans="1:4" x14ac:dyDescent="0.25">
      <c r="A5009" s="74">
        <v>5213450</v>
      </c>
      <c r="B5009" t="s">
        <v>26588</v>
      </c>
      <c r="C5009" s="74" t="s">
        <v>15645</v>
      </c>
      <c r="D5009" s="74">
        <v>381.27</v>
      </c>
    </row>
    <row r="5010" spans="1:4" x14ac:dyDescent="0.25">
      <c r="A5010" s="74">
        <v>5213451</v>
      </c>
      <c r="B5010" t="s">
        <v>26589</v>
      </c>
      <c r="C5010" s="74" t="s">
        <v>15645</v>
      </c>
      <c r="D5010" s="74">
        <v>563.22</v>
      </c>
    </row>
    <row r="5011" spans="1:4" x14ac:dyDescent="0.25">
      <c r="A5011" s="74">
        <v>5213452</v>
      </c>
      <c r="B5011" t="s">
        <v>26590</v>
      </c>
      <c r="C5011" s="74" t="s">
        <v>15645</v>
      </c>
      <c r="D5011" s="74">
        <v>236.09</v>
      </c>
    </row>
    <row r="5012" spans="1:4" x14ac:dyDescent="0.25">
      <c r="A5012" s="74">
        <v>5213453</v>
      </c>
      <c r="B5012" t="s">
        <v>26591</v>
      </c>
      <c r="C5012" s="74" t="s">
        <v>15645</v>
      </c>
      <c r="D5012" s="74">
        <v>402.71</v>
      </c>
    </row>
    <row r="5013" spans="1:4" x14ac:dyDescent="0.25">
      <c r="A5013" s="74">
        <v>5213454</v>
      </c>
      <c r="B5013" t="s">
        <v>26592</v>
      </c>
      <c r="C5013" s="74" t="s">
        <v>15645</v>
      </c>
      <c r="D5013" s="74">
        <v>563.36</v>
      </c>
    </row>
    <row r="5014" spans="1:4" x14ac:dyDescent="0.25">
      <c r="A5014" s="74">
        <v>5213455</v>
      </c>
      <c r="B5014" t="s">
        <v>26593</v>
      </c>
      <c r="C5014" s="74" t="s">
        <v>15645</v>
      </c>
      <c r="D5014" s="74">
        <v>918.34</v>
      </c>
    </row>
    <row r="5015" spans="1:4" x14ac:dyDescent="0.25">
      <c r="A5015" s="74">
        <v>5213456</v>
      </c>
      <c r="B5015" t="s">
        <v>26594</v>
      </c>
      <c r="C5015" s="74" t="s">
        <v>15645</v>
      </c>
      <c r="D5015" s="74">
        <v>236.14</v>
      </c>
    </row>
    <row r="5016" spans="1:4" x14ac:dyDescent="0.25">
      <c r="A5016" s="74">
        <v>5213457</v>
      </c>
      <c r="B5016" t="s">
        <v>26595</v>
      </c>
      <c r="C5016" s="74" t="s">
        <v>15645</v>
      </c>
      <c r="D5016" s="74">
        <v>402.64</v>
      </c>
    </row>
    <row r="5017" spans="1:4" x14ac:dyDescent="0.25">
      <c r="A5017" s="74">
        <v>5213458</v>
      </c>
      <c r="B5017" t="s">
        <v>26596</v>
      </c>
      <c r="C5017" s="74" t="s">
        <v>15645</v>
      </c>
      <c r="D5017" s="74">
        <v>563.36</v>
      </c>
    </row>
    <row r="5018" spans="1:4" x14ac:dyDescent="0.25">
      <c r="A5018" s="74">
        <v>5213459</v>
      </c>
      <c r="B5018" t="s">
        <v>26597</v>
      </c>
      <c r="C5018" s="74" t="s">
        <v>15645</v>
      </c>
      <c r="D5018" s="74">
        <v>918.39</v>
      </c>
    </row>
    <row r="5019" spans="1:4" x14ac:dyDescent="0.25">
      <c r="A5019" s="74">
        <v>5213460</v>
      </c>
      <c r="B5019" t="s">
        <v>26598</v>
      </c>
      <c r="C5019" s="74" t="s">
        <v>15645</v>
      </c>
      <c r="D5019" s="74">
        <v>163.61000000000001</v>
      </c>
    </row>
    <row r="5020" spans="1:4" x14ac:dyDescent="0.25">
      <c r="A5020" s="74">
        <v>5213461</v>
      </c>
      <c r="B5020" t="s">
        <v>26599</v>
      </c>
      <c r="C5020" s="74" t="s">
        <v>15645</v>
      </c>
      <c r="D5020" s="74">
        <v>256.56</v>
      </c>
    </row>
    <row r="5021" spans="1:4" x14ac:dyDescent="0.25">
      <c r="A5021" s="74">
        <v>5213462</v>
      </c>
      <c r="B5021" t="s">
        <v>26600</v>
      </c>
      <c r="C5021" s="74" t="s">
        <v>15645</v>
      </c>
      <c r="D5021" s="74">
        <v>358.42</v>
      </c>
    </row>
    <row r="5022" spans="1:4" x14ac:dyDescent="0.25">
      <c r="A5022" s="74">
        <v>5213463</v>
      </c>
      <c r="B5022" t="s">
        <v>26601</v>
      </c>
      <c r="C5022" s="74" t="s">
        <v>15645</v>
      </c>
      <c r="D5022" s="74">
        <v>461.08</v>
      </c>
    </row>
    <row r="5023" spans="1:4" x14ac:dyDescent="0.25">
      <c r="A5023" s="74">
        <v>5212557</v>
      </c>
      <c r="B5023" t="s">
        <v>26602</v>
      </c>
      <c r="C5023" s="74" t="s">
        <v>26498</v>
      </c>
      <c r="D5023" s="74">
        <v>3.66</v>
      </c>
    </row>
    <row r="5024" spans="1:4" x14ac:dyDescent="0.25">
      <c r="A5024" s="74">
        <v>5212558</v>
      </c>
      <c r="B5024" t="s">
        <v>26603</v>
      </c>
      <c r="C5024" s="74" t="s">
        <v>26498</v>
      </c>
      <c r="D5024" s="74">
        <v>3.71</v>
      </c>
    </row>
    <row r="5025" spans="1:4" x14ac:dyDescent="0.25">
      <c r="A5025" s="74">
        <v>5212559</v>
      </c>
      <c r="B5025" t="s">
        <v>26604</v>
      </c>
      <c r="C5025" s="74" t="s">
        <v>26498</v>
      </c>
      <c r="D5025" s="74">
        <v>3.28</v>
      </c>
    </row>
    <row r="5026" spans="1:4" x14ac:dyDescent="0.25">
      <c r="A5026" s="74">
        <v>5213477</v>
      </c>
      <c r="B5026" t="s">
        <v>26605</v>
      </c>
      <c r="C5026" s="74" t="s">
        <v>15645</v>
      </c>
      <c r="D5026" s="74">
        <v>164.76</v>
      </c>
    </row>
    <row r="5027" spans="1:4" x14ac:dyDescent="0.25">
      <c r="A5027" s="74">
        <v>5213476</v>
      </c>
      <c r="B5027" t="s">
        <v>26606</v>
      </c>
      <c r="C5027" s="74" t="s">
        <v>15645</v>
      </c>
      <c r="D5027" s="74">
        <v>181.29</v>
      </c>
    </row>
    <row r="5028" spans="1:4" x14ac:dyDescent="0.25">
      <c r="A5028" s="74">
        <v>5213479</v>
      </c>
      <c r="B5028" t="s">
        <v>26607</v>
      </c>
      <c r="C5028" s="74" t="s">
        <v>15645</v>
      </c>
      <c r="D5028" s="74">
        <v>158.27000000000001</v>
      </c>
    </row>
    <row r="5029" spans="1:4" x14ac:dyDescent="0.25">
      <c r="A5029" s="74">
        <v>5213478</v>
      </c>
      <c r="B5029" t="s">
        <v>26608</v>
      </c>
      <c r="C5029" s="74" t="s">
        <v>15645</v>
      </c>
      <c r="D5029" s="74">
        <v>170.07</v>
      </c>
    </row>
    <row r="5030" spans="1:4" x14ac:dyDescent="0.25">
      <c r="A5030" s="74">
        <v>5213489</v>
      </c>
      <c r="B5030" t="s">
        <v>26609</v>
      </c>
      <c r="C5030" s="74" t="s">
        <v>15645</v>
      </c>
      <c r="D5030" s="74">
        <v>906.25</v>
      </c>
    </row>
    <row r="5031" spans="1:4" x14ac:dyDescent="0.25">
      <c r="A5031" s="74">
        <v>5213498</v>
      </c>
      <c r="B5031" t="s">
        <v>26610</v>
      </c>
      <c r="C5031" s="74" t="s">
        <v>15645</v>
      </c>
      <c r="D5031" s="74">
        <v>980.61</v>
      </c>
    </row>
    <row r="5032" spans="1:4" x14ac:dyDescent="0.25">
      <c r="A5032" s="74">
        <v>5213365</v>
      </c>
      <c r="B5032" t="s">
        <v>26611</v>
      </c>
      <c r="C5032" s="74" t="s">
        <v>15645</v>
      </c>
      <c r="D5032" s="74">
        <v>1106.79</v>
      </c>
    </row>
    <row r="5033" spans="1:4" x14ac:dyDescent="0.25">
      <c r="A5033" s="74">
        <v>5213507</v>
      </c>
      <c r="B5033" t="s">
        <v>26612</v>
      </c>
      <c r="C5033" s="74" t="s">
        <v>15645</v>
      </c>
      <c r="D5033" s="74">
        <v>1166.49</v>
      </c>
    </row>
    <row r="5034" spans="1:4" x14ac:dyDescent="0.25">
      <c r="A5034" s="74">
        <v>5213372</v>
      </c>
      <c r="B5034" t="s">
        <v>26613</v>
      </c>
      <c r="C5034" s="74" t="s">
        <v>15645</v>
      </c>
      <c r="D5034" s="74">
        <v>1292.67</v>
      </c>
    </row>
    <row r="5035" spans="1:4" x14ac:dyDescent="0.25">
      <c r="A5035" s="74">
        <v>5213490</v>
      </c>
      <c r="B5035" t="s">
        <v>26614</v>
      </c>
      <c r="C5035" s="74" t="s">
        <v>15645</v>
      </c>
      <c r="D5035" s="74">
        <v>1941.48</v>
      </c>
    </row>
    <row r="5036" spans="1:4" x14ac:dyDescent="0.25">
      <c r="A5036" s="74">
        <v>5213499</v>
      </c>
      <c r="B5036" t="s">
        <v>26615</v>
      </c>
      <c r="C5036" s="74" t="s">
        <v>15645</v>
      </c>
      <c r="D5036" s="74">
        <v>2108.79</v>
      </c>
    </row>
    <row r="5037" spans="1:4" x14ac:dyDescent="0.25">
      <c r="A5037" s="74">
        <v>5213366</v>
      </c>
      <c r="B5037" t="s">
        <v>26616</v>
      </c>
      <c r="C5037" s="74" t="s">
        <v>15645</v>
      </c>
      <c r="D5037" s="74">
        <v>2392.69</v>
      </c>
    </row>
    <row r="5038" spans="1:4" x14ac:dyDescent="0.25">
      <c r="A5038" s="74">
        <v>5213508</v>
      </c>
      <c r="B5038" t="s">
        <v>26617</v>
      </c>
      <c r="C5038" s="74" t="s">
        <v>15645</v>
      </c>
      <c r="D5038" s="74">
        <v>2527.02</v>
      </c>
    </row>
    <row r="5039" spans="1:4" x14ac:dyDescent="0.25">
      <c r="A5039" s="74">
        <v>5213373</v>
      </c>
      <c r="B5039" t="s">
        <v>26618</v>
      </c>
      <c r="C5039" s="74" t="s">
        <v>15645</v>
      </c>
      <c r="D5039" s="74">
        <v>2810.92</v>
      </c>
    </row>
    <row r="5040" spans="1:4" x14ac:dyDescent="0.25">
      <c r="A5040" s="74">
        <v>5213491</v>
      </c>
      <c r="B5040" t="s">
        <v>26619</v>
      </c>
      <c r="C5040" s="74" t="s">
        <v>15645</v>
      </c>
      <c r="D5040" s="74">
        <v>2562.61</v>
      </c>
    </row>
    <row r="5041" spans="1:4" x14ac:dyDescent="0.25">
      <c r="A5041" s="74">
        <v>5213500</v>
      </c>
      <c r="B5041" t="s">
        <v>26620</v>
      </c>
      <c r="C5041" s="74" t="s">
        <v>15645</v>
      </c>
      <c r="D5041" s="74">
        <v>2785.69</v>
      </c>
    </row>
    <row r="5042" spans="1:4" x14ac:dyDescent="0.25">
      <c r="A5042" s="74">
        <v>5213369</v>
      </c>
      <c r="B5042" t="s">
        <v>26621</v>
      </c>
      <c r="C5042" s="74" t="s">
        <v>15645</v>
      </c>
      <c r="D5042" s="74">
        <v>3164.23</v>
      </c>
    </row>
    <row r="5043" spans="1:4" x14ac:dyDescent="0.25">
      <c r="A5043" s="74">
        <v>5213509</v>
      </c>
      <c r="B5043" t="s">
        <v>26622</v>
      </c>
      <c r="C5043" s="74" t="s">
        <v>15645</v>
      </c>
      <c r="D5043" s="74">
        <v>3343.33</v>
      </c>
    </row>
    <row r="5044" spans="1:4" x14ac:dyDescent="0.25">
      <c r="A5044" s="74">
        <v>5213374</v>
      </c>
      <c r="B5044" t="s">
        <v>26623</v>
      </c>
      <c r="C5044" s="74" t="s">
        <v>15645</v>
      </c>
      <c r="D5044" s="74">
        <v>3721.87</v>
      </c>
    </row>
    <row r="5045" spans="1:4" x14ac:dyDescent="0.25">
      <c r="A5045" s="74">
        <v>5213492</v>
      </c>
      <c r="B5045" t="s">
        <v>26624</v>
      </c>
      <c r="C5045" s="74" t="s">
        <v>15645</v>
      </c>
      <c r="D5045" s="74">
        <v>3468.87</v>
      </c>
    </row>
    <row r="5046" spans="1:4" x14ac:dyDescent="0.25">
      <c r="A5046" s="74">
        <v>5213501</v>
      </c>
      <c r="B5046" t="s">
        <v>26625</v>
      </c>
      <c r="C5046" s="74" t="s">
        <v>15645</v>
      </c>
      <c r="D5046" s="74">
        <v>3766.31</v>
      </c>
    </row>
    <row r="5047" spans="1:4" x14ac:dyDescent="0.25">
      <c r="A5047" s="74">
        <v>5213370</v>
      </c>
      <c r="B5047" t="s">
        <v>26626</v>
      </c>
      <c r="C5047" s="74" t="s">
        <v>15645</v>
      </c>
      <c r="D5047" s="74">
        <v>4271.03</v>
      </c>
    </row>
    <row r="5048" spans="1:4" x14ac:dyDescent="0.25">
      <c r="A5048" s="74">
        <v>5213510</v>
      </c>
      <c r="B5048" t="s">
        <v>26627</v>
      </c>
      <c r="C5048" s="74" t="s">
        <v>15645</v>
      </c>
      <c r="D5048" s="74">
        <v>4509.83</v>
      </c>
    </row>
    <row r="5049" spans="1:4" x14ac:dyDescent="0.25">
      <c r="A5049" s="74">
        <v>5213375</v>
      </c>
      <c r="B5049" t="s">
        <v>26628</v>
      </c>
      <c r="C5049" s="74" t="s">
        <v>15645</v>
      </c>
      <c r="D5049" s="74">
        <v>5014.55</v>
      </c>
    </row>
    <row r="5050" spans="1:4" x14ac:dyDescent="0.25">
      <c r="A5050" s="74">
        <v>5213494</v>
      </c>
      <c r="B5050" t="s">
        <v>26629</v>
      </c>
      <c r="C5050" s="74" t="s">
        <v>15645</v>
      </c>
      <c r="D5050" s="74">
        <v>5125.2299999999996</v>
      </c>
    </row>
    <row r="5051" spans="1:4" x14ac:dyDescent="0.25">
      <c r="A5051" s="74">
        <v>5213503</v>
      </c>
      <c r="B5051" t="s">
        <v>26630</v>
      </c>
      <c r="C5051" s="74" t="s">
        <v>15645</v>
      </c>
      <c r="D5051" s="74">
        <v>5571.39</v>
      </c>
    </row>
    <row r="5052" spans="1:4" x14ac:dyDescent="0.25">
      <c r="A5052" s="74">
        <v>5213371</v>
      </c>
      <c r="B5052" t="s">
        <v>26631</v>
      </c>
      <c r="C5052" s="74" t="s">
        <v>15645</v>
      </c>
      <c r="D5052" s="74">
        <v>6328.47</v>
      </c>
    </row>
    <row r="5053" spans="1:4" x14ac:dyDescent="0.25">
      <c r="A5053" s="74">
        <v>5213512</v>
      </c>
      <c r="B5053" t="s">
        <v>26632</v>
      </c>
      <c r="C5053" s="74" t="s">
        <v>15645</v>
      </c>
      <c r="D5053" s="74">
        <v>6686.67</v>
      </c>
    </row>
    <row r="5054" spans="1:4" x14ac:dyDescent="0.25">
      <c r="A5054" s="74">
        <v>5213376</v>
      </c>
      <c r="B5054" t="s">
        <v>26633</v>
      </c>
      <c r="C5054" s="74" t="s">
        <v>15645</v>
      </c>
      <c r="D5054" s="74">
        <v>7443.75</v>
      </c>
    </row>
    <row r="5055" spans="1:4" x14ac:dyDescent="0.25">
      <c r="A5055" s="74">
        <v>5213377</v>
      </c>
      <c r="B5055" t="s">
        <v>26634</v>
      </c>
      <c r="C5055" s="74" t="s">
        <v>23038</v>
      </c>
      <c r="D5055" s="74">
        <v>321.02</v>
      </c>
    </row>
    <row r="5056" spans="1:4" x14ac:dyDescent="0.25">
      <c r="A5056" s="74">
        <v>5213570</v>
      </c>
      <c r="B5056" t="s">
        <v>26635</v>
      </c>
      <c r="C5056" s="74" t="s">
        <v>23038</v>
      </c>
      <c r="D5056" s="74">
        <v>466.14</v>
      </c>
    </row>
    <row r="5057" spans="1:4" x14ac:dyDescent="0.25">
      <c r="A5057" s="74">
        <v>5213378</v>
      </c>
      <c r="B5057" t="s">
        <v>26636</v>
      </c>
      <c r="C5057" s="74" t="s">
        <v>23038</v>
      </c>
      <c r="D5057" s="74">
        <v>358.19</v>
      </c>
    </row>
    <row r="5058" spans="1:4" x14ac:dyDescent="0.25">
      <c r="A5058" s="74">
        <v>5213571</v>
      </c>
      <c r="B5058" t="s">
        <v>26637</v>
      </c>
      <c r="C5058" s="74" t="s">
        <v>23038</v>
      </c>
      <c r="D5058" s="74">
        <v>503.32</v>
      </c>
    </row>
    <row r="5059" spans="1:4" x14ac:dyDescent="0.25">
      <c r="A5059" s="74">
        <v>5213379</v>
      </c>
      <c r="B5059" t="s">
        <v>26638</v>
      </c>
      <c r="C5059" s="74" t="s">
        <v>23038</v>
      </c>
      <c r="D5059" s="74">
        <v>451.13</v>
      </c>
    </row>
    <row r="5060" spans="1:4" x14ac:dyDescent="0.25">
      <c r="A5060" s="74">
        <v>5213572</v>
      </c>
      <c r="B5060" t="s">
        <v>26639</v>
      </c>
      <c r="C5060" s="74" t="s">
        <v>23038</v>
      </c>
      <c r="D5060" s="74">
        <v>596.26</v>
      </c>
    </row>
    <row r="5061" spans="1:4" x14ac:dyDescent="0.25">
      <c r="A5061" s="74">
        <v>5212553</v>
      </c>
      <c r="B5061" t="s">
        <v>26640</v>
      </c>
      <c r="C5061" s="74" t="s">
        <v>23038</v>
      </c>
      <c r="D5061" s="74">
        <v>268.97000000000003</v>
      </c>
    </row>
    <row r="5062" spans="1:4" x14ac:dyDescent="0.25">
      <c r="A5062" s="74">
        <v>5213416</v>
      </c>
      <c r="B5062" t="s">
        <v>26641</v>
      </c>
      <c r="C5062" s="74" t="s">
        <v>23038</v>
      </c>
      <c r="D5062" s="74">
        <v>414.09</v>
      </c>
    </row>
    <row r="5063" spans="1:4" x14ac:dyDescent="0.25">
      <c r="A5063" s="74">
        <v>5212554</v>
      </c>
      <c r="B5063" t="s">
        <v>26642</v>
      </c>
      <c r="C5063" s="74" t="s">
        <v>23038</v>
      </c>
      <c r="D5063" s="74">
        <v>306.14</v>
      </c>
    </row>
    <row r="5064" spans="1:4" x14ac:dyDescent="0.25">
      <c r="A5064" s="74">
        <v>5213417</v>
      </c>
      <c r="B5064" t="s">
        <v>26643</v>
      </c>
      <c r="C5064" s="74" t="s">
        <v>23038</v>
      </c>
      <c r="D5064" s="74">
        <v>451.27</v>
      </c>
    </row>
    <row r="5065" spans="1:4" x14ac:dyDescent="0.25">
      <c r="A5065" s="74">
        <v>5213421</v>
      </c>
      <c r="B5065" t="s">
        <v>26644</v>
      </c>
      <c r="C5065" s="74" t="s">
        <v>23038</v>
      </c>
      <c r="D5065" s="74">
        <v>430.8</v>
      </c>
    </row>
    <row r="5066" spans="1:4" x14ac:dyDescent="0.25">
      <c r="A5066" s="74">
        <v>5213414</v>
      </c>
      <c r="B5066" t="s">
        <v>26645</v>
      </c>
      <c r="C5066" s="74" t="s">
        <v>23038</v>
      </c>
      <c r="D5066" s="74">
        <v>548.72</v>
      </c>
    </row>
    <row r="5067" spans="1:4" x14ac:dyDescent="0.25">
      <c r="A5067" s="74">
        <v>5213419</v>
      </c>
      <c r="B5067" t="s">
        <v>26646</v>
      </c>
      <c r="C5067" s="74" t="s">
        <v>23038</v>
      </c>
      <c r="D5067" s="74">
        <v>514.36</v>
      </c>
    </row>
    <row r="5068" spans="1:4" x14ac:dyDescent="0.25">
      <c r="A5068" s="74">
        <v>5212555</v>
      </c>
      <c r="B5068" t="s">
        <v>26647</v>
      </c>
      <c r="C5068" s="74" t="s">
        <v>23038</v>
      </c>
      <c r="D5068" s="74">
        <v>399.08</v>
      </c>
    </row>
    <row r="5069" spans="1:4" x14ac:dyDescent="0.25">
      <c r="A5069" s="74">
        <v>5213418</v>
      </c>
      <c r="B5069" t="s">
        <v>26648</v>
      </c>
      <c r="C5069" s="74" t="s">
        <v>23038</v>
      </c>
      <c r="D5069" s="74">
        <v>544.21</v>
      </c>
    </row>
    <row r="5070" spans="1:4" x14ac:dyDescent="0.25">
      <c r="A5070" s="74">
        <v>5213415</v>
      </c>
      <c r="B5070" t="s">
        <v>26649</v>
      </c>
      <c r="C5070" s="74" t="s">
        <v>23038</v>
      </c>
      <c r="D5070" s="74">
        <v>638.99</v>
      </c>
    </row>
    <row r="5071" spans="1:4" x14ac:dyDescent="0.25">
      <c r="A5071" s="74">
        <v>5213420</v>
      </c>
      <c r="B5071" t="s">
        <v>26650</v>
      </c>
      <c r="C5071" s="74" t="s">
        <v>23038</v>
      </c>
      <c r="D5071" s="74">
        <v>607.29999999999995</v>
      </c>
    </row>
    <row r="5072" spans="1:4" x14ac:dyDescent="0.25">
      <c r="A5072" s="74">
        <v>5213543</v>
      </c>
      <c r="B5072" t="s">
        <v>26651</v>
      </c>
      <c r="C5072" s="74" t="s">
        <v>15645</v>
      </c>
      <c r="D5072" s="74">
        <v>1153.05</v>
      </c>
    </row>
    <row r="5073" spans="1:4" x14ac:dyDescent="0.25">
      <c r="A5073" s="74">
        <v>5213552</v>
      </c>
      <c r="B5073" t="s">
        <v>26652</v>
      </c>
      <c r="C5073" s="74" t="s">
        <v>15645</v>
      </c>
      <c r="D5073" s="74">
        <v>1227.3900000000001</v>
      </c>
    </row>
    <row r="5074" spans="1:4" x14ac:dyDescent="0.25">
      <c r="A5074" s="74">
        <v>5213561</v>
      </c>
      <c r="B5074" t="s">
        <v>26653</v>
      </c>
      <c r="C5074" s="74" t="s">
        <v>15645</v>
      </c>
      <c r="D5074" s="74">
        <v>1413.29</v>
      </c>
    </row>
    <row r="5075" spans="1:4" x14ac:dyDescent="0.25">
      <c r="A5075" s="74">
        <v>5213544</v>
      </c>
      <c r="B5075" t="s">
        <v>26654</v>
      </c>
      <c r="C5075" s="74" t="s">
        <v>15645</v>
      </c>
      <c r="D5075" s="74">
        <v>2496.7800000000002</v>
      </c>
    </row>
    <row r="5076" spans="1:4" x14ac:dyDescent="0.25">
      <c r="A5076" s="74">
        <v>5213553</v>
      </c>
      <c r="B5076" t="s">
        <v>26655</v>
      </c>
      <c r="C5076" s="74" t="s">
        <v>15645</v>
      </c>
      <c r="D5076" s="74">
        <v>2664.04</v>
      </c>
    </row>
    <row r="5077" spans="1:4" x14ac:dyDescent="0.25">
      <c r="A5077" s="74">
        <v>5213562</v>
      </c>
      <c r="B5077" t="s">
        <v>26656</v>
      </c>
      <c r="C5077" s="74" t="s">
        <v>15645</v>
      </c>
      <c r="D5077" s="74">
        <v>3082.32</v>
      </c>
    </row>
    <row r="5078" spans="1:4" x14ac:dyDescent="0.25">
      <c r="A5078" s="74">
        <v>5213545</v>
      </c>
      <c r="B5078" t="s">
        <v>26657</v>
      </c>
      <c r="C5078" s="74" t="s">
        <v>15645</v>
      </c>
      <c r="D5078" s="74">
        <v>3303.01</v>
      </c>
    </row>
    <row r="5079" spans="1:4" x14ac:dyDescent="0.25">
      <c r="A5079" s="74">
        <v>5213554</v>
      </c>
      <c r="B5079" t="s">
        <v>26658</v>
      </c>
      <c r="C5079" s="74" t="s">
        <v>15645</v>
      </c>
      <c r="D5079" s="74">
        <v>3526.03</v>
      </c>
    </row>
    <row r="5080" spans="1:4" x14ac:dyDescent="0.25">
      <c r="A5080" s="74">
        <v>5213563</v>
      </c>
      <c r="B5080" t="s">
        <v>26659</v>
      </c>
      <c r="C5080" s="74" t="s">
        <v>15645</v>
      </c>
      <c r="D5080" s="74">
        <v>4083.73</v>
      </c>
    </row>
    <row r="5081" spans="1:4" x14ac:dyDescent="0.25">
      <c r="A5081" s="74">
        <v>5213546</v>
      </c>
      <c r="B5081" t="s">
        <v>26660</v>
      </c>
      <c r="C5081" s="74" t="s">
        <v>15645</v>
      </c>
      <c r="D5081" s="74">
        <v>4456.07</v>
      </c>
    </row>
    <row r="5082" spans="1:4" x14ac:dyDescent="0.25">
      <c r="A5082" s="74">
        <v>5213555</v>
      </c>
      <c r="B5082" t="s">
        <v>26661</v>
      </c>
      <c r="C5082" s="74" t="s">
        <v>15645</v>
      </c>
      <c r="D5082" s="74">
        <v>4753.43</v>
      </c>
    </row>
    <row r="5083" spans="1:4" x14ac:dyDescent="0.25">
      <c r="A5083" s="74">
        <v>5213564</v>
      </c>
      <c r="B5083" t="s">
        <v>26662</v>
      </c>
      <c r="C5083" s="74" t="s">
        <v>15645</v>
      </c>
      <c r="D5083" s="74">
        <v>5497.03</v>
      </c>
    </row>
    <row r="5084" spans="1:4" x14ac:dyDescent="0.25">
      <c r="A5084" s="74">
        <v>5213548</v>
      </c>
      <c r="B5084" t="s">
        <v>26663</v>
      </c>
      <c r="C5084" s="74" t="s">
        <v>15645</v>
      </c>
      <c r="D5084" s="74">
        <v>6606.03</v>
      </c>
    </row>
    <row r="5085" spans="1:4" x14ac:dyDescent="0.25">
      <c r="A5085" s="74">
        <v>5213557</v>
      </c>
      <c r="B5085" t="s">
        <v>26664</v>
      </c>
      <c r="C5085" s="74" t="s">
        <v>15645</v>
      </c>
      <c r="D5085" s="74">
        <v>7052.07</v>
      </c>
    </row>
    <row r="5086" spans="1:4" x14ac:dyDescent="0.25">
      <c r="A5086" s="74">
        <v>5213566</v>
      </c>
      <c r="B5086" t="s">
        <v>26665</v>
      </c>
      <c r="C5086" s="74" t="s">
        <v>15645</v>
      </c>
      <c r="D5086" s="74">
        <v>8167.47</v>
      </c>
    </row>
    <row r="5087" spans="1:4" x14ac:dyDescent="0.25">
      <c r="A5087" s="74">
        <v>5213576</v>
      </c>
      <c r="B5087" t="s">
        <v>26666</v>
      </c>
      <c r="C5087" s="74" t="s">
        <v>23038</v>
      </c>
      <c r="D5087" s="74">
        <v>589.54</v>
      </c>
    </row>
    <row r="5088" spans="1:4" x14ac:dyDescent="0.25">
      <c r="A5088" s="74">
        <v>5213577</v>
      </c>
      <c r="B5088" t="s">
        <v>26667</v>
      </c>
      <c r="C5088" s="74" t="s">
        <v>23038</v>
      </c>
      <c r="D5088" s="74">
        <v>626.71</v>
      </c>
    </row>
    <row r="5089" spans="1:4" x14ac:dyDescent="0.25">
      <c r="A5089" s="74">
        <v>5213578</v>
      </c>
      <c r="B5089" t="s">
        <v>26668</v>
      </c>
      <c r="C5089" s="74" t="s">
        <v>23038</v>
      </c>
      <c r="D5089" s="74">
        <v>719.66</v>
      </c>
    </row>
    <row r="5090" spans="1:4" x14ac:dyDescent="0.25">
      <c r="A5090" s="74">
        <v>5213425</v>
      </c>
      <c r="B5090" t="s">
        <v>26669</v>
      </c>
      <c r="C5090" s="74" t="s">
        <v>23038</v>
      </c>
      <c r="D5090" s="74">
        <v>586.83000000000004</v>
      </c>
    </row>
    <row r="5091" spans="1:4" x14ac:dyDescent="0.25">
      <c r="A5091" s="74">
        <v>5213426</v>
      </c>
      <c r="B5091" t="s">
        <v>26670</v>
      </c>
      <c r="C5091" s="74" t="s">
        <v>23038</v>
      </c>
      <c r="D5091" s="74">
        <v>679.77</v>
      </c>
    </row>
    <row r="5092" spans="1:4" x14ac:dyDescent="0.25">
      <c r="A5092" s="74">
        <v>5213427</v>
      </c>
      <c r="B5092" t="s">
        <v>26671</v>
      </c>
      <c r="C5092" s="74" t="s">
        <v>23038</v>
      </c>
      <c r="D5092" s="74">
        <v>742.85</v>
      </c>
    </row>
    <row r="5093" spans="1:4" x14ac:dyDescent="0.25">
      <c r="A5093" s="74">
        <v>5213567</v>
      </c>
      <c r="B5093" t="s">
        <v>26672</v>
      </c>
      <c r="C5093" s="74" t="s">
        <v>23038</v>
      </c>
      <c r="D5093" s="74">
        <v>872.66</v>
      </c>
    </row>
    <row r="5094" spans="1:4" x14ac:dyDescent="0.25">
      <c r="A5094" s="74">
        <v>5213486</v>
      </c>
      <c r="B5094" t="s">
        <v>26673</v>
      </c>
      <c r="C5094" s="74" t="s">
        <v>23038</v>
      </c>
      <c r="D5094" s="74">
        <v>939.28</v>
      </c>
    </row>
    <row r="5095" spans="1:4" x14ac:dyDescent="0.25">
      <c r="A5095" s="74">
        <v>5213487</v>
      </c>
      <c r="B5095" t="s">
        <v>26674</v>
      </c>
      <c r="C5095" s="74" t="s">
        <v>23038</v>
      </c>
      <c r="D5095" s="74">
        <v>1032.22</v>
      </c>
    </row>
    <row r="5096" spans="1:4" x14ac:dyDescent="0.25">
      <c r="A5096" s="74">
        <v>5213488</v>
      </c>
      <c r="B5096" t="s">
        <v>26675</v>
      </c>
      <c r="C5096" s="74" t="s">
        <v>23038</v>
      </c>
      <c r="D5096" s="74">
        <v>1095.3</v>
      </c>
    </row>
    <row r="5097" spans="1:4" x14ac:dyDescent="0.25">
      <c r="A5097" s="74">
        <v>5213568</v>
      </c>
      <c r="B5097" t="s">
        <v>26676</v>
      </c>
      <c r="C5097" s="74" t="s">
        <v>23038</v>
      </c>
      <c r="D5097" s="74">
        <v>1225.1099999999999</v>
      </c>
    </row>
    <row r="5098" spans="1:4" x14ac:dyDescent="0.25">
      <c r="A5098" s="74">
        <v>5213483</v>
      </c>
      <c r="B5098" t="s">
        <v>26677</v>
      </c>
      <c r="C5098" s="74" t="s">
        <v>23038</v>
      </c>
      <c r="D5098" s="74">
        <v>996.1</v>
      </c>
    </row>
    <row r="5099" spans="1:4" x14ac:dyDescent="0.25">
      <c r="A5099" s="74">
        <v>5213484</v>
      </c>
      <c r="B5099" t="s">
        <v>26678</v>
      </c>
      <c r="C5099" s="74" t="s">
        <v>23038</v>
      </c>
      <c r="D5099" s="74">
        <v>1089.04</v>
      </c>
    </row>
    <row r="5100" spans="1:4" x14ac:dyDescent="0.25">
      <c r="A5100" s="74">
        <v>5213485</v>
      </c>
      <c r="B5100" t="s">
        <v>26679</v>
      </c>
      <c r="C5100" s="74" t="s">
        <v>23038</v>
      </c>
      <c r="D5100" s="74">
        <v>1152.1300000000001</v>
      </c>
    </row>
    <row r="5101" spans="1:4" x14ac:dyDescent="0.25">
      <c r="A5101" s="74">
        <v>5213434</v>
      </c>
      <c r="B5101" t="s">
        <v>26680</v>
      </c>
      <c r="C5101" s="74" t="s">
        <v>23038</v>
      </c>
      <c r="D5101" s="74">
        <v>643.65</v>
      </c>
    </row>
    <row r="5102" spans="1:4" x14ac:dyDescent="0.25">
      <c r="A5102" s="74">
        <v>5213435</v>
      </c>
      <c r="B5102" t="s">
        <v>26681</v>
      </c>
      <c r="C5102" s="74" t="s">
        <v>23038</v>
      </c>
      <c r="D5102" s="74">
        <v>736.59</v>
      </c>
    </row>
    <row r="5103" spans="1:4" x14ac:dyDescent="0.25">
      <c r="A5103" s="74">
        <v>5213436</v>
      </c>
      <c r="B5103" t="s">
        <v>26682</v>
      </c>
      <c r="C5103" s="74" t="s">
        <v>23038</v>
      </c>
      <c r="D5103" s="74">
        <v>799.68</v>
      </c>
    </row>
    <row r="5104" spans="1:4" x14ac:dyDescent="0.25">
      <c r="A5104" s="74">
        <v>5213430</v>
      </c>
      <c r="B5104" t="s">
        <v>26683</v>
      </c>
      <c r="C5104" s="74" t="s">
        <v>23038</v>
      </c>
      <c r="D5104" s="74">
        <v>376.68</v>
      </c>
    </row>
    <row r="5105" spans="1:4" x14ac:dyDescent="0.25">
      <c r="A5105" s="74">
        <v>5213431</v>
      </c>
      <c r="B5105" t="s">
        <v>26684</v>
      </c>
      <c r="C5105" s="74" t="s">
        <v>23038</v>
      </c>
      <c r="D5105" s="74">
        <v>413.86</v>
      </c>
    </row>
    <row r="5106" spans="1:4" x14ac:dyDescent="0.25">
      <c r="A5106" s="74">
        <v>5213433</v>
      </c>
      <c r="B5106" t="s">
        <v>26685</v>
      </c>
      <c r="C5106" s="74" t="s">
        <v>23038</v>
      </c>
      <c r="D5106" s="74">
        <v>393.39</v>
      </c>
    </row>
    <row r="5107" spans="1:4" x14ac:dyDescent="0.25">
      <c r="A5107" s="74">
        <v>5213428</v>
      </c>
      <c r="B5107" t="s">
        <v>26686</v>
      </c>
      <c r="C5107" s="74" t="s">
        <v>23038</v>
      </c>
      <c r="D5107" s="74">
        <v>511.31</v>
      </c>
    </row>
    <row r="5108" spans="1:4" x14ac:dyDescent="0.25">
      <c r="A5108" s="74">
        <v>5213432</v>
      </c>
      <c r="B5108" t="s">
        <v>26687</v>
      </c>
      <c r="C5108" s="74" t="s">
        <v>23038</v>
      </c>
      <c r="D5108" s="74">
        <v>506.8</v>
      </c>
    </row>
    <row r="5109" spans="1:4" x14ac:dyDescent="0.25">
      <c r="A5109" s="74">
        <v>5213429</v>
      </c>
      <c r="B5109" t="s">
        <v>26688</v>
      </c>
      <c r="C5109" s="74" t="s">
        <v>23038</v>
      </c>
      <c r="D5109" s="74">
        <v>601.58000000000004</v>
      </c>
    </row>
    <row r="5110" spans="1:4" x14ac:dyDescent="0.25">
      <c r="A5110" s="74">
        <v>5213516</v>
      </c>
      <c r="B5110" t="s">
        <v>26689</v>
      </c>
      <c r="C5110" s="74" t="s">
        <v>15645</v>
      </c>
      <c r="D5110" s="74">
        <v>831.43</v>
      </c>
    </row>
    <row r="5111" spans="1:4" x14ac:dyDescent="0.25">
      <c r="A5111" s="74">
        <v>5213525</v>
      </c>
      <c r="B5111" t="s">
        <v>26690</v>
      </c>
      <c r="C5111" s="74" t="s">
        <v>15645</v>
      </c>
      <c r="D5111" s="74">
        <v>905.79</v>
      </c>
    </row>
    <row r="5112" spans="1:4" x14ac:dyDescent="0.25">
      <c r="A5112" s="74">
        <v>5213534</v>
      </c>
      <c r="B5112" t="s">
        <v>26691</v>
      </c>
      <c r="C5112" s="74" t="s">
        <v>15645</v>
      </c>
      <c r="D5112" s="74">
        <v>1091.67</v>
      </c>
    </row>
    <row r="5113" spans="1:4" x14ac:dyDescent="0.25">
      <c r="A5113" s="74">
        <v>5213517</v>
      </c>
      <c r="B5113" t="s">
        <v>26692</v>
      </c>
      <c r="C5113" s="74" t="s">
        <v>15645</v>
      </c>
      <c r="D5113" s="74">
        <v>1773.13</v>
      </c>
    </row>
    <row r="5114" spans="1:4" x14ac:dyDescent="0.25">
      <c r="A5114" s="74">
        <v>5213526</v>
      </c>
      <c r="B5114" t="s">
        <v>26693</v>
      </c>
      <c r="C5114" s="74" t="s">
        <v>15645</v>
      </c>
      <c r="D5114" s="74">
        <v>1940.44</v>
      </c>
    </row>
    <row r="5115" spans="1:4" x14ac:dyDescent="0.25">
      <c r="A5115" s="74">
        <v>5213535</v>
      </c>
      <c r="B5115" t="s">
        <v>26694</v>
      </c>
      <c r="C5115" s="74" t="s">
        <v>15645</v>
      </c>
      <c r="D5115" s="74">
        <v>2358.67</v>
      </c>
    </row>
    <row r="5116" spans="1:4" x14ac:dyDescent="0.25">
      <c r="A5116" s="74">
        <v>5213518</v>
      </c>
      <c r="B5116" t="s">
        <v>26695</v>
      </c>
      <c r="C5116" s="74" t="s">
        <v>15645</v>
      </c>
      <c r="D5116" s="74">
        <v>2338.15</v>
      </c>
    </row>
    <row r="5117" spans="1:4" x14ac:dyDescent="0.25">
      <c r="A5117" s="74">
        <v>5213527</v>
      </c>
      <c r="B5117" t="s">
        <v>26696</v>
      </c>
      <c r="C5117" s="74" t="s">
        <v>15645</v>
      </c>
      <c r="D5117" s="74">
        <v>2561.23</v>
      </c>
    </row>
    <row r="5118" spans="1:4" x14ac:dyDescent="0.25">
      <c r="A5118" s="74">
        <v>5213536</v>
      </c>
      <c r="B5118" t="s">
        <v>26697</v>
      </c>
      <c r="C5118" s="74" t="s">
        <v>15645</v>
      </c>
      <c r="D5118" s="74">
        <v>3118.87</v>
      </c>
    </row>
    <row r="5119" spans="1:4" x14ac:dyDescent="0.25">
      <c r="A5119" s="74">
        <v>5213519</v>
      </c>
      <c r="B5119" t="s">
        <v>26698</v>
      </c>
      <c r="C5119" s="74" t="s">
        <v>15645</v>
      </c>
      <c r="D5119" s="74">
        <v>3169.59</v>
      </c>
    </row>
    <row r="5120" spans="1:4" x14ac:dyDescent="0.25">
      <c r="A5120" s="74">
        <v>5213528</v>
      </c>
      <c r="B5120" t="s">
        <v>26699</v>
      </c>
      <c r="C5120" s="74" t="s">
        <v>15645</v>
      </c>
      <c r="D5120" s="74">
        <v>3467.03</v>
      </c>
    </row>
    <row r="5121" spans="1:4" x14ac:dyDescent="0.25">
      <c r="A5121" s="74">
        <v>5213537</v>
      </c>
      <c r="B5121" t="s">
        <v>26700</v>
      </c>
      <c r="C5121" s="74" t="s">
        <v>15645</v>
      </c>
      <c r="D5121" s="74">
        <v>4210.55</v>
      </c>
    </row>
    <row r="5122" spans="1:4" x14ac:dyDescent="0.25">
      <c r="A5122" s="74">
        <v>5213521</v>
      </c>
      <c r="B5122" t="s">
        <v>26701</v>
      </c>
      <c r="C5122" s="74" t="s">
        <v>15645</v>
      </c>
      <c r="D5122" s="74">
        <v>4676.3100000000004</v>
      </c>
    </row>
    <row r="5123" spans="1:4" x14ac:dyDescent="0.25">
      <c r="A5123" s="74">
        <v>5213530</v>
      </c>
      <c r="B5123" t="s">
        <v>26702</v>
      </c>
      <c r="C5123" s="74" t="s">
        <v>15645</v>
      </c>
      <c r="D5123" s="74">
        <v>5122.47</v>
      </c>
    </row>
    <row r="5124" spans="1:4" x14ac:dyDescent="0.25">
      <c r="A5124" s="74">
        <v>5213539</v>
      </c>
      <c r="B5124" t="s">
        <v>26703</v>
      </c>
      <c r="C5124" s="74" t="s">
        <v>15645</v>
      </c>
      <c r="D5124" s="74">
        <v>6237.75</v>
      </c>
    </row>
    <row r="5125" spans="1:4" x14ac:dyDescent="0.25">
      <c r="A5125" s="74">
        <v>5213573</v>
      </c>
      <c r="B5125" t="s">
        <v>26704</v>
      </c>
      <c r="C5125" s="74" t="s">
        <v>23038</v>
      </c>
      <c r="D5125" s="74">
        <v>428.73</v>
      </c>
    </row>
    <row r="5126" spans="1:4" x14ac:dyDescent="0.25">
      <c r="A5126" s="74">
        <v>5213574</v>
      </c>
      <c r="B5126" t="s">
        <v>26705</v>
      </c>
      <c r="C5126" s="74" t="s">
        <v>23038</v>
      </c>
      <c r="D5126" s="74">
        <v>465.91</v>
      </c>
    </row>
    <row r="5127" spans="1:4" x14ac:dyDescent="0.25">
      <c r="A5127" s="74">
        <v>5213575</v>
      </c>
      <c r="B5127" t="s">
        <v>26706</v>
      </c>
      <c r="C5127" s="74" t="s">
        <v>23038</v>
      </c>
      <c r="D5127" s="74">
        <v>558.85</v>
      </c>
    </row>
    <row r="5128" spans="1:4" x14ac:dyDescent="0.25">
      <c r="A5128" s="74">
        <v>5213480</v>
      </c>
      <c r="B5128" t="s">
        <v>26707</v>
      </c>
      <c r="C5128" s="74" t="s">
        <v>23038</v>
      </c>
      <c r="D5128" s="74">
        <v>885.26</v>
      </c>
    </row>
    <row r="5129" spans="1:4" x14ac:dyDescent="0.25">
      <c r="A5129" s="74">
        <v>5213481</v>
      </c>
      <c r="B5129" t="s">
        <v>26708</v>
      </c>
      <c r="C5129" s="74" t="s">
        <v>23038</v>
      </c>
      <c r="D5129" s="74">
        <v>978.2</v>
      </c>
    </row>
    <row r="5130" spans="1:4" x14ac:dyDescent="0.25">
      <c r="A5130" s="74">
        <v>5213482</v>
      </c>
      <c r="B5130" t="s">
        <v>26709</v>
      </c>
      <c r="C5130" s="74" t="s">
        <v>23038</v>
      </c>
      <c r="D5130" s="74">
        <v>1041.29</v>
      </c>
    </row>
    <row r="5131" spans="1:4" x14ac:dyDescent="0.25">
      <c r="A5131" s="74">
        <v>5213422</v>
      </c>
      <c r="B5131" t="s">
        <v>26710</v>
      </c>
      <c r="C5131" s="74" t="s">
        <v>23038</v>
      </c>
      <c r="D5131" s="74">
        <v>537.49</v>
      </c>
    </row>
    <row r="5132" spans="1:4" x14ac:dyDescent="0.25">
      <c r="A5132" s="74">
        <v>5213423</v>
      </c>
      <c r="B5132" t="s">
        <v>26711</v>
      </c>
      <c r="C5132" s="74" t="s">
        <v>23038</v>
      </c>
      <c r="D5132" s="74">
        <v>574.66</v>
      </c>
    </row>
    <row r="5133" spans="1:4" x14ac:dyDescent="0.25">
      <c r="A5133" s="74">
        <v>5213424</v>
      </c>
      <c r="B5133" t="s">
        <v>26712</v>
      </c>
      <c r="C5133" s="74" t="s">
        <v>23038</v>
      </c>
      <c r="D5133" s="74">
        <v>667.61</v>
      </c>
    </row>
    <row r="5134" spans="1:4" x14ac:dyDescent="0.25">
      <c r="A5134" s="74">
        <v>5213437</v>
      </c>
      <c r="B5134" t="s">
        <v>26713</v>
      </c>
      <c r="C5134" s="74" t="s">
        <v>23038</v>
      </c>
      <c r="D5134" s="74">
        <v>532.80999999999995</v>
      </c>
    </row>
    <row r="5135" spans="1:4" x14ac:dyDescent="0.25">
      <c r="A5135" s="74">
        <v>5213438</v>
      </c>
      <c r="B5135" t="s">
        <v>26714</v>
      </c>
      <c r="C5135" s="74" t="s">
        <v>23038</v>
      </c>
      <c r="D5135" s="74">
        <v>625.75</v>
      </c>
    </row>
    <row r="5136" spans="1:4" x14ac:dyDescent="0.25">
      <c r="A5136" s="74">
        <v>5213439</v>
      </c>
      <c r="B5136" t="s">
        <v>26715</v>
      </c>
      <c r="C5136" s="74" t="s">
        <v>23038</v>
      </c>
      <c r="D5136" s="74">
        <v>688.84</v>
      </c>
    </row>
    <row r="5137" spans="1:4" x14ac:dyDescent="0.25">
      <c r="A5137" s="74">
        <v>5212556</v>
      </c>
      <c r="B5137" t="s">
        <v>26716</v>
      </c>
      <c r="C5137" s="74" t="s">
        <v>26498</v>
      </c>
      <c r="D5137" s="74">
        <v>1.94</v>
      </c>
    </row>
    <row r="5138" spans="1:4" x14ac:dyDescent="0.25">
      <c r="A5138" s="74">
        <v>5213649</v>
      </c>
      <c r="B5138" t="s">
        <v>26717</v>
      </c>
      <c r="C5138" s="74" t="s">
        <v>15645</v>
      </c>
      <c r="D5138" s="74">
        <v>100824.39</v>
      </c>
    </row>
    <row r="5139" spans="1:4" x14ac:dyDescent="0.25">
      <c r="A5139" s="74">
        <v>5213591</v>
      </c>
      <c r="B5139" t="s">
        <v>26718</v>
      </c>
      <c r="C5139" s="74" t="s">
        <v>15645</v>
      </c>
      <c r="D5139" s="74">
        <v>100824.39</v>
      </c>
    </row>
    <row r="5140" spans="1:4" x14ac:dyDescent="0.25">
      <c r="A5140" s="74">
        <v>5213718</v>
      </c>
      <c r="B5140" t="s">
        <v>26719</v>
      </c>
      <c r="C5140" s="74" t="s">
        <v>15645</v>
      </c>
      <c r="D5140" s="74">
        <v>111629.31</v>
      </c>
    </row>
    <row r="5141" spans="1:4" x14ac:dyDescent="0.25">
      <c r="A5141" s="74">
        <v>5213741</v>
      </c>
      <c r="B5141" t="s">
        <v>26720</v>
      </c>
      <c r="C5141" s="74" t="s">
        <v>15645</v>
      </c>
      <c r="D5141" s="74">
        <v>111629.31</v>
      </c>
    </row>
    <row r="5142" spans="1:4" x14ac:dyDescent="0.25">
      <c r="A5142" s="74">
        <v>5213776</v>
      </c>
      <c r="B5142" t="s">
        <v>26721</v>
      </c>
      <c r="C5142" s="74" t="s">
        <v>15645</v>
      </c>
      <c r="D5142" s="74">
        <v>122434.23</v>
      </c>
    </row>
    <row r="5143" spans="1:4" x14ac:dyDescent="0.25">
      <c r="A5143" s="74">
        <v>5213799</v>
      </c>
      <c r="B5143" t="s">
        <v>26722</v>
      </c>
      <c r="C5143" s="74" t="s">
        <v>15645</v>
      </c>
      <c r="D5143" s="74">
        <v>122434.23</v>
      </c>
    </row>
    <row r="5144" spans="1:4" x14ac:dyDescent="0.25">
      <c r="A5144" s="74">
        <v>5213363</v>
      </c>
      <c r="B5144" t="s">
        <v>26723</v>
      </c>
      <c r="C5144" s="74" t="s">
        <v>23038</v>
      </c>
      <c r="D5144" s="74">
        <v>34.119999999999997</v>
      </c>
    </row>
    <row r="5145" spans="1:4" x14ac:dyDescent="0.25">
      <c r="A5145" s="74">
        <v>5213616</v>
      </c>
      <c r="B5145" t="s">
        <v>26724</v>
      </c>
      <c r="C5145" s="74" t="s">
        <v>21800</v>
      </c>
      <c r="D5145" s="74">
        <v>836.56</v>
      </c>
    </row>
    <row r="5146" spans="1:4" x14ac:dyDescent="0.25">
      <c r="A5146" s="74">
        <v>5213667</v>
      </c>
      <c r="B5146" t="s">
        <v>26725</v>
      </c>
      <c r="C5146" s="74" t="s">
        <v>15645</v>
      </c>
      <c r="D5146" s="74">
        <v>332.9</v>
      </c>
    </row>
    <row r="5147" spans="1:4" x14ac:dyDescent="0.25">
      <c r="A5147" s="74">
        <v>5213683</v>
      </c>
      <c r="B5147" t="s">
        <v>26726</v>
      </c>
      <c r="C5147" s="74" t="s">
        <v>15645</v>
      </c>
      <c r="D5147" s="74">
        <v>238.08</v>
      </c>
    </row>
    <row r="5148" spans="1:4" x14ac:dyDescent="0.25">
      <c r="A5148" s="74">
        <v>5213660</v>
      </c>
      <c r="B5148" t="s">
        <v>26727</v>
      </c>
      <c r="C5148" s="74" t="s">
        <v>15645</v>
      </c>
      <c r="D5148" s="74">
        <v>198.4</v>
      </c>
    </row>
    <row r="5149" spans="1:4" x14ac:dyDescent="0.25">
      <c r="A5149" s="74">
        <v>5213364</v>
      </c>
      <c r="B5149" t="s">
        <v>26728</v>
      </c>
      <c r="C5149" s="74" t="s">
        <v>23038</v>
      </c>
      <c r="D5149" s="74">
        <v>19.5</v>
      </c>
    </row>
    <row r="5150" spans="1:4" x14ac:dyDescent="0.25">
      <c r="A5150" s="74">
        <v>5213832</v>
      </c>
      <c r="B5150" t="s">
        <v>26729</v>
      </c>
      <c r="C5150" s="74" t="s">
        <v>23038</v>
      </c>
      <c r="D5150" s="74">
        <v>3.13</v>
      </c>
    </row>
    <row r="5151" spans="1:4" x14ac:dyDescent="0.25">
      <c r="A5151" s="74">
        <v>5213830</v>
      </c>
      <c r="B5151" t="s">
        <v>26730</v>
      </c>
      <c r="C5151" s="74" t="s">
        <v>23038</v>
      </c>
      <c r="D5151" s="74">
        <v>3.59</v>
      </c>
    </row>
    <row r="5152" spans="1:4" x14ac:dyDescent="0.25">
      <c r="A5152" s="74">
        <v>5213831</v>
      </c>
      <c r="B5152" t="s">
        <v>26731</v>
      </c>
      <c r="C5152" s="74" t="s">
        <v>23038</v>
      </c>
      <c r="D5152" s="74">
        <v>53.74</v>
      </c>
    </row>
    <row r="5153" spans="1:4" x14ac:dyDescent="0.25">
      <c r="A5153" s="74">
        <v>5213849</v>
      </c>
      <c r="B5153" t="s">
        <v>26732</v>
      </c>
      <c r="C5153" s="74" t="s">
        <v>8</v>
      </c>
      <c r="D5153" s="74">
        <v>3.11</v>
      </c>
    </row>
    <row r="5154" spans="1:4" x14ac:dyDescent="0.25">
      <c r="A5154" s="74">
        <v>5213636</v>
      </c>
      <c r="B5154" t="s">
        <v>26733</v>
      </c>
      <c r="C5154" s="74" t="s">
        <v>15645</v>
      </c>
      <c r="D5154" s="74">
        <v>99332.26</v>
      </c>
    </row>
    <row r="5155" spans="1:4" x14ac:dyDescent="0.25">
      <c r="A5155" s="74">
        <v>5213642</v>
      </c>
      <c r="B5155" t="s">
        <v>26734</v>
      </c>
      <c r="C5155" s="74" t="s">
        <v>15645</v>
      </c>
      <c r="D5155" s="74">
        <v>99332.26</v>
      </c>
    </row>
    <row r="5156" spans="1:4" x14ac:dyDescent="0.25">
      <c r="A5156" s="74">
        <v>5213757</v>
      </c>
      <c r="B5156" t="s">
        <v>26735</v>
      </c>
      <c r="C5156" s="74" t="s">
        <v>15645</v>
      </c>
      <c r="D5156" s="74">
        <v>110168.67</v>
      </c>
    </row>
    <row r="5157" spans="1:4" x14ac:dyDescent="0.25">
      <c r="A5157" s="74">
        <v>5213763</v>
      </c>
      <c r="B5157" t="s">
        <v>26736</v>
      </c>
      <c r="C5157" s="74" t="s">
        <v>15645</v>
      </c>
      <c r="D5157" s="74">
        <v>110168.67</v>
      </c>
    </row>
    <row r="5158" spans="1:4" x14ac:dyDescent="0.25">
      <c r="A5158" s="74">
        <v>5213815</v>
      </c>
      <c r="B5158" t="s">
        <v>26737</v>
      </c>
      <c r="C5158" s="74" t="s">
        <v>15645</v>
      </c>
      <c r="D5158" s="74">
        <v>121005.08</v>
      </c>
    </row>
    <row r="5159" spans="1:4" x14ac:dyDescent="0.25">
      <c r="A5159" s="74">
        <v>5213821</v>
      </c>
      <c r="B5159" t="s">
        <v>26738</v>
      </c>
      <c r="C5159" s="74" t="s">
        <v>15645</v>
      </c>
      <c r="D5159" s="74">
        <v>121005.08</v>
      </c>
    </row>
    <row r="5160" spans="1:4" x14ac:dyDescent="0.25">
      <c r="A5160" s="74">
        <v>5213630</v>
      </c>
      <c r="B5160" t="s">
        <v>26739</v>
      </c>
      <c r="C5160" s="74" t="s">
        <v>15645</v>
      </c>
      <c r="D5160" s="74">
        <v>59513.25</v>
      </c>
    </row>
    <row r="5161" spans="1:4" x14ac:dyDescent="0.25">
      <c r="A5161" s="74">
        <v>5213584</v>
      </c>
      <c r="B5161" t="s">
        <v>26740</v>
      </c>
      <c r="C5161" s="74" t="s">
        <v>15645</v>
      </c>
      <c r="D5161" s="74">
        <v>59513.25</v>
      </c>
    </row>
    <row r="5162" spans="1:4" x14ac:dyDescent="0.25">
      <c r="A5162" s="74">
        <v>5213711</v>
      </c>
      <c r="B5162" t="s">
        <v>26741</v>
      </c>
      <c r="C5162" s="74" t="s">
        <v>15645</v>
      </c>
      <c r="D5162" s="74">
        <v>65925.33</v>
      </c>
    </row>
    <row r="5163" spans="1:4" x14ac:dyDescent="0.25">
      <c r="A5163" s="74">
        <v>5213734</v>
      </c>
      <c r="B5163" t="s">
        <v>26742</v>
      </c>
      <c r="C5163" s="74" t="s">
        <v>15645</v>
      </c>
      <c r="D5163" s="74">
        <v>65925.33</v>
      </c>
    </row>
    <row r="5164" spans="1:4" x14ac:dyDescent="0.25">
      <c r="A5164" s="74">
        <v>5213769</v>
      </c>
      <c r="B5164" t="s">
        <v>26743</v>
      </c>
      <c r="C5164" s="74" t="s">
        <v>15645</v>
      </c>
      <c r="D5164" s="74">
        <v>72337.41</v>
      </c>
    </row>
    <row r="5165" spans="1:4" x14ac:dyDescent="0.25">
      <c r="A5165" s="74">
        <v>5213792</v>
      </c>
      <c r="B5165" t="s">
        <v>26744</v>
      </c>
      <c r="C5165" s="74" t="s">
        <v>15645</v>
      </c>
      <c r="D5165" s="74">
        <v>72337.41</v>
      </c>
    </row>
    <row r="5166" spans="1:4" x14ac:dyDescent="0.25">
      <c r="A5166" s="74">
        <v>5213844</v>
      </c>
      <c r="B5166" t="s">
        <v>26745</v>
      </c>
      <c r="C5166" s="74" t="s">
        <v>8</v>
      </c>
      <c r="D5166" s="74">
        <v>3.39</v>
      </c>
    </row>
    <row r="5167" spans="1:4" x14ac:dyDescent="0.25">
      <c r="A5167" s="74">
        <v>5213869</v>
      </c>
      <c r="B5167" t="s">
        <v>26746</v>
      </c>
      <c r="C5167" s="74" t="s">
        <v>15645</v>
      </c>
      <c r="D5167" s="74">
        <v>2460.3000000000002</v>
      </c>
    </row>
    <row r="5168" spans="1:4" x14ac:dyDescent="0.25">
      <c r="A5168" s="74">
        <v>5213870</v>
      </c>
      <c r="B5168" t="s">
        <v>26747</v>
      </c>
      <c r="C5168" s="74" t="s">
        <v>15645</v>
      </c>
      <c r="D5168" s="74">
        <v>3389.87</v>
      </c>
    </row>
    <row r="5169" spans="1:4" x14ac:dyDescent="0.25">
      <c r="A5169" s="74">
        <v>5213871</v>
      </c>
      <c r="B5169" t="s">
        <v>26748</v>
      </c>
      <c r="C5169" s="74" t="s">
        <v>15645</v>
      </c>
      <c r="D5169" s="74">
        <v>3460.47</v>
      </c>
    </row>
    <row r="5170" spans="1:4" x14ac:dyDescent="0.25">
      <c r="A5170" s="74">
        <v>5213872</v>
      </c>
      <c r="B5170" t="s">
        <v>26749</v>
      </c>
      <c r="C5170" s="74" t="s">
        <v>15645</v>
      </c>
      <c r="D5170" s="74">
        <v>5495.64</v>
      </c>
    </row>
    <row r="5171" spans="1:4" x14ac:dyDescent="0.25">
      <c r="A5171" s="74">
        <v>5213867</v>
      </c>
      <c r="B5171" t="s">
        <v>26750</v>
      </c>
      <c r="C5171" s="74" t="s">
        <v>15645</v>
      </c>
      <c r="D5171" s="74">
        <v>573.45000000000005</v>
      </c>
    </row>
    <row r="5172" spans="1:4" x14ac:dyDescent="0.25">
      <c r="A5172" s="74">
        <v>5213863</v>
      </c>
      <c r="B5172" t="s">
        <v>26751</v>
      </c>
      <c r="C5172" s="74" t="s">
        <v>15645</v>
      </c>
      <c r="D5172" s="74">
        <v>461.72</v>
      </c>
    </row>
    <row r="5173" spans="1:4" x14ac:dyDescent="0.25">
      <c r="A5173" s="74">
        <v>5213864</v>
      </c>
      <c r="B5173" t="s">
        <v>26752</v>
      </c>
      <c r="C5173" s="74" t="s">
        <v>15645</v>
      </c>
      <c r="D5173" s="74">
        <v>492.03</v>
      </c>
    </row>
    <row r="5174" spans="1:4" x14ac:dyDescent="0.25">
      <c r="A5174" s="74">
        <v>5213865</v>
      </c>
      <c r="B5174" t="s">
        <v>26753</v>
      </c>
      <c r="C5174" s="74" t="s">
        <v>15645</v>
      </c>
      <c r="D5174" s="74">
        <v>522.52</v>
      </c>
    </row>
    <row r="5175" spans="1:4" x14ac:dyDescent="0.25">
      <c r="A5175" s="74">
        <v>5213866</v>
      </c>
      <c r="B5175" t="s">
        <v>26754</v>
      </c>
      <c r="C5175" s="74" t="s">
        <v>15645</v>
      </c>
      <c r="D5175" s="74">
        <v>590.73</v>
      </c>
    </row>
    <row r="5176" spans="1:4" x14ac:dyDescent="0.25">
      <c r="A5176" s="74">
        <v>5213855</v>
      </c>
      <c r="B5176" t="s">
        <v>26755</v>
      </c>
      <c r="C5176" s="74" t="s">
        <v>15645</v>
      </c>
      <c r="D5176" s="74">
        <v>414.56</v>
      </c>
    </row>
    <row r="5177" spans="1:4" x14ac:dyDescent="0.25">
      <c r="A5177" s="74">
        <v>5213856</v>
      </c>
      <c r="B5177" t="s">
        <v>26756</v>
      </c>
      <c r="C5177" s="74" t="s">
        <v>15645</v>
      </c>
      <c r="D5177" s="74">
        <v>430.15</v>
      </c>
    </row>
    <row r="5178" spans="1:4" x14ac:dyDescent="0.25">
      <c r="A5178" s="74">
        <v>5213857</v>
      </c>
      <c r="B5178" t="s">
        <v>26757</v>
      </c>
      <c r="C5178" s="74" t="s">
        <v>15645</v>
      </c>
      <c r="D5178" s="74">
        <v>445.14</v>
      </c>
    </row>
    <row r="5179" spans="1:4" x14ac:dyDescent="0.25">
      <c r="A5179" s="74">
        <v>5213858</v>
      </c>
      <c r="B5179" t="s">
        <v>26758</v>
      </c>
      <c r="C5179" s="74" t="s">
        <v>15645</v>
      </c>
      <c r="D5179" s="74">
        <v>460.92</v>
      </c>
    </row>
    <row r="5180" spans="1:4" x14ac:dyDescent="0.25">
      <c r="A5180" s="74">
        <v>5213859</v>
      </c>
      <c r="B5180" t="s">
        <v>26759</v>
      </c>
      <c r="C5180" s="74" t="s">
        <v>15645</v>
      </c>
      <c r="D5180" s="74">
        <v>456.85</v>
      </c>
    </row>
    <row r="5181" spans="1:4" x14ac:dyDescent="0.25">
      <c r="A5181" s="74">
        <v>5213860</v>
      </c>
      <c r="B5181" t="s">
        <v>26760</v>
      </c>
      <c r="C5181" s="74" t="s">
        <v>15645</v>
      </c>
      <c r="D5181" s="74">
        <v>472.39</v>
      </c>
    </row>
    <row r="5182" spans="1:4" x14ac:dyDescent="0.25">
      <c r="A5182" s="74">
        <v>5213861</v>
      </c>
      <c r="B5182" t="s">
        <v>26761</v>
      </c>
      <c r="C5182" s="74" t="s">
        <v>15645</v>
      </c>
      <c r="D5182" s="74">
        <v>501.65</v>
      </c>
    </row>
    <row r="5183" spans="1:4" x14ac:dyDescent="0.25">
      <c r="A5183" s="74">
        <v>5213862</v>
      </c>
      <c r="B5183" t="s">
        <v>26762</v>
      </c>
      <c r="C5183" s="74" t="s">
        <v>15645</v>
      </c>
      <c r="D5183" s="74">
        <v>569.52</v>
      </c>
    </row>
    <row r="5184" spans="1:4" x14ac:dyDescent="0.25">
      <c r="A5184" s="74">
        <v>5213868</v>
      </c>
      <c r="B5184" t="s">
        <v>26763</v>
      </c>
      <c r="C5184" s="74" t="s">
        <v>15645</v>
      </c>
      <c r="D5184" s="74">
        <v>1134.69</v>
      </c>
    </row>
    <row r="5185" spans="1:4" x14ac:dyDescent="0.25">
      <c r="A5185" s="74">
        <v>5219546</v>
      </c>
      <c r="B5185" t="s">
        <v>26764</v>
      </c>
      <c r="C5185" s="74" t="s">
        <v>15645</v>
      </c>
      <c r="D5185" s="74">
        <v>343.55</v>
      </c>
    </row>
    <row r="5186" spans="1:4" x14ac:dyDescent="0.25">
      <c r="A5186" s="74">
        <v>5216111</v>
      </c>
      <c r="B5186" t="s">
        <v>26765</v>
      </c>
      <c r="C5186" s="74" t="s">
        <v>15645</v>
      </c>
      <c r="D5186" s="74">
        <v>112.26</v>
      </c>
    </row>
    <row r="5187" spans="1:4" x14ac:dyDescent="0.25">
      <c r="A5187" s="74">
        <v>5213351</v>
      </c>
      <c r="B5187" t="s">
        <v>26766</v>
      </c>
      <c r="C5187" s="74" t="s">
        <v>15645</v>
      </c>
      <c r="D5187" s="74">
        <v>668.21</v>
      </c>
    </row>
    <row r="5188" spans="1:4" x14ac:dyDescent="0.25">
      <c r="A5188" s="74">
        <v>5213350</v>
      </c>
      <c r="B5188" t="s">
        <v>26767</v>
      </c>
      <c r="C5188" s="74" t="s">
        <v>15645</v>
      </c>
      <c r="D5188" s="74">
        <v>1717.04</v>
      </c>
    </row>
    <row r="5189" spans="1:4" x14ac:dyDescent="0.25">
      <c r="A5189" s="74">
        <v>5213352</v>
      </c>
      <c r="B5189" t="s">
        <v>26768</v>
      </c>
      <c r="C5189" s="74" t="s">
        <v>15645</v>
      </c>
      <c r="D5189" s="74">
        <v>912.69</v>
      </c>
    </row>
    <row r="5190" spans="1:4" x14ac:dyDescent="0.25">
      <c r="A5190" s="74">
        <v>5213353</v>
      </c>
      <c r="B5190" t="s">
        <v>26769</v>
      </c>
      <c r="C5190" s="74" t="s">
        <v>15645</v>
      </c>
      <c r="D5190" s="74">
        <v>2508.2600000000002</v>
      </c>
    </row>
    <row r="5191" spans="1:4" x14ac:dyDescent="0.25">
      <c r="A5191" s="74">
        <v>5213360</v>
      </c>
      <c r="B5191" t="s">
        <v>26770</v>
      </c>
      <c r="C5191" s="74" t="s">
        <v>15645</v>
      </c>
      <c r="D5191" s="74">
        <v>29.93</v>
      </c>
    </row>
    <row r="5192" spans="1:4" x14ac:dyDescent="0.25">
      <c r="A5192" s="74">
        <v>5219605</v>
      </c>
      <c r="B5192" t="s">
        <v>26771</v>
      </c>
      <c r="C5192" s="74" t="s">
        <v>15645</v>
      </c>
      <c r="D5192" s="74">
        <v>30.13</v>
      </c>
    </row>
    <row r="5193" spans="1:4" x14ac:dyDescent="0.25">
      <c r="A5193" s="74">
        <v>5219606</v>
      </c>
      <c r="B5193" t="s">
        <v>26772</v>
      </c>
      <c r="C5193" s="74" t="s">
        <v>15645</v>
      </c>
      <c r="D5193" s="74">
        <v>39.99</v>
      </c>
    </row>
    <row r="5194" spans="1:4" x14ac:dyDescent="0.25">
      <c r="A5194" s="74">
        <v>5219607</v>
      </c>
      <c r="B5194" t="s">
        <v>26773</v>
      </c>
      <c r="C5194" s="74" t="s">
        <v>15645</v>
      </c>
      <c r="D5194" s="74">
        <v>33.21</v>
      </c>
    </row>
    <row r="5195" spans="1:4" x14ac:dyDescent="0.25">
      <c r="A5195" s="74">
        <v>5219608</v>
      </c>
      <c r="B5195" t="s">
        <v>26774</v>
      </c>
      <c r="C5195" s="74" t="s">
        <v>15645</v>
      </c>
      <c r="D5195" s="74">
        <v>39.99</v>
      </c>
    </row>
    <row r="5196" spans="1:4" x14ac:dyDescent="0.25">
      <c r="A5196" s="74">
        <v>5219609</v>
      </c>
      <c r="B5196" t="s">
        <v>26775</v>
      </c>
      <c r="C5196" s="74" t="s">
        <v>15645</v>
      </c>
      <c r="D5196" s="74">
        <v>33.21</v>
      </c>
    </row>
    <row r="5197" spans="1:4" x14ac:dyDescent="0.25">
      <c r="A5197" s="74">
        <v>5219610</v>
      </c>
      <c r="B5197" t="s">
        <v>26776</v>
      </c>
      <c r="C5197" s="74" t="s">
        <v>15645</v>
      </c>
      <c r="D5197" s="74">
        <v>35.380000000000003</v>
      </c>
    </row>
    <row r="5198" spans="1:4" x14ac:dyDescent="0.25">
      <c r="A5198" s="74">
        <v>5219611</v>
      </c>
      <c r="B5198" t="s">
        <v>26777</v>
      </c>
      <c r="C5198" s="74" t="s">
        <v>15645</v>
      </c>
      <c r="D5198" s="74">
        <v>38.869999999999997</v>
      </c>
    </row>
    <row r="5199" spans="1:4" x14ac:dyDescent="0.25">
      <c r="A5199" s="74">
        <v>5213359</v>
      </c>
      <c r="B5199" t="s">
        <v>26778</v>
      </c>
      <c r="C5199" s="74" t="s">
        <v>15645</v>
      </c>
      <c r="D5199" s="74">
        <v>26.38</v>
      </c>
    </row>
    <row r="5200" spans="1:4" x14ac:dyDescent="0.25">
      <c r="A5200" s="74">
        <v>5219612</v>
      </c>
      <c r="B5200" t="s">
        <v>26779</v>
      </c>
      <c r="C5200" s="74" t="s">
        <v>15645</v>
      </c>
      <c r="D5200" s="74">
        <v>24.56</v>
      </c>
    </row>
    <row r="5201" spans="1:4" x14ac:dyDescent="0.25">
      <c r="A5201" s="74">
        <v>5219613</v>
      </c>
      <c r="B5201" t="s">
        <v>26780</v>
      </c>
      <c r="C5201" s="74" t="s">
        <v>15645</v>
      </c>
      <c r="D5201" s="74">
        <v>32.82</v>
      </c>
    </row>
    <row r="5202" spans="1:4" x14ac:dyDescent="0.25">
      <c r="A5202" s="74">
        <v>5219614</v>
      </c>
      <c r="B5202" t="s">
        <v>26781</v>
      </c>
      <c r="C5202" s="74" t="s">
        <v>15645</v>
      </c>
      <c r="D5202" s="74">
        <v>30.47</v>
      </c>
    </row>
    <row r="5203" spans="1:4" x14ac:dyDescent="0.25">
      <c r="A5203" s="74">
        <v>5219615</v>
      </c>
      <c r="B5203" t="s">
        <v>26782</v>
      </c>
      <c r="C5203" s="74" t="s">
        <v>15645</v>
      </c>
      <c r="D5203" s="74">
        <v>33.700000000000003</v>
      </c>
    </row>
    <row r="5204" spans="1:4" x14ac:dyDescent="0.25">
      <c r="A5204" s="74">
        <v>5219616</v>
      </c>
      <c r="B5204" t="s">
        <v>26783</v>
      </c>
      <c r="C5204" s="74" t="s">
        <v>15645</v>
      </c>
      <c r="D5204" s="74">
        <v>31.05</v>
      </c>
    </row>
    <row r="5205" spans="1:4" x14ac:dyDescent="0.25">
      <c r="A5205" s="74">
        <v>5219617</v>
      </c>
      <c r="B5205" t="s">
        <v>26784</v>
      </c>
      <c r="C5205" s="74" t="s">
        <v>15645</v>
      </c>
      <c r="D5205" s="74">
        <v>40.090000000000003</v>
      </c>
    </row>
    <row r="5206" spans="1:4" x14ac:dyDescent="0.25">
      <c r="A5206" s="74">
        <v>5219618</v>
      </c>
      <c r="B5206" t="s">
        <v>26785</v>
      </c>
      <c r="C5206" s="74" t="s">
        <v>15645</v>
      </c>
      <c r="D5206" s="74">
        <v>37.74</v>
      </c>
    </row>
    <row r="5207" spans="1:4" x14ac:dyDescent="0.25">
      <c r="A5207" s="74">
        <v>5219619</v>
      </c>
      <c r="B5207" t="s">
        <v>26786</v>
      </c>
      <c r="C5207" s="74" t="s">
        <v>15645</v>
      </c>
      <c r="D5207" s="74">
        <v>41.58</v>
      </c>
    </row>
    <row r="5208" spans="1:4" x14ac:dyDescent="0.25">
      <c r="A5208" s="74">
        <v>5219620</v>
      </c>
      <c r="B5208" t="s">
        <v>26787</v>
      </c>
      <c r="C5208" s="74" t="s">
        <v>15645</v>
      </c>
      <c r="D5208" s="74">
        <v>39.25</v>
      </c>
    </row>
    <row r="5209" spans="1:4" x14ac:dyDescent="0.25">
      <c r="A5209" s="74">
        <v>5219621</v>
      </c>
      <c r="B5209" t="s">
        <v>26788</v>
      </c>
      <c r="C5209" s="74" t="s">
        <v>15645</v>
      </c>
      <c r="D5209" s="74">
        <v>48.69</v>
      </c>
    </row>
    <row r="5210" spans="1:4" x14ac:dyDescent="0.25">
      <c r="A5210" s="74">
        <v>5219622</v>
      </c>
      <c r="B5210" t="s">
        <v>26789</v>
      </c>
      <c r="C5210" s="74" t="s">
        <v>15645</v>
      </c>
      <c r="D5210" s="74">
        <v>46.27</v>
      </c>
    </row>
    <row r="5211" spans="1:4" x14ac:dyDescent="0.25">
      <c r="A5211" s="74">
        <v>5219623</v>
      </c>
      <c r="B5211" t="s">
        <v>26790</v>
      </c>
      <c r="C5211" s="74" t="s">
        <v>15645</v>
      </c>
      <c r="D5211" s="74">
        <v>52.95</v>
      </c>
    </row>
    <row r="5212" spans="1:4" x14ac:dyDescent="0.25">
      <c r="A5212" s="74">
        <v>5219624</v>
      </c>
      <c r="B5212" t="s">
        <v>26791</v>
      </c>
      <c r="C5212" s="74" t="s">
        <v>15645</v>
      </c>
      <c r="D5212" s="74">
        <v>50.38</v>
      </c>
    </row>
    <row r="5213" spans="1:4" x14ac:dyDescent="0.25">
      <c r="A5213" s="74">
        <v>5219625</v>
      </c>
      <c r="B5213" t="s">
        <v>26792</v>
      </c>
      <c r="C5213" s="74" t="s">
        <v>15645</v>
      </c>
      <c r="D5213" s="74">
        <v>56.23</v>
      </c>
    </row>
    <row r="5214" spans="1:4" x14ac:dyDescent="0.25">
      <c r="A5214" s="74">
        <v>5219626</v>
      </c>
      <c r="B5214" t="s">
        <v>26793</v>
      </c>
      <c r="C5214" s="74" t="s">
        <v>15645</v>
      </c>
      <c r="D5214" s="74">
        <v>68.94</v>
      </c>
    </row>
    <row r="5215" spans="1:4" x14ac:dyDescent="0.25">
      <c r="A5215" s="74">
        <v>5219627</v>
      </c>
      <c r="B5215" t="s">
        <v>26794</v>
      </c>
      <c r="C5215" s="74" t="s">
        <v>15645</v>
      </c>
      <c r="D5215" s="74">
        <v>41.58</v>
      </c>
    </row>
    <row r="5216" spans="1:4" x14ac:dyDescent="0.25">
      <c r="A5216" s="74">
        <v>5219628</v>
      </c>
      <c r="B5216" t="s">
        <v>26795</v>
      </c>
      <c r="C5216" s="74" t="s">
        <v>15645</v>
      </c>
      <c r="D5216" s="74">
        <v>39.11</v>
      </c>
    </row>
    <row r="5217" spans="1:4" x14ac:dyDescent="0.25">
      <c r="A5217" s="74">
        <v>5219629</v>
      </c>
      <c r="B5217" t="s">
        <v>26796</v>
      </c>
      <c r="C5217" s="74" t="s">
        <v>15645</v>
      </c>
      <c r="D5217" s="74">
        <v>48.69</v>
      </c>
    </row>
    <row r="5218" spans="1:4" x14ac:dyDescent="0.25">
      <c r="A5218" s="74">
        <v>5219630</v>
      </c>
      <c r="B5218" t="s">
        <v>26797</v>
      </c>
      <c r="C5218" s="74" t="s">
        <v>15645</v>
      </c>
      <c r="D5218" s="74">
        <v>46.21</v>
      </c>
    </row>
    <row r="5219" spans="1:4" x14ac:dyDescent="0.25">
      <c r="A5219" s="74">
        <v>5219631</v>
      </c>
      <c r="B5219" t="s">
        <v>26798</v>
      </c>
      <c r="C5219" s="74" t="s">
        <v>15645</v>
      </c>
      <c r="D5219" s="74">
        <v>52.95</v>
      </c>
    </row>
    <row r="5220" spans="1:4" x14ac:dyDescent="0.25">
      <c r="A5220" s="74">
        <v>5219632</v>
      </c>
      <c r="B5220" t="s">
        <v>26799</v>
      </c>
      <c r="C5220" s="74" t="s">
        <v>15645</v>
      </c>
      <c r="D5220" s="74">
        <v>50.38</v>
      </c>
    </row>
    <row r="5221" spans="1:4" x14ac:dyDescent="0.25">
      <c r="A5221" s="74">
        <v>5219633</v>
      </c>
      <c r="B5221" t="s">
        <v>26800</v>
      </c>
      <c r="C5221" s="74" t="s">
        <v>15645</v>
      </c>
      <c r="D5221" s="74">
        <v>54.77</v>
      </c>
    </row>
    <row r="5222" spans="1:4" x14ac:dyDescent="0.25">
      <c r="A5222" s="74">
        <v>5219634</v>
      </c>
      <c r="B5222" t="s">
        <v>26801</v>
      </c>
      <c r="C5222" s="74" t="s">
        <v>15645</v>
      </c>
      <c r="D5222" s="74">
        <v>68.94</v>
      </c>
    </row>
    <row r="5223" spans="1:4" x14ac:dyDescent="0.25">
      <c r="A5223" s="74">
        <v>5213395</v>
      </c>
      <c r="B5223" t="s">
        <v>26802</v>
      </c>
      <c r="C5223" s="74" t="s">
        <v>15645</v>
      </c>
      <c r="D5223" s="74">
        <v>38.85</v>
      </c>
    </row>
    <row r="5224" spans="1:4" x14ac:dyDescent="0.25">
      <c r="A5224" s="74">
        <v>5213394</v>
      </c>
      <c r="B5224" t="s">
        <v>26803</v>
      </c>
      <c r="C5224" s="74" t="s">
        <v>15645</v>
      </c>
      <c r="D5224" s="74">
        <v>34.33</v>
      </c>
    </row>
    <row r="5225" spans="1:4" x14ac:dyDescent="0.25">
      <c r="A5225" s="74">
        <v>5219635</v>
      </c>
      <c r="B5225" t="s">
        <v>26804</v>
      </c>
      <c r="C5225" s="74" t="s">
        <v>15645</v>
      </c>
      <c r="D5225" s="74">
        <v>33.86</v>
      </c>
    </row>
    <row r="5226" spans="1:4" x14ac:dyDescent="0.25">
      <c r="A5226" s="74">
        <v>5219636</v>
      </c>
      <c r="B5226" t="s">
        <v>26805</v>
      </c>
      <c r="C5226" s="74" t="s">
        <v>15645</v>
      </c>
      <c r="D5226" s="74">
        <v>28.5</v>
      </c>
    </row>
    <row r="5227" spans="1:4" x14ac:dyDescent="0.25">
      <c r="A5227" s="74">
        <v>5219637</v>
      </c>
      <c r="B5227" t="s">
        <v>26806</v>
      </c>
      <c r="C5227" s="74" t="s">
        <v>15645</v>
      </c>
      <c r="D5227" s="74">
        <v>64.3</v>
      </c>
    </row>
    <row r="5228" spans="1:4" x14ac:dyDescent="0.25">
      <c r="A5228" s="74">
        <v>5219638</v>
      </c>
      <c r="B5228" t="s">
        <v>26807</v>
      </c>
      <c r="C5228" s="74" t="s">
        <v>15645</v>
      </c>
      <c r="D5228" s="74">
        <v>70.77</v>
      </c>
    </row>
    <row r="5229" spans="1:4" x14ac:dyDescent="0.25">
      <c r="A5229" s="74">
        <v>5213393</v>
      </c>
      <c r="B5229" t="s">
        <v>26808</v>
      </c>
      <c r="C5229" s="74" t="s">
        <v>15645</v>
      </c>
      <c r="D5229" s="74">
        <v>33.68</v>
      </c>
    </row>
    <row r="5230" spans="1:4" x14ac:dyDescent="0.25">
      <c r="A5230" s="74">
        <v>5213392</v>
      </c>
      <c r="B5230" t="s">
        <v>26809</v>
      </c>
      <c r="C5230" s="74" t="s">
        <v>15645</v>
      </c>
      <c r="D5230" s="74">
        <v>28.22</v>
      </c>
    </row>
    <row r="5231" spans="1:4" x14ac:dyDescent="0.25">
      <c r="A5231" s="74">
        <v>5219639</v>
      </c>
      <c r="B5231" t="s">
        <v>26810</v>
      </c>
      <c r="C5231" s="74" t="s">
        <v>15645</v>
      </c>
      <c r="D5231" s="74">
        <v>30.46</v>
      </c>
    </row>
    <row r="5232" spans="1:4" x14ac:dyDescent="0.25">
      <c r="A5232" s="74">
        <v>5219640</v>
      </c>
      <c r="B5232" t="s">
        <v>26811</v>
      </c>
      <c r="C5232" s="74" t="s">
        <v>15645</v>
      </c>
      <c r="D5232" s="74">
        <v>25.59</v>
      </c>
    </row>
    <row r="5233" spans="1:4" x14ac:dyDescent="0.25">
      <c r="A5233" s="74">
        <v>5219641</v>
      </c>
      <c r="B5233" t="s">
        <v>26812</v>
      </c>
      <c r="C5233" s="74" t="s">
        <v>15645</v>
      </c>
      <c r="D5233" s="74">
        <v>57.42</v>
      </c>
    </row>
    <row r="5234" spans="1:4" x14ac:dyDescent="0.25">
      <c r="A5234" s="74">
        <v>5219642</v>
      </c>
      <c r="B5234" t="s">
        <v>26813</v>
      </c>
      <c r="C5234" s="74" t="s">
        <v>15645</v>
      </c>
      <c r="D5234" s="74">
        <v>62.05</v>
      </c>
    </row>
    <row r="5235" spans="1:4" x14ac:dyDescent="0.25">
      <c r="A5235" s="74">
        <v>5213362</v>
      </c>
      <c r="B5235" t="s">
        <v>26814</v>
      </c>
      <c r="C5235" s="74" t="s">
        <v>15645</v>
      </c>
      <c r="D5235" s="74">
        <v>92.54</v>
      </c>
    </row>
    <row r="5236" spans="1:4" x14ac:dyDescent="0.25">
      <c r="A5236" s="74">
        <v>5213361</v>
      </c>
      <c r="B5236" t="s">
        <v>26815</v>
      </c>
      <c r="C5236" s="74" t="s">
        <v>15645</v>
      </c>
      <c r="D5236" s="74">
        <v>91.08</v>
      </c>
    </row>
    <row r="5237" spans="1:4" x14ac:dyDescent="0.25">
      <c r="A5237" s="74">
        <v>5219643</v>
      </c>
      <c r="B5237" t="s">
        <v>26816</v>
      </c>
      <c r="C5237" s="74" t="s">
        <v>15645</v>
      </c>
      <c r="D5237" s="74">
        <v>75.34</v>
      </c>
    </row>
    <row r="5238" spans="1:4" x14ac:dyDescent="0.25">
      <c r="A5238" s="74">
        <v>5219644</v>
      </c>
      <c r="B5238" t="s">
        <v>26817</v>
      </c>
      <c r="C5238" s="74" t="s">
        <v>15645</v>
      </c>
      <c r="D5238" s="74">
        <v>73.39</v>
      </c>
    </row>
    <row r="5239" spans="1:4" x14ac:dyDescent="0.25">
      <c r="A5239" s="74">
        <v>5214000</v>
      </c>
      <c r="B5239" t="s">
        <v>26818</v>
      </c>
      <c r="C5239" s="74" t="s">
        <v>23038</v>
      </c>
      <c r="D5239" s="74">
        <v>338.37</v>
      </c>
    </row>
    <row r="5240" spans="1:4" x14ac:dyDescent="0.25">
      <c r="A5240" s="74">
        <v>5301014</v>
      </c>
      <c r="B5240" t="s">
        <v>26819</v>
      </c>
      <c r="C5240" s="74" t="s">
        <v>2357</v>
      </c>
      <c r="D5240" s="74">
        <v>141.1</v>
      </c>
    </row>
    <row r="5241" spans="1:4" x14ac:dyDescent="0.25">
      <c r="A5241" s="74">
        <v>5300995</v>
      </c>
      <c r="B5241" t="s">
        <v>26820</v>
      </c>
      <c r="C5241" s="74" t="s">
        <v>15645</v>
      </c>
      <c r="D5241" s="74">
        <v>2889.37</v>
      </c>
    </row>
    <row r="5242" spans="1:4" x14ac:dyDescent="0.25">
      <c r="A5242" s="74">
        <v>5300996</v>
      </c>
      <c r="B5242" t="s">
        <v>26821</v>
      </c>
      <c r="C5242" s="74" t="s">
        <v>15645</v>
      </c>
      <c r="D5242" s="74">
        <v>3748.77</v>
      </c>
    </row>
    <row r="5243" spans="1:4" x14ac:dyDescent="0.25">
      <c r="A5243" s="74">
        <v>5300998</v>
      </c>
      <c r="B5243" t="s">
        <v>26822</v>
      </c>
      <c r="C5243" s="74" t="s">
        <v>15645</v>
      </c>
      <c r="D5243" s="74">
        <v>7423.24</v>
      </c>
    </row>
    <row r="5244" spans="1:4" x14ac:dyDescent="0.25">
      <c r="A5244" s="74">
        <v>5300997</v>
      </c>
      <c r="B5244" t="s">
        <v>26823</v>
      </c>
      <c r="C5244" s="74" t="s">
        <v>15645</v>
      </c>
      <c r="D5244" s="74">
        <v>6135.63</v>
      </c>
    </row>
    <row r="5245" spans="1:4" x14ac:dyDescent="0.25">
      <c r="A5245" s="74">
        <v>5300999</v>
      </c>
      <c r="B5245" t="s">
        <v>26824</v>
      </c>
      <c r="C5245" s="74" t="s">
        <v>15645</v>
      </c>
      <c r="D5245" s="74">
        <v>905.42</v>
      </c>
    </row>
    <row r="5246" spans="1:4" x14ac:dyDescent="0.25">
      <c r="A5246" s="74">
        <v>5301000</v>
      </c>
      <c r="B5246" t="s">
        <v>26825</v>
      </c>
      <c r="C5246" s="74" t="s">
        <v>15645</v>
      </c>
      <c r="D5246" s="74">
        <v>1375.29</v>
      </c>
    </row>
    <row r="5247" spans="1:4" x14ac:dyDescent="0.25">
      <c r="A5247" s="74">
        <v>5301001</v>
      </c>
      <c r="B5247" t="s">
        <v>26826</v>
      </c>
      <c r="C5247" s="74" t="s">
        <v>15645</v>
      </c>
      <c r="D5247" s="74">
        <v>625.74</v>
      </c>
    </row>
    <row r="5248" spans="1:4" x14ac:dyDescent="0.25">
      <c r="A5248" s="74">
        <v>5301002</v>
      </c>
      <c r="B5248" t="s">
        <v>26827</v>
      </c>
      <c r="C5248" s="74" t="s">
        <v>15645</v>
      </c>
      <c r="D5248" s="74">
        <v>391.8</v>
      </c>
    </row>
    <row r="5249" spans="1:4" x14ac:dyDescent="0.25">
      <c r="A5249" s="74">
        <v>5301003</v>
      </c>
      <c r="B5249" t="s">
        <v>26828</v>
      </c>
      <c r="C5249" s="74" t="s">
        <v>15645</v>
      </c>
      <c r="D5249" s="74">
        <v>383.67</v>
      </c>
    </row>
    <row r="5250" spans="1:4" x14ac:dyDescent="0.25">
      <c r="A5250" s="74">
        <v>5301064</v>
      </c>
      <c r="B5250" t="s">
        <v>26829</v>
      </c>
      <c r="C5250" s="74" t="s">
        <v>15645</v>
      </c>
      <c r="D5250" s="74">
        <v>596.04999999999995</v>
      </c>
    </row>
    <row r="5251" spans="1:4" x14ac:dyDescent="0.25">
      <c r="A5251" s="74">
        <v>5301046</v>
      </c>
      <c r="B5251" t="s">
        <v>26830</v>
      </c>
      <c r="C5251" s="74" t="s">
        <v>15645</v>
      </c>
      <c r="D5251" s="74">
        <v>1231.46</v>
      </c>
    </row>
    <row r="5252" spans="1:4" x14ac:dyDescent="0.25">
      <c r="A5252" s="74">
        <v>5301065</v>
      </c>
      <c r="B5252" t="s">
        <v>26831</v>
      </c>
      <c r="C5252" s="74" t="s">
        <v>15645</v>
      </c>
      <c r="D5252" s="74">
        <v>1067.6199999999999</v>
      </c>
    </row>
    <row r="5253" spans="1:4" x14ac:dyDescent="0.25">
      <c r="A5253" s="74">
        <v>5301047</v>
      </c>
      <c r="B5253" t="s">
        <v>26832</v>
      </c>
      <c r="C5253" s="74" t="s">
        <v>15645</v>
      </c>
      <c r="D5253" s="74">
        <v>2104.9</v>
      </c>
    </row>
    <row r="5254" spans="1:4" x14ac:dyDescent="0.25">
      <c r="A5254" s="74">
        <v>5301066</v>
      </c>
      <c r="B5254" t="s">
        <v>26833</v>
      </c>
      <c r="C5254" s="74" t="s">
        <v>15645</v>
      </c>
      <c r="D5254" s="74">
        <v>1199.19</v>
      </c>
    </row>
    <row r="5255" spans="1:4" x14ac:dyDescent="0.25">
      <c r="A5255" s="74">
        <v>5301048</v>
      </c>
      <c r="B5255" t="s">
        <v>26834</v>
      </c>
      <c r="C5255" s="74" t="s">
        <v>15645</v>
      </c>
      <c r="D5255" s="74">
        <v>2294.33</v>
      </c>
    </row>
    <row r="5256" spans="1:4" x14ac:dyDescent="0.25">
      <c r="A5256" s="74">
        <v>5301040</v>
      </c>
      <c r="B5256" t="s">
        <v>26835</v>
      </c>
      <c r="C5256" s="74" t="s">
        <v>15645</v>
      </c>
      <c r="D5256" s="74">
        <v>2276.7800000000002</v>
      </c>
    </row>
    <row r="5257" spans="1:4" x14ac:dyDescent="0.25">
      <c r="A5257" s="74">
        <v>5301058</v>
      </c>
      <c r="B5257" t="s">
        <v>26836</v>
      </c>
      <c r="C5257" s="74" t="s">
        <v>15645</v>
      </c>
      <c r="D5257" s="74">
        <v>1636.92</v>
      </c>
    </row>
    <row r="5258" spans="1:4" x14ac:dyDescent="0.25">
      <c r="A5258" s="74">
        <v>5301041</v>
      </c>
      <c r="B5258" t="s">
        <v>26837</v>
      </c>
      <c r="C5258" s="74" t="s">
        <v>15645</v>
      </c>
      <c r="D5258" s="74">
        <v>5112.13</v>
      </c>
    </row>
    <row r="5259" spans="1:4" x14ac:dyDescent="0.25">
      <c r="A5259" s="74">
        <v>5301059</v>
      </c>
      <c r="B5259" t="s">
        <v>26838</v>
      </c>
      <c r="C5259" s="74" t="s">
        <v>15645</v>
      </c>
      <c r="D5259" s="74">
        <v>4060.79</v>
      </c>
    </row>
    <row r="5260" spans="1:4" x14ac:dyDescent="0.25">
      <c r="A5260" s="74">
        <v>5301060</v>
      </c>
      <c r="B5260" t="s">
        <v>26839</v>
      </c>
      <c r="C5260" s="74" t="s">
        <v>15645</v>
      </c>
      <c r="D5260" s="74">
        <v>4496.95</v>
      </c>
    </row>
    <row r="5261" spans="1:4" x14ac:dyDescent="0.25">
      <c r="A5261" s="74">
        <v>5301042</v>
      </c>
      <c r="B5261" t="s">
        <v>26840</v>
      </c>
      <c r="C5261" s="74" t="s">
        <v>15645</v>
      </c>
      <c r="D5261" s="74">
        <v>5607.29</v>
      </c>
    </row>
    <row r="5262" spans="1:4" x14ac:dyDescent="0.25">
      <c r="A5262" s="74">
        <v>5301072</v>
      </c>
      <c r="B5262" t="s">
        <v>26841</v>
      </c>
      <c r="C5262" s="74" t="s">
        <v>15645</v>
      </c>
      <c r="D5262" s="74">
        <v>4897.1899999999996</v>
      </c>
    </row>
    <row r="5263" spans="1:4" x14ac:dyDescent="0.25">
      <c r="A5263" s="74">
        <v>5301054</v>
      </c>
      <c r="B5263" t="s">
        <v>26842</v>
      </c>
      <c r="C5263" s="74" t="s">
        <v>15645</v>
      </c>
      <c r="D5263" s="74">
        <v>5431.21</v>
      </c>
    </row>
    <row r="5264" spans="1:4" x14ac:dyDescent="0.25">
      <c r="A5264" s="74">
        <v>5301070</v>
      </c>
      <c r="B5264" t="s">
        <v>26843</v>
      </c>
      <c r="C5264" s="74" t="s">
        <v>15645</v>
      </c>
      <c r="D5264" s="74">
        <v>2149.31</v>
      </c>
    </row>
    <row r="5265" spans="1:4" x14ac:dyDescent="0.25">
      <c r="A5265" s="74">
        <v>5301052</v>
      </c>
      <c r="B5265" t="s">
        <v>26844</v>
      </c>
      <c r="C5265" s="74" t="s">
        <v>15645</v>
      </c>
      <c r="D5265" s="74">
        <v>2660.71</v>
      </c>
    </row>
    <row r="5266" spans="1:4" x14ac:dyDescent="0.25">
      <c r="A5266" s="74">
        <v>5301071</v>
      </c>
      <c r="B5266" t="s">
        <v>26845</v>
      </c>
      <c r="C5266" s="74" t="s">
        <v>15645</v>
      </c>
      <c r="D5266" s="74">
        <v>2887.59</v>
      </c>
    </row>
    <row r="5267" spans="1:4" x14ac:dyDescent="0.25">
      <c r="A5267" s="74">
        <v>5301053</v>
      </c>
      <c r="B5267" t="s">
        <v>26846</v>
      </c>
      <c r="C5267" s="74" t="s">
        <v>15645</v>
      </c>
      <c r="D5267" s="74">
        <v>3399.35</v>
      </c>
    </row>
    <row r="5268" spans="1:4" x14ac:dyDescent="0.25">
      <c r="A5268" s="74">
        <v>5301061</v>
      </c>
      <c r="B5268" t="s">
        <v>26847</v>
      </c>
      <c r="C5268" s="74" t="s">
        <v>15645</v>
      </c>
      <c r="D5268" s="74">
        <v>181.37</v>
      </c>
    </row>
    <row r="5269" spans="1:4" x14ac:dyDescent="0.25">
      <c r="A5269" s="74">
        <v>5301043</v>
      </c>
      <c r="B5269" t="s">
        <v>26848</v>
      </c>
      <c r="C5269" s="74" t="s">
        <v>15645</v>
      </c>
      <c r="D5269" s="74">
        <v>688.4</v>
      </c>
    </row>
    <row r="5270" spans="1:4" x14ac:dyDescent="0.25">
      <c r="A5270" s="74">
        <v>5301062</v>
      </c>
      <c r="B5270" t="s">
        <v>26849</v>
      </c>
      <c r="C5270" s="74" t="s">
        <v>15645</v>
      </c>
      <c r="D5270" s="74">
        <v>309.25</v>
      </c>
    </row>
    <row r="5271" spans="1:4" x14ac:dyDescent="0.25">
      <c r="A5271" s="74">
        <v>5301044</v>
      </c>
      <c r="B5271" t="s">
        <v>26850</v>
      </c>
      <c r="C5271" s="74" t="s">
        <v>15645</v>
      </c>
      <c r="D5271" s="74">
        <v>1026.98</v>
      </c>
    </row>
    <row r="5272" spans="1:4" x14ac:dyDescent="0.25">
      <c r="A5272" s="74">
        <v>5301063</v>
      </c>
      <c r="B5272" t="s">
        <v>26851</v>
      </c>
      <c r="C5272" s="74" t="s">
        <v>15645</v>
      </c>
      <c r="D5272" s="74">
        <v>359.83</v>
      </c>
    </row>
    <row r="5273" spans="1:4" x14ac:dyDescent="0.25">
      <c r="A5273" s="74">
        <v>5301045</v>
      </c>
      <c r="B5273" t="s">
        <v>26852</v>
      </c>
      <c r="C5273" s="74" t="s">
        <v>15645</v>
      </c>
      <c r="D5273" s="74">
        <v>1127.72</v>
      </c>
    </row>
    <row r="5274" spans="1:4" x14ac:dyDescent="0.25">
      <c r="A5274" s="74">
        <v>5301037</v>
      </c>
      <c r="B5274" t="s">
        <v>26853</v>
      </c>
      <c r="C5274" s="74" t="s">
        <v>15645</v>
      </c>
      <c r="D5274" s="74">
        <v>1197.8499999999999</v>
      </c>
    </row>
    <row r="5275" spans="1:4" x14ac:dyDescent="0.25">
      <c r="A5275" s="74">
        <v>5301055</v>
      </c>
      <c r="B5275" t="s">
        <v>26854</v>
      </c>
      <c r="C5275" s="74" t="s">
        <v>15645</v>
      </c>
      <c r="D5275" s="74">
        <v>688.54</v>
      </c>
    </row>
    <row r="5276" spans="1:4" x14ac:dyDescent="0.25">
      <c r="A5276" s="74">
        <v>5301038</v>
      </c>
      <c r="B5276" t="s">
        <v>26855</v>
      </c>
      <c r="C5276" s="74" t="s">
        <v>15645</v>
      </c>
      <c r="D5276" s="74">
        <v>2503.5</v>
      </c>
    </row>
    <row r="5277" spans="1:4" x14ac:dyDescent="0.25">
      <c r="A5277" s="74">
        <v>5301056</v>
      </c>
      <c r="B5277" t="s">
        <v>26856</v>
      </c>
      <c r="C5277" s="74" t="s">
        <v>15645</v>
      </c>
      <c r="D5277" s="74">
        <v>1778.51</v>
      </c>
    </row>
    <row r="5278" spans="1:4" x14ac:dyDescent="0.25">
      <c r="A5278" s="74">
        <v>5301057</v>
      </c>
      <c r="B5278" t="s">
        <v>26857</v>
      </c>
      <c r="C5278" s="74" t="s">
        <v>15645</v>
      </c>
      <c r="D5278" s="74">
        <v>1978.29</v>
      </c>
    </row>
    <row r="5279" spans="1:4" x14ac:dyDescent="0.25">
      <c r="A5279" s="74">
        <v>5301039</v>
      </c>
      <c r="B5279" t="s">
        <v>26858</v>
      </c>
      <c r="C5279" s="74" t="s">
        <v>15645</v>
      </c>
      <c r="D5279" s="74">
        <v>2754.43</v>
      </c>
    </row>
    <row r="5280" spans="1:4" x14ac:dyDescent="0.25">
      <c r="A5280" s="74">
        <v>5301069</v>
      </c>
      <c r="B5280" t="s">
        <v>26859</v>
      </c>
      <c r="C5280" s="74" t="s">
        <v>15645</v>
      </c>
      <c r="D5280" s="74">
        <v>2198.0300000000002</v>
      </c>
    </row>
    <row r="5281" spans="1:4" x14ac:dyDescent="0.25">
      <c r="A5281" s="74">
        <v>5301051</v>
      </c>
      <c r="B5281" t="s">
        <v>26860</v>
      </c>
      <c r="C5281" s="74" t="s">
        <v>15645</v>
      </c>
      <c r="D5281" s="74">
        <v>2639.18</v>
      </c>
    </row>
    <row r="5282" spans="1:4" x14ac:dyDescent="0.25">
      <c r="A5282" s="74">
        <v>5301067</v>
      </c>
      <c r="B5282" t="s">
        <v>26861</v>
      </c>
      <c r="C5282" s="74" t="s">
        <v>15645</v>
      </c>
      <c r="D5282" s="74">
        <v>956.65</v>
      </c>
    </row>
    <row r="5283" spans="1:4" x14ac:dyDescent="0.25">
      <c r="A5283" s="74">
        <v>5301049</v>
      </c>
      <c r="B5283" t="s">
        <v>26862</v>
      </c>
      <c r="C5283" s="74" t="s">
        <v>15645</v>
      </c>
      <c r="D5283" s="74">
        <v>1396.97</v>
      </c>
    </row>
    <row r="5284" spans="1:4" x14ac:dyDescent="0.25">
      <c r="A5284" s="74">
        <v>5301068</v>
      </c>
      <c r="B5284" t="s">
        <v>26863</v>
      </c>
      <c r="C5284" s="74" t="s">
        <v>15645</v>
      </c>
      <c r="D5284" s="74">
        <v>1214.8499999999999</v>
      </c>
    </row>
    <row r="5285" spans="1:4" x14ac:dyDescent="0.25">
      <c r="A5285" s="74">
        <v>5301050</v>
      </c>
      <c r="B5285" t="s">
        <v>26864</v>
      </c>
      <c r="C5285" s="74" t="s">
        <v>15645</v>
      </c>
      <c r="D5285" s="74">
        <v>1655.35</v>
      </c>
    </row>
    <row r="5286" spans="1:4" x14ac:dyDescent="0.25">
      <c r="A5286" s="74">
        <v>5301022</v>
      </c>
      <c r="B5286" t="s">
        <v>26865</v>
      </c>
      <c r="C5286" s="74" t="s">
        <v>15645</v>
      </c>
      <c r="D5286" s="74">
        <v>976.41</v>
      </c>
    </row>
    <row r="5287" spans="1:4" x14ac:dyDescent="0.25">
      <c r="A5287" s="74">
        <v>5301021</v>
      </c>
      <c r="B5287" t="s">
        <v>26866</v>
      </c>
      <c r="C5287" s="74" t="s">
        <v>15645</v>
      </c>
      <c r="D5287" s="74">
        <v>620.38</v>
      </c>
    </row>
    <row r="5288" spans="1:4" x14ac:dyDescent="0.25">
      <c r="A5288" s="74">
        <v>5301020</v>
      </c>
      <c r="B5288" t="s">
        <v>26867</v>
      </c>
      <c r="C5288" s="74" t="s">
        <v>3</v>
      </c>
      <c r="D5288" s="74">
        <v>394.58</v>
      </c>
    </row>
    <row r="5289" spans="1:4" x14ac:dyDescent="0.25">
      <c r="A5289" s="74">
        <v>5301018</v>
      </c>
      <c r="B5289" t="s">
        <v>26868</v>
      </c>
      <c r="C5289" s="74" t="s">
        <v>3</v>
      </c>
      <c r="D5289" s="74">
        <v>98.63</v>
      </c>
    </row>
    <row r="5290" spans="1:4" x14ac:dyDescent="0.25">
      <c r="A5290" s="74">
        <v>5301019</v>
      </c>
      <c r="B5290" t="s">
        <v>26869</v>
      </c>
      <c r="C5290" s="74" t="s">
        <v>3</v>
      </c>
      <c r="D5290" s="74">
        <v>220.78</v>
      </c>
    </row>
    <row r="5291" spans="1:4" x14ac:dyDescent="0.25">
      <c r="A5291" s="74">
        <v>5301077</v>
      </c>
      <c r="B5291" t="s">
        <v>26870</v>
      </c>
      <c r="C5291" s="74" t="s">
        <v>15645</v>
      </c>
      <c r="D5291" s="74">
        <v>4412.01</v>
      </c>
    </row>
    <row r="5292" spans="1:4" x14ac:dyDescent="0.25">
      <c r="A5292" s="74">
        <v>5301078</v>
      </c>
      <c r="B5292" t="s">
        <v>26871</v>
      </c>
      <c r="C5292" s="74" t="s">
        <v>15645</v>
      </c>
      <c r="D5292" s="74">
        <v>4846.5200000000004</v>
      </c>
    </row>
    <row r="5293" spans="1:4" x14ac:dyDescent="0.25">
      <c r="A5293" s="74">
        <v>5301079</v>
      </c>
      <c r="B5293" t="s">
        <v>26872</v>
      </c>
      <c r="C5293" s="74" t="s">
        <v>15645</v>
      </c>
      <c r="D5293" s="74">
        <v>7018.15</v>
      </c>
    </row>
    <row r="5294" spans="1:4" x14ac:dyDescent="0.25">
      <c r="A5294" s="74">
        <v>5301080</v>
      </c>
      <c r="B5294" t="s">
        <v>26873</v>
      </c>
      <c r="C5294" s="74" t="s">
        <v>15645</v>
      </c>
      <c r="D5294" s="74">
        <v>8369.49</v>
      </c>
    </row>
    <row r="5295" spans="1:4" x14ac:dyDescent="0.25">
      <c r="A5295" s="74">
        <v>5301081</v>
      </c>
      <c r="B5295" t="s">
        <v>26874</v>
      </c>
      <c r="C5295" s="74" t="s">
        <v>15645</v>
      </c>
      <c r="D5295" s="74">
        <v>9119.5300000000007</v>
      </c>
    </row>
    <row r="5296" spans="1:4" x14ac:dyDescent="0.25">
      <c r="A5296" s="74">
        <v>5301023</v>
      </c>
      <c r="B5296" t="s">
        <v>26875</v>
      </c>
      <c r="C5296" s="74" t="s">
        <v>15645</v>
      </c>
      <c r="D5296" s="74">
        <v>3268.22</v>
      </c>
    </row>
    <row r="5297" spans="1:4" x14ac:dyDescent="0.25">
      <c r="A5297" s="74">
        <v>5301024</v>
      </c>
      <c r="B5297" t="s">
        <v>26876</v>
      </c>
      <c r="C5297" s="74" t="s">
        <v>15645</v>
      </c>
      <c r="D5297" s="74">
        <v>3702.74</v>
      </c>
    </row>
    <row r="5298" spans="1:4" x14ac:dyDescent="0.25">
      <c r="A5298" s="74">
        <v>5301025</v>
      </c>
      <c r="B5298" t="s">
        <v>26877</v>
      </c>
      <c r="C5298" s="74" t="s">
        <v>15645</v>
      </c>
      <c r="D5298" s="74">
        <v>5874.37</v>
      </c>
    </row>
    <row r="5299" spans="1:4" x14ac:dyDescent="0.25">
      <c r="A5299" s="74">
        <v>5301026</v>
      </c>
      <c r="B5299" t="s">
        <v>26878</v>
      </c>
      <c r="C5299" s="74" t="s">
        <v>15645</v>
      </c>
      <c r="D5299" s="74">
        <v>7225.7</v>
      </c>
    </row>
    <row r="5300" spans="1:4" x14ac:dyDescent="0.25">
      <c r="A5300" s="74">
        <v>5301027</v>
      </c>
      <c r="B5300" t="s">
        <v>26879</v>
      </c>
      <c r="C5300" s="74" t="s">
        <v>15645</v>
      </c>
      <c r="D5300" s="74">
        <v>7975.75</v>
      </c>
    </row>
    <row r="5301" spans="1:4" x14ac:dyDescent="0.25">
      <c r="A5301" s="74">
        <v>5301028</v>
      </c>
      <c r="B5301" t="s">
        <v>26880</v>
      </c>
      <c r="C5301" s="74" t="s">
        <v>15645</v>
      </c>
      <c r="D5301" s="74">
        <v>3207.05</v>
      </c>
    </row>
    <row r="5302" spans="1:4" x14ac:dyDescent="0.25">
      <c r="A5302" s="74">
        <v>5301082</v>
      </c>
      <c r="B5302" t="s">
        <v>26881</v>
      </c>
      <c r="C5302" s="74" t="s">
        <v>15645</v>
      </c>
      <c r="D5302" s="74">
        <v>4267.7700000000004</v>
      </c>
    </row>
    <row r="5303" spans="1:4" x14ac:dyDescent="0.25">
      <c r="A5303" s="74">
        <v>5301029</v>
      </c>
      <c r="B5303" t="s">
        <v>26882</v>
      </c>
      <c r="C5303" s="74" t="s">
        <v>15645</v>
      </c>
      <c r="D5303" s="74">
        <v>3641.57</v>
      </c>
    </row>
    <row r="5304" spans="1:4" x14ac:dyDescent="0.25">
      <c r="A5304" s="74">
        <v>5301083</v>
      </c>
      <c r="B5304" t="s">
        <v>26883</v>
      </c>
      <c r="C5304" s="74" t="s">
        <v>15645</v>
      </c>
      <c r="D5304" s="74">
        <v>4702.28</v>
      </c>
    </row>
    <row r="5305" spans="1:4" x14ac:dyDescent="0.25">
      <c r="A5305" s="74">
        <v>5301030</v>
      </c>
      <c r="B5305" t="s">
        <v>26884</v>
      </c>
      <c r="C5305" s="74" t="s">
        <v>15645</v>
      </c>
      <c r="D5305" s="74">
        <v>5813.2</v>
      </c>
    </row>
    <row r="5306" spans="1:4" x14ac:dyDescent="0.25">
      <c r="A5306" s="74">
        <v>5301084</v>
      </c>
      <c r="B5306" t="s">
        <v>26885</v>
      </c>
      <c r="C5306" s="74" t="s">
        <v>15645</v>
      </c>
      <c r="D5306" s="74">
        <v>6873.91</v>
      </c>
    </row>
    <row r="5307" spans="1:4" x14ac:dyDescent="0.25">
      <c r="A5307" s="74">
        <v>5301031</v>
      </c>
      <c r="B5307" t="s">
        <v>26886</v>
      </c>
      <c r="C5307" s="74" t="s">
        <v>15645</v>
      </c>
      <c r="D5307" s="74">
        <v>7164.53</v>
      </c>
    </row>
    <row r="5308" spans="1:4" x14ac:dyDescent="0.25">
      <c r="A5308" s="74">
        <v>5301085</v>
      </c>
      <c r="B5308" t="s">
        <v>26887</v>
      </c>
      <c r="C5308" s="74" t="s">
        <v>15645</v>
      </c>
      <c r="D5308" s="74">
        <v>8225.25</v>
      </c>
    </row>
    <row r="5309" spans="1:4" x14ac:dyDescent="0.25">
      <c r="A5309" s="74">
        <v>5301032</v>
      </c>
      <c r="B5309" t="s">
        <v>26888</v>
      </c>
      <c r="C5309" s="74" t="s">
        <v>15645</v>
      </c>
      <c r="D5309" s="74">
        <v>7914.58</v>
      </c>
    </row>
    <row r="5310" spans="1:4" x14ac:dyDescent="0.25">
      <c r="A5310" s="74">
        <v>5301086</v>
      </c>
      <c r="B5310" t="s">
        <v>26889</v>
      </c>
      <c r="C5310" s="74" t="s">
        <v>15645</v>
      </c>
      <c r="D5310" s="74">
        <v>8975.2900000000009</v>
      </c>
    </row>
    <row r="5311" spans="1:4" x14ac:dyDescent="0.25">
      <c r="A5311" s="74">
        <v>5301033</v>
      </c>
      <c r="B5311" t="s">
        <v>26890</v>
      </c>
      <c r="C5311" s="74" t="s">
        <v>15645</v>
      </c>
      <c r="D5311" s="74">
        <v>73.34</v>
      </c>
    </row>
    <row r="5312" spans="1:4" x14ac:dyDescent="0.25">
      <c r="A5312" s="74">
        <v>5301034</v>
      </c>
      <c r="B5312" t="s">
        <v>26891</v>
      </c>
      <c r="C5312" s="74" t="s">
        <v>15645</v>
      </c>
      <c r="D5312" s="74">
        <v>561.91999999999996</v>
      </c>
    </row>
    <row r="5313" spans="1:4" x14ac:dyDescent="0.25">
      <c r="A5313" s="74">
        <v>5301073</v>
      </c>
      <c r="B5313" t="s">
        <v>26892</v>
      </c>
      <c r="C5313" s="74" t="s">
        <v>15645</v>
      </c>
      <c r="D5313" s="74">
        <v>449.14</v>
      </c>
    </row>
    <row r="5314" spans="1:4" x14ac:dyDescent="0.25">
      <c r="A5314" s="74">
        <v>5301074</v>
      </c>
      <c r="B5314" t="s">
        <v>26893</v>
      </c>
      <c r="C5314" s="74" t="s">
        <v>15645</v>
      </c>
      <c r="D5314" s="74">
        <v>1604.38</v>
      </c>
    </row>
    <row r="5315" spans="1:4" x14ac:dyDescent="0.25">
      <c r="A5315" s="74">
        <v>5301015</v>
      </c>
      <c r="B5315" t="s">
        <v>26894</v>
      </c>
      <c r="C5315" s="74" t="s">
        <v>15645</v>
      </c>
      <c r="D5315" s="74">
        <v>1033.18</v>
      </c>
    </row>
    <row r="5316" spans="1:4" x14ac:dyDescent="0.25">
      <c r="A5316" s="74">
        <v>5300992</v>
      </c>
      <c r="B5316" t="s">
        <v>26895</v>
      </c>
      <c r="C5316" s="74" t="s">
        <v>23038</v>
      </c>
      <c r="D5316" s="74">
        <v>14.13</v>
      </c>
    </row>
    <row r="5317" spans="1:4" x14ac:dyDescent="0.25">
      <c r="A5317" s="74">
        <v>5300994</v>
      </c>
      <c r="B5317" t="s">
        <v>26896</v>
      </c>
      <c r="C5317" s="74" t="s">
        <v>23038</v>
      </c>
      <c r="D5317" s="74">
        <v>14.1</v>
      </c>
    </row>
    <row r="5318" spans="1:4" x14ac:dyDescent="0.25">
      <c r="A5318" s="74">
        <v>5300993</v>
      </c>
      <c r="B5318" t="s">
        <v>26897</v>
      </c>
      <c r="C5318" s="74" t="s">
        <v>23038</v>
      </c>
      <c r="D5318" s="74">
        <v>8.42</v>
      </c>
    </row>
    <row r="5319" spans="1:4" x14ac:dyDescent="0.25">
      <c r="A5319" s="74">
        <v>5301088</v>
      </c>
      <c r="B5319" t="s">
        <v>26898</v>
      </c>
      <c r="C5319" s="74" t="s">
        <v>15645</v>
      </c>
      <c r="D5319" s="74">
        <v>353.24</v>
      </c>
    </row>
    <row r="5320" spans="1:4" x14ac:dyDescent="0.25">
      <c r="A5320" s="74">
        <v>5301004</v>
      </c>
      <c r="B5320" t="s">
        <v>26899</v>
      </c>
      <c r="C5320" s="74" t="s">
        <v>15645</v>
      </c>
      <c r="D5320" s="74">
        <v>505.22</v>
      </c>
    </row>
    <row r="5321" spans="1:4" x14ac:dyDescent="0.25">
      <c r="A5321" s="74">
        <v>5301087</v>
      </c>
      <c r="B5321" t="s">
        <v>26900</v>
      </c>
      <c r="C5321" s="74" t="s">
        <v>15645</v>
      </c>
      <c r="D5321" s="74">
        <v>205.15</v>
      </c>
    </row>
    <row r="5322" spans="1:4" x14ac:dyDescent="0.25">
      <c r="A5322" s="74">
        <v>5301005</v>
      </c>
      <c r="B5322" t="s">
        <v>26901</v>
      </c>
      <c r="C5322" s="74" t="s">
        <v>15645</v>
      </c>
      <c r="D5322" s="74">
        <v>396.42</v>
      </c>
    </row>
    <row r="5323" spans="1:4" x14ac:dyDescent="0.25">
      <c r="A5323" s="74">
        <v>5301006</v>
      </c>
      <c r="B5323" t="s">
        <v>26902</v>
      </c>
      <c r="C5323" s="74" t="s">
        <v>15645</v>
      </c>
      <c r="D5323" s="74">
        <v>489.06</v>
      </c>
    </row>
    <row r="5324" spans="1:4" x14ac:dyDescent="0.25">
      <c r="A5324" s="74">
        <v>5301008</v>
      </c>
      <c r="B5324" t="s">
        <v>26903</v>
      </c>
      <c r="C5324" s="74" t="s">
        <v>15645</v>
      </c>
      <c r="D5324" s="74">
        <v>884.65</v>
      </c>
    </row>
    <row r="5325" spans="1:4" x14ac:dyDescent="0.25">
      <c r="A5325" s="74">
        <v>5301007</v>
      </c>
      <c r="B5325" t="s">
        <v>26904</v>
      </c>
      <c r="C5325" s="74" t="s">
        <v>15645</v>
      </c>
      <c r="D5325" s="74">
        <v>807.84</v>
      </c>
    </row>
    <row r="5326" spans="1:4" x14ac:dyDescent="0.25">
      <c r="A5326" s="74">
        <v>5301009</v>
      </c>
      <c r="B5326" t="s">
        <v>26905</v>
      </c>
      <c r="C5326" s="74" t="s">
        <v>15645</v>
      </c>
      <c r="D5326" s="74">
        <v>244.85</v>
      </c>
    </row>
    <row r="5327" spans="1:4" x14ac:dyDescent="0.25">
      <c r="A5327" s="74">
        <v>5301010</v>
      </c>
      <c r="B5327" t="s">
        <v>26906</v>
      </c>
      <c r="C5327" s="74" t="s">
        <v>15645</v>
      </c>
      <c r="D5327" s="74">
        <v>374.01</v>
      </c>
    </row>
    <row r="5328" spans="1:4" x14ac:dyDescent="0.25">
      <c r="A5328" s="74">
        <v>5301011</v>
      </c>
      <c r="B5328" t="s">
        <v>26907</v>
      </c>
      <c r="C5328" s="74" t="s">
        <v>15645</v>
      </c>
      <c r="D5328" s="74">
        <v>301.35000000000002</v>
      </c>
    </row>
    <row r="5329" spans="1:4" x14ac:dyDescent="0.25">
      <c r="A5329" s="74">
        <v>5301012</v>
      </c>
      <c r="B5329" t="s">
        <v>26908</v>
      </c>
      <c r="C5329" s="74" t="s">
        <v>15645</v>
      </c>
      <c r="D5329" s="74">
        <v>212.32</v>
      </c>
    </row>
    <row r="5330" spans="1:4" x14ac:dyDescent="0.25">
      <c r="A5330" s="74">
        <v>5301013</v>
      </c>
      <c r="B5330" t="s">
        <v>26909</v>
      </c>
      <c r="C5330" s="74" t="s">
        <v>15645</v>
      </c>
      <c r="D5330" s="74">
        <v>181.25</v>
      </c>
    </row>
    <row r="5331" spans="1:4" x14ac:dyDescent="0.25">
      <c r="A5331" s="74">
        <v>5301016</v>
      </c>
      <c r="B5331" t="s">
        <v>26910</v>
      </c>
      <c r="C5331" s="74" t="s">
        <v>15645</v>
      </c>
      <c r="D5331" s="74">
        <v>1707.72</v>
      </c>
    </row>
    <row r="5332" spans="1:4" x14ac:dyDescent="0.25">
      <c r="A5332" s="74">
        <v>5301017</v>
      </c>
      <c r="B5332" t="s">
        <v>26911</v>
      </c>
      <c r="C5332" s="74" t="s">
        <v>15645</v>
      </c>
      <c r="D5332" s="74">
        <v>1250.2</v>
      </c>
    </row>
    <row r="5333" spans="1:4" x14ac:dyDescent="0.25">
      <c r="A5333" s="74">
        <v>5301035</v>
      </c>
      <c r="B5333" t="s">
        <v>26912</v>
      </c>
      <c r="C5333" s="74" t="s">
        <v>15645</v>
      </c>
      <c r="D5333" s="74">
        <v>104.1</v>
      </c>
    </row>
    <row r="5334" spans="1:4" x14ac:dyDescent="0.25">
      <c r="A5334" s="74">
        <v>5301036</v>
      </c>
      <c r="B5334" t="s">
        <v>26913</v>
      </c>
      <c r="C5334" s="74" t="s">
        <v>15645</v>
      </c>
      <c r="D5334" s="74">
        <v>1123.8399999999999</v>
      </c>
    </row>
    <row r="5335" spans="1:4" x14ac:dyDescent="0.25">
      <c r="A5335" s="74">
        <v>5301075</v>
      </c>
      <c r="B5335" t="s">
        <v>26914</v>
      </c>
      <c r="C5335" s="74" t="s">
        <v>15645</v>
      </c>
      <c r="D5335" s="74">
        <v>515.28</v>
      </c>
    </row>
    <row r="5336" spans="1:4" x14ac:dyDescent="0.25">
      <c r="A5336" s="74">
        <v>5301076</v>
      </c>
      <c r="B5336" t="s">
        <v>26915</v>
      </c>
      <c r="C5336" s="74" t="s">
        <v>15645</v>
      </c>
      <c r="D5336" s="74">
        <v>1770.53</v>
      </c>
    </row>
    <row r="5337" spans="1:4" x14ac:dyDescent="0.25">
      <c r="A5337" s="74">
        <v>5405977</v>
      </c>
      <c r="B5337" t="s">
        <v>26916</v>
      </c>
      <c r="C5337" s="74" t="s">
        <v>21800</v>
      </c>
      <c r="D5337" s="74">
        <v>43.96</v>
      </c>
    </row>
    <row r="5338" spans="1:4" x14ac:dyDescent="0.25">
      <c r="A5338" s="74">
        <v>5406044</v>
      </c>
      <c r="B5338" t="s">
        <v>26917</v>
      </c>
      <c r="C5338" s="74" t="s">
        <v>21800</v>
      </c>
      <c r="D5338" s="74">
        <v>262</v>
      </c>
    </row>
    <row r="5339" spans="1:4" x14ac:dyDescent="0.25">
      <c r="A5339" s="74">
        <v>5406045</v>
      </c>
      <c r="B5339" t="s">
        <v>26918</v>
      </c>
      <c r="C5339" s="74" t="s">
        <v>21800</v>
      </c>
      <c r="D5339" s="74">
        <v>278.83</v>
      </c>
    </row>
    <row r="5340" spans="1:4" x14ac:dyDescent="0.25">
      <c r="A5340" s="74">
        <v>5406046</v>
      </c>
      <c r="B5340" t="s">
        <v>26919</v>
      </c>
      <c r="C5340" s="74" t="s">
        <v>21800</v>
      </c>
      <c r="D5340" s="74">
        <v>312.3</v>
      </c>
    </row>
    <row r="5341" spans="1:4" x14ac:dyDescent="0.25">
      <c r="A5341" s="74">
        <v>5406047</v>
      </c>
      <c r="B5341" t="s">
        <v>26920</v>
      </c>
      <c r="C5341" s="74" t="s">
        <v>21800</v>
      </c>
      <c r="D5341" s="74">
        <v>412.9</v>
      </c>
    </row>
    <row r="5342" spans="1:4" x14ac:dyDescent="0.25">
      <c r="A5342" s="74">
        <v>5405978</v>
      </c>
      <c r="B5342" t="s">
        <v>26921</v>
      </c>
      <c r="C5342" s="74" t="s">
        <v>21800</v>
      </c>
      <c r="D5342" s="74">
        <v>77.63</v>
      </c>
    </row>
    <row r="5343" spans="1:4" x14ac:dyDescent="0.25">
      <c r="A5343" s="74">
        <v>5405982</v>
      </c>
      <c r="B5343" t="s">
        <v>26922</v>
      </c>
      <c r="C5343" s="74" t="s">
        <v>21800</v>
      </c>
      <c r="D5343" s="74">
        <v>94.26</v>
      </c>
    </row>
    <row r="5344" spans="1:4" x14ac:dyDescent="0.25">
      <c r="A5344" s="74">
        <v>5405983</v>
      </c>
      <c r="B5344" t="s">
        <v>26923</v>
      </c>
      <c r="C5344" s="74" t="s">
        <v>21800</v>
      </c>
      <c r="D5344" s="74">
        <v>111.1</v>
      </c>
    </row>
    <row r="5345" spans="1:4" x14ac:dyDescent="0.25">
      <c r="A5345" s="74">
        <v>5405984</v>
      </c>
      <c r="B5345" t="s">
        <v>26924</v>
      </c>
      <c r="C5345" s="74" t="s">
        <v>21800</v>
      </c>
      <c r="D5345" s="74">
        <v>144.56</v>
      </c>
    </row>
    <row r="5346" spans="1:4" x14ac:dyDescent="0.25">
      <c r="A5346" s="74">
        <v>5405985</v>
      </c>
      <c r="B5346" t="s">
        <v>26925</v>
      </c>
      <c r="C5346" s="74" t="s">
        <v>21800</v>
      </c>
      <c r="D5346" s="74">
        <v>178.23</v>
      </c>
    </row>
    <row r="5347" spans="1:4" x14ac:dyDescent="0.25">
      <c r="A5347" s="74">
        <v>5406043</v>
      </c>
      <c r="B5347" t="s">
        <v>26926</v>
      </c>
      <c r="C5347" s="74" t="s">
        <v>21800</v>
      </c>
      <c r="D5347" s="74">
        <v>211.7</v>
      </c>
    </row>
    <row r="5348" spans="1:4" x14ac:dyDescent="0.25">
      <c r="A5348" s="74">
        <v>5405975</v>
      </c>
      <c r="B5348" t="s">
        <v>26927</v>
      </c>
      <c r="C5348" s="74" t="s">
        <v>23038</v>
      </c>
      <c r="D5348" s="74">
        <v>32.97</v>
      </c>
    </row>
    <row r="5349" spans="1:4" x14ac:dyDescent="0.25">
      <c r="A5349" s="74">
        <v>5405970</v>
      </c>
      <c r="B5349" t="s">
        <v>26928</v>
      </c>
      <c r="C5349" s="74" t="s">
        <v>21800</v>
      </c>
      <c r="D5349" s="74">
        <v>1422.02</v>
      </c>
    </row>
    <row r="5350" spans="1:4" x14ac:dyDescent="0.25">
      <c r="A5350" s="74">
        <v>5405972</v>
      </c>
      <c r="B5350" t="s">
        <v>26929</v>
      </c>
      <c r="C5350" s="74" t="s">
        <v>21800</v>
      </c>
      <c r="D5350" s="74">
        <v>1252.22</v>
      </c>
    </row>
    <row r="5351" spans="1:4" x14ac:dyDescent="0.25">
      <c r="A5351" s="74">
        <v>5405971</v>
      </c>
      <c r="B5351" t="s">
        <v>26930</v>
      </c>
      <c r="C5351" s="74" t="s">
        <v>21800</v>
      </c>
      <c r="D5351" s="74">
        <v>1587.31</v>
      </c>
    </row>
    <row r="5352" spans="1:4" x14ac:dyDescent="0.25">
      <c r="A5352" s="74">
        <v>5405973</v>
      </c>
      <c r="B5352" t="s">
        <v>26931</v>
      </c>
      <c r="C5352" s="74" t="s">
        <v>21800</v>
      </c>
      <c r="D5352" s="74">
        <v>1417.51</v>
      </c>
    </row>
    <row r="5353" spans="1:4" x14ac:dyDescent="0.25">
      <c r="A5353" s="74">
        <v>5405986</v>
      </c>
      <c r="B5353" t="s">
        <v>26932</v>
      </c>
      <c r="C5353" s="74" t="s">
        <v>23038</v>
      </c>
      <c r="D5353" s="74">
        <v>10.18</v>
      </c>
    </row>
    <row r="5354" spans="1:4" x14ac:dyDescent="0.25">
      <c r="A5354" s="74">
        <v>5405976</v>
      </c>
      <c r="B5354" t="s">
        <v>26933</v>
      </c>
      <c r="C5354" s="74" t="s">
        <v>23038</v>
      </c>
      <c r="D5354" s="74">
        <v>124.93</v>
      </c>
    </row>
    <row r="5355" spans="1:4" x14ac:dyDescent="0.25">
      <c r="A5355" s="74">
        <v>5406023</v>
      </c>
      <c r="B5355" t="s">
        <v>26934</v>
      </c>
      <c r="C5355" s="74" t="s">
        <v>23038</v>
      </c>
      <c r="D5355" s="74">
        <v>342.56</v>
      </c>
    </row>
    <row r="5356" spans="1:4" x14ac:dyDescent="0.25">
      <c r="A5356" s="74">
        <v>5406033</v>
      </c>
      <c r="B5356" t="s">
        <v>26935</v>
      </c>
      <c r="C5356" s="74" t="s">
        <v>23038</v>
      </c>
      <c r="D5356" s="74">
        <v>318.79000000000002</v>
      </c>
    </row>
    <row r="5357" spans="1:4" x14ac:dyDescent="0.25">
      <c r="A5357" s="74">
        <v>5406024</v>
      </c>
      <c r="B5357" t="s">
        <v>26936</v>
      </c>
      <c r="C5357" s="74" t="s">
        <v>23038</v>
      </c>
      <c r="D5357" s="74">
        <v>365.7</v>
      </c>
    </row>
    <row r="5358" spans="1:4" x14ac:dyDescent="0.25">
      <c r="A5358" s="74">
        <v>5406034</v>
      </c>
      <c r="B5358" t="s">
        <v>26937</v>
      </c>
      <c r="C5358" s="74" t="s">
        <v>23038</v>
      </c>
      <c r="D5358" s="74">
        <v>341.93</v>
      </c>
    </row>
    <row r="5359" spans="1:4" x14ac:dyDescent="0.25">
      <c r="A5359" s="74">
        <v>5406031</v>
      </c>
      <c r="B5359" t="s">
        <v>26938</v>
      </c>
      <c r="C5359" s="74" t="s">
        <v>23038</v>
      </c>
      <c r="D5359" s="74">
        <v>327.38</v>
      </c>
    </row>
    <row r="5360" spans="1:4" x14ac:dyDescent="0.25">
      <c r="A5360" s="74">
        <v>5406041</v>
      </c>
      <c r="B5360" t="s">
        <v>26939</v>
      </c>
      <c r="C5360" s="74" t="s">
        <v>23038</v>
      </c>
      <c r="D5360" s="74">
        <v>303.61</v>
      </c>
    </row>
    <row r="5361" spans="1:4" x14ac:dyDescent="0.25">
      <c r="A5361" s="74">
        <v>5406032</v>
      </c>
      <c r="B5361" t="s">
        <v>26940</v>
      </c>
      <c r="C5361" s="74" t="s">
        <v>23038</v>
      </c>
      <c r="D5361" s="74">
        <v>350.53</v>
      </c>
    </row>
    <row r="5362" spans="1:4" x14ac:dyDescent="0.25">
      <c r="A5362" s="74">
        <v>5406042</v>
      </c>
      <c r="B5362" t="s">
        <v>26941</v>
      </c>
      <c r="C5362" s="74" t="s">
        <v>23038</v>
      </c>
      <c r="D5362" s="74">
        <v>326.75</v>
      </c>
    </row>
    <row r="5363" spans="1:4" x14ac:dyDescent="0.25">
      <c r="A5363" s="74">
        <v>5406025</v>
      </c>
      <c r="B5363" t="s">
        <v>26942</v>
      </c>
      <c r="C5363" s="74" t="s">
        <v>23038</v>
      </c>
      <c r="D5363" s="74">
        <v>331.43</v>
      </c>
    </row>
    <row r="5364" spans="1:4" x14ac:dyDescent="0.25">
      <c r="A5364" s="74">
        <v>5406035</v>
      </c>
      <c r="B5364" t="s">
        <v>26943</v>
      </c>
      <c r="C5364" s="74" t="s">
        <v>23038</v>
      </c>
      <c r="D5364" s="74">
        <v>307.66000000000003</v>
      </c>
    </row>
    <row r="5365" spans="1:4" x14ac:dyDescent="0.25">
      <c r="A5365" s="74">
        <v>5406026</v>
      </c>
      <c r="B5365" t="s">
        <v>26944</v>
      </c>
      <c r="C5365" s="74" t="s">
        <v>23038</v>
      </c>
      <c r="D5365" s="74">
        <v>354.57</v>
      </c>
    </row>
    <row r="5366" spans="1:4" x14ac:dyDescent="0.25">
      <c r="A5366" s="74">
        <v>5406036</v>
      </c>
      <c r="B5366" t="s">
        <v>26945</v>
      </c>
      <c r="C5366" s="74" t="s">
        <v>23038</v>
      </c>
      <c r="D5366" s="74">
        <v>330.8</v>
      </c>
    </row>
    <row r="5367" spans="1:4" x14ac:dyDescent="0.25">
      <c r="A5367" s="74">
        <v>5406027</v>
      </c>
      <c r="B5367" t="s">
        <v>26946</v>
      </c>
      <c r="C5367" s="74" t="s">
        <v>23038</v>
      </c>
      <c r="D5367" s="74">
        <v>329.31</v>
      </c>
    </row>
    <row r="5368" spans="1:4" x14ac:dyDescent="0.25">
      <c r="A5368" s="74">
        <v>5406037</v>
      </c>
      <c r="B5368" t="s">
        <v>26947</v>
      </c>
      <c r="C5368" s="74" t="s">
        <v>23038</v>
      </c>
      <c r="D5368" s="74">
        <v>305.54000000000002</v>
      </c>
    </row>
    <row r="5369" spans="1:4" x14ac:dyDescent="0.25">
      <c r="A5369" s="74">
        <v>5406028</v>
      </c>
      <c r="B5369" t="s">
        <v>26948</v>
      </c>
      <c r="C5369" s="74" t="s">
        <v>23038</v>
      </c>
      <c r="D5369" s="74">
        <v>352.45</v>
      </c>
    </row>
    <row r="5370" spans="1:4" x14ac:dyDescent="0.25">
      <c r="A5370" s="74">
        <v>5406038</v>
      </c>
      <c r="B5370" t="s">
        <v>26949</v>
      </c>
      <c r="C5370" s="74" t="s">
        <v>23038</v>
      </c>
      <c r="D5370" s="74">
        <v>328.68</v>
      </c>
    </row>
    <row r="5371" spans="1:4" x14ac:dyDescent="0.25">
      <c r="A5371" s="74">
        <v>5406029</v>
      </c>
      <c r="B5371" t="s">
        <v>26950</v>
      </c>
      <c r="C5371" s="74" t="s">
        <v>23038</v>
      </c>
      <c r="D5371" s="74">
        <v>328.13</v>
      </c>
    </row>
    <row r="5372" spans="1:4" x14ac:dyDescent="0.25">
      <c r="A5372" s="74">
        <v>5406039</v>
      </c>
      <c r="B5372" t="s">
        <v>26951</v>
      </c>
      <c r="C5372" s="74" t="s">
        <v>23038</v>
      </c>
      <c r="D5372" s="74">
        <v>304.36</v>
      </c>
    </row>
    <row r="5373" spans="1:4" x14ac:dyDescent="0.25">
      <c r="A5373" s="74">
        <v>5406030</v>
      </c>
      <c r="B5373" t="s">
        <v>26952</v>
      </c>
      <c r="C5373" s="74" t="s">
        <v>23038</v>
      </c>
      <c r="D5373" s="74">
        <v>351.27</v>
      </c>
    </row>
    <row r="5374" spans="1:4" x14ac:dyDescent="0.25">
      <c r="A5374" s="74">
        <v>5406040</v>
      </c>
      <c r="B5374" t="s">
        <v>26953</v>
      </c>
      <c r="C5374" s="74" t="s">
        <v>23038</v>
      </c>
      <c r="D5374" s="74">
        <v>327.5</v>
      </c>
    </row>
    <row r="5375" spans="1:4" x14ac:dyDescent="0.25">
      <c r="A5375" s="74">
        <v>5405987</v>
      </c>
      <c r="B5375" t="s">
        <v>26954</v>
      </c>
      <c r="C5375" s="74" t="s">
        <v>15645</v>
      </c>
      <c r="D5375" s="74">
        <v>8.31</v>
      </c>
    </row>
    <row r="5376" spans="1:4" x14ac:dyDescent="0.25">
      <c r="A5376" s="74">
        <v>5405979</v>
      </c>
      <c r="B5376" t="s">
        <v>26955</v>
      </c>
      <c r="C5376" s="74" t="s">
        <v>23038</v>
      </c>
      <c r="D5376" s="74">
        <v>14.46</v>
      </c>
    </row>
    <row r="5377" spans="1:4" x14ac:dyDescent="0.25">
      <c r="A5377" s="74">
        <v>5502806</v>
      </c>
      <c r="B5377" t="s">
        <v>26956</v>
      </c>
      <c r="C5377" s="74" t="s">
        <v>21800</v>
      </c>
      <c r="D5377" s="74">
        <v>151.62</v>
      </c>
    </row>
    <row r="5378" spans="1:4" x14ac:dyDescent="0.25">
      <c r="A5378" s="74">
        <v>5502807</v>
      </c>
      <c r="B5378" t="s">
        <v>26957</v>
      </c>
      <c r="C5378" s="74" t="s">
        <v>21800</v>
      </c>
      <c r="D5378" s="74">
        <v>14.47</v>
      </c>
    </row>
    <row r="5379" spans="1:4" x14ac:dyDescent="0.25">
      <c r="A5379" s="74">
        <v>5503041</v>
      </c>
      <c r="B5379" t="s">
        <v>26958</v>
      </c>
      <c r="C5379" s="74" t="s">
        <v>21800</v>
      </c>
      <c r="D5379" s="74">
        <v>8.0399999999999991</v>
      </c>
    </row>
    <row r="5380" spans="1:4" x14ac:dyDescent="0.25">
      <c r="A5380" s="74">
        <v>5502978</v>
      </c>
      <c r="B5380" t="s">
        <v>26959</v>
      </c>
      <c r="C5380" s="74" t="s">
        <v>21800</v>
      </c>
      <c r="D5380" s="74">
        <v>4.71</v>
      </c>
    </row>
    <row r="5381" spans="1:4" x14ac:dyDescent="0.25">
      <c r="A5381" s="74">
        <v>5502822</v>
      </c>
      <c r="B5381" t="s">
        <v>26960</v>
      </c>
      <c r="C5381" s="74" t="s">
        <v>21800</v>
      </c>
      <c r="D5381" s="74">
        <v>37.39</v>
      </c>
    </row>
    <row r="5382" spans="1:4" x14ac:dyDescent="0.25">
      <c r="A5382" s="74">
        <v>5502979</v>
      </c>
      <c r="B5382" t="s">
        <v>26961</v>
      </c>
      <c r="C5382" s="74" t="s">
        <v>21800</v>
      </c>
      <c r="D5382" s="74">
        <v>16.47</v>
      </c>
    </row>
    <row r="5383" spans="1:4" x14ac:dyDescent="0.25">
      <c r="A5383" s="74">
        <v>5501700</v>
      </c>
      <c r="B5383" t="s">
        <v>28953</v>
      </c>
      <c r="C5383" s="74" t="s">
        <v>23038</v>
      </c>
      <c r="D5383" s="74">
        <v>0.53</v>
      </c>
    </row>
    <row r="5384" spans="1:4" x14ac:dyDescent="0.25">
      <c r="A5384" s="74">
        <v>5500991</v>
      </c>
      <c r="B5384" t="s">
        <v>26962</v>
      </c>
      <c r="C5384" s="74" t="s">
        <v>21800</v>
      </c>
      <c r="D5384" s="74">
        <v>147.18</v>
      </c>
    </row>
    <row r="5385" spans="1:4" x14ac:dyDescent="0.25">
      <c r="A5385" s="74">
        <v>5515739</v>
      </c>
      <c r="B5385" t="s">
        <v>26963</v>
      </c>
      <c r="C5385" s="74" t="s">
        <v>21800</v>
      </c>
      <c r="D5385" s="74">
        <v>44.38</v>
      </c>
    </row>
    <row r="5386" spans="1:4" x14ac:dyDescent="0.25">
      <c r="A5386" s="74">
        <v>5505766</v>
      </c>
      <c r="B5386" t="s">
        <v>26964</v>
      </c>
      <c r="C5386" s="74" t="s">
        <v>21800</v>
      </c>
      <c r="D5386" s="74">
        <v>318.06</v>
      </c>
    </row>
    <row r="5387" spans="1:4" x14ac:dyDescent="0.25">
      <c r="A5387" s="74">
        <v>5501701</v>
      </c>
      <c r="B5387" t="s">
        <v>26965</v>
      </c>
      <c r="C5387" s="74" t="s">
        <v>15645</v>
      </c>
      <c r="D5387" s="74">
        <v>38.85</v>
      </c>
    </row>
    <row r="5388" spans="1:4" x14ac:dyDescent="0.25">
      <c r="A5388" s="74">
        <v>5501702</v>
      </c>
      <c r="B5388" t="s">
        <v>26966</v>
      </c>
      <c r="C5388" s="74" t="s">
        <v>15645</v>
      </c>
      <c r="D5388" s="74">
        <v>97.13</v>
      </c>
    </row>
    <row r="5389" spans="1:4" x14ac:dyDescent="0.25">
      <c r="A5389" s="74">
        <v>5502972</v>
      </c>
      <c r="B5389" t="s">
        <v>26967</v>
      </c>
      <c r="C5389" s="74" t="s">
        <v>21800</v>
      </c>
      <c r="D5389" s="74">
        <v>225.28</v>
      </c>
    </row>
    <row r="5390" spans="1:4" x14ac:dyDescent="0.25">
      <c r="A5390" s="74">
        <v>5502968</v>
      </c>
      <c r="B5390" t="s">
        <v>26968</v>
      </c>
      <c r="C5390" s="74" t="s">
        <v>21800</v>
      </c>
      <c r="D5390" s="74">
        <v>25.52</v>
      </c>
    </row>
    <row r="5391" spans="1:4" x14ac:dyDescent="0.25">
      <c r="A5391" s="74">
        <v>5502969</v>
      </c>
      <c r="B5391" t="s">
        <v>26969</v>
      </c>
      <c r="C5391" s="74" t="s">
        <v>21800</v>
      </c>
      <c r="D5391" s="74">
        <v>32.17</v>
      </c>
    </row>
    <row r="5392" spans="1:4" x14ac:dyDescent="0.25">
      <c r="A5392" s="74">
        <v>5502970</v>
      </c>
      <c r="B5392" t="s">
        <v>26970</v>
      </c>
      <c r="C5392" s="74" t="s">
        <v>21800</v>
      </c>
      <c r="D5392" s="74">
        <v>58.89</v>
      </c>
    </row>
    <row r="5393" spans="1:4" x14ac:dyDescent="0.25">
      <c r="A5393" s="74">
        <v>5502971</v>
      </c>
      <c r="B5393" t="s">
        <v>26971</v>
      </c>
      <c r="C5393" s="74" t="s">
        <v>21800</v>
      </c>
      <c r="D5393" s="74">
        <v>109.5</v>
      </c>
    </row>
    <row r="5394" spans="1:4" x14ac:dyDescent="0.25">
      <c r="A5394" s="74">
        <v>5502663</v>
      </c>
      <c r="B5394" t="s">
        <v>26972</v>
      </c>
      <c r="C5394" s="74" t="s">
        <v>21800</v>
      </c>
      <c r="D5394" s="74">
        <v>32.18</v>
      </c>
    </row>
    <row r="5395" spans="1:4" x14ac:dyDescent="0.25">
      <c r="A5395" s="74">
        <v>5502993</v>
      </c>
      <c r="B5395" t="s">
        <v>26973</v>
      </c>
      <c r="C5395" s="74" t="s">
        <v>21800</v>
      </c>
      <c r="D5395" s="74">
        <v>23.72</v>
      </c>
    </row>
    <row r="5396" spans="1:4" x14ac:dyDescent="0.25">
      <c r="A5396" s="74">
        <v>5502967</v>
      </c>
      <c r="B5396" t="s">
        <v>26974</v>
      </c>
      <c r="C5396" s="74" t="s">
        <v>21800</v>
      </c>
      <c r="D5396" s="74">
        <v>124.66</v>
      </c>
    </row>
    <row r="5397" spans="1:4" x14ac:dyDescent="0.25">
      <c r="A5397" s="74">
        <v>5502963</v>
      </c>
      <c r="B5397" t="s">
        <v>26975</v>
      </c>
      <c r="C5397" s="74" t="s">
        <v>21800</v>
      </c>
      <c r="D5397" s="74">
        <v>15.28</v>
      </c>
    </row>
    <row r="5398" spans="1:4" x14ac:dyDescent="0.25">
      <c r="A5398" s="74">
        <v>5502964</v>
      </c>
      <c r="B5398" t="s">
        <v>26976</v>
      </c>
      <c r="C5398" s="74" t="s">
        <v>21800</v>
      </c>
      <c r="D5398" s="74">
        <v>19.12</v>
      </c>
    </row>
    <row r="5399" spans="1:4" x14ac:dyDescent="0.25">
      <c r="A5399" s="74">
        <v>5502965</v>
      </c>
      <c r="B5399" t="s">
        <v>26977</v>
      </c>
      <c r="C5399" s="74" t="s">
        <v>21800</v>
      </c>
      <c r="D5399" s="74">
        <v>34.39</v>
      </c>
    </row>
    <row r="5400" spans="1:4" x14ac:dyDescent="0.25">
      <c r="A5400" s="74">
        <v>5502966</v>
      </c>
      <c r="B5400" t="s">
        <v>26978</v>
      </c>
      <c r="C5400" s="74" t="s">
        <v>21800</v>
      </c>
      <c r="D5400" s="74">
        <v>62.99</v>
      </c>
    </row>
    <row r="5401" spans="1:4" x14ac:dyDescent="0.25">
      <c r="A5401" s="74">
        <v>5501706</v>
      </c>
      <c r="B5401" t="s">
        <v>26979</v>
      </c>
      <c r="C5401" s="74" t="s">
        <v>21800</v>
      </c>
      <c r="D5401" s="74">
        <v>6.77</v>
      </c>
    </row>
    <row r="5402" spans="1:4" x14ac:dyDescent="0.25">
      <c r="A5402" s="74">
        <v>5501880</v>
      </c>
      <c r="B5402" t="s">
        <v>26980</v>
      </c>
      <c r="C5402" s="74" t="s">
        <v>21800</v>
      </c>
      <c r="D5402" s="74">
        <v>11.6</v>
      </c>
    </row>
    <row r="5403" spans="1:4" x14ac:dyDescent="0.25">
      <c r="A5403" s="74">
        <v>5502114</v>
      </c>
      <c r="B5403" t="s">
        <v>26981</v>
      </c>
      <c r="C5403" s="74" t="s">
        <v>21800</v>
      </c>
      <c r="D5403" s="74">
        <v>7.91</v>
      </c>
    </row>
    <row r="5404" spans="1:4" x14ac:dyDescent="0.25">
      <c r="A5404" s="74">
        <v>5501906</v>
      </c>
      <c r="B5404" t="s">
        <v>26982</v>
      </c>
      <c r="C5404" s="74" t="s">
        <v>21800</v>
      </c>
      <c r="D5404" s="74">
        <v>10.37</v>
      </c>
    </row>
    <row r="5405" spans="1:4" x14ac:dyDescent="0.25">
      <c r="A5405" s="74">
        <v>5502140</v>
      </c>
      <c r="B5405" t="s">
        <v>26983</v>
      </c>
      <c r="C5405" s="74" t="s">
        <v>21800</v>
      </c>
      <c r="D5405" s="74">
        <v>6.67</v>
      </c>
    </row>
    <row r="5406" spans="1:4" x14ac:dyDescent="0.25">
      <c r="A5406" s="74">
        <v>5501932</v>
      </c>
      <c r="B5406" t="s">
        <v>26984</v>
      </c>
      <c r="C5406" s="74" t="s">
        <v>21800</v>
      </c>
      <c r="D5406" s="74">
        <v>9.74</v>
      </c>
    </row>
    <row r="5407" spans="1:4" x14ac:dyDescent="0.25">
      <c r="A5407" s="74">
        <v>5502166</v>
      </c>
      <c r="B5407" t="s">
        <v>26985</v>
      </c>
      <c r="C5407" s="74" t="s">
        <v>21800</v>
      </c>
      <c r="D5407" s="74">
        <v>6.42</v>
      </c>
    </row>
    <row r="5408" spans="1:4" x14ac:dyDescent="0.25">
      <c r="A5408" s="74">
        <v>5501881</v>
      </c>
      <c r="B5408" t="s">
        <v>26986</v>
      </c>
      <c r="C5408" s="74" t="s">
        <v>21800</v>
      </c>
      <c r="D5408" s="74">
        <v>11.86</v>
      </c>
    </row>
    <row r="5409" spans="1:4" x14ac:dyDescent="0.25">
      <c r="A5409" s="74">
        <v>5502115</v>
      </c>
      <c r="B5409" t="s">
        <v>26987</v>
      </c>
      <c r="C5409" s="74" t="s">
        <v>21800</v>
      </c>
      <c r="D5409" s="74">
        <v>8.59</v>
      </c>
    </row>
    <row r="5410" spans="1:4" x14ac:dyDescent="0.25">
      <c r="A5410" s="74">
        <v>5501907</v>
      </c>
      <c r="B5410" t="s">
        <v>26988</v>
      </c>
      <c r="C5410" s="74" t="s">
        <v>21800</v>
      </c>
      <c r="D5410" s="74">
        <v>10.54</v>
      </c>
    </row>
    <row r="5411" spans="1:4" x14ac:dyDescent="0.25">
      <c r="A5411" s="74">
        <v>5502141</v>
      </c>
      <c r="B5411" t="s">
        <v>26989</v>
      </c>
      <c r="C5411" s="74" t="s">
        <v>21800</v>
      </c>
      <c r="D5411" s="74">
        <v>7.24</v>
      </c>
    </row>
    <row r="5412" spans="1:4" x14ac:dyDescent="0.25">
      <c r="A5412" s="74">
        <v>5501933</v>
      </c>
      <c r="B5412" t="s">
        <v>26990</v>
      </c>
      <c r="C5412" s="74" t="s">
        <v>21800</v>
      </c>
      <c r="D5412" s="74">
        <v>9.8699999999999992</v>
      </c>
    </row>
    <row r="5413" spans="1:4" x14ac:dyDescent="0.25">
      <c r="A5413" s="74">
        <v>5502167</v>
      </c>
      <c r="B5413" t="s">
        <v>26991</v>
      </c>
      <c r="C5413" s="74" t="s">
        <v>21800</v>
      </c>
      <c r="D5413" s="74">
        <v>6.56</v>
      </c>
    </row>
    <row r="5414" spans="1:4" x14ac:dyDescent="0.25">
      <c r="A5414" s="74">
        <v>5501882</v>
      </c>
      <c r="B5414" t="s">
        <v>26992</v>
      </c>
      <c r="C5414" s="74" t="s">
        <v>21800</v>
      </c>
      <c r="D5414" s="74">
        <v>12.11</v>
      </c>
    </row>
    <row r="5415" spans="1:4" x14ac:dyDescent="0.25">
      <c r="A5415" s="74">
        <v>5502116</v>
      </c>
      <c r="B5415" t="s">
        <v>26993</v>
      </c>
      <c r="C5415" s="74" t="s">
        <v>21800</v>
      </c>
      <c r="D5415" s="74">
        <v>8.81</v>
      </c>
    </row>
    <row r="5416" spans="1:4" x14ac:dyDescent="0.25">
      <c r="A5416" s="74">
        <v>5501908</v>
      </c>
      <c r="B5416" t="s">
        <v>26994</v>
      </c>
      <c r="C5416" s="74" t="s">
        <v>21800</v>
      </c>
      <c r="D5416" s="74">
        <v>10.71</v>
      </c>
    </row>
    <row r="5417" spans="1:4" x14ac:dyDescent="0.25">
      <c r="A5417" s="74">
        <v>5502142</v>
      </c>
      <c r="B5417" t="s">
        <v>26995</v>
      </c>
      <c r="C5417" s="74" t="s">
        <v>21800</v>
      </c>
      <c r="D5417" s="74">
        <v>7.42</v>
      </c>
    </row>
    <row r="5418" spans="1:4" x14ac:dyDescent="0.25">
      <c r="A5418" s="74">
        <v>5501934</v>
      </c>
      <c r="B5418" t="s">
        <v>26996</v>
      </c>
      <c r="C5418" s="74" t="s">
        <v>21800</v>
      </c>
      <c r="D5418" s="74">
        <v>10.37</v>
      </c>
    </row>
    <row r="5419" spans="1:4" x14ac:dyDescent="0.25">
      <c r="A5419" s="74">
        <v>5502168</v>
      </c>
      <c r="B5419" t="s">
        <v>26997</v>
      </c>
      <c r="C5419" s="74" t="s">
        <v>21800</v>
      </c>
      <c r="D5419" s="74">
        <v>6.67</v>
      </c>
    </row>
    <row r="5420" spans="1:4" x14ac:dyDescent="0.25">
      <c r="A5420" s="74">
        <v>5501883</v>
      </c>
      <c r="B5420" t="s">
        <v>26998</v>
      </c>
      <c r="C5420" s="74" t="s">
        <v>21800</v>
      </c>
      <c r="D5420" s="74">
        <v>12.37</v>
      </c>
    </row>
    <row r="5421" spans="1:4" x14ac:dyDescent="0.25">
      <c r="A5421" s="74">
        <v>5502117</v>
      </c>
      <c r="B5421" t="s">
        <v>26999</v>
      </c>
      <c r="C5421" s="74" t="s">
        <v>21800</v>
      </c>
      <c r="D5421" s="74">
        <v>9.08</v>
      </c>
    </row>
    <row r="5422" spans="1:4" x14ac:dyDescent="0.25">
      <c r="A5422" s="74">
        <v>5501909</v>
      </c>
      <c r="B5422" t="s">
        <v>27000</v>
      </c>
      <c r="C5422" s="74" t="s">
        <v>21800</v>
      </c>
      <c r="D5422" s="74">
        <v>10.88</v>
      </c>
    </row>
    <row r="5423" spans="1:4" x14ac:dyDescent="0.25">
      <c r="A5423" s="74">
        <v>5502143</v>
      </c>
      <c r="B5423" t="s">
        <v>27001</v>
      </c>
      <c r="C5423" s="74" t="s">
        <v>21800</v>
      </c>
      <c r="D5423" s="74">
        <v>7.6</v>
      </c>
    </row>
    <row r="5424" spans="1:4" x14ac:dyDescent="0.25">
      <c r="A5424" s="74">
        <v>5501935</v>
      </c>
      <c r="B5424" t="s">
        <v>27002</v>
      </c>
      <c r="C5424" s="74" t="s">
        <v>21800</v>
      </c>
      <c r="D5424" s="74">
        <v>10.54</v>
      </c>
    </row>
    <row r="5425" spans="1:4" x14ac:dyDescent="0.25">
      <c r="A5425" s="74">
        <v>5502169</v>
      </c>
      <c r="B5425" t="s">
        <v>27003</v>
      </c>
      <c r="C5425" s="74" t="s">
        <v>21800</v>
      </c>
      <c r="D5425" s="74">
        <v>7.24</v>
      </c>
    </row>
    <row r="5426" spans="1:4" x14ac:dyDescent="0.25">
      <c r="A5426" s="74">
        <v>5501884</v>
      </c>
      <c r="B5426" t="s">
        <v>27004</v>
      </c>
      <c r="C5426" s="74" t="s">
        <v>21800</v>
      </c>
      <c r="D5426" s="74">
        <v>13</v>
      </c>
    </row>
    <row r="5427" spans="1:4" x14ac:dyDescent="0.25">
      <c r="A5427" s="74">
        <v>5502118</v>
      </c>
      <c r="B5427" t="s">
        <v>27005</v>
      </c>
      <c r="C5427" s="74" t="s">
        <v>21800</v>
      </c>
      <c r="D5427" s="74">
        <v>9.35</v>
      </c>
    </row>
    <row r="5428" spans="1:4" x14ac:dyDescent="0.25">
      <c r="A5428" s="74">
        <v>5501910</v>
      </c>
      <c r="B5428" t="s">
        <v>27006</v>
      </c>
      <c r="C5428" s="74" t="s">
        <v>21800</v>
      </c>
      <c r="D5428" s="74">
        <v>11.05</v>
      </c>
    </row>
    <row r="5429" spans="1:4" x14ac:dyDescent="0.25">
      <c r="A5429" s="74">
        <v>5502144</v>
      </c>
      <c r="B5429" t="s">
        <v>27007</v>
      </c>
      <c r="C5429" s="74" t="s">
        <v>21800</v>
      </c>
      <c r="D5429" s="74">
        <v>7.73</v>
      </c>
    </row>
    <row r="5430" spans="1:4" x14ac:dyDescent="0.25">
      <c r="A5430" s="74">
        <v>5501936</v>
      </c>
      <c r="B5430" t="s">
        <v>27008</v>
      </c>
      <c r="C5430" s="74" t="s">
        <v>21800</v>
      </c>
      <c r="D5430" s="74">
        <v>10.67</v>
      </c>
    </row>
    <row r="5431" spans="1:4" x14ac:dyDescent="0.25">
      <c r="A5431" s="74">
        <v>5502170</v>
      </c>
      <c r="B5431" t="s">
        <v>27009</v>
      </c>
      <c r="C5431" s="74" t="s">
        <v>21800</v>
      </c>
      <c r="D5431" s="74">
        <v>7.37</v>
      </c>
    </row>
    <row r="5432" spans="1:4" x14ac:dyDescent="0.25">
      <c r="A5432" s="74">
        <v>5501885</v>
      </c>
      <c r="B5432" t="s">
        <v>27010</v>
      </c>
      <c r="C5432" s="74" t="s">
        <v>21800</v>
      </c>
      <c r="D5432" s="74">
        <v>13.48</v>
      </c>
    </row>
    <row r="5433" spans="1:4" x14ac:dyDescent="0.25">
      <c r="A5433" s="74">
        <v>5502119</v>
      </c>
      <c r="B5433" t="s">
        <v>27011</v>
      </c>
      <c r="C5433" s="74" t="s">
        <v>21800</v>
      </c>
      <c r="D5433" s="74">
        <v>10.210000000000001</v>
      </c>
    </row>
    <row r="5434" spans="1:4" x14ac:dyDescent="0.25">
      <c r="A5434" s="74">
        <v>5501911</v>
      </c>
      <c r="B5434" t="s">
        <v>27012</v>
      </c>
      <c r="C5434" s="74" t="s">
        <v>21800</v>
      </c>
      <c r="D5434" s="74">
        <v>11.7</v>
      </c>
    </row>
    <row r="5435" spans="1:4" x14ac:dyDescent="0.25">
      <c r="A5435" s="74">
        <v>5502145</v>
      </c>
      <c r="B5435" t="s">
        <v>27013</v>
      </c>
      <c r="C5435" s="74" t="s">
        <v>21800</v>
      </c>
      <c r="D5435" s="74">
        <v>8.0399999999999991</v>
      </c>
    </row>
    <row r="5436" spans="1:4" x14ac:dyDescent="0.25">
      <c r="A5436" s="74">
        <v>5501937</v>
      </c>
      <c r="B5436" t="s">
        <v>27014</v>
      </c>
      <c r="C5436" s="74" t="s">
        <v>21800</v>
      </c>
      <c r="D5436" s="74">
        <v>10.88</v>
      </c>
    </row>
    <row r="5437" spans="1:4" x14ac:dyDescent="0.25">
      <c r="A5437" s="74">
        <v>5502171</v>
      </c>
      <c r="B5437" t="s">
        <v>27015</v>
      </c>
      <c r="C5437" s="74" t="s">
        <v>21800</v>
      </c>
      <c r="D5437" s="74">
        <v>7.6</v>
      </c>
    </row>
    <row r="5438" spans="1:4" x14ac:dyDescent="0.25">
      <c r="A5438" s="74">
        <v>5501886</v>
      </c>
      <c r="B5438" t="s">
        <v>27016</v>
      </c>
      <c r="C5438" s="74" t="s">
        <v>21800</v>
      </c>
      <c r="D5438" s="74">
        <v>14.55</v>
      </c>
    </row>
    <row r="5439" spans="1:4" x14ac:dyDescent="0.25">
      <c r="A5439" s="74">
        <v>5502120</v>
      </c>
      <c r="B5439" t="s">
        <v>27017</v>
      </c>
      <c r="C5439" s="74" t="s">
        <v>21800</v>
      </c>
      <c r="D5439" s="74">
        <v>11.3</v>
      </c>
    </row>
    <row r="5440" spans="1:4" x14ac:dyDescent="0.25">
      <c r="A5440" s="74">
        <v>5501912</v>
      </c>
      <c r="B5440" t="s">
        <v>27018</v>
      </c>
      <c r="C5440" s="74" t="s">
        <v>21800</v>
      </c>
      <c r="D5440" s="74">
        <v>12.16</v>
      </c>
    </row>
    <row r="5441" spans="1:4" x14ac:dyDescent="0.25">
      <c r="A5441" s="74">
        <v>5502146</v>
      </c>
      <c r="B5441" t="s">
        <v>27019</v>
      </c>
      <c r="C5441" s="74" t="s">
        <v>21800</v>
      </c>
      <c r="D5441" s="74">
        <v>8.92</v>
      </c>
    </row>
    <row r="5442" spans="1:4" x14ac:dyDescent="0.25">
      <c r="A5442" s="74">
        <v>5501938</v>
      </c>
      <c r="B5442" t="s">
        <v>27020</v>
      </c>
      <c r="C5442" s="74" t="s">
        <v>21800</v>
      </c>
      <c r="D5442" s="74">
        <v>11.65</v>
      </c>
    </row>
    <row r="5443" spans="1:4" x14ac:dyDescent="0.25">
      <c r="A5443" s="74">
        <v>5502172</v>
      </c>
      <c r="B5443" t="s">
        <v>27021</v>
      </c>
      <c r="C5443" s="74" t="s">
        <v>21800</v>
      </c>
      <c r="D5443" s="74">
        <v>8</v>
      </c>
    </row>
    <row r="5444" spans="1:4" x14ac:dyDescent="0.25">
      <c r="A5444" s="74">
        <v>5501876</v>
      </c>
      <c r="B5444" t="s">
        <v>27022</v>
      </c>
      <c r="C5444" s="74" t="s">
        <v>21800</v>
      </c>
      <c r="D5444" s="74">
        <v>9.64</v>
      </c>
    </row>
    <row r="5445" spans="1:4" x14ac:dyDescent="0.25">
      <c r="A5445" s="74">
        <v>5502110</v>
      </c>
      <c r="B5445" t="s">
        <v>27023</v>
      </c>
      <c r="C5445" s="74" t="s">
        <v>21800</v>
      </c>
      <c r="D5445" s="74">
        <v>6.31</v>
      </c>
    </row>
    <row r="5446" spans="1:4" x14ac:dyDescent="0.25">
      <c r="A5446" s="74">
        <v>5501902</v>
      </c>
      <c r="B5446" t="s">
        <v>27024</v>
      </c>
      <c r="C5446" s="74" t="s">
        <v>21800</v>
      </c>
      <c r="D5446" s="74">
        <v>9.23</v>
      </c>
    </row>
    <row r="5447" spans="1:4" x14ac:dyDescent="0.25">
      <c r="A5447" s="74">
        <v>5502136</v>
      </c>
      <c r="B5447" t="s">
        <v>27025</v>
      </c>
      <c r="C5447" s="74" t="s">
        <v>21800</v>
      </c>
      <c r="D5447" s="74">
        <v>5.92</v>
      </c>
    </row>
    <row r="5448" spans="1:4" x14ac:dyDescent="0.25">
      <c r="A5448" s="74">
        <v>5501928</v>
      </c>
      <c r="B5448" t="s">
        <v>27026</v>
      </c>
      <c r="C5448" s="74" t="s">
        <v>21800</v>
      </c>
      <c r="D5448" s="74">
        <v>8.6999999999999993</v>
      </c>
    </row>
    <row r="5449" spans="1:4" x14ac:dyDescent="0.25">
      <c r="A5449" s="74">
        <v>5502162</v>
      </c>
      <c r="B5449" t="s">
        <v>27027</v>
      </c>
      <c r="C5449" s="74" t="s">
        <v>21800</v>
      </c>
      <c r="D5449" s="74">
        <v>5.36</v>
      </c>
    </row>
    <row r="5450" spans="1:4" x14ac:dyDescent="0.25">
      <c r="A5450" s="74">
        <v>5501877</v>
      </c>
      <c r="B5450" t="s">
        <v>27028</v>
      </c>
      <c r="C5450" s="74" t="s">
        <v>21800</v>
      </c>
      <c r="D5450" s="74">
        <v>10.37</v>
      </c>
    </row>
    <row r="5451" spans="1:4" x14ac:dyDescent="0.25">
      <c r="A5451" s="74">
        <v>5502111</v>
      </c>
      <c r="B5451" t="s">
        <v>27029</v>
      </c>
      <c r="C5451" s="74" t="s">
        <v>21800</v>
      </c>
      <c r="D5451" s="74">
        <v>6.67</v>
      </c>
    </row>
    <row r="5452" spans="1:4" x14ac:dyDescent="0.25">
      <c r="A5452" s="74">
        <v>5501903</v>
      </c>
      <c r="B5452" t="s">
        <v>27030</v>
      </c>
      <c r="C5452" s="74" t="s">
        <v>21800</v>
      </c>
      <c r="D5452" s="74">
        <v>9.4700000000000006</v>
      </c>
    </row>
    <row r="5453" spans="1:4" x14ac:dyDescent="0.25">
      <c r="A5453" s="74">
        <v>5502137</v>
      </c>
      <c r="B5453" t="s">
        <v>27031</v>
      </c>
      <c r="C5453" s="74" t="s">
        <v>21800</v>
      </c>
      <c r="D5453" s="74">
        <v>6.13</v>
      </c>
    </row>
    <row r="5454" spans="1:4" x14ac:dyDescent="0.25">
      <c r="A5454" s="74">
        <v>5501929</v>
      </c>
      <c r="B5454" t="s">
        <v>27032</v>
      </c>
      <c r="C5454" s="74" t="s">
        <v>21800</v>
      </c>
      <c r="D5454" s="74">
        <v>9.3000000000000007</v>
      </c>
    </row>
    <row r="5455" spans="1:4" x14ac:dyDescent="0.25">
      <c r="A5455" s="74">
        <v>5502163</v>
      </c>
      <c r="B5455" t="s">
        <v>27033</v>
      </c>
      <c r="C5455" s="74" t="s">
        <v>21800</v>
      </c>
      <c r="D5455" s="74">
        <v>5.95</v>
      </c>
    </row>
    <row r="5456" spans="1:4" x14ac:dyDescent="0.25">
      <c r="A5456" s="74">
        <v>5501875</v>
      </c>
      <c r="B5456" t="s">
        <v>27034</v>
      </c>
      <c r="C5456" s="74" t="s">
        <v>21800</v>
      </c>
      <c r="D5456" s="74">
        <v>9.23</v>
      </c>
    </row>
    <row r="5457" spans="1:4" x14ac:dyDescent="0.25">
      <c r="A5457" s="74">
        <v>5502109</v>
      </c>
      <c r="B5457" t="s">
        <v>27035</v>
      </c>
      <c r="C5457" s="74" t="s">
        <v>21800</v>
      </c>
      <c r="D5457" s="74">
        <v>5.92</v>
      </c>
    </row>
    <row r="5458" spans="1:4" x14ac:dyDescent="0.25">
      <c r="A5458" s="74">
        <v>5501901</v>
      </c>
      <c r="B5458" t="s">
        <v>27036</v>
      </c>
      <c r="C5458" s="74" t="s">
        <v>21800</v>
      </c>
      <c r="D5458" s="74">
        <v>8.58</v>
      </c>
    </row>
    <row r="5459" spans="1:4" x14ac:dyDescent="0.25">
      <c r="A5459" s="74">
        <v>5502135</v>
      </c>
      <c r="B5459" t="s">
        <v>27037</v>
      </c>
      <c r="C5459" s="74" t="s">
        <v>21800</v>
      </c>
      <c r="D5459" s="74">
        <v>5.23</v>
      </c>
    </row>
    <row r="5460" spans="1:4" x14ac:dyDescent="0.25">
      <c r="A5460" s="74">
        <v>5501927</v>
      </c>
      <c r="B5460" t="s">
        <v>27038</v>
      </c>
      <c r="C5460" s="74" t="s">
        <v>21800</v>
      </c>
      <c r="D5460" s="74">
        <v>8.5</v>
      </c>
    </row>
    <row r="5461" spans="1:4" x14ac:dyDescent="0.25">
      <c r="A5461" s="74">
        <v>5502161</v>
      </c>
      <c r="B5461" t="s">
        <v>27039</v>
      </c>
      <c r="C5461" s="74" t="s">
        <v>21800</v>
      </c>
      <c r="D5461" s="74">
        <v>5.14</v>
      </c>
    </row>
    <row r="5462" spans="1:4" x14ac:dyDescent="0.25">
      <c r="A5462" s="74">
        <v>5501878</v>
      </c>
      <c r="B5462" t="s">
        <v>27040</v>
      </c>
      <c r="C5462" s="74" t="s">
        <v>21800</v>
      </c>
      <c r="D5462" s="74">
        <v>10.67</v>
      </c>
    </row>
    <row r="5463" spans="1:4" x14ac:dyDescent="0.25">
      <c r="A5463" s="74">
        <v>5502112</v>
      </c>
      <c r="B5463" t="s">
        <v>27041</v>
      </c>
      <c r="C5463" s="74" t="s">
        <v>21800</v>
      </c>
      <c r="D5463" s="74">
        <v>7.37</v>
      </c>
    </row>
    <row r="5464" spans="1:4" x14ac:dyDescent="0.25">
      <c r="A5464" s="74">
        <v>5501904</v>
      </c>
      <c r="B5464" t="s">
        <v>27042</v>
      </c>
      <c r="C5464" s="74" t="s">
        <v>21800</v>
      </c>
      <c r="D5464" s="74">
        <v>9.64</v>
      </c>
    </row>
    <row r="5465" spans="1:4" x14ac:dyDescent="0.25">
      <c r="A5465" s="74">
        <v>5502138</v>
      </c>
      <c r="B5465" t="s">
        <v>27043</v>
      </c>
      <c r="C5465" s="74" t="s">
        <v>21800</v>
      </c>
      <c r="D5465" s="74">
        <v>6.35</v>
      </c>
    </row>
    <row r="5466" spans="1:4" x14ac:dyDescent="0.25">
      <c r="A5466" s="74">
        <v>5501930</v>
      </c>
      <c r="B5466" t="s">
        <v>27044</v>
      </c>
      <c r="C5466" s="74" t="s">
        <v>21800</v>
      </c>
      <c r="D5466" s="74">
        <v>9.43</v>
      </c>
    </row>
    <row r="5467" spans="1:4" x14ac:dyDescent="0.25">
      <c r="A5467" s="74">
        <v>5502164</v>
      </c>
      <c r="B5467" t="s">
        <v>27045</v>
      </c>
      <c r="C5467" s="74" t="s">
        <v>21800</v>
      </c>
      <c r="D5467" s="74">
        <v>6.13</v>
      </c>
    </row>
    <row r="5468" spans="1:4" x14ac:dyDescent="0.25">
      <c r="A5468" s="74">
        <v>5501879</v>
      </c>
      <c r="B5468" t="s">
        <v>27046</v>
      </c>
      <c r="C5468" s="74" t="s">
        <v>21800</v>
      </c>
      <c r="D5468" s="74">
        <v>10.97</v>
      </c>
    </row>
    <row r="5469" spans="1:4" x14ac:dyDescent="0.25">
      <c r="A5469" s="74">
        <v>5502113</v>
      </c>
      <c r="B5469" t="s">
        <v>27047</v>
      </c>
      <c r="C5469" s="74" t="s">
        <v>21800</v>
      </c>
      <c r="D5469" s="74">
        <v>7.64</v>
      </c>
    </row>
    <row r="5470" spans="1:4" x14ac:dyDescent="0.25">
      <c r="A5470" s="74">
        <v>5501905</v>
      </c>
      <c r="B5470" t="s">
        <v>27048</v>
      </c>
      <c r="C5470" s="74" t="s">
        <v>21800</v>
      </c>
      <c r="D5470" s="74">
        <v>9.84</v>
      </c>
    </row>
    <row r="5471" spans="1:4" x14ac:dyDescent="0.25">
      <c r="A5471" s="74">
        <v>5502139</v>
      </c>
      <c r="B5471" t="s">
        <v>27049</v>
      </c>
      <c r="C5471" s="74" t="s">
        <v>21800</v>
      </c>
      <c r="D5471" s="74">
        <v>6.53</v>
      </c>
    </row>
    <row r="5472" spans="1:4" x14ac:dyDescent="0.25">
      <c r="A5472" s="74">
        <v>5501931</v>
      </c>
      <c r="B5472" t="s">
        <v>27050</v>
      </c>
      <c r="C5472" s="74" t="s">
        <v>21800</v>
      </c>
      <c r="D5472" s="74">
        <v>9.6</v>
      </c>
    </row>
    <row r="5473" spans="1:4" x14ac:dyDescent="0.25">
      <c r="A5473" s="74">
        <v>5502165</v>
      </c>
      <c r="B5473" t="s">
        <v>27051</v>
      </c>
      <c r="C5473" s="74" t="s">
        <v>21800</v>
      </c>
      <c r="D5473" s="74">
        <v>6.28</v>
      </c>
    </row>
    <row r="5474" spans="1:4" x14ac:dyDescent="0.25">
      <c r="A5474" s="74">
        <v>5502825</v>
      </c>
      <c r="B5474" t="s">
        <v>27052</v>
      </c>
      <c r="C5474" s="74" t="s">
        <v>21800</v>
      </c>
      <c r="D5474" s="74">
        <v>15.37</v>
      </c>
    </row>
    <row r="5475" spans="1:4" x14ac:dyDescent="0.25">
      <c r="A5475" s="74">
        <v>5502834</v>
      </c>
      <c r="B5475" t="s">
        <v>27053</v>
      </c>
      <c r="C5475" s="74" t="s">
        <v>21800</v>
      </c>
      <c r="D5475" s="74">
        <v>11.73</v>
      </c>
    </row>
    <row r="5476" spans="1:4" x14ac:dyDescent="0.25">
      <c r="A5476" s="74">
        <v>5502826</v>
      </c>
      <c r="B5476" t="s">
        <v>27054</v>
      </c>
      <c r="C5476" s="74" t="s">
        <v>21800</v>
      </c>
      <c r="D5476" s="74">
        <v>12.42</v>
      </c>
    </row>
    <row r="5477" spans="1:4" x14ac:dyDescent="0.25">
      <c r="A5477" s="74">
        <v>5502835</v>
      </c>
      <c r="B5477" t="s">
        <v>27055</v>
      </c>
      <c r="C5477" s="74" t="s">
        <v>21800</v>
      </c>
      <c r="D5477" s="74">
        <v>9.18</v>
      </c>
    </row>
    <row r="5478" spans="1:4" x14ac:dyDescent="0.25">
      <c r="A5478" s="74">
        <v>5502827</v>
      </c>
      <c r="B5478" t="s">
        <v>27056</v>
      </c>
      <c r="C5478" s="74" t="s">
        <v>21800</v>
      </c>
      <c r="D5478" s="74">
        <v>11.86</v>
      </c>
    </row>
    <row r="5479" spans="1:4" x14ac:dyDescent="0.25">
      <c r="A5479" s="74">
        <v>5502836</v>
      </c>
      <c r="B5479" t="s">
        <v>27057</v>
      </c>
      <c r="C5479" s="74" t="s">
        <v>21800</v>
      </c>
      <c r="D5479" s="74">
        <v>8.59</v>
      </c>
    </row>
    <row r="5480" spans="1:4" x14ac:dyDescent="0.25">
      <c r="A5480" s="74">
        <v>5502356</v>
      </c>
      <c r="B5480" t="s">
        <v>27058</v>
      </c>
      <c r="C5480" s="74" t="s">
        <v>21800</v>
      </c>
      <c r="D5480" s="74">
        <v>17.809999999999999</v>
      </c>
    </row>
    <row r="5481" spans="1:4" x14ac:dyDescent="0.25">
      <c r="A5481" s="74">
        <v>5502590</v>
      </c>
      <c r="B5481" t="s">
        <v>27059</v>
      </c>
      <c r="C5481" s="74" t="s">
        <v>21800</v>
      </c>
      <c r="D5481" s="74">
        <v>10.77</v>
      </c>
    </row>
    <row r="5482" spans="1:4" x14ac:dyDescent="0.25">
      <c r="A5482" s="74">
        <v>5502382</v>
      </c>
      <c r="B5482" t="s">
        <v>27060</v>
      </c>
      <c r="C5482" s="74" t="s">
        <v>21800</v>
      </c>
      <c r="D5482" s="74">
        <v>16.39</v>
      </c>
    </row>
    <row r="5483" spans="1:4" x14ac:dyDescent="0.25">
      <c r="A5483" s="74">
        <v>5502616</v>
      </c>
      <c r="B5483" t="s">
        <v>27061</v>
      </c>
      <c r="C5483" s="74" t="s">
        <v>21800</v>
      </c>
      <c r="D5483" s="74">
        <v>9.1999999999999993</v>
      </c>
    </row>
    <row r="5484" spans="1:4" x14ac:dyDescent="0.25">
      <c r="A5484" s="74">
        <v>5502408</v>
      </c>
      <c r="B5484" t="s">
        <v>27062</v>
      </c>
      <c r="C5484" s="74" t="s">
        <v>21800</v>
      </c>
      <c r="D5484" s="74">
        <v>16.12</v>
      </c>
    </row>
    <row r="5485" spans="1:4" x14ac:dyDescent="0.25">
      <c r="A5485" s="74">
        <v>5502642</v>
      </c>
      <c r="B5485" t="s">
        <v>27063</v>
      </c>
      <c r="C5485" s="74" t="s">
        <v>21800</v>
      </c>
      <c r="D5485" s="74">
        <v>8.8800000000000008</v>
      </c>
    </row>
    <row r="5486" spans="1:4" x14ac:dyDescent="0.25">
      <c r="A5486" s="74">
        <v>5502357</v>
      </c>
      <c r="B5486" t="s">
        <v>27064</v>
      </c>
      <c r="C5486" s="74" t="s">
        <v>21800</v>
      </c>
      <c r="D5486" s="74">
        <v>18.100000000000001</v>
      </c>
    </row>
    <row r="5487" spans="1:4" x14ac:dyDescent="0.25">
      <c r="A5487" s="74">
        <v>5502591</v>
      </c>
      <c r="B5487" t="s">
        <v>27065</v>
      </c>
      <c r="C5487" s="74" t="s">
        <v>21800</v>
      </c>
      <c r="D5487" s="74">
        <v>11.08</v>
      </c>
    </row>
    <row r="5488" spans="1:4" x14ac:dyDescent="0.25">
      <c r="A5488" s="74">
        <v>5502383</v>
      </c>
      <c r="B5488" t="s">
        <v>27066</v>
      </c>
      <c r="C5488" s="74" t="s">
        <v>21800</v>
      </c>
      <c r="D5488" s="74">
        <v>16.579999999999998</v>
      </c>
    </row>
    <row r="5489" spans="1:4" x14ac:dyDescent="0.25">
      <c r="A5489" s="74">
        <v>5502617</v>
      </c>
      <c r="B5489" t="s">
        <v>27067</v>
      </c>
      <c r="C5489" s="74" t="s">
        <v>21800</v>
      </c>
      <c r="D5489" s="74">
        <v>9.34</v>
      </c>
    </row>
    <row r="5490" spans="1:4" x14ac:dyDescent="0.25">
      <c r="A5490" s="74">
        <v>5502409</v>
      </c>
      <c r="B5490" t="s">
        <v>27068</v>
      </c>
      <c r="C5490" s="74" t="s">
        <v>21800</v>
      </c>
      <c r="D5490" s="74">
        <v>16.260000000000002</v>
      </c>
    </row>
    <row r="5491" spans="1:4" x14ac:dyDescent="0.25">
      <c r="A5491" s="74">
        <v>5502643</v>
      </c>
      <c r="B5491" t="s">
        <v>27069</v>
      </c>
      <c r="C5491" s="74" t="s">
        <v>21800</v>
      </c>
      <c r="D5491" s="74">
        <v>9.06</v>
      </c>
    </row>
    <row r="5492" spans="1:4" x14ac:dyDescent="0.25">
      <c r="A5492" s="74">
        <v>5502358</v>
      </c>
      <c r="B5492" t="s">
        <v>27070</v>
      </c>
      <c r="C5492" s="74" t="s">
        <v>21800</v>
      </c>
      <c r="D5492" s="74">
        <v>18.38</v>
      </c>
    </row>
    <row r="5493" spans="1:4" x14ac:dyDescent="0.25">
      <c r="A5493" s="74">
        <v>5502592</v>
      </c>
      <c r="B5493" t="s">
        <v>27071</v>
      </c>
      <c r="C5493" s="74" t="s">
        <v>21800</v>
      </c>
      <c r="D5493" s="74">
        <v>11.33</v>
      </c>
    </row>
    <row r="5494" spans="1:4" x14ac:dyDescent="0.25">
      <c r="A5494" s="74">
        <v>5502384</v>
      </c>
      <c r="B5494" t="s">
        <v>27072</v>
      </c>
      <c r="C5494" s="74" t="s">
        <v>21800</v>
      </c>
      <c r="D5494" s="74">
        <v>16.760000000000002</v>
      </c>
    </row>
    <row r="5495" spans="1:4" x14ac:dyDescent="0.25">
      <c r="A5495" s="74">
        <v>5502618</v>
      </c>
      <c r="B5495" t="s">
        <v>27073</v>
      </c>
      <c r="C5495" s="74" t="s">
        <v>21800</v>
      </c>
      <c r="D5495" s="74">
        <v>10.27</v>
      </c>
    </row>
    <row r="5496" spans="1:4" x14ac:dyDescent="0.25">
      <c r="A5496" s="74">
        <v>5502410</v>
      </c>
      <c r="B5496" t="s">
        <v>27074</v>
      </c>
      <c r="C5496" s="74" t="s">
        <v>21800</v>
      </c>
      <c r="D5496" s="74">
        <v>16.39</v>
      </c>
    </row>
    <row r="5497" spans="1:4" x14ac:dyDescent="0.25">
      <c r="A5497" s="74">
        <v>5502644</v>
      </c>
      <c r="B5497" t="s">
        <v>27075</v>
      </c>
      <c r="C5497" s="74" t="s">
        <v>21800</v>
      </c>
      <c r="D5497" s="74">
        <v>9.1999999999999993</v>
      </c>
    </row>
    <row r="5498" spans="1:4" x14ac:dyDescent="0.25">
      <c r="A5498" s="74">
        <v>5502359</v>
      </c>
      <c r="B5498" t="s">
        <v>27076</v>
      </c>
      <c r="C5498" s="74" t="s">
        <v>21800</v>
      </c>
      <c r="D5498" s="74">
        <v>18.670000000000002</v>
      </c>
    </row>
    <row r="5499" spans="1:4" x14ac:dyDescent="0.25">
      <c r="A5499" s="74">
        <v>5502593</v>
      </c>
      <c r="B5499" t="s">
        <v>27077</v>
      </c>
      <c r="C5499" s="74" t="s">
        <v>21800</v>
      </c>
      <c r="D5499" s="74">
        <v>11.64</v>
      </c>
    </row>
    <row r="5500" spans="1:4" x14ac:dyDescent="0.25">
      <c r="A5500" s="74">
        <v>5502385</v>
      </c>
      <c r="B5500" t="s">
        <v>27078</v>
      </c>
      <c r="C5500" s="74" t="s">
        <v>21800</v>
      </c>
      <c r="D5500" s="74">
        <v>16.95</v>
      </c>
    </row>
    <row r="5501" spans="1:4" x14ac:dyDescent="0.25">
      <c r="A5501" s="74">
        <v>5502619</v>
      </c>
      <c r="B5501" t="s">
        <v>27079</v>
      </c>
      <c r="C5501" s="74" t="s">
        <v>21800</v>
      </c>
      <c r="D5501" s="74">
        <v>10.46</v>
      </c>
    </row>
    <row r="5502" spans="1:4" x14ac:dyDescent="0.25">
      <c r="A5502" s="74">
        <v>5502411</v>
      </c>
      <c r="B5502" t="s">
        <v>27080</v>
      </c>
      <c r="C5502" s="74" t="s">
        <v>21800</v>
      </c>
      <c r="D5502" s="74">
        <v>16.53</v>
      </c>
    </row>
    <row r="5503" spans="1:4" x14ac:dyDescent="0.25">
      <c r="A5503" s="74">
        <v>5502645</v>
      </c>
      <c r="B5503" t="s">
        <v>27081</v>
      </c>
      <c r="C5503" s="74" t="s">
        <v>21800</v>
      </c>
      <c r="D5503" s="74">
        <v>9.34</v>
      </c>
    </row>
    <row r="5504" spans="1:4" x14ac:dyDescent="0.25">
      <c r="A5504" s="74">
        <v>5502360</v>
      </c>
      <c r="B5504" t="s">
        <v>27082</v>
      </c>
      <c r="C5504" s="74" t="s">
        <v>21800</v>
      </c>
      <c r="D5504" s="74">
        <v>19.45</v>
      </c>
    </row>
    <row r="5505" spans="1:4" x14ac:dyDescent="0.25">
      <c r="A5505" s="74">
        <v>5502594</v>
      </c>
      <c r="B5505" t="s">
        <v>27083</v>
      </c>
      <c r="C5505" s="74" t="s">
        <v>21800</v>
      </c>
      <c r="D5505" s="74">
        <v>12.64</v>
      </c>
    </row>
    <row r="5506" spans="1:4" x14ac:dyDescent="0.25">
      <c r="A5506" s="74">
        <v>5502386</v>
      </c>
      <c r="B5506" t="s">
        <v>27084</v>
      </c>
      <c r="C5506" s="74" t="s">
        <v>21800</v>
      </c>
      <c r="D5506" s="74">
        <v>17.64</v>
      </c>
    </row>
    <row r="5507" spans="1:4" x14ac:dyDescent="0.25">
      <c r="A5507" s="74">
        <v>5502620</v>
      </c>
      <c r="B5507" t="s">
        <v>27085</v>
      </c>
      <c r="C5507" s="74" t="s">
        <v>21800</v>
      </c>
      <c r="D5507" s="74">
        <v>10.58</v>
      </c>
    </row>
    <row r="5508" spans="1:4" x14ac:dyDescent="0.25">
      <c r="A5508" s="74">
        <v>5502412</v>
      </c>
      <c r="B5508" t="s">
        <v>27086</v>
      </c>
      <c r="C5508" s="74" t="s">
        <v>21800</v>
      </c>
      <c r="D5508" s="74">
        <v>16.670000000000002</v>
      </c>
    </row>
    <row r="5509" spans="1:4" x14ac:dyDescent="0.25">
      <c r="A5509" s="74">
        <v>5502646</v>
      </c>
      <c r="B5509" t="s">
        <v>27087</v>
      </c>
      <c r="C5509" s="74" t="s">
        <v>21800</v>
      </c>
      <c r="D5509" s="74">
        <v>10.210000000000001</v>
      </c>
    </row>
    <row r="5510" spans="1:4" x14ac:dyDescent="0.25">
      <c r="A5510" s="74">
        <v>5502361</v>
      </c>
      <c r="B5510" t="s">
        <v>27088</v>
      </c>
      <c r="C5510" s="74" t="s">
        <v>21800</v>
      </c>
      <c r="D5510" s="74">
        <v>19.940000000000001</v>
      </c>
    </row>
    <row r="5511" spans="1:4" x14ac:dyDescent="0.25">
      <c r="A5511" s="74">
        <v>5502595</v>
      </c>
      <c r="B5511" t="s">
        <v>27089</v>
      </c>
      <c r="C5511" s="74" t="s">
        <v>21800</v>
      </c>
      <c r="D5511" s="74">
        <v>13.11</v>
      </c>
    </row>
    <row r="5512" spans="1:4" x14ac:dyDescent="0.25">
      <c r="A5512" s="74">
        <v>5502387</v>
      </c>
      <c r="B5512" t="s">
        <v>27090</v>
      </c>
      <c r="C5512" s="74" t="s">
        <v>21800</v>
      </c>
      <c r="D5512" s="74">
        <v>17.98</v>
      </c>
    </row>
    <row r="5513" spans="1:4" x14ac:dyDescent="0.25">
      <c r="A5513" s="74">
        <v>5502621</v>
      </c>
      <c r="B5513" t="s">
        <v>27091</v>
      </c>
      <c r="C5513" s="74" t="s">
        <v>21800</v>
      </c>
      <c r="D5513" s="74">
        <v>10.95</v>
      </c>
    </row>
    <row r="5514" spans="1:4" x14ac:dyDescent="0.25">
      <c r="A5514" s="74">
        <v>5502413</v>
      </c>
      <c r="B5514" t="s">
        <v>27092</v>
      </c>
      <c r="C5514" s="74" t="s">
        <v>21800</v>
      </c>
      <c r="D5514" s="74">
        <v>16.95</v>
      </c>
    </row>
    <row r="5515" spans="1:4" x14ac:dyDescent="0.25">
      <c r="A5515" s="74">
        <v>5502647</v>
      </c>
      <c r="B5515" t="s">
        <v>27093</v>
      </c>
      <c r="C5515" s="74" t="s">
        <v>21800</v>
      </c>
      <c r="D5515" s="74">
        <v>10.46</v>
      </c>
    </row>
    <row r="5516" spans="1:4" x14ac:dyDescent="0.25">
      <c r="A5516" s="74">
        <v>5502362</v>
      </c>
      <c r="B5516" t="s">
        <v>27094</v>
      </c>
      <c r="C5516" s="74" t="s">
        <v>21800</v>
      </c>
      <c r="D5516" s="74">
        <v>21.3</v>
      </c>
    </row>
    <row r="5517" spans="1:4" x14ac:dyDescent="0.25">
      <c r="A5517" s="74">
        <v>5502596</v>
      </c>
      <c r="B5517" t="s">
        <v>27095</v>
      </c>
      <c r="C5517" s="74" t="s">
        <v>21800</v>
      </c>
      <c r="D5517" s="74">
        <v>13.88</v>
      </c>
    </row>
    <row r="5518" spans="1:4" x14ac:dyDescent="0.25">
      <c r="A5518" s="74">
        <v>5502388</v>
      </c>
      <c r="B5518" t="s">
        <v>27096</v>
      </c>
      <c r="C5518" s="74" t="s">
        <v>21800</v>
      </c>
      <c r="D5518" s="74">
        <v>18.440000000000001</v>
      </c>
    </row>
    <row r="5519" spans="1:4" x14ac:dyDescent="0.25">
      <c r="A5519" s="74">
        <v>5502622</v>
      </c>
      <c r="B5519" t="s">
        <v>27097</v>
      </c>
      <c r="C5519" s="74" t="s">
        <v>21800</v>
      </c>
      <c r="D5519" s="74">
        <v>11.45</v>
      </c>
    </row>
    <row r="5520" spans="1:4" x14ac:dyDescent="0.25">
      <c r="A5520" s="74">
        <v>5502414</v>
      </c>
      <c r="B5520" t="s">
        <v>27098</v>
      </c>
      <c r="C5520" s="74" t="s">
        <v>21800</v>
      </c>
      <c r="D5520" s="74">
        <v>17.920000000000002</v>
      </c>
    </row>
    <row r="5521" spans="1:4" x14ac:dyDescent="0.25">
      <c r="A5521" s="74">
        <v>5502648</v>
      </c>
      <c r="B5521" t="s">
        <v>27099</v>
      </c>
      <c r="C5521" s="74" t="s">
        <v>21800</v>
      </c>
      <c r="D5521" s="74">
        <v>10.89</v>
      </c>
    </row>
    <row r="5522" spans="1:4" x14ac:dyDescent="0.25">
      <c r="A5522" s="74">
        <v>5502352</v>
      </c>
      <c r="B5522" t="s">
        <v>27100</v>
      </c>
      <c r="C5522" s="74" t="s">
        <v>21800</v>
      </c>
      <c r="D5522" s="74">
        <v>15.98</v>
      </c>
    </row>
    <row r="5523" spans="1:4" x14ac:dyDescent="0.25">
      <c r="A5523" s="74">
        <v>5502586</v>
      </c>
      <c r="B5523" t="s">
        <v>27101</v>
      </c>
      <c r="C5523" s="74" t="s">
        <v>21800</v>
      </c>
      <c r="D5523" s="74">
        <v>8.7799999999999994</v>
      </c>
    </row>
    <row r="5524" spans="1:4" x14ac:dyDescent="0.25">
      <c r="A5524" s="74">
        <v>5502378</v>
      </c>
      <c r="B5524" t="s">
        <v>27102</v>
      </c>
      <c r="C5524" s="74" t="s">
        <v>21800</v>
      </c>
      <c r="D5524" s="74">
        <v>15</v>
      </c>
    </row>
    <row r="5525" spans="1:4" x14ac:dyDescent="0.25">
      <c r="A5525" s="74">
        <v>5502612</v>
      </c>
      <c r="B5525" t="s">
        <v>27103</v>
      </c>
      <c r="C5525" s="74" t="s">
        <v>21800</v>
      </c>
      <c r="D5525" s="74">
        <v>8.32</v>
      </c>
    </row>
    <row r="5526" spans="1:4" x14ac:dyDescent="0.25">
      <c r="A5526" s="74">
        <v>5502404</v>
      </c>
      <c r="B5526" t="s">
        <v>27104</v>
      </c>
      <c r="C5526" s="74" t="s">
        <v>21800</v>
      </c>
      <c r="D5526" s="74">
        <v>14.86</v>
      </c>
    </row>
    <row r="5527" spans="1:4" x14ac:dyDescent="0.25">
      <c r="A5527" s="74">
        <v>5502638</v>
      </c>
      <c r="B5527" t="s">
        <v>27105</v>
      </c>
      <c r="C5527" s="74" t="s">
        <v>21800</v>
      </c>
      <c r="D5527" s="74">
        <v>8.18</v>
      </c>
    </row>
    <row r="5528" spans="1:4" x14ac:dyDescent="0.25">
      <c r="A5528" s="74">
        <v>5502353</v>
      </c>
      <c r="B5528" t="s">
        <v>27106</v>
      </c>
      <c r="C5528" s="74" t="s">
        <v>21800</v>
      </c>
      <c r="D5528" s="74">
        <v>16.350000000000001</v>
      </c>
    </row>
    <row r="5529" spans="1:4" x14ac:dyDescent="0.25">
      <c r="A5529" s="74">
        <v>5502587</v>
      </c>
      <c r="B5529" t="s">
        <v>27107</v>
      </c>
      <c r="C5529" s="74" t="s">
        <v>21800</v>
      </c>
      <c r="D5529" s="74">
        <v>9.16</v>
      </c>
    </row>
    <row r="5530" spans="1:4" x14ac:dyDescent="0.25">
      <c r="A5530" s="74">
        <v>5502379</v>
      </c>
      <c r="B5530" t="s">
        <v>27108</v>
      </c>
      <c r="C5530" s="74" t="s">
        <v>21800</v>
      </c>
      <c r="D5530" s="74">
        <v>15.28</v>
      </c>
    </row>
    <row r="5531" spans="1:4" x14ac:dyDescent="0.25">
      <c r="A5531" s="74">
        <v>5502613</v>
      </c>
      <c r="B5531" t="s">
        <v>27109</v>
      </c>
      <c r="C5531" s="74" t="s">
        <v>21800</v>
      </c>
      <c r="D5531" s="74">
        <v>8.6</v>
      </c>
    </row>
    <row r="5532" spans="1:4" x14ac:dyDescent="0.25">
      <c r="A5532" s="74">
        <v>5502405</v>
      </c>
      <c r="B5532" t="s">
        <v>27110</v>
      </c>
      <c r="C5532" s="74" t="s">
        <v>21800</v>
      </c>
      <c r="D5532" s="74">
        <v>15.07</v>
      </c>
    </row>
    <row r="5533" spans="1:4" x14ac:dyDescent="0.25">
      <c r="A5533" s="74">
        <v>5502639</v>
      </c>
      <c r="B5533" t="s">
        <v>27111</v>
      </c>
      <c r="C5533" s="74" t="s">
        <v>21800</v>
      </c>
      <c r="D5533" s="74">
        <v>8.41</v>
      </c>
    </row>
    <row r="5534" spans="1:4" x14ac:dyDescent="0.25">
      <c r="A5534" s="74">
        <v>5502351</v>
      </c>
      <c r="B5534" t="s">
        <v>27112</v>
      </c>
      <c r="C5534" s="74" t="s">
        <v>21800</v>
      </c>
      <c r="D5534" s="74">
        <v>15</v>
      </c>
    </row>
    <row r="5535" spans="1:4" x14ac:dyDescent="0.25">
      <c r="A5535" s="74">
        <v>5502585</v>
      </c>
      <c r="B5535" t="s">
        <v>27113</v>
      </c>
      <c r="C5535" s="74" t="s">
        <v>21800</v>
      </c>
      <c r="D5535" s="74">
        <v>8.32</v>
      </c>
    </row>
    <row r="5536" spans="1:4" x14ac:dyDescent="0.25">
      <c r="A5536" s="74">
        <v>5502377</v>
      </c>
      <c r="B5536" t="s">
        <v>27114</v>
      </c>
      <c r="C5536" s="74" t="s">
        <v>21800</v>
      </c>
      <c r="D5536" s="74">
        <v>14.73</v>
      </c>
    </row>
    <row r="5537" spans="1:4" x14ac:dyDescent="0.25">
      <c r="A5537" s="74">
        <v>5502611</v>
      </c>
      <c r="B5537" t="s">
        <v>27115</v>
      </c>
      <c r="C5537" s="74" t="s">
        <v>21800</v>
      </c>
      <c r="D5537" s="74">
        <v>8.0399999999999991</v>
      </c>
    </row>
    <row r="5538" spans="1:4" x14ac:dyDescent="0.25">
      <c r="A5538" s="74">
        <v>5502403</v>
      </c>
      <c r="B5538" t="s">
        <v>27116</v>
      </c>
      <c r="C5538" s="74" t="s">
        <v>21800</v>
      </c>
      <c r="D5538" s="74">
        <v>14.62</v>
      </c>
    </row>
    <row r="5539" spans="1:4" x14ac:dyDescent="0.25">
      <c r="A5539" s="74">
        <v>5502637</v>
      </c>
      <c r="B5539" t="s">
        <v>27117</v>
      </c>
      <c r="C5539" s="74" t="s">
        <v>21800</v>
      </c>
      <c r="D5539" s="74">
        <v>7.95</v>
      </c>
    </row>
    <row r="5540" spans="1:4" x14ac:dyDescent="0.25">
      <c r="A5540" s="74">
        <v>5502187</v>
      </c>
      <c r="B5540" t="s">
        <v>27118</v>
      </c>
      <c r="C5540" s="74" t="s">
        <v>21800</v>
      </c>
      <c r="D5540" s="74">
        <v>7.17</v>
      </c>
    </row>
    <row r="5541" spans="1:4" x14ac:dyDescent="0.25">
      <c r="A5541" s="74">
        <v>5502354</v>
      </c>
      <c r="B5541" t="s">
        <v>27119</v>
      </c>
      <c r="C5541" s="74" t="s">
        <v>21800</v>
      </c>
      <c r="D5541" s="74">
        <v>16.72</v>
      </c>
    </row>
    <row r="5542" spans="1:4" x14ac:dyDescent="0.25">
      <c r="A5542" s="74">
        <v>5502588</v>
      </c>
      <c r="B5542" t="s">
        <v>27120</v>
      </c>
      <c r="C5542" s="74" t="s">
        <v>21800</v>
      </c>
      <c r="D5542" s="74">
        <v>10.210000000000001</v>
      </c>
    </row>
    <row r="5543" spans="1:4" x14ac:dyDescent="0.25">
      <c r="A5543" s="74">
        <v>5502380</v>
      </c>
      <c r="B5543" t="s">
        <v>27121</v>
      </c>
      <c r="C5543" s="74" t="s">
        <v>21800</v>
      </c>
      <c r="D5543" s="74">
        <v>16.03</v>
      </c>
    </row>
    <row r="5544" spans="1:4" x14ac:dyDescent="0.25">
      <c r="A5544" s="74">
        <v>5502614</v>
      </c>
      <c r="B5544" t="s">
        <v>27122</v>
      </c>
      <c r="C5544" s="74" t="s">
        <v>21800</v>
      </c>
      <c r="D5544" s="74">
        <v>8.7799999999999994</v>
      </c>
    </row>
    <row r="5545" spans="1:4" x14ac:dyDescent="0.25">
      <c r="A5545" s="74">
        <v>5502406</v>
      </c>
      <c r="B5545" t="s">
        <v>27123</v>
      </c>
      <c r="C5545" s="74" t="s">
        <v>21800</v>
      </c>
      <c r="D5545" s="74">
        <v>15.24</v>
      </c>
    </row>
    <row r="5546" spans="1:4" x14ac:dyDescent="0.25">
      <c r="A5546" s="74">
        <v>5502640</v>
      </c>
      <c r="B5546" t="s">
        <v>27124</v>
      </c>
      <c r="C5546" s="74" t="s">
        <v>21800</v>
      </c>
      <c r="D5546" s="74">
        <v>8.6</v>
      </c>
    </row>
    <row r="5547" spans="1:4" x14ac:dyDescent="0.25">
      <c r="A5547" s="74">
        <v>5502355</v>
      </c>
      <c r="B5547" t="s">
        <v>27125</v>
      </c>
      <c r="C5547" s="74" t="s">
        <v>21800</v>
      </c>
      <c r="D5547" s="74">
        <v>16.989999999999998</v>
      </c>
    </row>
    <row r="5548" spans="1:4" x14ac:dyDescent="0.25">
      <c r="A5548" s="74">
        <v>5502589</v>
      </c>
      <c r="B5548" t="s">
        <v>27126</v>
      </c>
      <c r="C5548" s="74" t="s">
        <v>21800</v>
      </c>
      <c r="D5548" s="74">
        <v>10.52</v>
      </c>
    </row>
    <row r="5549" spans="1:4" x14ac:dyDescent="0.25">
      <c r="A5549" s="74">
        <v>5502381</v>
      </c>
      <c r="B5549" t="s">
        <v>27127</v>
      </c>
      <c r="C5549" s="74" t="s">
        <v>21800</v>
      </c>
      <c r="D5549" s="74">
        <v>16.21</v>
      </c>
    </row>
    <row r="5550" spans="1:4" x14ac:dyDescent="0.25">
      <c r="A5550" s="74">
        <v>5502615</v>
      </c>
      <c r="B5550" t="s">
        <v>27128</v>
      </c>
      <c r="C5550" s="74" t="s">
        <v>21800</v>
      </c>
      <c r="D5550" s="74">
        <v>9.02</v>
      </c>
    </row>
    <row r="5551" spans="1:4" x14ac:dyDescent="0.25">
      <c r="A5551" s="74">
        <v>5502407</v>
      </c>
      <c r="B5551" t="s">
        <v>27129</v>
      </c>
      <c r="C5551" s="74" t="s">
        <v>21800</v>
      </c>
      <c r="D5551" s="74">
        <v>15.93</v>
      </c>
    </row>
    <row r="5552" spans="1:4" x14ac:dyDescent="0.25">
      <c r="A5552" s="74">
        <v>5502641</v>
      </c>
      <c r="B5552" t="s">
        <v>27130</v>
      </c>
      <c r="C5552" s="74" t="s">
        <v>21800</v>
      </c>
      <c r="D5552" s="74">
        <v>8.74</v>
      </c>
    </row>
    <row r="5553" spans="1:4" x14ac:dyDescent="0.25">
      <c r="A5553" s="74">
        <v>5502880</v>
      </c>
      <c r="B5553" t="s">
        <v>27131</v>
      </c>
      <c r="C5553" s="74" t="s">
        <v>21800</v>
      </c>
      <c r="D5553" s="74">
        <v>15.01</v>
      </c>
    </row>
    <row r="5554" spans="1:4" x14ac:dyDescent="0.25">
      <c r="A5554" s="74">
        <v>5502857</v>
      </c>
      <c r="B5554" t="s">
        <v>27132</v>
      </c>
      <c r="C5554" s="74" t="s">
        <v>21800</v>
      </c>
      <c r="D5554" s="74">
        <v>21.71</v>
      </c>
    </row>
    <row r="5555" spans="1:4" x14ac:dyDescent="0.25">
      <c r="A5555" s="74">
        <v>5502881</v>
      </c>
      <c r="B5555" t="s">
        <v>27133</v>
      </c>
      <c r="C5555" s="74" t="s">
        <v>21800</v>
      </c>
      <c r="D5555" s="74">
        <v>11.7</v>
      </c>
    </row>
    <row r="5556" spans="1:4" x14ac:dyDescent="0.25">
      <c r="A5556" s="74">
        <v>5502859</v>
      </c>
      <c r="B5556" t="s">
        <v>27134</v>
      </c>
      <c r="C5556" s="74" t="s">
        <v>21800</v>
      </c>
      <c r="D5556" s="74">
        <v>18.100000000000001</v>
      </c>
    </row>
    <row r="5557" spans="1:4" x14ac:dyDescent="0.25">
      <c r="A5557" s="74">
        <v>5502882</v>
      </c>
      <c r="B5557" t="s">
        <v>27135</v>
      </c>
      <c r="C5557" s="74" t="s">
        <v>21800</v>
      </c>
      <c r="D5557" s="74">
        <v>11.08</v>
      </c>
    </row>
    <row r="5558" spans="1:4" x14ac:dyDescent="0.25">
      <c r="A5558" s="74">
        <v>5502858</v>
      </c>
      <c r="B5558" t="s">
        <v>27136</v>
      </c>
      <c r="C5558" s="74" t="s">
        <v>21800</v>
      </c>
      <c r="D5558" s="74">
        <v>19.25</v>
      </c>
    </row>
    <row r="5559" spans="1:4" x14ac:dyDescent="0.25">
      <c r="A5559" s="74">
        <v>5502747</v>
      </c>
      <c r="B5559" t="s">
        <v>27137</v>
      </c>
      <c r="C5559" s="74" t="s">
        <v>21800</v>
      </c>
      <c r="D5559" s="74">
        <v>43.32</v>
      </c>
    </row>
    <row r="5560" spans="1:4" x14ac:dyDescent="0.25">
      <c r="A5560" s="74">
        <v>5502773</v>
      </c>
      <c r="B5560" t="s">
        <v>27138</v>
      </c>
      <c r="C5560" s="74" t="s">
        <v>21800</v>
      </c>
      <c r="D5560" s="74">
        <v>41.76</v>
      </c>
    </row>
    <row r="5561" spans="1:4" x14ac:dyDescent="0.25">
      <c r="A5561" s="74">
        <v>5502799</v>
      </c>
      <c r="B5561" t="s">
        <v>27139</v>
      </c>
      <c r="C5561" s="74" t="s">
        <v>21800</v>
      </c>
      <c r="D5561" s="74">
        <v>41.27</v>
      </c>
    </row>
    <row r="5562" spans="1:4" x14ac:dyDescent="0.25">
      <c r="A5562" s="74">
        <v>5502748</v>
      </c>
      <c r="B5562" t="s">
        <v>27140</v>
      </c>
      <c r="C5562" s="74" t="s">
        <v>21800</v>
      </c>
      <c r="D5562" s="74">
        <v>43.8</v>
      </c>
    </row>
    <row r="5563" spans="1:4" x14ac:dyDescent="0.25">
      <c r="A5563" s="74">
        <v>5502774</v>
      </c>
      <c r="B5563" t="s">
        <v>27141</v>
      </c>
      <c r="C5563" s="74" t="s">
        <v>21800</v>
      </c>
      <c r="D5563" s="74">
        <v>42.05</v>
      </c>
    </row>
    <row r="5564" spans="1:4" x14ac:dyDescent="0.25">
      <c r="A5564" s="74">
        <v>5502800</v>
      </c>
      <c r="B5564" t="s">
        <v>27142</v>
      </c>
      <c r="C5564" s="74" t="s">
        <v>21800</v>
      </c>
      <c r="D5564" s="74">
        <v>41.57</v>
      </c>
    </row>
    <row r="5565" spans="1:4" x14ac:dyDescent="0.25">
      <c r="A5565" s="74">
        <v>5502749</v>
      </c>
      <c r="B5565" t="s">
        <v>27143</v>
      </c>
      <c r="C5565" s="74" t="s">
        <v>21800</v>
      </c>
      <c r="D5565" s="74">
        <v>44.19</v>
      </c>
    </row>
    <row r="5566" spans="1:4" x14ac:dyDescent="0.25">
      <c r="A5566" s="74">
        <v>5502775</v>
      </c>
      <c r="B5566" t="s">
        <v>27144</v>
      </c>
      <c r="C5566" s="74" t="s">
        <v>21800</v>
      </c>
      <c r="D5566" s="74">
        <v>42.34</v>
      </c>
    </row>
    <row r="5567" spans="1:4" x14ac:dyDescent="0.25">
      <c r="A5567" s="74">
        <v>5502801</v>
      </c>
      <c r="B5567" t="s">
        <v>27145</v>
      </c>
      <c r="C5567" s="74" t="s">
        <v>21800</v>
      </c>
      <c r="D5567" s="74">
        <v>41.76</v>
      </c>
    </row>
    <row r="5568" spans="1:4" x14ac:dyDescent="0.25">
      <c r="A5568" s="74">
        <v>5502750</v>
      </c>
      <c r="B5568" t="s">
        <v>27146</v>
      </c>
      <c r="C5568" s="74" t="s">
        <v>21800</v>
      </c>
      <c r="D5568" s="74">
        <v>46.23</v>
      </c>
    </row>
    <row r="5569" spans="1:4" x14ac:dyDescent="0.25">
      <c r="A5569" s="74">
        <v>5502776</v>
      </c>
      <c r="B5569" t="s">
        <v>27147</v>
      </c>
      <c r="C5569" s="74" t="s">
        <v>21800</v>
      </c>
      <c r="D5569" s="74">
        <v>42.64</v>
      </c>
    </row>
    <row r="5570" spans="1:4" x14ac:dyDescent="0.25">
      <c r="A5570" s="74">
        <v>5502802</v>
      </c>
      <c r="B5570" t="s">
        <v>27148</v>
      </c>
      <c r="C5570" s="74" t="s">
        <v>21800</v>
      </c>
      <c r="D5570" s="74">
        <v>42.05</v>
      </c>
    </row>
    <row r="5571" spans="1:4" x14ac:dyDescent="0.25">
      <c r="A5571" s="74">
        <v>5502751</v>
      </c>
      <c r="B5571" t="s">
        <v>27149</v>
      </c>
      <c r="C5571" s="74" t="s">
        <v>21800</v>
      </c>
      <c r="D5571" s="74">
        <v>46.75</v>
      </c>
    </row>
    <row r="5572" spans="1:4" x14ac:dyDescent="0.25">
      <c r="A5572" s="74">
        <v>5502777</v>
      </c>
      <c r="B5572" t="s">
        <v>27150</v>
      </c>
      <c r="C5572" s="74" t="s">
        <v>21800</v>
      </c>
      <c r="D5572" s="74">
        <v>42.93</v>
      </c>
    </row>
    <row r="5573" spans="1:4" x14ac:dyDescent="0.25">
      <c r="A5573" s="74">
        <v>5502803</v>
      </c>
      <c r="B5573" t="s">
        <v>27151</v>
      </c>
      <c r="C5573" s="74" t="s">
        <v>21800</v>
      </c>
      <c r="D5573" s="74">
        <v>42.25</v>
      </c>
    </row>
    <row r="5574" spans="1:4" x14ac:dyDescent="0.25">
      <c r="A5574" s="74">
        <v>5502752</v>
      </c>
      <c r="B5574" t="s">
        <v>27152</v>
      </c>
      <c r="C5574" s="74" t="s">
        <v>21800</v>
      </c>
      <c r="D5574" s="74">
        <v>47.53</v>
      </c>
    </row>
    <row r="5575" spans="1:4" x14ac:dyDescent="0.25">
      <c r="A5575" s="74">
        <v>5502778</v>
      </c>
      <c r="B5575" t="s">
        <v>27153</v>
      </c>
      <c r="C5575" s="74" t="s">
        <v>21800</v>
      </c>
      <c r="D5575" s="74">
        <v>43.51</v>
      </c>
    </row>
    <row r="5576" spans="1:4" x14ac:dyDescent="0.25">
      <c r="A5576" s="74">
        <v>5502804</v>
      </c>
      <c r="B5576" t="s">
        <v>27154</v>
      </c>
      <c r="C5576" s="74" t="s">
        <v>21800</v>
      </c>
      <c r="D5576" s="74">
        <v>42.73</v>
      </c>
    </row>
    <row r="5577" spans="1:4" x14ac:dyDescent="0.25">
      <c r="A5577" s="74">
        <v>5502753</v>
      </c>
      <c r="B5577" t="s">
        <v>27155</v>
      </c>
      <c r="C5577" s="74" t="s">
        <v>21800</v>
      </c>
      <c r="D5577" s="74">
        <v>48.82</v>
      </c>
    </row>
    <row r="5578" spans="1:4" x14ac:dyDescent="0.25">
      <c r="A5578" s="74">
        <v>5502779</v>
      </c>
      <c r="B5578" t="s">
        <v>27156</v>
      </c>
      <c r="C5578" s="74" t="s">
        <v>21800</v>
      </c>
      <c r="D5578" s="74">
        <v>45.97</v>
      </c>
    </row>
    <row r="5579" spans="1:4" x14ac:dyDescent="0.25">
      <c r="A5579" s="74">
        <v>5502805</v>
      </c>
      <c r="B5579" t="s">
        <v>27157</v>
      </c>
      <c r="C5579" s="74" t="s">
        <v>21800</v>
      </c>
      <c r="D5579" s="74">
        <v>43.41</v>
      </c>
    </row>
    <row r="5580" spans="1:4" x14ac:dyDescent="0.25">
      <c r="A5580" s="74">
        <v>5502743</v>
      </c>
      <c r="B5580" t="s">
        <v>27158</v>
      </c>
      <c r="C5580" s="74" t="s">
        <v>21800</v>
      </c>
      <c r="D5580" s="74">
        <v>41.08</v>
      </c>
    </row>
    <row r="5581" spans="1:4" x14ac:dyDescent="0.25">
      <c r="A5581" s="74">
        <v>5502769</v>
      </c>
      <c r="B5581" t="s">
        <v>27159</v>
      </c>
      <c r="C5581" s="74" t="s">
        <v>21800</v>
      </c>
      <c r="D5581" s="74">
        <v>38.78</v>
      </c>
    </row>
    <row r="5582" spans="1:4" x14ac:dyDescent="0.25">
      <c r="A5582" s="74">
        <v>5502795</v>
      </c>
      <c r="B5582" t="s">
        <v>27160</v>
      </c>
      <c r="C5582" s="74" t="s">
        <v>21800</v>
      </c>
      <c r="D5582" s="74">
        <v>38.58</v>
      </c>
    </row>
    <row r="5583" spans="1:4" x14ac:dyDescent="0.25">
      <c r="A5583" s="74">
        <v>5502744</v>
      </c>
      <c r="B5583" t="s">
        <v>27161</v>
      </c>
      <c r="C5583" s="74" t="s">
        <v>21800</v>
      </c>
      <c r="D5583" s="74">
        <v>41.76</v>
      </c>
    </row>
    <row r="5584" spans="1:4" x14ac:dyDescent="0.25">
      <c r="A5584" s="74">
        <v>5502770</v>
      </c>
      <c r="B5584" t="s">
        <v>27162</v>
      </c>
      <c r="C5584" s="74" t="s">
        <v>21800</v>
      </c>
      <c r="D5584" s="74">
        <v>39.229999999999997</v>
      </c>
    </row>
    <row r="5585" spans="1:4" x14ac:dyDescent="0.25">
      <c r="A5585" s="74">
        <v>5502796</v>
      </c>
      <c r="B5585" t="s">
        <v>27163</v>
      </c>
      <c r="C5585" s="74" t="s">
        <v>21800</v>
      </c>
      <c r="D5585" s="74">
        <v>38.909999999999997</v>
      </c>
    </row>
    <row r="5586" spans="1:4" x14ac:dyDescent="0.25">
      <c r="A5586" s="74">
        <v>5502742</v>
      </c>
      <c r="B5586" t="s">
        <v>27164</v>
      </c>
      <c r="C5586" s="74" t="s">
        <v>21800</v>
      </c>
      <c r="D5586" s="74">
        <v>38.78</v>
      </c>
    </row>
    <row r="5587" spans="1:4" x14ac:dyDescent="0.25">
      <c r="A5587" s="74">
        <v>5502768</v>
      </c>
      <c r="B5587" t="s">
        <v>27165</v>
      </c>
      <c r="C5587" s="74" t="s">
        <v>21800</v>
      </c>
      <c r="D5587" s="74">
        <v>38.33</v>
      </c>
    </row>
    <row r="5588" spans="1:4" x14ac:dyDescent="0.25">
      <c r="A5588" s="74">
        <v>5502794</v>
      </c>
      <c r="B5588" t="s">
        <v>27166</v>
      </c>
      <c r="C5588" s="74" t="s">
        <v>21800</v>
      </c>
      <c r="D5588" s="74">
        <v>38.130000000000003</v>
      </c>
    </row>
    <row r="5589" spans="1:4" x14ac:dyDescent="0.25">
      <c r="A5589" s="74">
        <v>5502745</v>
      </c>
      <c r="B5589" t="s">
        <v>27167</v>
      </c>
      <c r="C5589" s="74" t="s">
        <v>21800</v>
      </c>
      <c r="D5589" s="74">
        <v>42.34</v>
      </c>
    </row>
    <row r="5590" spans="1:4" x14ac:dyDescent="0.25">
      <c r="A5590" s="74">
        <v>5502771</v>
      </c>
      <c r="B5590" t="s">
        <v>27168</v>
      </c>
      <c r="C5590" s="74" t="s">
        <v>21800</v>
      </c>
      <c r="D5590" s="74">
        <v>41.18</v>
      </c>
    </row>
    <row r="5591" spans="1:4" x14ac:dyDescent="0.25">
      <c r="A5591" s="74">
        <v>5502797</v>
      </c>
      <c r="B5591" t="s">
        <v>27169</v>
      </c>
      <c r="C5591" s="74" t="s">
        <v>21800</v>
      </c>
      <c r="D5591" s="74">
        <v>39.17</v>
      </c>
    </row>
    <row r="5592" spans="1:4" x14ac:dyDescent="0.25">
      <c r="A5592" s="74">
        <v>5502746</v>
      </c>
      <c r="B5592" t="s">
        <v>27170</v>
      </c>
      <c r="C5592" s="74" t="s">
        <v>21800</v>
      </c>
      <c r="D5592" s="74">
        <v>42.83</v>
      </c>
    </row>
    <row r="5593" spans="1:4" x14ac:dyDescent="0.25">
      <c r="A5593" s="74">
        <v>5502772</v>
      </c>
      <c r="B5593" t="s">
        <v>27171</v>
      </c>
      <c r="C5593" s="74" t="s">
        <v>21800</v>
      </c>
      <c r="D5593" s="74">
        <v>41.47</v>
      </c>
    </row>
    <row r="5594" spans="1:4" x14ac:dyDescent="0.25">
      <c r="A5594" s="74">
        <v>5502798</v>
      </c>
      <c r="B5594" t="s">
        <v>27172</v>
      </c>
      <c r="C5594" s="74" t="s">
        <v>21800</v>
      </c>
      <c r="D5594" s="74">
        <v>39.49</v>
      </c>
    </row>
    <row r="5595" spans="1:4" x14ac:dyDescent="0.25">
      <c r="A5595" s="74">
        <v>5502886</v>
      </c>
      <c r="B5595" t="s">
        <v>27173</v>
      </c>
      <c r="C5595" s="74" t="s">
        <v>21800</v>
      </c>
      <c r="D5595" s="74">
        <v>51.13</v>
      </c>
    </row>
    <row r="5596" spans="1:4" x14ac:dyDescent="0.25">
      <c r="A5596" s="74">
        <v>5502887</v>
      </c>
      <c r="B5596" t="s">
        <v>27174</v>
      </c>
      <c r="C5596" s="74" t="s">
        <v>21800</v>
      </c>
      <c r="D5596" s="74">
        <v>46.36</v>
      </c>
    </row>
    <row r="5597" spans="1:4" x14ac:dyDescent="0.25">
      <c r="A5597" s="74">
        <v>5502888</v>
      </c>
      <c r="B5597" t="s">
        <v>27175</v>
      </c>
      <c r="C5597" s="74" t="s">
        <v>21800</v>
      </c>
      <c r="D5597" s="74">
        <v>43.8</v>
      </c>
    </row>
    <row r="5598" spans="1:4" x14ac:dyDescent="0.25">
      <c r="A5598" s="74">
        <v>5502820</v>
      </c>
      <c r="B5598" t="s">
        <v>27176</v>
      </c>
      <c r="C5598" s="74" t="s">
        <v>21800</v>
      </c>
      <c r="D5598" s="74">
        <v>7.33</v>
      </c>
    </row>
    <row r="5599" spans="1:4" x14ac:dyDescent="0.25">
      <c r="A5599" s="74">
        <v>5502904</v>
      </c>
      <c r="B5599" t="s">
        <v>27177</v>
      </c>
      <c r="C5599" s="74" t="s">
        <v>21800</v>
      </c>
      <c r="D5599" s="74">
        <v>20.309999999999999</v>
      </c>
    </row>
    <row r="5600" spans="1:4" x14ac:dyDescent="0.25">
      <c r="A5600" s="74">
        <v>5502930</v>
      </c>
      <c r="B5600" t="s">
        <v>27178</v>
      </c>
      <c r="C5600" s="74" t="s">
        <v>21800</v>
      </c>
      <c r="D5600" s="74">
        <v>19.309999999999999</v>
      </c>
    </row>
    <row r="5601" spans="1:4" x14ac:dyDescent="0.25">
      <c r="A5601" s="74">
        <v>5502956</v>
      </c>
      <c r="B5601" t="s">
        <v>27179</v>
      </c>
      <c r="C5601" s="74" t="s">
        <v>21800</v>
      </c>
      <c r="D5601" s="74">
        <v>18.95</v>
      </c>
    </row>
    <row r="5602" spans="1:4" x14ac:dyDescent="0.25">
      <c r="A5602" s="74">
        <v>5502905</v>
      </c>
      <c r="B5602" t="s">
        <v>27180</v>
      </c>
      <c r="C5602" s="74" t="s">
        <v>21800</v>
      </c>
      <c r="D5602" s="74">
        <v>22.71</v>
      </c>
    </row>
    <row r="5603" spans="1:4" x14ac:dyDescent="0.25">
      <c r="A5603" s="74">
        <v>5502931</v>
      </c>
      <c r="B5603" t="s">
        <v>27181</v>
      </c>
      <c r="C5603" s="74" t="s">
        <v>21800</v>
      </c>
      <c r="D5603" s="74">
        <v>19.489999999999998</v>
      </c>
    </row>
    <row r="5604" spans="1:4" x14ac:dyDescent="0.25">
      <c r="A5604" s="74">
        <v>5502957</v>
      </c>
      <c r="B5604" t="s">
        <v>27182</v>
      </c>
      <c r="C5604" s="74" t="s">
        <v>21800</v>
      </c>
      <c r="D5604" s="74">
        <v>19.13</v>
      </c>
    </row>
    <row r="5605" spans="1:4" x14ac:dyDescent="0.25">
      <c r="A5605" s="74">
        <v>5502906</v>
      </c>
      <c r="B5605" t="s">
        <v>27183</v>
      </c>
      <c r="C5605" s="74" t="s">
        <v>21800</v>
      </c>
      <c r="D5605" s="74">
        <v>22.99</v>
      </c>
    </row>
    <row r="5606" spans="1:4" x14ac:dyDescent="0.25">
      <c r="A5606" s="74">
        <v>5502932</v>
      </c>
      <c r="B5606" t="s">
        <v>27184</v>
      </c>
      <c r="C5606" s="74" t="s">
        <v>21800</v>
      </c>
      <c r="D5606" s="74">
        <v>19.670000000000002</v>
      </c>
    </row>
    <row r="5607" spans="1:4" x14ac:dyDescent="0.25">
      <c r="A5607" s="74">
        <v>5502958</v>
      </c>
      <c r="B5607" t="s">
        <v>27185</v>
      </c>
      <c r="C5607" s="74" t="s">
        <v>21800</v>
      </c>
      <c r="D5607" s="74">
        <v>19.309999999999999</v>
      </c>
    </row>
    <row r="5608" spans="1:4" x14ac:dyDescent="0.25">
      <c r="A5608" s="74">
        <v>5502907</v>
      </c>
      <c r="B5608" t="s">
        <v>27186</v>
      </c>
      <c r="C5608" s="74" t="s">
        <v>21800</v>
      </c>
      <c r="D5608" s="74">
        <v>23.4</v>
      </c>
    </row>
    <row r="5609" spans="1:4" x14ac:dyDescent="0.25">
      <c r="A5609" s="74">
        <v>5502933</v>
      </c>
      <c r="B5609" t="s">
        <v>27187</v>
      </c>
      <c r="C5609" s="74" t="s">
        <v>21800</v>
      </c>
      <c r="D5609" s="74">
        <v>19.95</v>
      </c>
    </row>
    <row r="5610" spans="1:4" x14ac:dyDescent="0.25">
      <c r="A5610" s="74">
        <v>5502959</v>
      </c>
      <c r="B5610" t="s">
        <v>27188</v>
      </c>
      <c r="C5610" s="74" t="s">
        <v>21800</v>
      </c>
      <c r="D5610" s="74">
        <v>19.489999999999998</v>
      </c>
    </row>
    <row r="5611" spans="1:4" x14ac:dyDescent="0.25">
      <c r="A5611" s="74">
        <v>5502908</v>
      </c>
      <c r="B5611" t="s">
        <v>27189</v>
      </c>
      <c r="C5611" s="74" t="s">
        <v>21800</v>
      </c>
      <c r="D5611" s="74">
        <v>23.67</v>
      </c>
    </row>
    <row r="5612" spans="1:4" x14ac:dyDescent="0.25">
      <c r="A5612" s="74">
        <v>5502934</v>
      </c>
      <c r="B5612" t="s">
        <v>27190</v>
      </c>
      <c r="C5612" s="74" t="s">
        <v>21800</v>
      </c>
      <c r="D5612" s="74">
        <v>20.13</v>
      </c>
    </row>
    <row r="5613" spans="1:4" x14ac:dyDescent="0.25">
      <c r="A5613" s="74">
        <v>5502960</v>
      </c>
      <c r="B5613" t="s">
        <v>27191</v>
      </c>
      <c r="C5613" s="74" t="s">
        <v>21800</v>
      </c>
      <c r="D5613" s="74">
        <v>19.579999999999998</v>
      </c>
    </row>
    <row r="5614" spans="1:4" x14ac:dyDescent="0.25">
      <c r="A5614" s="74">
        <v>5502909</v>
      </c>
      <c r="B5614" t="s">
        <v>27192</v>
      </c>
      <c r="C5614" s="74" t="s">
        <v>21800</v>
      </c>
      <c r="D5614" s="74">
        <v>24.21</v>
      </c>
    </row>
    <row r="5615" spans="1:4" x14ac:dyDescent="0.25">
      <c r="A5615" s="74">
        <v>5502935</v>
      </c>
      <c r="B5615" t="s">
        <v>27193</v>
      </c>
      <c r="C5615" s="74" t="s">
        <v>21800</v>
      </c>
      <c r="D5615" s="74">
        <v>20.49</v>
      </c>
    </row>
    <row r="5616" spans="1:4" x14ac:dyDescent="0.25">
      <c r="A5616" s="74">
        <v>5502961</v>
      </c>
      <c r="B5616" t="s">
        <v>27194</v>
      </c>
      <c r="C5616" s="74" t="s">
        <v>21800</v>
      </c>
      <c r="D5616" s="74">
        <v>19.95</v>
      </c>
    </row>
    <row r="5617" spans="1:4" x14ac:dyDescent="0.25">
      <c r="A5617" s="74">
        <v>5502910</v>
      </c>
      <c r="B5617" t="s">
        <v>27195</v>
      </c>
      <c r="C5617" s="74" t="s">
        <v>21800</v>
      </c>
      <c r="D5617" s="74">
        <v>25.17</v>
      </c>
    </row>
    <row r="5618" spans="1:4" x14ac:dyDescent="0.25">
      <c r="A5618" s="74">
        <v>5502936</v>
      </c>
      <c r="B5618" t="s">
        <v>27196</v>
      </c>
      <c r="C5618" s="74" t="s">
        <v>21800</v>
      </c>
      <c r="D5618" s="74">
        <v>23.12</v>
      </c>
    </row>
    <row r="5619" spans="1:4" x14ac:dyDescent="0.25">
      <c r="A5619" s="74">
        <v>5502962</v>
      </c>
      <c r="B5619" t="s">
        <v>27197</v>
      </c>
      <c r="C5619" s="74" t="s">
        <v>21800</v>
      </c>
      <c r="D5619" s="74">
        <v>20.399999999999999</v>
      </c>
    </row>
    <row r="5620" spans="1:4" x14ac:dyDescent="0.25">
      <c r="A5620" s="74">
        <v>5502900</v>
      </c>
      <c r="B5620" t="s">
        <v>27198</v>
      </c>
      <c r="C5620" s="74" t="s">
        <v>21800</v>
      </c>
      <c r="D5620" s="74">
        <v>18.86</v>
      </c>
    </row>
    <row r="5621" spans="1:4" x14ac:dyDescent="0.25">
      <c r="A5621" s="74">
        <v>5502926</v>
      </c>
      <c r="B5621" t="s">
        <v>27199</v>
      </c>
      <c r="C5621" s="74" t="s">
        <v>21800</v>
      </c>
      <c r="D5621" s="74">
        <v>18.309999999999999</v>
      </c>
    </row>
    <row r="5622" spans="1:4" x14ac:dyDescent="0.25">
      <c r="A5622" s="74">
        <v>5502952</v>
      </c>
      <c r="B5622" t="s">
        <v>27200</v>
      </c>
      <c r="C5622" s="74" t="s">
        <v>21800</v>
      </c>
      <c r="D5622" s="74">
        <v>18.13</v>
      </c>
    </row>
    <row r="5623" spans="1:4" x14ac:dyDescent="0.25">
      <c r="A5623" s="74">
        <v>5502901</v>
      </c>
      <c r="B5623" t="s">
        <v>27201</v>
      </c>
      <c r="C5623" s="74" t="s">
        <v>21800</v>
      </c>
      <c r="D5623" s="74">
        <v>19.22</v>
      </c>
    </row>
    <row r="5624" spans="1:4" x14ac:dyDescent="0.25">
      <c r="A5624" s="74">
        <v>5502927</v>
      </c>
      <c r="B5624" t="s">
        <v>27202</v>
      </c>
      <c r="C5624" s="74" t="s">
        <v>21800</v>
      </c>
      <c r="D5624" s="74">
        <v>18.579999999999998</v>
      </c>
    </row>
    <row r="5625" spans="1:4" x14ac:dyDescent="0.25">
      <c r="A5625" s="74">
        <v>5502953</v>
      </c>
      <c r="B5625" t="s">
        <v>27203</v>
      </c>
      <c r="C5625" s="74" t="s">
        <v>21800</v>
      </c>
      <c r="D5625" s="74">
        <v>18.399999999999999</v>
      </c>
    </row>
    <row r="5626" spans="1:4" x14ac:dyDescent="0.25">
      <c r="A5626" s="74">
        <v>5502899</v>
      </c>
      <c r="B5626" t="s">
        <v>27204</v>
      </c>
      <c r="C5626" s="74" t="s">
        <v>21800</v>
      </c>
      <c r="D5626" s="74">
        <v>18.309999999999999</v>
      </c>
    </row>
    <row r="5627" spans="1:4" x14ac:dyDescent="0.25">
      <c r="A5627" s="74">
        <v>5502925</v>
      </c>
      <c r="B5627" t="s">
        <v>27205</v>
      </c>
      <c r="C5627" s="74" t="s">
        <v>21800</v>
      </c>
      <c r="D5627" s="74">
        <v>18.04</v>
      </c>
    </row>
    <row r="5628" spans="1:4" x14ac:dyDescent="0.25">
      <c r="A5628" s="74">
        <v>5502951</v>
      </c>
      <c r="B5628" t="s">
        <v>27206</v>
      </c>
      <c r="C5628" s="74" t="s">
        <v>21800</v>
      </c>
      <c r="D5628" s="74">
        <v>17.86</v>
      </c>
    </row>
    <row r="5629" spans="1:4" x14ac:dyDescent="0.25">
      <c r="A5629" s="74">
        <v>5502902</v>
      </c>
      <c r="B5629" t="s">
        <v>27207</v>
      </c>
      <c r="C5629" s="74" t="s">
        <v>21800</v>
      </c>
      <c r="D5629" s="74">
        <v>19.670000000000002</v>
      </c>
    </row>
    <row r="5630" spans="1:4" x14ac:dyDescent="0.25">
      <c r="A5630" s="74">
        <v>5502928</v>
      </c>
      <c r="B5630" t="s">
        <v>27208</v>
      </c>
      <c r="C5630" s="74" t="s">
        <v>21800</v>
      </c>
      <c r="D5630" s="74">
        <v>18.86</v>
      </c>
    </row>
    <row r="5631" spans="1:4" x14ac:dyDescent="0.25">
      <c r="A5631" s="74">
        <v>5502954</v>
      </c>
      <c r="B5631" t="s">
        <v>27209</v>
      </c>
      <c r="C5631" s="74" t="s">
        <v>21800</v>
      </c>
      <c r="D5631" s="74">
        <v>18.579999999999998</v>
      </c>
    </row>
    <row r="5632" spans="1:4" x14ac:dyDescent="0.25">
      <c r="A5632" s="74">
        <v>5502903</v>
      </c>
      <c r="B5632" t="s">
        <v>27210</v>
      </c>
      <c r="C5632" s="74" t="s">
        <v>21800</v>
      </c>
      <c r="D5632" s="74">
        <v>19.95</v>
      </c>
    </row>
    <row r="5633" spans="1:4" x14ac:dyDescent="0.25">
      <c r="A5633" s="74">
        <v>5502929</v>
      </c>
      <c r="B5633" t="s">
        <v>27211</v>
      </c>
      <c r="C5633" s="74" t="s">
        <v>21800</v>
      </c>
      <c r="D5633" s="74">
        <v>19.04</v>
      </c>
    </row>
    <row r="5634" spans="1:4" x14ac:dyDescent="0.25">
      <c r="A5634" s="74">
        <v>5502955</v>
      </c>
      <c r="B5634" t="s">
        <v>27212</v>
      </c>
      <c r="C5634" s="74" t="s">
        <v>21800</v>
      </c>
      <c r="D5634" s="74">
        <v>18.77</v>
      </c>
    </row>
    <row r="5635" spans="1:4" x14ac:dyDescent="0.25">
      <c r="A5635" s="74">
        <v>5502889</v>
      </c>
      <c r="B5635" t="s">
        <v>27213</v>
      </c>
      <c r="C5635" s="74" t="s">
        <v>21800</v>
      </c>
      <c r="D5635" s="74">
        <v>25.57</v>
      </c>
    </row>
    <row r="5636" spans="1:4" x14ac:dyDescent="0.25">
      <c r="A5636" s="74">
        <v>5502996</v>
      </c>
      <c r="B5636" t="s">
        <v>27214</v>
      </c>
      <c r="C5636" s="74" t="s">
        <v>21800</v>
      </c>
      <c r="D5636" s="74">
        <v>23.4</v>
      </c>
    </row>
    <row r="5637" spans="1:4" x14ac:dyDescent="0.25">
      <c r="A5637" s="74">
        <v>5502997</v>
      </c>
      <c r="B5637" t="s">
        <v>27215</v>
      </c>
      <c r="C5637" s="74" t="s">
        <v>21800</v>
      </c>
      <c r="D5637" s="74">
        <v>22.71</v>
      </c>
    </row>
    <row r="5638" spans="1:4" x14ac:dyDescent="0.25">
      <c r="A5638" s="74">
        <v>5501716</v>
      </c>
      <c r="B5638" t="s">
        <v>27216</v>
      </c>
      <c r="C5638" s="74" t="s">
        <v>21800</v>
      </c>
      <c r="D5638" s="74">
        <v>20.27</v>
      </c>
    </row>
    <row r="5639" spans="1:4" x14ac:dyDescent="0.25">
      <c r="A5639" s="74">
        <v>5501717</v>
      </c>
      <c r="B5639" t="s">
        <v>27217</v>
      </c>
      <c r="C5639" s="74" t="s">
        <v>21800</v>
      </c>
      <c r="D5639" s="74">
        <v>22.85</v>
      </c>
    </row>
    <row r="5640" spans="1:4" x14ac:dyDescent="0.25">
      <c r="A5640" s="74">
        <v>5501712</v>
      </c>
      <c r="B5640" t="s">
        <v>27218</v>
      </c>
      <c r="C5640" s="74" t="s">
        <v>21800</v>
      </c>
      <c r="D5640" s="74">
        <v>11.76</v>
      </c>
    </row>
    <row r="5641" spans="1:4" x14ac:dyDescent="0.25">
      <c r="A5641" s="74">
        <v>5501713</v>
      </c>
      <c r="B5641" t="s">
        <v>27219</v>
      </c>
      <c r="C5641" s="74" t="s">
        <v>21800</v>
      </c>
      <c r="D5641" s="74">
        <v>13.05</v>
      </c>
    </row>
    <row r="5642" spans="1:4" x14ac:dyDescent="0.25">
      <c r="A5642" s="74">
        <v>5501711</v>
      </c>
      <c r="B5642" t="s">
        <v>27220</v>
      </c>
      <c r="C5642" s="74" t="s">
        <v>21800</v>
      </c>
      <c r="D5642" s="74">
        <v>9.43</v>
      </c>
    </row>
    <row r="5643" spans="1:4" x14ac:dyDescent="0.25">
      <c r="A5643" s="74">
        <v>5501710</v>
      </c>
      <c r="B5643" t="s">
        <v>27221</v>
      </c>
      <c r="C5643" s="74" t="s">
        <v>21800</v>
      </c>
      <c r="D5643" s="74">
        <v>2.8</v>
      </c>
    </row>
    <row r="5644" spans="1:4" x14ac:dyDescent="0.25">
      <c r="A5644" s="74">
        <v>5501714</v>
      </c>
      <c r="B5644" t="s">
        <v>27222</v>
      </c>
      <c r="C5644" s="74" t="s">
        <v>21800</v>
      </c>
      <c r="D5644" s="74">
        <v>15.36</v>
      </c>
    </row>
    <row r="5645" spans="1:4" x14ac:dyDescent="0.25">
      <c r="A5645" s="74">
        <v>5501715</v>
      </c>
      <c r="B5645" t="s">
        <v>27223</v>
      </c>
      <c r="C5645" s="74" t="s">
        <v>21800</v>
      </c>
      <c r="D5645" s="74">
        <v>17.690000000000001</v>
      </c>
    </row>
    <row r="5646" spans="1:4" x14ac:dyDescent="0.25">
      <c r="A5646" s="74">
        <v>5502986</v>
      </c>
      <c r="B5646" t="s">
        <v>27224</v>
      </c>
      <c r="C5646" s="74" t="s">
        <v>21800</v>
      </c>
      <c r="D5646" s="74">
        <v>2.4300000000000002</v>
      </c>
    </row>
    <row r="5647" spans="1:4" x14ac:dyDescent="0.25">
      <c r="A5647" s="74">
        <v>5502977</v>
      </c>
      <c r="B5647" t="s">
        <v>27225</v>
      </c>
      <c r="C5647" s="74" t="s">
        <v>21800</v>
      </c>
      <c r="D5647" s="74">
        <v>9.82</v>
      </c>
    </row>
    <row r="5648" spans="1:4" x14ac:dyDescent="0.25">
      <c r="A5648" s="74">
        <v>5502985</v>
      </c>
      <c r="B5648" t="s">
        <v>27226</v>
      </c>
      <c r="C5648" s="74" t="s">
        <v>23038</v>
      </c>
      <c r="D5648" s="74">
        <v>0.43</v>
      </c>
    </row>
    <row r="5649" spans="1:4" x14ac:dyDescent="0.25">
      <c r="A5649" s="74">
        <v>5503018</v>
      </c>
      <c r="B5649" t="s">
        <v>27227</v>
      </c>
      <c r="C5649" s="74" t="s">
        <v>2357</v>
      </c>
      <c r="D5649" s="74">
        <v>65.7</v>
      </c>
    </row>
    <row r="5650" spans="1:4" x14ac:dyDescent="0.25">
      <c r="A5650" s="74">
        <v>5505768</v>
      </c>
      <c r="B5650" t="s">
        <v>27228</v>
      </c>
      <c r="C5650" s="74" t="s">
        <v>23038</v>
      </c>
      <c r="D5650" s="74">
        <v>82.65</v>
      </c>
    </row>
    <row r="5651" spans="1:4" x14ac:dyDescent="0.25">
      <c r="A5651" s="74">
        <v>5503020</v>
      </c>
      <c r="B5651" t="s">
        <v>27229</v>
      </c>
      <c r="C5651" s="74" t="s">
        <v>2357</v>
      </c>
      <c r="D5651" s="74">
        <v>295.12</v>
      </c>
    </row>
    <row r="5652" spans="1:4" x14ac:dyDescent="0.25">
      <c r="A5652" s="74">
        <v>5605798</v>
      </c>
      <c r="B5652" t="s">
        <v>27230</v>
      </c>
      <c r="C5652" s="74" t="s">
        <v>3</v>
      </c>
      <c r="D5652" s="74">
        <v>85.53</v>
      </c>
    </row>
    <row r="5653" spans="1:4" x14ac:dyDescent="0.25">
      <c r="A5653" s="74">
        <v>5605925</v>
      </c>
      <c r="B5653" t="s">
        <v>27231</v>
      </c>
      <c r="C5653" s="74" t="s">
        <v>3</v>
      </c>
      <c r="D5653" s="74">
        <v>80.819999999999993</v>
      </c>
    </row>
    <row r="5654" spans="1:4" x14ac:dyDescent="0.25">
      <c r="A5654" s="74">
        <v>5605799</v>
      </c>
      <c r="B5654" t="s">
        <v>27232</v>
      </c>
      <c r="C5654" s="74" t="s">
        <v>3</v>
      </c>
      <c r="D5654" s="74">
        <v>90.72</v>
      </c>
    </row>
    <row r="5655" spans="1:4" x14ac:dyDescent="0.25">
      <c r="A5655" s="74">
        <v>5605800</v>
      </c>
      <c r="B5655" t="s">
        <v>27233</v>
      </c>
      <c r="C5655" s="74" t="s">
        <v>3</v>
      </c>
      <c r="D5655" s="74">
        <v>100.27</v>
      </c>
    </row>
    <row r="5656" spans="1:4" x14ac:dyDescent="0.25">
      <c r="A5656" s="74">
        <v>5605894</v>
      </c>
      <c r="B5656" t="s">
        <v>27234</v>
      </c>
      <c r="C5656" s="74" t="s">
        <v>3</v>
      </c>
      <c r="D5656" s="74">
        <v>46.71</v>
      </c>
    </row>
    <row r="5657" spans="1:4" x14ac:dyDescent="0.25">
      <c r="A5657" s="74">
        <v>5605895</v>
      </c>
      <c r="B5657" t="s">
        <v>27235</v>
      </c>
      <c r="C5657" s="74" t="s">
        <v>3</v>
      </c>
      <c r="D5657" s="74">
        <v>50.51</v>
      </c>
    </row>
    <row r="5658" spans="1:4" x14ac:dyDescent="0.25">
      <c r="A5658" s="74">
        <v>5605896</v>
      </c>
      <c r="B5658" t="s">
        <v>27236</v>
      </c>
      <c r="C5658" s="74" t="s">
        <v>3</v>
      </c>
      <c r="D5658" s="74">
        <v>56.25</v>
      </c>
    </row>
    <row r="5659" spans="1:4" x14ac:dyDescent="0.25">
      <c r="A5659" s="74">
        <v>5605911</v>
      </c>
      <c r="B5659" t="s">
        <v>27237</v>
      </c>
      <c r="C5659" s="74" t="s">
        <v>3</v>
      </c>
      <c r="D5659" s="74">
        <v>31.33</v>
      </c>
    </row>
    <row r="5660" spans="1:4" x14ac:dyDescent="0.25">
      <c r="A5660" s="74">
        <v>5605912</v>
      </c>
      <c r="B5660" t="s">
        <v>27238</v>
      </c>
      <c r="C5660" s="74" t="s">
        <v>3</v>
      </c>
      <c r="D5660" s="74">
        <v>50.86</v>
      </c>
    </row>
    <row r="5661" spans="1:4" x14ac:dyDescent="0.25">
      <c r="A5661" s="74">
        <v>5605938</v>
      </c>
      <c r="B5661" t="s">
        <v>27239</v>
      </c>
      <c r="C5661" s="74" t="s">
        <v>3</v>
      </c>
      <c r="D5661" s="74">
        <v>20.03</v>
      </c>
    </row>
    <row r="5662" spans="1:4" x14ac:dyDescent="0.25">
      <c r="A5662" s="74">
        <v>5605939</v>
      </c>
      <c r="B5662" t="s">
        <v>27240</v>
      </c>
      <c r="C5662" s="74" t="s">
        <v>3</v>
      </c>
      <c r="D5662" s="74">
        <v>24.08</v>
      </c>
    </row>
    <row r="5663" spans="1:4" x14ac:dyDescent="0.25">
      <c r="A5663" s="74">
        <v>5605940</v>
      </c>
      <c r="B5663" t="s">
        <v>27241</v>
      </c>
      <c r="C5663" s="74" t="s">
        <v>3</v>
      </c>
      <c r="D5663" s="74">
        <v>56.06</v>
      </c>
    </row>
    <row r="5664" spans="1:4" x14ac:dyDescent="0.25">
      <c r="A5664" s="74">
        <v>5605942</v>
      </c>
      <c r="B5664" t="s">
        <v>27242</v>
      </c>
      <c r="C5664" s="74" t="s">
        <v>23038</v>
      </c>
      <c r="D5664" s="74">
        <v>45.88</v>
      </c>
    </row>
    <row r="5665" spans="1:4" x14ac:dyDescent="0.25">
      <c r="A5665" s="74">
        <v>5605955</v>
      </c>
      <c r="B5665" t="s">
        <v>27243</v>
      </c>
      <c r="C5665" s="74" t="s">
        <v>15645</v>
      </c>
      <c r="D5665" s="74">
        <v>557.94000000000005</v>
      </c>
    </row>
    <row r="5666" spans="1:4" x14ac:dyDescent="0.25">
      <c r="A5666" s="74">
        <v>5605956</v>
      </c>
      <c r="B5666" t="s">
        <v>27244</v>
      </c>
      <c r="C5666" s="74" t="s">
        <v>15645</v>
      </c>
      <c r="D5666" s="74">
        <v>660.22</v>
      </c>
    </row>
    <row r="5667" spans="1:4" x14ac:dyDescent="0.25">
      <c r="A5667" s="74">
        <v>5605953</v>
      </c>
      <c r="B5667" t="s">
        <v>27245</v>
      </c>
      <c r="C5667" s="74" t="s">
        <v>15645</v>
      </c>
      <c r="D5667" s="74">
        <v>396.92</v>
      </c>
    </row>
    <row r="5668" spans="1:4" x14ac:dyDescent="0.25">
      <c r="A5668" s="74">
        <v>5605954</v>
      </c>
      <c r="B5668" t="s">
        <v>27246</v>
      </c>
      <c r="C5668" s="74" t="s">
        <v>15645</v>
      </c>
      <c r="D5668" s="74">
        <v>480.21</v>
      </c>
    </row>
    <row r="5669" spans="1:4" x14ac:dyDescent="0.25">
      <c r="A5669" s="74">
        <v>5605909</v>
      </c>
      <c r="B5669" t="s">
        <v>27247</v>
      </c>
      <c r="C5669" s="74" t="s">
        <v>15645</v>
      </c>
      <c r="D5669" s="74">
        <v>452.54</v>
      </c>
    </row>
    <row r="5670" spans="1:4" x14ac:dyDescent="0.25">
      <c r="A5670" s="74">
        <v>5605908</v>
      </c>
      <c r="B5670" t="s">
        <v>27248</v>
      </c>
      <c r="C5670" s="74" t="s">
        <v>15645</v>
      </c>
      <c r="D5670" s="74">
        <v>452.54</v>
      </c>
    </row>
    <row r="5671" spans="1:4" x14ac:dyDescent="0.25">
      <c r="A5671" s="74">
        <v>5605907</v>
      </c>
      <c r="B5671" t="s">
        <v>27249</v>
      </c>
      <c r="C5671" s="74" t="s">
        <v>15645</v>
      </c>
      <c r="D5671" s="74">
        <v>484.78</v>
      </c>
    </row>
    <row r="5672" spans="1:4" x14ac:dyDescent="0.25">
      <c r="A5672" s="74">
        <v>5605906</v>
      </c>
      <c r="B5672" t="s">
        <v>27250</v>
      </c>
      <c r="C5672" s="74" t="s">
        <v>15645</v>
      </c>
      <c r="D5672" s="74">
        <v>586.70000000000005</v>
      </c>
    </row>
    <row r="5673" spans="1:4" x14ac:dyDescent="0.25">
      <c r="A5673" s="74">
        <v>5605905</v>
      </c>
      <c r="B5673" t="s">
        <v>27251</v>
      </c>
      <c r="C5673" s="74" t="s">
        <v>15645</v>
      </c>
      <c r="D5673" s="74">
        <v>641.79</v>
      </c>
    </row>
    <row r="5674" spans="1:4" x14ac:dyDescent="0.25">
      <c r="A5674" s="74">
        <v>5605944</v>
      </c>
      <c r="B5674" t="s">
        <v>27252</v>
      </c>
      <c r="C5674" s="74" t="s">
        <v>15645</v>
      </c>
      <c r="D5674" s="74">
        <v>409.3</v>
      </c>
    </row>
    <row r="5675" spans="1:4" x14ac:dyDescent="0.25">
      <c r="A5675" s="74">
        <v>5605910</v>
      </c>
      <c r="B5675" t="s">
        <v>27253</v>
      </c>
      <c r="C5675" s="74" t="s">
        <v>15645</v>
      </c>
      <c r="D5675" s="74">
        <v>477.38</v>
      </c>
    </row>
    <row r="5676" spans="1:4" x14ac:dyDescent="0.25">
      <c r="A5676" s="74">
        <v>5605945</v>
      </c>
      <c r="B5676" t="s">
        <v>27254</v>
      </c>
      <c r="C5676" s="74" t="s">
        <v>15645</v>
      </c>
      <c r="D5676" s="74">
        <v>505.61</v>
      </c>
    </row>
    <row r="5677" spans="1:4" x14ac:dyDescent="0.25">
      <c r="A5677" s="74">
        <v>5605946</v>
      </c>
      <c r="B5677" t="s">
        <v>27255</v>
      </c>
      <c r="C5677" s="74" t="s">
        <v>15645</v>
      </c>
      <c r="D5677" s="74">
        <v>484.78</v>
      </c>
    </row>
    <row r="5678" spans="1:4" x14ac:dyDescent="0.25">
      <c r="A5678" s="74">
        <v>5605947</v>
      </c>
      <c r="B5678" t="s">
        <v>27256</v>
      </c>
      <c r="C5678" s="74" t="s">
        <v>15645</v>
      </c>
      <c r="D5678" s="74">
        <v>545.17999999999995</v>
      </c>
    </row>
    <row r="5679" spans="1:4" x14ac:dyDescent="0.25">
      <c r="A5679" s="74">
        <v>5605948</v>
      </c>
      <c r="B5679" t="s">
        <v>27257</v>
      </c>
      <c r="C5679" s="74" t="s">
        <v>15645</v>
      </c>
      <c r="D5679" s="74">
        <v>641.79</v>
      </c>
    </row>
    <row r="5680" spans="1:4" x14ac:dyDescent="0.25">
      <c r="A5680" s="74">
        <v>5605949</v>
      </c>
      <c r="B5680" t="s">
        <v>27258</v>
      </c>
      <c r="C5680" s="74" t="s">
        <v>15645</v>
      </c>
      <c r="D5680" s="74">
        <v>909.99</v>
      </c>
    </row>
    <row r="5681" spans="1:4" x14ac:dyDescent="0.25">
      <c r="A5681" s="74">
        <v>5605950</v>
      </c>
      <c r="B5681" t="s">
        <v>27259</v>
      </c>
      <c r="C5681" s="74" t="s">
        <v>15645</v>
      </c>
      <c r="D5681" s="74">
        <v>1012.94</v>
      </c>
    </row>
    <row r="5682" spans="1:4" x14ac:dyDescent="0.25">
      <c r="A5682" s="74">
        <v>5605951</v>
      </c>
      <c r="B5682" t="s">
        <v>27260</v>
      </c>
      <c r="C5682" s="74" t="s">
        <v>15645</v>
      </c>
      <c r="D5682" s="74">
        <v>1617.35</v>
      </c>
    </row>
    <row r="5683" spans="1:4" x14ac:dyDescent="0.25">
      <c r="A5683" s="74">
        <v>5605952</v>
      </c>
      <c r="B5683" t="s">
        <v>27261</v>
      </c>
      <c r="C5683" s="74" t="s">
        <v>15645</v>
      </c>
      <c r="D5683" s="74">
        <v>2470.0300000000002</v>
      </c>
    </row>
    <row r="5684" spans="1:4" x14ac:dyDescent="0.25">
      <c r="A5684" s="74">
        <v>5605932</v>
      </c>
      <c r="B5684" t="s">
        <v>27262</v>
      </c>
      <c r="C5684" s="74" t="s">
        <v>3</v>
      </c>
      <c r="D5684" s="74">
        <v>126.72</v>
      </c>
    </row>
    <row r="5685" spans="1:4" x14ac:dyDescent="0.25">
      <c r="A5685" s="74">
        <v>5605934</v>
      </c>
      <c r="B5685" t="s">
        <v>27263</v>
      </c>
      <c r="C5685" s="74" t="s">
        <v>3</v>
      </c>
      <c r="D5685" s="74">
        <v>138.9</v>
      </c>
    </row>
    <row r="5686" spans="1:4" x14ac:dyDescent="0.25">
      <c r="A5686" s="74">
        <v>5605928</v>
      </c>
      <c r="B5686" t="s">
        <v>27264</v>
      </c>
      <c r="C5686" s="74" t="s">
        <v>3</v>
      </c>
      <c r="D5686" s="74">
        <v>157.38</v>
      </c>
    </row>
    <row r="5687" spans="1:4" x14ac:dyDescent="0.25">
      <c r="A5687" s="74">
        <v>5605935</v>
      </c>
      <c r="B5687" t="s">
        <v>27265</v>
      </c>
      <c r="C5687" s="74" t="s">
        <v>3</v>
      </c>
      <c r="D5687" s="74">
        <v>152.37</v>
      </c>
    </row>
    <row r="5688" spans="1:4" x14ac:dyDescent="0.25">
      <c r="A5688" s="74">
        <v>5605936</v>
      </c>
      <c r="B5688" t="s">
        <v>27266</v>
      </c>
      <c r="C5688" s="74" t="s">
        <v>3</v>
      </c>
      <c r="D5688" s="74">
        <v>235.24</v>
      </c>
    </row>
    <row r="5689" spans="1:4" x14ac:dyDescent="0.25">
      <c r="A5689" s="74">
        <v>5605937</v>
      </c>
      <c r="B5689" t="s">
        <v>27267</v>
      </c>
      <c r="C5689" s="74" t="s">
        <v>3</v>
      </c>
      <c r="D5689" s="74">
        <v>285.83</v>
      </c>
    </row>
    <row r="5690" spans="1:4" x14ac:dyDescent="0.25">
      <c r="A5690" s="74">
        <v>5605957</v>
      </c>
      <c r="B5690" t="s">
        <v>27268</v>
      </c>
      <c r="C5690" s="74" t="s">
        <v>3</v>
      </c>
      <c r="D5690" s="74">
        <v>197.87</v>
      </c>
    </row>
    <row r="5691" spans="1:4" x14ac:dyDescent="0.25">
      <c r="A5691" s="74">
        <v>5605958</v>
      </c>
      <c r="B5691" t="s">
        <v>27269</v>
      </c>
      <c r="C5691" s="74" t="s">
        <v>3</v>
      </c>
      <c r="D5691" s="74">
        <v>225.97</v>
      </c>
    </row>
    <row r="5692" spans="1:4" x14ac:dyDescent="0.25">
      <c r="A5692" s="74">
        <v>5605959</v>
      </c>
      <c r="B5692" t="s">
        <v>27270</v>
      </c>
      <c r="C5692" s="74" t="s">
        <v>3</v>
      </c>
      <c r="D5692" s="74">
        <v>270.45999999999998</v>
      </c>
    </row>
    <row r="5693" spans="1:4" x14ac:dyDescent="0.25">
      <c r="A5693" s="74">
        <v>5605960</v>
      </c>
      <c r="B5693" t="s">
        <v>27271</v>
      </c>
      <c r="C5693" s="74" t="s">
        <v>3</v>
      </c>
      <c r="D5693" s="74">
        <v>316.85000000000002</v>
      </c>
    </row>
    <row r="5694" spans="1:4" x14ac:dyDescent="0.25">
      <c r="A5694" s="74">
        <v>5605961</v>
      </c>
      <c r="B5694" t="s">
        <v>27272</v>
      </c>
      <c r="C5694" s="74" t="s">
        <v>3</v>
      </c>
      <c r="D5694" s="74">
        <v>445.48</v>
      </c>
    </row>
    <row r="5695" spans="1:4" x14ac:dyDescent="0.25">
      <c r="A5695" s="74">
        <v>5605885</v>
      </c>
      <c r="B5695" t="s">
        <v>27273</v>
      </c>
      <c r="C5695" s="74" t="s">
        <v>3</v>
      </c>
      <c r="D5695" s="74">
        <v>244.25</v>
      </c>
    </row>
    <row r="5696" spans="1:4" x14ac:dyDescent="0.25">
      <c r="A5696" s="74">
        <v>5605886</v>
      </c>
      <c r="B5696" t="s">
        <v>27274</v>
      </c>
      <c r="C5696" s="74" t="s">
        <v>3</v>
      </c>
      <c r="D5696" s="74">
        <v>266.2</v>
      </c>
    </row>
    <row r="5697" spans="1:4" x14ac:dyDescent="0.25">
      <c r="A5697" s="74">
        <v>5605883</v>
      </c>
      <c r="B5697" t="s">
        <v>27275</v>
      </c>
      <c r="C5697" s="74" t="s">
        <v>3</v>
      </c>
      <c r="D5697" s="74">
        <v>195.46</v>
      </c>
    </row>
    <row r="5698" spans="1:4" x14ac:dyDescent="0.25">
      <c r="A5698" s="74">
        <v>5605884</v>
      </c>
      <c r="B5698" t="s">
        <v>27276</v>
      </c>
      <c r="C5698" s="74" t="s">
        <v>3</v>
      </c>
      <c r="D5698" s="74">
        <v>217.41</v>
      </c>
    </row>
    <row r="5699" spans="1:4" x14ac:dyDescent="0.25">
      <c r="A5699" s="74">
        <v>5605962</v>
      </c>
      <c r="B5699" t="s">
        <v>27277</v>
      </c>
      <c r="C5699" s="74" t="s">
        <v>3</v>
      </c>
      <c r="D5699" s="74">
        <v>156.13</v>
      </c>
    </row>
    <row r="5700" spans="1:4" x14ac:dyDescent="0.25">
      <c r="A5700" s="74">
        <v>5605881</v>
      </c>
      <c r="B5700" t="s">
        <v>27278</v>
      </c>
      <c r="C5700" s="74" t="s">
        <v>3</v>
      </c>
      <c r="D5700" s="74">
        <v>231.3</v>
      </c>
    </row>
    <row r="5701" spans="1:4" x14ac:dyDescent="0.25">
      <c r="A5701" s="74">
        <v>5605882</v>
      </c>
      <c r="B5701" t="s">
        <v>27279</v>
      </c>
      <c r="C5701" s="74" t="s">
        <v>3</v>
      </c>
      <c r="D5701" s="74">
        <v>396.07</v>
      </c>
    </row>
    <row r="5702" spans="1:4" x14ac:dyDescent="0.25">
      <c r="A5702" s="74">
        <v>5605963</v>
      </c>
      <c r="B5702" t="s">
        <v>27280</v>
      </c>
      <c r="C5702" s="74" t="s">
        <v>3</v>
      </c>
      <c r="D5702" s="74">
        <v>245.77</v>
      </c>
    </row>
    <row r="5703" spans="1:4" x14ac:dyDescent="0.25">
      <c r="A5703" s="74">
        <v>5605964</v>
      </c>
      <c r="B5703" t="s">
        <v>27281</v>
      </c>
      <c r="C5703" s="74" t="s">
        <v>3</v>
      </c>
      <c r="D5703" s="74">
        <v>255.46</v>
      </c>
    </row>
    <row r="5704" spans="1:4" x14ac:dyDescent="0.25">
      <c r="A5704" s="74">
        <v>5605965</v>
      </c>
      <c r="B5704" t="s">
        <v>27282</v>
      </c>
      <c r="C5704" s="74" t="s">
        <v>3</v>
      </c>
      <c r="D5704" s="74">
        <v>339.6</v>
      </c>
    </row>
    <row r="5705" spans="1:4" x14ac:dyDescent="0.25">
      <c r="A5705" s="74">
        <v>5605966</v>
      </c>
      <c r="B5705" t="s">
        <v>27283</v>
      </c>
      <c r="C5705" s="74" t="s">
        <v>3</v>
      </c>
      <c r="D5705" s="74">
        <v>413.68</v>
      </c>
    </row>
    <row r="5706" spans="1:4" x14ac:dyDescent="0.25">
      <c r="A5706" s="74">
        <v>5605967</v>
      </c>
      <c r="B5706" t="s">
        <v>27284</v>
      </c>
      <c r="C5706" s="74" t="s">
        <v>3</v>
      </c>
      <c r="D5706" s="74">
        <v>468.42</v>
      </c>
    </row>
    <row r="5707" spans="1:4" x14ac:dyDescent="0.25">
      <c r="A5707" s="74">
        <v>5605968</v>
      </c>
      <c r="B5707" t="s">
        <v>27285</v>
      </c>
      <c r="C5707" s="74" t="s">
        <v>3</v>
      </c>
      <c r="D5707" s="74">
        <v>572.16</v>
      </c>
    </row>
    <row r="5708" spans="1:4" x14ac:dyDescent="0.25">
      <c r="A5708" s="74">
        <v>5605969</v>
      </c>
      <c r="B5708" t="s">
        <v>27286</v>
      </c>
      <c r="C5708" s="74" t="s">
        <v>3</v>
      </c>
      <c r="D5708" s="74">
        <v>691.76</v>
      </c>
    </row>
    <row r="5709" spans="1:4" x14ac:dyDescent="0.25">
      <c r="A5709" s="74">
        <v>5909130</v>
      </c>
      <c r="B5709" t="s">
        <v>27287</v>
      </c>
      <c r="C5709" s="74" t="s">
        <v>63</v>
      </c>
      <c r="D5709" s="74">
        <v>25.62</v>
      </c>
    </row>
    <row r="5710" spans="1:4" x14ac:dyDescent="0.25">
      <c r="A5710" s="74">
        <v>5914703</v>
      </c>
      <c r="B5710" t="s">
        <v>27288</v>
      </c>
      <c r="C5710" s="74" t="s">
        <v>63</v>
      </c>
      <c r="D5710" s="74">
        <v>5.51</v>
      </c>
    </row>
    <row r="5711" spans="1:4" x14ac:dyDescent="0.25">
      <c r="A5711" s="74">
        <v>5914704</v>
      </c>
      <c r="B5711" t="s">
        <v>27289</v>
      </c>
      <c r="C5711" s="74" t="s">
        <v>63</v>
      </c>
      <c r="D5711" s="74">
        <v>5.53</v>
      </c>
    </row>
    <row r="5712" spans="1:4" x14ac:dyDescent="0.25">
      <c r="A5712" s="74">
        <v>5914710</v>
      </c>
      <c r="B5712" t="s">
        <v>27290</v>
      </c>
      <c r="C5712" s="74" t="s">
        <v>63</v>
      </c>
      <c r="D5712" s="74">
        <v>10.8</v>
      </c>
    </row>
    <row r="5713" spans="1:4" x14ac:dyDescent="0.25">
      <c r="A5713" s="74">
        <v>5914711</v>
      </c>
      <c r="B5713" t="s">
        <v>27291</v>
      </c>
      <c r="C5713" s="74" t="s">
        <v>63</v>
      </c>
      <c r="D5713" s="74">
        <v>9.93</v>
      </c>
    </row>
    <row r="5714" spans="1:4" x14ac:dyDescent="0.25">
      <c r="A5714" s="74">
        <v>5914712</v>
      </c>
      <c r="B5714" t="s">
        <v>27292</v>
      </c>
      <c r="C5714" s="74" t="s">
        <v>63</v>
      </c>
      <c r="D5714" s="74">
        <v>9.8000000000000007</v>
      </c>
    </row>
    <row r="5715" spans="1:4" x14ac:dyDescent="0.25">
      <c r="A5715" s="74">
        <v>5915369</v>
      </c>
      <c r="B5715" t="s">
        <v>27293</v>
      </c>
      <c r="C5715" s="74" t="s">
        <v>15645</v>
      </c>
      <c r="D5715" s="74">
        <v>7354.77</v>
      </c>
    </row>
    <row r="5716" spans="1:4" x14ac:dyDescent="0.25">
      <c r="A5716" s="74">
        <v>5915401</v>
      </c>
      <c r="B5716" t="s">
        <v>27294</v>
      </c>
      <c r="C5716" s="74" t="s">
        <v>15645</v>
      </c>
      <c r="D5716" s="74">
        <v>6759.04</v>
      </c>
    </row>
    <row r="5717" spans="1:4" x14ac:dyDescent="0.25">
      <c r="A5717" s="74">
        <v>5915402</v>
      </c>
      <c r="B5717" t="s">
        <v>27295</v>
      </c>
      <c r="C5717" s="74" t="s">
        <v>15645</v>
      </c>
      <c r="D5717" s="74">
        <v>3867.04</v>
      </c>
    </row>
    <row r="5718" spans="1:4" x14ac:dyDescent="0.25">
      <c r="A5718" s="74">
        <v>5915400</v>
      </c>
      <c r="B5718" t="s">
        <v>27296</v>
      </c>
      <c r="C5718" s="74" t="s">
        <v>15645</v>
      </c>
      <c r="D5718" s="74">
        <v>3414.17</v>
      </c>
    </row>
    <row r="5719" spans="1:4" x14ac:dyDescent="0.25">
      <c r="A5719" s="74">
        <v>5914651</v>
      </c>
      <c r="B5719" t="s">
        <v>27297</v>
      </c>
      <c r="C5719" s="74" t="s">
        <v>63</v>
      </c>
      <c r="D5719" s="74">
        <v>2.4700000000000002</v>
      </c>
    </row>
    <row r="5720" spans="1:4" x14ac:dyDescent="0.25">
      <c r="A5720" s="74">
        <v>5914648</v>
      </c>
      <c r="B5720" t="s">
        <v>27298</v>
      </c>
      <c r="C5720" s="74" t="s">
        <v>63</v>
      </c>
      <c r="D5720" s="74">
        <v>7.46</v>
      </c>
    </row>
    <row r="5721" spans="1:4" x14ac:dyDescent="0.25">
      <c r="A5721" s="74">
        <v>5914647</v>
      </c>
      <c r="B5721" t="s">
        <v>27299</v>
      </c>
      <c r="C5721" s="74" t="s">
        <v>63</v>
      </c>
      <c r="D5721" s="74">
        <v>1.72</v>
      </c>
    </row>
    <row r="5722" spans="1:4" x14ac:dyDescent="0.25">
      <c r="A5722" s="74">
        <v>5915411</v>
      </c>
      <c r="B5722" t="s">
        <v>27300</v>
      </c>
      <c r="C5722" s="74" t="s">
        <v>63</v>
      </c>
      <c r="D5722" s="74">
        <v>3.36</v>
      </c>
    </row>
    <row r="5723" spans="1:4" x14ac:dyDescent="0.25">
      <c r="A5723" s="74">
        <v>5915409</v>
      </c>
      <c r="B5723" t="s">
        <v>27301</v>
      </c>
      <c r="C5723" s="74" t="s">
        <v>63</v>
      </c>
      <c r="D5723" s="74">
        <v>8.35</v>
      </c>
    </row>
    <row r="5724" spans="1:4" x14ac:dyDescent="0.25">
      <c r="A5724" s="74">
        <v>5915407</v>
      </c>
      <c r="B5724" t="s">
        <v>27302</v>
      </c>
      <c r="C5724" s="74" t="s">
        <v>63</v>
      </c>
      <c r="D5724" s="74">
        <v>2.61</v>
      </c>
    </row>
    <row r="5725" spans="1:4" x14ac:dyDescent="0.25">
      <c r="A5725" s="74">
        <v>5914354</v>
      </c>
      <c r="B5725" t="s">
        <v>27303</v>
      </c>
      <c r="C5725" s="74" t="s">
        <v>63</v>
      </c>
      <c r="D5725" s="74">
        <v>1.79</v>
      </c>
    </row>
    <row r="5726" spans="1:4" x14ac:dyDescent="0.25">
      <c r="A5726" s="74">
        <v>5915406</v>
      </c>
      <c r="B5726" t="s">
        <v>27304</v>
      </c>
      <c r="C5726" s="74" t="s">
        <v>63</v>
      </c>
      <c r="D5726" s="74">
        <v>9.14</v>
      </c>
    </row>
    <row r="5727" spans="1:4" x14ac:dyDescent="0.25">
      <c r="A5727" s="74">
        <v>5914652</v>
      </c>
      <c r="B5727" t="s">
        <v>27305</v>
      </c>
      <c r="C5727" s="74" t="s">
        <v>63</v>
      </c>
      <c r="D5727" s="74">
        <v>3.3</v>
      </c>
    </row>
    <row r="5728" spans="1:4" x14ac:dyDescent="0.25">
      <c r="A5728" s="74">
        <v>5915417</v>
      </c>
      <c r="B5728" t="s">
        <v>27306</v>
      </c>
      <c r="C5728" s="74" t="s">
        <v>63</v>
      </c>
      <c r="D5728" s="74">
        <v>5.22</v>
      </c>
    </row>
    <row r="5729" spans="1:4" x14ac:dyDescent="0.25">
      <c r="A5729" s="74">
        <v>5915414</v>
      </c>
      <c r="B5729" t="s">
        <v>27307</v>
      </c>
      <c r="C5729" s="74" t="s">
        <v>63</v>
      </c>
      <c r="D5729" s="74">
        <v>2.74</v>
      </c>
    </row>
    <row r="5730" spans="1:4" x14ac:dyDescent="0.25">
      <c r="A5730" s="74">
        <v>5914351</v>
      </c>
      <c r="B5730" t="s">
        <v>27308</v>
      </c>
      <c r="C5730" s="74" t="s">
        <v>63</v>
      </c>
      <c r="D5730" s="74">
        <v>2.5299999999999998</v>
      </c>
    </row>
    <row r="5731" spans="1:4" x14ac:dyDescent="0.25">
      <c r="A5731" s="74">
        <v>5914645</v>
      </c>
      <c r="B5731" t="s">
        <v>27309</v>
      </c>
      <c r="C5731" s="74" t="s">
        <v>63</v>
      </c>
      <c r="D5731" s="74">
        <v>2.89</v>
      </c>
    </row>
    <row r="5732" spans="1:4" x14ac:dyDescent="0.25">
      <c r="A5732" s="74">
        <v>5914642</v>
      </c>
      <c r="B5732" t="s">
        <v>27310</v>
      </c>
      <c r="C5732" s="74" t="s">
        <v>63</v>
      </c>
      <c r="D5732" s="74">
        <v>5.62</v>
      </c>
    </row>
    <row r="5733" spans="1:4" x14ac:dyDescent="0.25">
      <c r="A5733" s="74">
        <v>5914641</v>
      </c>
      <c r="B5733" t="s">
        <v>27311</v>
      </c>
      <c r="C5733" s="74" t="s">
        <v>63</v>
      </c>
      <c r="D5733" s="74">
        <v>2</v>
      </c>
    </row>
    <row r="5734" spans="1:4" x14ac:dyDescent="0.25">
      <c r="A5734" s="74">
        <v>5915456</v>
      </c>
      <c r="B5734" t="s">
        <v>27312</v>
      </c>
      <c r="C5734" s="74" t="s">
        <v>63</v>
      </c>
      <c r="D5734" s="74">
        <v>3.72</v>
      </c>
    </row>
    <row r="5735" spans="1:4" x14ac:dyDescent="0.25">
      <c r="A5735" s="74">
        <v>5915454</v>
      </c>
      <c r="B5735" t="s">
        <v>27313</v>
      </c>
      <c r="C5735" s="74" t="s">
        <v>63</v>
      </c>
      <c r="D5735" s="74">
        <v>6.45</v>
      </c>
    </row>
    <row r="5736" spans="1:4" x14ac:dyDescent="0.25">
      <c r="A5736" s="74">
        <v>5915399</v>
      </c>
      <c r="B5736" t="s">
        <v>27314</v>
      </c>
      <c r="C5736" s="74" t="s">
        <v>63</v>
      </c>
      <c r="D5736" s="74">
        <v>2.84</v>
      </c>
    </row>
    <row r="5737" spans="1:4" x14ac:dyDescent="0.25">
      <c r="A5737" s="74">
        <v>5914353</v>
      </c>
      <c r="B5737" t="s">
        <v>27315</v>
      </c>
      <c r="C5737" s="74" t="s">
        <v>63</v>
      </c>
      <c r="D5737" s="74">
        <v>1.5</v>
      </c>
    </row>
    <row r="5738" spans="1:4" x14ac:dyDescent="0.25">
      <c r="A5738" s="74">
        <v>5915470</v>
      </c>
      <c r="B5738" t="s">
        <v>27316</v>
      </c>
      <c r="C5738" s="74" t="s">
        <v>63</v>
      </c>
      <c r="D5738" s="74">
        <v>2.2599999999999998</v>
      </c>
    </row>
    <row r="5739" spans="1:4" x14ac:dyDescent="0.25">
      <c r="A5739" s="74">
        <v>5915459</v>
      </c>
      <c r="B5739" t="s">
        <v>27317</v>
      </c>
      <c r="C5739" s="74" t="s">
        <v>63</v>
      </c>
      <c r="D5739" s="74">
        <v>7.31</v>
      </c>
    </row>
    <row r="5740" spans="1:4" x14ac:dyDescent="0.25">
      <c r="A5740" s="74">
        <v>5915476</v>
      </c>
      <c r="B5740" t="s">
        <v>27318</v>
      </c>
      <c r="C5740" s="74" t="s">
        <v>63</v>
      </c>
      <c r="D5740" s="74">
        <v>27.83</v>
      </c>
    </row>
    <row r="5741" spans="1:4" x14ac:dyDescent="0.25">
      <c r="A5741" s="74">
        <v>5914702</v>
      </c>
      <c r="B5741" t="s">
        <v>27319</v>
      </c>
      <c r="C5741" s="74" t="s">
        <v>63</v>
      </c>
      <c r="D5741" s="74">
        <v>14.75</v>
      </c>
    </row>
    <row r="5742" spans="1:4" x14ac:dyDescent="0.25">
      <c r="A5742" s="74">
        <v>5914701</v>
      </c>
      <c r="B5742" t="s">
        <v>27320</v>
      </c>
      <c r="C5742" s="74" t="s">
        <v>63</v>
      </c>
      <c r="D5742" s="74">
        <v>14.9</v>
      </c>
    </row>
    <row r="5743" spans="1:4" x14ac:dyDescent="0.25">
      <c r="A5743" s="74">
        <v>5906592</v>
      </c>
      <c r="B5743" t="s">
        <v>27321</v>
      </c>
      <c r="C5743" s="74" t="s">
        <v>15645</v>
      </c>
      <c r="D5743" s="74">
        <v>32.24</v>
      </c>
    </row>
    <row r="5744" spans="1:4" x14ac:dyDescent="0.25">
      <c r="A5744" s="74">
        <v>5906591</v>
      </c>
      <c r="B5744" t="s">
        <v>27322</v>
      </c>
      <c r="C5744" s="74" t="s">
        <v>15645</v>
      </c>
      <c r="D5744" s="74">
        <v>30.62</v>
      </c>
    </row>
    <row r="5745" spans="1:4" x14ac:dyDescent="0.25">
      <c r="A5745" s="74">
        <v>5914653</v>
      </c>
      <c r="B5745" t="s">
        <v>27323</v>
      </c>
      <c r="C5745" s="74" t="s">
        <v>63</v>
      </c>
      <c r="D5745" s="74">
        <v>3.62</v>
      </c>
    </row>
    <row r="5746" spans="1:4" x14ac:dyDescent="0.25">
      <c r="A5746" s="74">
        <v>5915405</v>
      </c>
      <c r="B5746" t="s">
        <v>27324</v>
      </c>
      <c r="C5746" s="74" t="s">
        <v>63</v>
      </c>
      <c r="D5746" s="74">
        <v>5.65</v>
      </c>
    </row>
    <row r="5747" spans="1:4" x14ac:dyDescent="0.25">
      <c r="A5747" s="74">
        <v>5914657</v>
      </c>
      <c r="B5747" t="s">
        <v>27325</v>
      </c>
      <c r="C5747" s="74" t="s">
        <v>63</v>
      </c>
      <c r="D5747" s="74">
        <v>17.91</v>
      </c>
    </row>
    <row r="5748" spans="1:4" x14ac:dyDescent="0.25">
      <c r="A5748" s="74">
        <v>5914363</v>
      </c>
      <c r="B5748" t="s">
        <v>27326</v>
      </c>
      <c r="C5748" s="74" t="s">
        <v>63</v>
      </c>
      <c r="D5748" s="74">
        <v>17.62</v>
      </c>
    </row>
    <row r="5749" spans="1:4" x14ac:dyDescent="0.25">
      <c r="A5749" s="74">
        <v>5914646</v>
      </c>
      <c r="B5749" t="s">
        <v>27327</v>
      </c>
      <c r="C5749" s="74" t="s">
        <v>63</v>
      </c>
      <c r="D5749" s="74">
        <v>8.49</v>
      </c>
    </row>
    <row r="5750" spans="1:4" x14ac:dyDescent="0.25">
      <c r="A5750" s="74">
        <v>5919535</v>
      </c>
      <c r="B5750" t="s">
        <v>27328</v>
      </c>
      <c r="C5750" s="74" t="s">
        <v>63</v>
      </c>
      <c r="D5750" s="74">
        <v>19.260000000000002</v>
      </c>
    </row>
    <row r="5751" spans="1:4" x14ac:dyDescent="0.25">
      <c r="A5751" s="74">
        <v>5919533</v>
      </c>
      <c r="B5751" t="s">
        <v>27329</v>
      </c>
      <c r="C5751" s="74" t="s">
        <v>63</v>
      </c>
      <c r="D5751" s="74">
        <v>64.45</v>
      </c>
    </row>
    <row r="5752" spans="1:4" x14ac:dyDescent="0.25">
      <c r="A5752" s="74">
        <v>5919534</v>
      </c>
      <c r="B5752" t="s">
        <v>27330</v>
      </c>
      <c r="C5752" s="74" t="s">
        <v>63</v>
      </c>
      <c r="D5752" s="74">
        <v>58.85</v>
      </c>
    </row>
    <row r="5753" spans="1:4" x14ac:dyDescent="0.25">
      <c r="A5753" s="74">
        <v>5909007</v>
      </c>
      <c r="B5753" t="s">
        <v>27331</v>
      </c>
      <c r="C5753" s="74" t="s">
        <v>63</v>
      </c>
      <c r="D5753" s="74">
        <v>17.809999999999999</v>
      </c>
    </row>
    <row r="5754" spans="1:4" x14ac:dyDescent="0.25">
      <c r="A5754" s="74">
        <v>5919538</v>
      </c>
      <c r="B5754" t="s">
        <v>27332</v>
      </c>
      <c r="C5754" s="74" t="s">
        <v>63</v>
      </c>
      <c r="D5754" s="74">
        <v>15.03</v>
      </c>
    </row>
    <row r="5755" spans="1:4" x14ac:dyDescent="0.25">
      <c r="A5755" s="74">
        <v>5919540</v>
      </c>
      <c r="B5755" t="s">
        <v>27333</v>
      </c>
      <c r="C5755" s="74" t="s">
        <v>63</v>
      </c>
      <c r="D5755" s="74">
        <v>3.15</v>
      </c>
    </row>
    <row r="5756" spans="1:4" x14ac:dyDescent="0.25">
      <c r="A5756" s="74">
        <v>5914705</v>
      </c>
      <c r="B5756" t="s">
        <v>27334</v>
      </c>
      <c r="C5756" s="74" t="s">
        <v>63</v>
      </c>
      <c r="D5756" s="74">
        <v>21.6</v>
      </c>
    </row>
    <row r="5757" spans="1:4" x14ac:dyDescent="0.25">
      <c r="A5757" s="74">
        <v>5914706</v>
      </c>
      <c r="B5757" t="s">
        <v>27335</v>
      </c>
      <c r="C5757" s="74" t="s">
        <v>63</v>
      </c>
      <c r="D5757" s="74">
        <v>19.850000000000001</v>
      </c>
    </row>
    <row r="5758" spans="1:4" x14ac:dyDescent="0.25">
      <c r="A5758" s="74">
        <v>5914707</v>
      </c>
      <c r="B5758" t="s">
        <v>27336</v>
      </c>
      <c r="C5758" s="74" t="s">
        <v>63</v>
      </c>
      <c r="D5758" s="74">
        <v>19.600000000000001</v>
      </c>
    </row>
    <row r="5759" spans="1:4" x14ac:dyDescent="0.25">
      <c r="A5759" s="74">
        <v>5914677</v>
      </c>
      <c r="B5759" t="s">
        <v>27337</v>
      </c>
      <c r="C5759" s="74" t="s">
        <v>63</v>
      </c>
      <c r="D5759" s="74">
        <v>29.61</v>
      </c>
    </row>
    <row r="5760" spans="1:4" x14ac:dyDescent="0.25">
      <c r="A5760" s="74">
        <v>5914676</v>
      </c>
      <c r="B5760" t="s">
        <v>27338</v>
      </c>
      <c r="C5760" s="74" t="s">
        <v>63</v>
      </c>
      <c r="D5760" s="74">
        <v>24.59</v>
      </c>
    </row>
    <row r="5761" spans="1:4" x14ac:dyDescent="0.25">
      <c r="A5761" s="74">
        <v>5915440</v>
      </c>
      <c r="B5761" t="s">
        <v>27339</v>
      </c>
      <c r="C5761" s="74" t="s">
        <v>63</v>
      </c>
      <c r="D5761" s="74">
        <v>2.83</v>
      </c>
    </row>
    <row r="5762" spans="1:4" x14ac:dyDescent="0.25">
      <c r="A5762" s="74">
        <v>5914352</v>
      </c>
      <c r="B5762" t="s">
        <v>27340</v>
      </c>
      <c r="C5762" s="74" t="s">
        <v>63</v>
      </c>
      <c r="D5762" s="74">
        <v>4.26</v>
      </c>
    </row>
    <row r="5763" spans="1:4" x14ac:dyDescent="0.25">
      <c r="A5763" s="74">
        <v>5914339</v>
      </c>
      <c r="B5763" t="s">
        <v>27341</v>
      </c>
      <c r="C5763" s="74" t="s">
        <v>63</v>
      </c>
      <c r="D5763" s="74">
        <v>8.51</v>
      </c>
    </row>
    <row r="5764" spans="1:4" x14ac:dyDescent="0.25">
      <c r="A5764" s="74">
        <v>5914678</v>
      </c>
      <c r="B5764" t="s">
        <v>27342</v>
      </c>
      <c r="C5764" s="74" t="s">
        <v>63</v>
      </c>
      <c r="D5764" s="74">
        <v>35.270000000000003</v>
      </c>
    </row>
    <row r="5765" spans="1:4" x14ac:dyDescent="0.25">
      <c r="A5765" s="74">
        <v>5914679</v>
      </c>
      <c r="B5765" t="s">
        <v>27343</v>
      </c>
      <c r="C5765" s="74" t="s">
        <v>63</v>
      </c>
      <c r="D5765" s="74">
        <v>56.41</v>
      </c>
    </row>
    <row r="5766" spans="1:4" x14ac:dyDescent="0.25">
      <c r="A5766" s="74">
        <v>5914681</v>
      </c>
      <c r="B5766" t="s">
        <v>27344</v>
      </c>
      <c r="C5766" s="74" t="s">
        <v>63</v>
      </c>
      <c r="D5766" s="74">
        <v>67.3</v>
      </c>
    </row>
    <row r="5767" spans="1:4" x14ac:dyDescent="0.25">
      <c r="A5767" s="74">
        <v>5914680</v>
      </c>
      <c r="B5767" t="s">
        <v>27345</v>
      </c>
      <c r="C5767" s="74" t="s">
        <v>63</v>
      </c>
      <c r="D5767" s="74">
        <v>46.83</v>
      </c>
    </row>
    <row r="5768" spans="1:4" x14ac:dyDescent="0.25">
      <c r="A5768" s="74">
        <v>5915015</v>
      </c>
      <c r="B5768" t="s">
        <v>27346</v>
      </c>
      <c r="C5768" s="74" t="s">
        <v>63</v>
      </c>
      <c r="D5768" s="74">
        <v>21.11</v>
      </c>
    </row>
    <row r="5769" spans="1:4" x14ac:dyDescent="0.25">
      <c r="A5769" s="74">
        <v>5915373</v>
      </c>
      <c r="B5769" t="s">
        <v>27347</v>
      </c>
      <c r="C5769" s="74" t="s">
        <v>63</v>
      </c>
      <c r="D5769" s="74">
        <v>17.57</v>
      </c>
    </row>
    <row r="5770" spans="1:4" x14ac:dyDescent="0.25">
      <c r="A5770" s="74">
        <v>5914333</v>
      </c>
      <c r="B5770" t="s">
        <v>27348</v>
      </c>
      <c r="C5770" s="74" t="s">
        <v>63</v>
      </c>
      <c r="D5770" s="74">
        <v>32.74</v>
      </c>
    </row>
    <row r="5771" spans="1:4" x14ac:dyDescent="0.25">
      <c r="A5771" s="74">
        <v>5914655</v>
      </c>
      <c r="B5771" t="s">
        <v>27349</v>
      </c>
      <c r="C5771" s="74" t="s">
        <v>63</v>
      </c>
      <c r="D5771" s="74">
        <v>32.36</v>
      </c>
    </row>
    <row r="5772" spans="1:4" x14ac:dyDescent="0.25">
      <c r="A5772" s="74">
        <v>5915474</v>
      </c>
      <c r="B5772" t="s">
        <v>27350</v>
      </c>
      <c r="C5772" s="74" t="s">
        <v>63</v>
      </c>
      <c r="D5772" s="74">
        <v>29.02</v>
      </c>
    </row>
    <row r="5773" spans="1:4" x14ac:dyDescent="0.25">
      <c r="A5773" s="74">
        <v>5914654</v>
      </c>
      <c r="B5773" t="s">
        <v>27351</v>
      </c>
      <c r="C5773" s="74" t="s">
        <v>63</v>
      </c>
      <c r="D5773" s="74">
        <v>26.19</v>
      </c>
    </row>
    <row r="5774" spans="1:4" x14ac:dyDescent="0.25">
      <c r="A5774" s="74">
        <v>5914686</v>
      </c>
      <c r="B5774" t="s">
        <v>27352</v>
      </c>
      <c r="C5774" s="74" t="s">
        <v>63</v>
      </c>
      <c r="D5774" s="74">
        <v>24.94</v>
      </c>
    </row>
    <row r="5775" spans="1:4" x14ac:dyDescent="0.25">
      <c r="A5775" s="74">
        <v>5914685</v>
      </c>
      <c r="B5775" t="s">
        <v>27353</v>
      </c>
      <c r="C5775" s="74" t="s">
        <v>63</v>
      </c>
      <c r="D5775" s="74">
        <v>25.08</v>
      </c>
    </row>
    <row r="5776" spans="1:4" x14ac:dyDescent="0.25">
      <c r="A5776" s="74">
        <v>5914682</v>
      </c>
      <c r="B5776" t="s">
        <v>27354</v>
      </c>
      <c r="C5776" s="74" t="s">
        <v>63</v>
      </c>
      <c r="D5776" s="74">
        <v>32.22</v>
      </c>
    </row>
    <row r="5777" spans="1:4" x14ac:dyDescent="0.25">
      <c r="A5777" s="74">
        <v>5914683</v>
      </c>
      <c r="B5777" t="s">
        <v>27355</v>
      </c>
      <c r="C5777" s="74" t="s">
        <v>63</v>
      </c>
      <c r="D5777" s="74">
        <v>37.01</v>
      </c>
    </row>
    <row r="5778" spans="1:4" x14ac:dyDescent="0.25">
      <c r="A5778" s="74">
        <v>5914684</v>
      </c>
      <c r="B5778" t="s">
        <v>27356</v>
      </c>
      <c r="C5778" s="74" t="s">
        <v>63</v>
      </c>
      <c r="D5778" s="74">
        <v>27.93</v>
      </c>
    </row>
    <row r="5779" spans="1:4" x14ac:dyDescent="0.25">
      <c r="A5779" s="74">
        <v>5914675</v>
      </c>
      <c r="B5779" t="s">
        <v>27357</v>
      </c>
      <c r="C5779" s="74" t="s">
        <v>63</v>
      </c>
      <c r="D5779" s="74">
        <v>2.99</v>
      </c>
    </row>
    <row r="5780" spans="1:4" x14ac:dyDescent="0.25">
      <c r="A5780" s="74">
        <v>5915433</v>
      </c>
      <c r="B5780" t="s">
        <v>27358</v>
      </c>
      <c r="C5780" s="74" t="s">
        <v>63</v>
      </c>
      <c r="D5780" s="74">
        <v>33.65</v>
      </c>
    </row>
    <row r="5781" spans="1:4" x14ac:dyDescent="0.25">
      <c r="A5781" s="74">
        <v>5914650</v>
      </c>
      <c r="B5781" t="s">
        <v>27359</v>
      </c>
      <c r="C5781" s="74" t="s">
        <v>63</v>
      </c>
      <c r="D5781" s="74">
        <v>10.92</v>
      </c>
    </row>
    <row r="5782" spans="1:4" x14ac:dyDescent="0.25">
      <c r="A5782" s="74">
        <v>5914358</v>
      </c>
      <c r="B5782" t="s">
        <v>27360</v>
      </c>
      <c r="C5782" s="74" t="s">
        <v>63</v>
      </c>
      <c r="D5782" s="74">
        <v>8.94</v>
      </c>
    </row>
    <row r="5783" spans="1:4" x14ac:dyDescent="0.25">
      <c r="A5783" s="74">
        <v>5915421</v>
      </c>
      <c r="B5783" t="s">
        <v>27361</v>
      </c>
      <c r="C5783" s="74" t="s">
        <v>63</v>
      </c>
      <c r="D5783" s="74">
        <v>25.56</v>
      </c>
    </row>
    <row r="5784" spans="1:4" x14ac:dyDescent="0.25">
      <c r="A5784" s="74">
        <v>5914649</v>
      </c>
      <c r="B5784" t="s">
        <v>27362</v>
      </c>
      <c r="C5784" s="74" t="s">
        <v>63</v>
      </c>
      <c r="D5784" s="74">
        <v>7.58</v>
      </c>
    </row>
    <row r="5785" spans="1:4" x14ac:dyDescent="0.25">
      <c r="A5785" s="74">
        <v>5914643</v>
      </c>
      <c r="B5785" t="s">
        <v>27363</v>
      </c>
      <c r="C5785" s="74" t="s">
        <v>63</v>
      </c>
      <c r="D5785" s="74">
        <v>5.42</v>
      </c>
    </row>
    <row r="5786" spans="1:4" x14ac:dyDescent="0.25">
      <c r="A5786" s="74">
        <v>5914328</v>
      </c>
      <c r="B5786" t="s">
        <v>27364</v>
      </c>
      <c r="C5786" s="74" t="s">
        <v>63</v>
      </c>
      <c r="D5786" s="74">
        <v>26.2</v>
      </c>
    </row>
    <row r="5787" spans="1:4" x14ac:dyDescent="0.25">
      <c r="A5787" s="74">
        <v>5914610</v>
      </c>
      <c r="B5787" t="s">
        <v>27365</v>
      </c>
      <c r="C5787" s="74" t="s">
        <v>63</v>
      </c>
      <c r="D5787" s="74">
        <v>36.49</v>
      </c>
    </row>
    <row r="5788" spans="1:4" x14ac:dyDescent="0.25">
      <c r="A5788" s="74">
        <v>5915408</v>
      </c>
      <c r="B5788" t="s">
        <v>27366</v>
      </c>
      <c r="C5788" s="74" t="s">
        <v>63</v>
      </c>
      <c r="D5788" s="74">
        <v>5.74</v>
      </c>
    </row>
    <row r="5789" spans="1:4" x14ac:dyDescent="0.25">
      <c r="A5789" s="74">
        <v>5915306</v>
      </c>
      <c r="B5789" t="s">
        <v>27367</v>
      </c>
      <c r="C5789" s="74" t="s">
        <v>15645</v>
      </c>
      <c r="D5789" s="74">
        <v>35.380000000000003</v>
      </c>
    </row>
    <row r="5790" spans="1:4" x14ac:dyDescent="0.25">
      <c r="A5790" s="74">
        <v>5914708</v>
      </c>
      <c r="B5790" t="s">
        <v>27368</v>
      </c>
      <c r="C5790" s="74" t="s">
        <v>63</v>
      </c>
      <c r="D5790" s="74">
        <v>40.130000000000003</v>
      </c>
    </row>
    <row r="5791" spans="1:4" x14ac:dyDescent="0.25">
      <c r="A5791" s="74">
        <v>5914687</v>
      </c>
      <c r="B5791" t="s">
        <v>27369</v>
      </c>
      <c r="C5791" s="74" t="s">
        <v>63</v>
      </c>
      <c r="D5791" s="74">
        <v>39.58</v>
      </c>
    </row>
    <row r="5792" spans="1:4" x14ac:dyDescent="0.25">
      <c r="A5792" s="74">
        <v>5914709</v>
      </c>
      <c r="B5792" t="s">
        <v>27370</v>
      </c>
      <c r="C5792" s="74" t="s">
        <v>63</v>
      </c>
      <c r="D5792" s="74">
        <v>43.86</v>
      </c>
    </row>
    <row r="5793" spans="1:4" x14ac:dyDescent="0.25">
      <c r="A5793" s="74">
        <v>5914688</v>
      </c>
      <c r="B5793" t="s">
        <v>27371</v>
      </c>
      <c r="C5793" s="74" t="s">
        <v>63</v>
      </c>
      <c r="D5793" s="74">
        <v>42.36</v>
      </c>
    </row>
    <row r="5794" spans="1:4" x14ac:dyDescent="0.25">
      <c r="A5794" s="74">
        <v>5914695</v>
      </c>
      <c r="B5794" t="s">
        <v>27372</v>
      </c>
      <c r="C5794" s="74" t="s">
        <v>63</v>
      </c>
      <c r="D5794" s="74">
        <v>31.49</v>
      </c>
    </row>
    <row r="5795" spans="1:4" x14ac:dyDescent="0.25">
      <c r="A5795" s="74">
        <v>5914689</v>
      </c>
      <c r="B5795" t="s">
        <v>27373</v>
      </c>
      <c r="C5795" s="74" t="s">
        <v>63</v>
      </c>
      <c r="D5795" s="74">
        <v>31.06</v>
      </c>
    </row>
    <row r="5796" spans="1:4" x14ac:dyDescent="0.25">
      <c r="A5796" s="74">
        <v>5914696</v>
      </c>
      <c r="B5796" t="s">
        <v>27374</v>
      </c>
      <c r="C5796" s="74" t="s">
        <v>63</v>
      </c>
      <c r="D5796" s="74">
        <v>34.42</v>
      </c>
    </row>
    <row r="5797" spans="1:4" x14ac:dyDescent="0.25">
      <c r="A5797" s="74">
        <v>5914690</v>
      </c>
      <c r="B5797" t="s">
        <v>27375</v>
      </c>
      <c r="C5797" s="74" t="s">
        <v>63</v>
      </c>
      <c r="D5797" s="74">
        <v>33.24</v>
      </c>
    </row>
    <row r="5798" spans="1:4" x14ac:dyDescent="0.25">
      <c r="A5798" s="74">
        <v>5914697</v>
      </c>
      <c r="B5798" t="s">
        <v>27376</v>
      </c>
      <c r="C5798" s="74" t="s">
        <v>63</v>
      </c>
      <c r="D5798" s="74">
        <v>26.58</v>
      </c>
    </row>
    <row r="5799" spans="1:4" x14ac:dyDescent="0.25">
      <c r="A5799" s="74">
        <v>5914691</v>
      </c>
      <c r="B5799" t="s">
        <v>27377</v>
      </c>
      <c r="C5799" s="74" t="s">
        <v>63</v>
      </c>
      <c r="D5799" s="74">
        <v>26.21</v>
      </c>
    </row>
    <row r="5800" spans="1:4" x14ac:dyDescent="0.25">
      <c r="A5800" s="74">
        <v>5914698</v>
      </c>
      <c r="B5800" t="s">
        <v>27378</v>
      </c>
      <c r="C5800" s="74" t="s">
        <v>63</v>
      </c>
      <c r="D5800" s="74">
        <v>29.05</v>
      </c>
    </row>
    <row r="5801" spans="1:4" x14ac:dyDescent="0.25">
      <c r="A5801" s="74">
        <v>5914692</v>
      </c>
      <c r="B5801" t="s">
        <v>27379</v>
      </c>
      <c r="C5801" s="74" t="s">
        <v>63</v>
      </c>
      <c r="D5801" s="74">
        <v>28.06</v>
      </c>
    </row>
    <row r="5802" spans="1:4" x14ac:dyDescent="0.25">
      <c r="A5802" s="74">
        <v>5914699</v>
      </c>
      <c r="B5802" t="s">
        <v>27380</v>
      </c>
      <c r="C5802" s="74" t="s">
        <v>63</v>
      </c>
      <c r="D5802" s="74">
        <v>29.76</v>
      </c>
    </row>
    <row r="5803" spans="1:4" x14ac:dyDescent="0.25">
      <c r="A5803" s="74">
        <v>5914693</v>
      </c>
      <c r="B5803" t="s">
        <v>27381</v>
      </c>
      <c r="C5803" s="74" t="s">
        <v>63</v>
      </c>
      <c r="D5803" s="74">
        <v>29.35</v>
      </c>
    </row>
    <row r="5804" spans="1:4" x14ac:dyDescent="0.25">
      <c r="A5804" s="74">
        <v>5914700</v>
      </c>
      <c r="B5804" t="s">
        <v>27382</v>
      </c>
      <c r="C5804" s="74" t="s">
        <v>63</v>
      </c>
      <c r="D5804" s="74">
        <v>32.53</v>
      </c>
    </row>
    <row r="5805" spans="1:4" x14ac:dyDescent="0.25">
      <c r="A5805" s="74">
        <v>5914694</v>
      </c>
      <c r="B5805" t="s">
        <v>27383</v>
      </c>
      <c r="C5805" s="74" t="s">
        <v>63</v>
      </c>
      <c r="D5805" s="74">
        <v>31.41</v>
      </c>
    </row>
    <row r="5806" spans="1:4" x14ac:dyDescent="0.25">
      <c r="A5806" s="74">
        <v>5915441</v>
      </c>
      <c r="B5806" t="s">
        <v>27384</v>
      </c>
      <c r="C5806" s="74" t="s">
        <v>63</v>
      </c>
      <c r="D5806" s="74">
        <v>100.52</v>
      </c>
    </row>
    <row r="5807" spans="1:4" x14ac:dyDescent="0.25">
      <c r="A5807" s="74">
        <v>5901639</v>
      </c>
      <c r="B5807" t="s">
        <v>27385</v>
      </c>
      <c r="C5807" s="74" t="s">
        <v>27386</v>
      </c>
      <c r="D5807" s="74">
        <v>0.87</v>
      </c>
    </row>
    <row r="5808" spans="1:4" x14ac:dyDescent="0.25">
      <c r="A5808" s="74">
        <v>5901638</v>
      </c>
      <c r="B5808" t="s">
        <v>27387</v>
      </c>
      <c r="C5808" s="74" t="s">
        <v>27386</v>
      </c>
      <c r="D5808" s="74">
        <v>0.69</v>
      </c>
    </row>
    <row r="5809" spans="1:4" x14ac:dyDescent="0.25">
      <c r="A5809" s="74">
        <v>5901640</v>
      </c>
      <c r="B5809" t="s">
        <v>27388</v>
      </c>
      <c r="C5809" s="74" t="s">
        <v>27386</v>
      </c>
      <c r="D5809" s="74">
        <v>0.56999999999999995</v>
      </c>
    </row>
    <row r="5810" spans="1:4" x14ac:dyDescent="0.25">
      <c r="A5810" s="74">
        <v>5914359</v>
      </c>
      <c r="B5810" t="s">
        <v>27389</v>
      </c>
      <c r="C5810" s="74" t="s">
        <v>27386</v>
      </c>
      <c r="D5810" s="74">
        <v>1.19</v>
      </c>
    </row>
    <row r="5811" spans="1:4" x14ac:dyDescent="0.25">
      <c r="A5811" s="74">
        <v>5914374</v>
      </c>
      <c r="B5811" t="s">
        <v>27390</v>
      </c>
      <c r="C5811" s="74" t="s">
        <v>27386</v>
      </c>
      <c r="D5811" s="74">
        <v>0.95</v>
      </c>
    </row>
    <row r="5812" spans="1:4" x14ac:dyDescent="0.25">
      <c r="A5812" s="74">
        <v>5914389</v>
      </c>
      <c r="B5812" t="s">
        <v>27391</v>
      </c>
      <c r="C5812" s="74" t="s">
        <v>27386</v>
      </c>
      <c r="D5812" s="74">
        <v>0.78</v>
      </c>
    </row>
    <row r="5813" spans="1:4" x14ac:dyDescent="0.25">
      <c r="A5813" s="74">
        <v>5915319</v>
      </c>
      <c r="B5813" t="s">
        <v>27392</v>
      </c>
      <c r="C5813" s="74" t="s">
        <v>27386</v>
      </c>
      <c r="D5813" s="74">
        <v>0.87</v>
      </c>
    </row>
    <row r="5814" spans="1:4" x14ac:dyDescent="0.25">
      <c r="A5814" s="74">
        <v>5915320</v>
      </c>
      <c r="B5814" t="s">
        <v>27393</v>
      </c>
      <c r="C5814" s="74" t="s">
        <v>27386</v>
      </c>
      <c r="D5814" s="74">
        <v>0.69</v>
      </c>
    </row>
    <row r="5815" spans="1:4" x14ac:dyDescent="0.25">
      <c r="A5815" s="74">
        <v>5915321</v>
      </c>
      <c r="B5815" t="s">
        <v>27394</v>
      </c>
      <c r="C5815" s="74" t="s">
        <v>27386</v>
      </c>
      <c r="D5815" s="74">
        <v>0.56999999999999995</v>
      </c>
    </row>
    <row r="5816" spans="1:4" x14ac:dyDescent="0.25">
      <c r="A5816" s="74">
        <v>5914314</v>
      </c>
      <c r="B5816" t="s">
        <v>27395</v>
      </c>
      <c r="C5816" s="74" t="s">
        <v>27386</v>
      </c>
      <c r="D5816" s="74">
        <v>1.28</v>
      </c>
    </row>
    <row r="5817" spans="1:4" x14ac:dyDescent="0.25">
      <c r="A5817" s="74">
        <v>5914329</v>
      </c>
      <c r="B5817" t="s">
        <v>27396</v>
      </c>
      <c r="C5817" s="74" t="s">
        <v>27386</v>
      </c>
      <c r="D5817" s="74">
        <v>1.02</v>
      </c>
    </row>
    <row r="5818" spans="1:4" x14ac:dyDescent="0.25">
      <c r="A5818" s="74">
        <v>5914344</v>
      </c>
      <c r="B5818" t="s">
        <v>27397</v>
      </c>
      <c r="C5818" s="74" t="s">
        <v>27386</v>
      </c>
      <c r="D5818" s="74">
        <v>0.83</v>
      </c>
    </row>
    <row r="5819" spans="1:4" x14ac:dyDescent="0.25">
      <c r="A5819" s="74">
        <v>5914539</v>
      </c>
      <c r="B5819" t="s">
        <v>27398</v>
      </c>
      <c r="C5819" s="74" t="s">
        <v>27386</v>
      </c>
      <c r="D5819" s="74">
        <v>0.99</v>
      </c>
    </row>
    <row r="5820" spans="1:4" x14ac:dyDescent="0.25">
      <c r="A5820" s="74">
        <v>5914554</v>
      </c>
      <c r="B5820" t="s">
        <v>27399</v>
      </c>
      <c r="C5820" s="74" t="s">
        <v>27386</v>
      </c>
      <c r="D5820" s="74">
        <v>0.79</v>
      </c>
    </row>
    <row r="5821" spans="1:4" x14ac:dyDescent="0.25">
      <c r="A5821" s="74">
        <v>5914569</v>
      </c>
      <c r="B5821" t="s">
        <v>27400</v>
      </c>
      <c r="C5821" s="74" t="s">
        <v>27386</v>
      </c>
      <c r="D5821" s="74">
        <v>0.64</v>
      </c>
    </row>
    <row r="5822" spans="1:4" x14ac:dyDescent="0.25">
      <c r="A5822" s="74">
        <v>5915012</v>
      </c>
      <c r="B5822" t="s">
        <v>27401</v>
      </c>
      <c r="C5822" s="74" t="s">
        <v>27386</v>
      </c>
      <c r="D5822" s="74">
        <v>2.15</v>
      </c>
    </row>
    <row r="5823" spans="1:4" x14ac:dyDescent="0.25">
      <c r="A5823" s="74">
        <v>5915013</v>
      </c>
      <c r="B5823" t="s">
        <v>27402</v>
      </c>
      <c r="C5823" s="74" t="s">
        <v>27386</v>
      </c>
      <c r="D5823" s="74">
        <v>1.72</v>
      </c>
    </row>
    <row r="5824" spans="1:4" x14ac:dyDescent="0.25">
      <c r="A5824" s="74">
        <v>5915014</v>
      </c>
      <c r="B5824" t="s">
        <v>27403</v>
      </c>
      <c r="C5824" s="74" t="s">
        <v>27386</v>
      </c>
      <c r="D5824" s="74">
        <v>1.41</v>
      </c>
    </row>
    <row r="5825" spans="1:4" x14ac:dyDescent="0.25">
      <c r="A5825" s="74">
        <v>5914584</v>
      </c>
      <c r="B5825" t="s">
        <v>27404</v>
      </c>
      <c r="C5825" s="74" t="s">
        <v>27386</v>
      </c>
      <c r="D5825" s="74">
        <v>2.65</v>
      </c>
    </row>
    <row r="5826" spans="1:4" x14ac:dyDescent="0.25">
      <c r="A5826" s="74">
        <v>5914599</v>
      </c>
      <c r="B5826" t="s">
        <v>27405</v>
      </c>
      <c r="C5826" s="74" t="s">
        <v>27386</v>
      </c>
      <c r="D5826" s="74">
        <v>2.12</v>
      </c>
    </row>
    <row r="5827" spans="1:4" x14ac:dyDescent="0.25">
      <c r="A5827" s="74">
        <v>5914614</v>
      </c>
      <c r="B5827" t="s">
        <v>27406</v>
      </c>
      <c r="C5827" s="74" t="s">
        <v>27386</v>
      </c>
      <c r="D5827" s="74">
        <v>1.73</v>
      </c>
    </row>
    <row r="5828" spans="1:4" x14ac:dyDescent="0.25">
      <c r="A5828" s="74">
        <v>5914581</v>
      </c>
      <c r="B5828" t="s">
        <v>27407</v>
      </c>
      <c r="C5828" s="74" t="s">
        <v>27386</v>
      </c>
      <c r="D5828" s="74">
        <v>2.39</v>
      </c>
    </row>
    <row r="5829" spans="1:4" x14ac:dyDescent="0.25">
      <c r="A5829" s="74">
        <v>5914582</v>
      </c>
      <c r="B5829" t="s">
        <v>27408</v>
      </c>
      <c r="C5829" s="74" t="s">
        <v>27386</v>
      </c>
      <c r="D5829" s="74">
        <v>1.91</v>
      </c>
    </row>
    <row r="5830" spans="1:4" x14ac:dyDescent="0.25">
      <c r="A5830" s="74">
        <v>5914583</v>
      </c>
      <c r="B5830" t="s">
        <v>27409</v>
      </c>
      <c r="C5830" s="74" t="s">
        <v>27386</v>
      </c>
      <c r="D5830" s="74">
        <v>1.56</v>
      </c>
    </row>
    <row r="5831" spans="1:4" x14ac:dyDescent="0.25">
      <c r="A5831" s="74">
        <v>5914449</v>
      </c>
      <c r="B5831" t="s">
        <v>27410</v>
      </c>
      <c r="C5831" s="74" t="s">
        <v>27386</v>
      </c>
      <c r="D5831" s="74">
        <v>1.1000000000000001</v>
      </c>
    </row>
    <row r="5832" spans="1:4" x14ac:dyDescent="0.25">
      <c r="A5832" s="74">
        <v>5914464</v>
      </c>
      <c r="B5832" t="s">
        <v>27411</v>
      </c>
      <c r="C5832" s="74" t="s">
        <v>27386</v>
      </c>
      <c r="D5832" s="74">
        <v>0.88</v>
      </c>
    </row>
    <row r="5833" spans="1:4" x14ac:dyDescent="0.25">
      <c r="A5833" s="74">
        <v>5914479</v>
      </c>
      <c r="B5833" t="s">
        <v>27412</v>
      </c>
      <c r="C5833" s="74" t="s">
        <v>27386</v>
      </c>
      <c r="D5833" s="74">
        <v>0.72</v>
      </c>
    </row>
    <row r="5834" spans="1:4" x14ac:dyDescent="0.25">
      <c r="A5834" s="74">
        <v>5915322</v>
      </c>
      <c r="B5834" t="s">
        <v>27413</v>
      </c>
      <c r="C5834" s="74" t="s">
        <v>27386</v>
      </c>
      <c r="D5834" s="74">
        <v>1.8</v>
      </c>
    </row>
    <row r="5835" spans="1:4" x14ac:dyDescent="0.25">
      <c r="A5835" s="74">
        <v>5915323</v>
      </c>
      <c r="B5835" t="s">
        <v>27414</v>
      </c>
      <c r="C5835" s="74" t="s">
        <v>27386</v>
      </c>
      <c r="D5835" s="74">
        <v>1.44</v>
      </c>
    </row>
    <row r="5836" spans="1:4" x14ac:dyDescent="0.25">
      <c r="A5836" s="74">
        <v>5915324</v>
      </c>
      <c r="B5836" t="s">
        <v>27415</v>
      </c>
      <c r="C5836" s="74" t="s">
        <v>27386</v>
      </c>
      <c r="D5836" s="74">
        <v>1.18</v>
      </c>
    </row>
    <row r="5837" spans="1:4" x14ac:dyDescent="0.25">
      <c r="A5837" s="74">
        <v>5914404</v>
      </c>
      <c r="B5837" t="s">
        <v>27416</v>
      </c>
      <c r="C5837" s="74" t="s">
        <v>27386</v>
      </c>
      <c r="D5837" s="74">
        <v>1.1499999999999999</v>
      </c>
    </row>
    <row r="5838" spans="1:4" x14ac:dyDescent="0.25">
      <c r="A5838" s="74">
        <v>5914419</v>
      </c>
      <c r="B5838" t="s">
        <v>27417</v>
      </c>
      <c r="C5838" s="74" t="s">
        <v>27386</v>
      </c>
      <c r="D5838" s="74">
        <v>0.92</v>
      </c>
    </row>
    <row r="5839" spans="1:4" x14ac:dyDescent="0.25">
      <c r="A5839" s="74">
        <v>5914434</v>
      </c>
      <c r="B5839" t="s">
        <v>27418</v>
      </c>
      <c r="C5839" s="74" t="s">
        <v>27386</v>
      </c>
      <c r="D5839" s="74">
        <v>0.75</v>
      </c>
    </row>
    <row r="5840" spans="1:4" x14ac:dyDescent="0.25">
      <c r="A5840" s="74">
        <v>5914635</v>
      </c>
      <c r="B5840" t="s">
        <v>27419</v>
      </c>
      <c r="C5840" s="74" t="s">
        <v>27386</v>
      </c>
      <c r="D5840" s="74">
        <v>1.08</v>
      </c>
    </row>
    <row r="5841" spans="1:4" x14ac:dyDescent="0.25">
      <c r="A5841" s="74">
        <v>5914636</v>
      </c>
      <c r="B5841" t="s">
        <v>27420</v>
      </c>
      <c r="C5841" s="74" t="s">
        <v>27386</v>
      </c>
      <c r="D5841" s="74">
        <v>0.86</v>
      </c>
    </row>
    <row r="5842" spans="1:4" x14ac:dyDescent="0.25">
      <c r="A5842" s="74">
        <v>5914637</v>
      </c>
      <c r="B5842" t="s">
        <v>27421</v>
      </c>
      <c r="C5842" s="74" t="s">
        <v>27386</v>
      </c>
      <c r="D5842" s="74">
        <v>0.7</v>
      </c>
    </row>
    <row r="5843" spans="1:4" x14ac:dyDescent="0.25">
      <c r="A5843" s="74">
        <v>5914638</v>
      </c>
      <c r="B5843" t="s">
        <v>27422</v>
      </c>
      <c r="C5843" s="74" t="s">
        <v>27386</v>
      </c>
      <c r="D5843" s="74">
        <v>0.87</v>
      </c>
    </row>
    <row r="5844" spans="1:4" x14ac:dyDescent="0.25">
      <c r="A5844" s="74">
        <v>5914639</v>
      </c>
      <c r="B5844" t="s">
        <v>27423</v>
      </c>
      <c r="C5844" s="74" t="s">
        <v>27386</v>
      </c>
      <c r="D5844" s="74">
        <v>0.69</v>
      </c>
    </row>
    <row r="5845" spans="1:4" x14ac:dyDescent="0.25">
      <c r="A5845" s="74">
        <v>5914640</v>
      </c>
      <c r="B5845" t="s">
        <v>27424</v>
      </c>
      <c r="C5845" s="74" t="s">
        <v>27386</v>
      </c>
      <c r="D5845" s="74">
        <v>0.56999999999999995</v>
      </c>
    </row>
    <row r="5846" spans="1:4" x14ac:dyDescent="0.25">
      <c r="A5846" s="74">
        <v>5915466</v>
      </c>
      <c r="B5846" t="s">
        <v>27425</v>
      </c>
      <c r="C5846" s="74" t="s">
        <v>27386</v>
      </c>
      <c r="D5846" s="74">
        <v>2.0099999999999998</v>
      </c>
    </row>
    <row r="5847" spans="1:4" x14ac:dyDescent="0.25">
      <c r="A5847" s="74">
        <v>5915467</v>
      </c>
      <c r="B5847" t="s">
        <v>27426</v>
      </c>
      <c r="C5847" s="74" t="s">
        <v>27386</v>
      </c>
      <c r="D5847" s="74">
        <v>1.61</v>
      </c>
    </row>
    <row r="5848" spans="1:4" x14ac:dyDescent="0.25">
      <c r="A5848" s="74">
        <v>5915468</v>
      </c>
      <c r="B5848" t="s">
        <v>27427</v>
      </c>
      <c r="C5848" s="74" t="s">
        <v>27386</v>
      </c>
      <c r="D5848" s="74">
        <v>1.32</v>
      </c>
    </row>
    <row r="5849" spans="1:4" x14ac:dyDescent="0.25">
      <c r="A5849" s="74">
        <v>5914617</v>
      </c>
      <c r="B5849" t="s">
        <v>27428</v>
      </c>
      <c r="C5849" s="74" t="s">
        <v>27386</v>
      </c>
      <c r="D5849" s="74">
        <v>1.56</v>
      </c>
    </row>
    <row r="5850" spans="1:4" x14ac:dyDescent="0.25">
      <c r="A5850" s="74">
        <v>5914618</v>
      </c>
      <c r="B5850" t="s">
        <v>27429</v>
      </c>
      <c r="C5850" s="74" t="s">
        <v>27386</v>
      </c>
      <c r="D5850" s="74">
        <v>1.25</v>
      </c>
    </row>
    <row r="5851" spans="1:4" x14ac:dyDescent="0.25">
      <c r="A5851" s="74">
        <v>5914619</v>
      </c>
      <c r="B5851" t="s">
        <v>27430</v>
      </c>
      <c r="C5851" s="74" t="s">
        <v>27386</v>
      </c>
      <c r="D5851" s="74">
        <v>1.02</v>
      </c>
    </row>
    <row r="5852" spans="1:4" x14ac:dyDescent="0.25">
      <c r="A5852" s="74">
        <v>5915451</v>
      </c>
      <c r="B5852" t="s">
        <v>27431</v>
      </c>
      <c r="C5852" s="74" t="s">
        <v>27386</v>
      </c>
      <c r="D5852" s="74">
        <v>2.58</v>
      </c>
    </row>
    <row r="5853" spans="1:4" x14ac:dyDescent="0.25">
      <c r="A5853" s="74">
        <v>5915452</v>
      </c>
      <c r="B5853" t="s">
        <v>27432</v>
      </c>
      <c r="C5853" s="74" t="s">
        <v>27386</v>
      </c>
      <c r="D5853" s="74">
        <v>2.06</v>
      </c>
    </row>
    <row r="5854" spans="1:4" x14ac:dyDescent="0.25">
      <c r="A5854" s="74">
        <v>5915453</v>
      </c>
      <c r="B5854" t="s">
        <v>27433</v>
      </c>
      <c r="C5854" s="74" t="s">
        <v>27386</v>
      </c>
      <c r="D5854" s="74">
        <v>1.69</v>
      </c>
    </row>
    <row r="5855" spans="1:4" x14ac:dyDescent="0.25">
      <c r="A5855" s="74">
        <v>5915448</v>
      </c>
      <c r="B5855" t="s">
        <v>27434</v>
      </c>
      <c r="C5855" s="74" t="s">
        <v>27386</v>
      </c>
      <c r="D5855" s="74">
        <v>1.97</v>
      </c>
    </row>
    <row r="5856" spans="1:4" x14ac:dyDescent="0.25">
      <c r="A5856" s="74">
        <v>5915449</v>
      </c>
      <c r="B5856" t="s">
        <v>27435</v>
      </c>
      <c r="C5856" s="74" t="s">
        <v>27386</v>
      </c>
      <c r="D5856" s="74">
        <v>1.58</v>
      </c>
    </row>
    <row r="5857" spans="1:4" x14ac:dyDescent="0.25">
      <c r="A5857" s="74">
        <v>5915450</v>
      </c>
      <c r="B5857" t="s">
        <v>27436</v>
      </c>
      <c r="C5857" s="74" t="s">
        <v>27386</v>
      </c>
      <c r="D5857" s="74">
        <v>1.29</v>
      </c>
    </row>
    <row r="5858" spans="1:4" x14ac:dyDescent="0.25">
      <c r="A5858" s="74">
        <v>5901641</v>
      </c>
      <c r="B5858" t="s">
        <v>27437</v>
      </c>
      <c r="C5858" s="74" t="s">
        <v>27438</v>
      </c>
      <c r="D5858" s="74">
        <v>0.91</v>
      </c>
    </row>
    <row r="5859" spans="1:4" x14ac:dyDescent="0.25">
      <c r="A5859" s="74">
        <v>5901642</v>
      </c>
      <c r="B5859" t="s">
        <v>27439</v>
      </c>
      <c r="C5859" s="74" t="s">
        <v>27438</v>
      </c>
      <c r="D5859" s="74">
        <v>0.27</v>
      </c>
    </row>
    <row r="5860" spans="1:4" x14ac:dyDescent="0.25">
      <c r="A5860" s="74">
        <v>5901643</v>
      </c>
      <c r="B5860" t="s">
        <v>27440</v>
      </c>
      <c r="C5860" s="74" t="s">
        <v>27438</v>
      </c>
      <c r="D5860" s="74">
        <v>0.26</v>
      </c>
    </row>
    <row r="5861" spans="1:4" x14ac:dyDescent="0.25">
      <c r="A5861" s="74">
        <v>5901644</v>
      </c>
      <c r="B5861" t="s">
        <v>27441</v>
      </c>
      <c r="C5861" s="74" t="s">
        <v>27438</v>
      </c>
      <c r="D5861" s="74">
        <v>0.56999999999999995</v>
      </c>
    </row>
    <row r="5862" spans="1:4" x14ac:dyDescent="0.25">
      <c r="A5862" s="74">
        <v>5901645</v>
      </c>
      <c r="B5862" t="s">
        <v>27442</v>
      </c>
      <c r="C5862" s="74" t="s">
        <v>27438</v>
      </c>
      <c r="D5862" s="74">
        <v>0.25</v>
      </c>
    </row>
    <row r="5863" spans="1:4" x14ac:dyDescent="0.25">
      <c r="A5863" s="74">
        <v>5901646</v>
      </c>
      <c r="B5863" t="s">
        <v>27443</v>
      </c>
      <c r="C5863" s="74" t="s">
        <v>27438</v>
      </c>
      <c r="D5863" s="74">
        <v>0.46</v>
      </c>
    </row>
    <row r="5864" spans="1:4" x14ac:dyDescent="0.25">
      <c r="A5864" s="74">
        <v>5901647</v>
      </c>
      <c r="B5864" t="s">
        <v>27444</v>
      </c>
      <c r="C5864" s="74" t="s">
        <v>27438</v>
      </c>
      <c r="D5864" s="74">
        <v>0.41</v>
      </c>
    </row>
    <row r="5865" spans="1:4" x14ac:dyDescent="0.25">
      <c r="A5865" s="74">
        <v>5901648</v>
      </c>
      <c r="B5865" t="s">
        <v>27445</v>
      </c>
      <c r="C5865" s="74" t="s">
        <v>27438</v>
      </c>
      <c r="D5865" s="74">
        <v>0.37</v>
      </c>
    </row>
    <row r="5866" spans="1:4" x14ac:dyDescent="0.25">
      <c r="A5866" s="74">
        <v>5901649</v>
      </c>
      <c r="B5866" t="s">
        <v>27446</v>
      </c>
      <c r="C5866" s="74" t="s">
        <v>27438</v>
      </c>
      <c r="D5866" s="74">
        <v>1.3</v>
      </c>
    </row>
    <row r="5867" spans="1:4" x14ac:dyDescent="0.25">
      <c r="A5867" s="74">
        <v>5901650</v>
      </c>
      <c r="B5867" t="s">
        <v>27447</v>
      </c>
      <c r="C5867" s="74" t="s">
        <v>27438</v>
      </c>
      <c r="D5867" s="74">
        <v>0.89</v>
      </c>
    </row>
    <row r="5868" spans="1:4" x14ac:dyDescent="0.25">
      <c r="A5868" s="74">
        <v>5901651</v>
      </c>
      <c r="B5868" t="s">
        <v>27448</v>
      </c>
      <c r="C5868" s="74" t="s">
        <v>27438</v>
      </c>
      <c r="D5868" s="74">
        <v>0.26</v>
      </c>
    </row>
    <row r="5869" spans="1:4" x14ac:dyDescent="0.25">
      <c r="A5869" s="74">
        <v>5901652</v>
      </c>
      <c r="B5869" t="s">
        <v>27449</v>
      </c>
      <c r="C5869" s="74" t="s">
        <v>27438</v>
      </c>
      <c r="D5869" s="74">
        <v>0.25</v>
      </c>
    </row>
    <row r="5870" spans="1:4" x14ac:dyDescent="0.25">
      <c r="A5870" s="74">
        <v>5901653</v>
      </c>
      <c r="B5870" t="s">
        <v>27450</v>
      </c>
      <c r="C5870" s="74" t="s">
        <v>27438</v>
      </c>
      <c r="D5870" s="74">
        <v>0.55000000000000004</v>
      </c>
    </row>
    <row r="5871" spans="1:4" x14ac:dyDescent="0.25">
      <c r="A5871" s="74">
        <v>5901654</v>
      </c>
      <c r="B5871" t="s">
        <v>27451</v>
      </c>
      <c r="C5871" s="74" t="s">
        <v>27438</v>
      </c>
      <c r="D5871" s="74">
        <v>0.24</v>
      </c>
    </row>
    <row r="5872" spans="1:4" x14ac:dyDescent="0.25">
      <c r="A5872" s="74">
        <v>5901655</v>
      </c>
      <c r="B5872" t="s">
        <v>27452</v>
      </c>
      <c r="C5872" s="74" t="s">
        <v>27438</v>
      </c>
      <c r="D5872" s="74">
        <v>0.45</v>
      </c>
    </row>
    <row r="5873" spans="1:4" x14ac:dyDescent="0.25">
      <c r="A5873" s="74">
        <v>5901656</v>
      </c>
      <c r="B5873" t="s">
        <v>27453</v>
      </c>
      <c r="C5873" s="74" t="s">
        <v>27438</v>
      </c>
      <c r="D5873" s="74">
        <v>0.4</v>
      </c>
    </row>
    <row r="5874" spans="1:4" x14ac:dyDescent="0.25">
      <c r="A5874" s="74">
        <v>5901657</v>
      </c>
      <c r="B5874" t="s">
        <v>27454</v>
      </c>
      <c r="C5874" s="74" t="s">
        <v>27438</v>
      </c>
      <c r="D5874" s="74">
        <v>0.36</v>
      </c>
    </row>
    <row r="5875" spans="1:4" x14ac:dyDescent="0.25">
      <c r="A5875" s="74">
        <v>5901658</v>
      </c>
      <c r="B5875" t="s">
        <v>27455</v>
      </c>
      <c r="C5875" s="74" t="s">
        <v>27438</v>
      </c>
      <c r="D5875" s="74">
        <v>1.26</v>
      </c>
    </row>
    <row r="5876" spans="1:4" x14ac:dyDescent="0.25">
      <c r="A5876" s="74">
        <v>5901659</v>
      </c>
      <c r="B5876" t="s">
        <v>27456</v>
      </c>
      <c r="C5876" s="74" t="s">
        <v>27438</v>
      </c>
      <c r="D5876" s="74">
        <v>0.9</v>
      </c>
    </row>
    <row r="5877" spans="1:4" x14ac:dyDescent="0.25">
      <c r="A5877" s="74">
        <v>5901660</v>
      </c>
      <c r="B5877" t="s">
        <v>27457</v>
      </c>
      <c r="C5877" s="74" t="s">
        <v>27438</v>
      </c>
      <c r="D5877" s="74">
        <v>0.27</v>
      </c>
    </row>
    <row r="5878" spans="1:4" x14ac:dyDescent="0.25">
      <c r="A5878" s="74">
        <v>5901661</v>
      </c>
      <c r="B5878" t="s">
        <v>27458</v>
      </c>
      <c r="C5878" s="74" t="s">
        <v>27438</v>
      </c>
      <c r="D5878" s="74">
        <v>0.25</v>
      </c>
    </row>
    <row r="5879" spans="1:4" x14ac:dyDescent="0.25">
      <c r="A5879" s="74">
        <v>5901662</v>
      </c>
      <c r="B5879" t="s">
        <v>27459</v>
      </c>
      <c r="C5879" s="74" t="s">
        <v>27438</v>
      </c>
      <c r="D5879" s="74">
        <v>0.56000000000000005</v>
      </c>
    </row>
    <row r="5880" spans="1:4" x14ac:dyDescent="0.25">
      <c r="A5880" s="74">
        <v>5901663</v>
      </c>
      <c r="B5880" t="s">
        <v>27460</v>
      </c>
      <c r="C5880" s="74" t="s">
        <v>27438</v>
      </c>
      <c r="D5880" s="74">
        <v>0.25</v>
      </c>
    </row>
    <row r="5881" spans="1:4" x14ac:dyDescent="0.25">
      <c r="A5881" s="74">
        <v>5901664</v>
      </c>
      <c r="B5881" t="s">
        <v>27461</v>
      </c>
      <c r="C5881" s="74" t="s">
        <v>27438</v>
      </c>
      <c r="D5881" s="74">
        <v>0.46</v>
      </c>
    </row>
    <row r="5882" spans="1:4" x14ac:dyDescent="0.25">
      <c r="A5882" s="74">
        <v>5901665</v>
      </c>
      <c r="B5882" t="s">
        <v>27462</v>
      </c>
      <c r="C5882" s="74" t="s">
        <v>27438</v>
      </c>
      <c r="D5882" s="74">
        <v>0.4</v>
      </c>
    </row>
    <row r="5883" spans="1:4" x14ac:dyDescent="0.25">
      <c r="A5883" s="74">
        <v>5901666</v>
      </c>
      <c r="B5883" t="s">
        <v>27463</v>
      </c>
      <c r="C5883" s="74" t="s">
        <v>27438</v>
      </c>
      <c r="D5883" s="74">
        <v>0.36</v>
      </c>
    </row>
    <row r="5884" spans="1:4" x14ac:dyDescent="0.25">
      <c r="A5884" s="74">
        <v>5901667</v>
      </c>
      <c r="B5884" t="s">
        <v>27464</v>
      </c>
      <c r="C5884" s="74" t="s">
        <v>27438</v>
      </c>
      <c r="D5884" s="74">
        <v>1.28</v>
      </c>
    </row>
    <row r="5885" spans="1:4" x14ac:dyDescent="0.25">
      <c r="A5885" s="74">
        <v>5914511</v>
      </c>
      <c r="B5885" t="s">
        <v>27465</v>
      </c>
      <c r="C5885" s="74" t="s">
        <v>27386</v>
      </c>
      <c r="D5885" s="74">
        <v>0.27</v>
      </c>
    </row>
    <row r="5886" spans="1:4" x14ac:dyDescent="0.25">
      <c r="A5886" s="74">
        <v>5914510</v>
      </c>
      <c r="B5886" t="s">
        <v>27466</v>
      </c>
      <c r="C5886" s="74" t="s">
        <v>27386</v>
      </c>
      <c r="D5886" s="74">
        <v>0.23</v>
      </c>
    </row>
    <row r="5887" spans="1:4" x14ac:dyDescent="0.25">
      <c r="A5887" s="74">
        <v>5906597</v>
      </c>
      <c r="B5887" t="s">
        <v>27467</v>
      </c>
      <c r="C5887" s="74" t="s">
        <v>27468</v>
      </c>
      <c r="D5887" s="74">
        <v>12.75</v>
      </c>
    </row>
    <row r="5888" spans="1:4" x14ac:dyDescent="0.25">
      <c r="A5888" s="74">
        <v>5906598</v>
      </c>
      <c r="B5888" t="s">
        <v>27469</v>
      </c>
      <c r="C5888" s="74" t="s">
        <v>27468</v>
      </c>
      <c r="D5888" s="74">
        <v>10.199999999999999</v>
      </c>
    </row>
    <row r="5889" spans="1:4" x14ac:dyDescent="0.25">
      <c r="A5889" s="74">
        <v>5906599</v>
      </c>
      <c r="B5889" t="s">
        <v>27470</v>
      </c>
      <c r="C5889" s="74" t="s">
        <v>27468</v>
      </c>
      <c r="D5889" s="74">
        <v>8.33</v>
      </c>
    </row>
    <row r="5890" spans="1:4" x14ac:dyDescent="0.25">
      <c r="A5890" s="74">
        <v>5906594</v>
      </c>
      <c r="B5890" t="s">
        <v>27471</v>
      </c>
      <c r="C5890" s="74" t="s">
        <v>27468</v>
      </c>
      <c r="D5890" s="74">
        <v>8.5</v>
      </c>
    </row>
    <row r="5891" spans="1:4" x14ac:dyDescent="0.25">
      <c r="A5891" s="74">
        <v>5906595</v>
      </c>
      <c r="B5891" t="s">
        <v>27472</v>
      </c>
      <c r="C5891" s="74" t="s">
        <v>27468</v>
      </c>
      <c r="D5891" s="74">
        <v>6.8</v>
      </c>
    </row>
    <row r="5892" spans="1:4" x14ac:dyDescent="0.25">
      <c r="A5892" s="74">
        <v>5906596</v>
      </c>
      <c r="B5892" t="s">
        <v>27473</v>
      </c>
      <c r="C5892" s="74" t="s">
        <v>27468</v>
      </c>
      <c r="D5892" s="74">
        <v>5.55</v>
      </c>
    </row>
    <row r="5893" spans="1:4" x14ac:dyDescent="0.25">
      <c r="A5893" s="74">
        <v>5901668</v>
      </c>
      <c r="B5893" t="s">
        <v>27474</v>
      </c>
      <c r="C5893" s="74" t="s">
        <v>27438</v>
      </c>
      <c r="D5893" s="74">
        <v>0.92</v>
      </c>
    </row>
    <row r="5894" spans="1:4" x14ac:dyDescent="0.25">
      <c r="A5894" s="74">
        <v>5901669</v>
      </c>
      <c r="B5894" t="s">
        <v>27475</v>
      </c>
      <c r="C5894" s="74" t="s">
        <v>27438</v>
      </c>
      <c r="D5894" s="74">
        <v>0.27</v>
      </c>
    </row>
    <row r="5895" spans="1:4" x14ac:dyDescent="0.25">
      <c r="A5895" s="74">
        <v>5901670</v>
      </c>
      <c r="B5895" t="s">
        <v>27476</v>
      </c>
      <c r="C5895" s="74" t="s">
        <v>27438</v>
      </c>
      <c r="D5895" s="74">
        <v>0.26</v>
      </c>
    </row>
    <row r="5896" spans="1:4" x14ac:dyDescent="0.25">
      <c r="A5896" s="74">
        <v>5901671</v>
      </c>
      <c r="B5896" t="s">
        <v>27477</v>
      </c>
      <c r="C5896" s="74" t="s">
        <v>27438</v>
      </c>
      <c r="D5896" s="74">
        <v>0.56999999999999995</v>
      </c>
    </row>
    <row r="5897" spans="1:4" x14ac:dyDescent="0.25">
      <c r="A5897" s="74">
        <v>5901672</v>
      </c>
      <c r="B5897" t="s">
        <v>27478</v>
      </c>
      <c r="C5897" s="74" t="s">
        <v>27438</v>
      </c>
      <c r="D5897" s="74">
        <v>0.25</v>
      </c>
    </row>
    <row r="5898" spans="1:4" x14ac:dyDescent="0.25">
      <c r="A5898" s="74">
        <v>5901673</v>
      </c>
      <c r="B5898" t="s">
        <v>27479</v>
      </c>
      <c r="C5898" s="74" t="s">
        <v>27438</v>
      </c>
      <c r="D5898" s="74">
        <v>0.47</v>
      </c>
    </row>
    <row r="5899" spans="1:4" x14ac:dyDescent="0.25">
      <c r="A5899" s="74">
        <v>5901674</v>
      </c>
      <c r="B5899" t="s">
        <v>27480</v>
      </c>
      <c r="C5899" s="74" t="s">
        <v>27438</v>
      </c>
      <c r="D5899" s="74">
        <v>0.41</v>
      </c>
    </row>
    <row r="5900" spans="1:4" x14ac:dyDescent="0.25">
      <c r="A5900" s="74">
        <v>5901675</v>
      </c>
      <c r="B5900" t="s">
        <v>27481</v>
      </c>
      <c r="C5900" s="74" t="s">
        <v>27438</v>
      </c>
      <c r="D5900" s="74">
        <v>0.37</v>
      </c>
    </row>
    <row r="5901" spans="1:4" x14ac:dyDescent="0.25">
      <c r="A5901" s="74">
        <v>5901676</v>
      </c>
      <c r="B5901" t="s">
        <v>27482</v>
      </c>
      <c r="C5901" s="74" t="s">
        <v>27438</v>
      </c>
      <c r="D5901" s="74">
        <v>1.31</v>
      </c>
    </row>
    <row r="5902" spans="1:4" x14ac:dyDescent="0.25">
      <c r="A5902" s="74">
        <v>5901677</v>
      </c>
      <c r="B5902" t="s">
        <v>27483</v>
      </c>
      <c r="C5902" s="74" t="s">
        <v>27438</v>
      </c>
      <c r="D5902" s="74">
        <v>0.9</v>
      </c>
    </row>
    <row r="5903" spans="1:4" x14ac:dyDescent="0.25">
      <c r="A5903" s="74">
        <v>5901678</v>
      </c>
      <c r="B5903" t="s">
        <v>27484</v>
      </c>
      <c r="C5903" s="74" t="s">
        <v>27438</v>
      </c>
      <c r="D5903" s="74">
        <v>0.27</v>
      </c>
    </row>
    <row r="5904" spans="1:4" x14ac:dyDescent="0.25">
      <c r="A5904" s="74">
        <v>5901679</v>
      </c>
      <c r="B5904" t="s">
        <v>27485</v>
      </c>
      <c r="C5904" s="74" t="s">
        <v>27438</v>
      </c>
      <c r="D5904" s="74">
        <v>0.25</v>
      </c>
    </row>
    <row r="5905" spans="1:4" x14ac:dyDescent="0.25">
      <c r="A5905" s="74">
        <v>5901680</v>
      </c>
      <c r="B5905" t="s">
        <v>27486</v>
      </c>
      <c r="C5905" s="74" t="s">
        <v>27438</v>
      </c>
      <c r="D5905" s="74">
        <v>0.56000000000000005</v>
      </c>
    </row>
    <row r="5906" spans="1:4" x14ac:dyDescent="0.25">
      <c r="A5906" s="74">
        <v>5901681</v>
      </c>
      <c r="B5906" t="s">
        <v>27487</v>
      </c>
      <c r="C5906" s="74" t="s">
        <v>27438</v>
      </c>
      <c r="D5906" s="74">
        <v>0.25</v>
      </c>
    </row>
    <row r="5907" spans="1:4" x14ac:dyDescent="0.25">
      <c r="A5907" s="74">
        <v>5901682</v>
      </c>
      <c r="B5907" t="s">
        <v>27488</v>
      </c>
      <c r="C5907" s="74" t="s">
        <v>27438</v>
      </c>
      <c r="D5907" s="74">
        <v>0.46</v>
      </c>
    </row>
    <row r="5908" spans="1:4" x14ac:dyDescent="0.25">
      <c r="A5908" s="74">
        <v>5901683</v>
      </c>
      <c r="B5908" t="s">
        <v>27489</v>
      </c>
      <c r="C5908" s="74" t="s">
        <v>27438</v>
      </c>
      <c r="D5908" s="74">
        <v>0.41</v>
      </c>
    </row>
    <row r="5909" spans="1:4" x14ac:dyDescent="0.25">
      <c r="A5909" s="74">
        <v>5901684</v>
      </c>
      <c r="B5909" t="s">
        <v>27490</v>
      </c>
      <c r="C5909" s="74" t="s">
        <v>27438</v>
      </c>
      <c r="D5909" s="74">
        <v>0.36</v>
      </c>
    </row>
    <row r="5910" spans="1:4" x14ac:dyDescent="0.25">
      <c r="A5910" s="74">
        <v>5901685</v>
      </c>
      <c r="B5910" t="s">
        <v>27491</v>
      </c>
      <c r="C5910" s="74" t="s">
        <v>27438</v>
      </c>
      <c r="D5910" s="74">
        <v>1.28</v>
      </c>
    </row>
    <row r="5911" spans="1:4" x14ac:dyDescent="0.25">
      <c r="A5911" s="74">
        <v>5914360</v>
      </c>
      <c r="B5911" t="s">
        <v>27492</v>
      </c>
      <c r="C5911" s="74" t="s">
        <v>27386</v>
      </c>
      <c r="D5911" s="74">
        <v>1.1299999999999999</v>
      </c>
    </row>
    <row r="5912" spans="1:4" x14ac:dyDescent="0.25">
      <c r="A5912" s="74">
        <v>5914361</v>
      </c>
      <c r="B5912" t="s">
        <v>27493</v>
      </c>
      <c r="C5912" s="74" t="s">
        <v>27386</v>
      </c>
      <c r="D5912" s="74">
        <v>0.91</v>
      </c>
    </row>
    <row r="5913" spans="1:4" x14ac:dyDescent="0.25">
      <c r="A5913" s="74">
        <v>5914362</v>
      </c>
      <c r="B5913" t="s">
        <v>27494</v>
      </c>
      <c r="C5913" s="74" t="s">
        <v>27386</v>
      </c>
      <c r="D5913" s="74">
        <v>0.74</v>
      </c>
    </row>
    <row r="5914" spans="1:4" x14ac:dyDescent="0.25">
      <c r="A5914" s="74">
        <v>5914364</v>
      </c>
      <c r="B5914" t="s">
        <v>27495</v>
      </c>
      <c r="C5914" s="74" t="s">
        <v>27386</v>
      </c>
      <c r="D5914" s="74">
        <v>0.9</v>
      </c>
    </row>
    <row r="5915" spans="1:4" x14ac:dyDescent="0.25">
      <c r="A5915" s="74">
        <v>5914365</v>
      </c>
      <c r="B5915" t="s">
        <v>27496</v>
      </c>
      <c r="C5915" s="74" t="s">
        <v>27386</v>
      </c>
      <c r="D5915" s="74">
        <v>0.72</v>
      </c>
    </row>
    <row r="5916" spans="1:4" x14ac:dyDescent="0.25">
      <c r="A5916" s="74">
        <v>5914366</v>
      </c>
      <c r="B5916" t="s">
        <v>27497</v>
      </c>
      <c r="C5916" s="74" t="s">
        <v>27386</v>
      </c>
      <c r="D5916" s="74">
        <v>0.59</v>
      </c>
    </row>
    <row r="5917" spans="1:4" x14ac:dyDescent="0.25">
      <c r="A5917" s="74">
        <v>5914315</v>
      </c>
      <c r="B5917" t="s">
        <v>27498</v>
      </c>
      <c r="C5917" s="74" t="s">
        <v>27386</v>
      </c>
      <c r="D5917" s="74">
        <v>1.03</v>
      </c>
    </row>
    <row r="5918" spans="1:4" x14ac:dyDescent="0.25">
      <c r="A5918" s="74">
        <v>5914330</v>
      </c>
      <c r="B5918" t="s">
        <v>27499</v>
      </c>
      <c r="C5918" s="74" t="s">
        <v>27386</v>
      </c>
      <c r="D5918" s="74">
        <v>0.83</v>
      </c>
    </row>
    <row r="5919" spans="1:4" x14ac:dyDescent="0.25">
      <c r="A5919" s="74">
        <v>5914345</v>
      </c>
      <c r="B5919" t="s">
        <v>27500</v>
      </c>
      <c r="C5919" s="74" t="s">
        <v>27386</v>
      </c>
      <c r="D5919" s="74">
        <v>0.68</v>
      </c>
    </row>
    <row r="5920" spans="1:4" x14ac:dyDescent="0.25">
      <c r="A5920" s="74">
        <v>5914367</v>
      </c>
      <c r="B5920" t="s">
        <v>27501</v>
      </c>
      <c r="C5920" s="74" t="s">
        <v>27386</v>
      </c>
      <c r="D5920" s="74">
        <v>1.73</v>
      </c>
    </row>
    <row r="5921" spans="1:4" x14ac:dyDescent="0.25">
      <c r="A5921" s="74">
        <v>5914368</v>
      </c>
      <c r="B5921" t="s">
        <v>27502</v>
      </c>
      <c r="C5921" s="74" t="s">
        <v>27386</v>
      </c>
      <c r="D5921" s="74">
        <v>1.39</v>
      </c>
    </row>
    <row r="5922" spans="1:4" x14ac:dyDescent="0.25">
      <c r="A5922" s="74">
        <v>5914369</v>
      </c>
      <c r="B5922" t="s">
        <v>27503</v>
      </c>
      <c r="C5922" s="74" t="s">
        <v>27386</v>
      </c>
      <c r="D5922" s="74">
        <v>1.1299999999999999</v>
      </c>
    </row>
    <row r="5923" spans="1:4" x14ac:dyDescent="0.25">
      <c r="A5923" s="74">
        <v>5914489</v>
      </c>
      <c r="B5923" t="s">
        <v>27504</v>
      </c>
      <c r="C5923" s="74" t="s">
        <v>27386</v>
      </c>
      <c r="D5923" s="74">
        <v>0.24</v>
      </c>
    </row>
    <row r="5924" spans="1:4" x14ac:dyDescent="0.25">
      <c r="A5924" s="74">
        <v>5914491</v>
      </c>
      <c r="B5924" t="s">
        <v>27505</v>
      </c>
      <c r="C5924" s="74" t="s">
        <v>27386</v>
      </c>
      <c r="D5924" s="74">
        <v>0.27</v>
      </c>
    </row>
    <row r="5925" spans="1:4" x14ac:dyDescent="0.25">
      <c r="A5925" s="74">
        <v>5914490</v>
      </c>
      <c r="B5925" t="s">
        <v>27506</v>
      </c>
      <c r="C5925" s="74" t="s">
        <v>27386</v>
      </c>
      <c r="D5925" s="74">
        <v>0.24</v>
      </c>
    </row>
    <row r="5926" spans="1:4" x14ac:dyDescent="0.25">
      <c r="A5926" s="74">
        <v>5914495</v>
      </c>
      <c r="B5926" t="s">
        <v>27507</v>
      </c>
      <c r="C5926" s="74" t="s">
        <v>27386</v>
      </c>
      <c r="D5926" s="74">
        <v>1.57</v>
      </c>
    </row>
    <row r="5927" spans="1:4" x14ac:dyDescent="0.25">
      <c r="A5927" s="74">
        <v>5914494</v>
      </c>
      <c r="B5927" t="s">
        <v>27508</v>
      </c>
      <c r="C5927" s="74" t="s">
        <v>27386</v>
      </c>
      <c r="D5927" s="74">
        <v>3.5</v>
      </c>
    </row>
    <row r="5928" spans="1:4" x14ac:dyDescent="0.25">
      <c r="A5928" s="74">
        <v>5914487</v>
      </c>
      <c r="B5928" t="s">
        <v>27509</v>
      </c>
      <c r="C5928" s="74" t="s">
        <v>27386</v>
      </c>
      <c r="D5928" s="74">
        <v>0.24</v>
      </c>
    </row>
    <row r="5929" spans="1:4" x14ac:dyDescent="0.25">
      <c r="A5929" s="74">
        <v>5914488</v>
      </c>
      <c r="B5929" t="s">
        <v>27510</v>
      </c>
      <c r="C5929" s="74" t="s">
        <v>27386</v>
      </c>
      <c r="D5929" s="74">
        <v>0.27</v>
      </c>
    </row>
    <row r="5930" spans="1:4" x14ac:dyDescent="0.25">
      <c r="A5930" s="74">
        <v>5914493</v>
      </c>
      <c r="B5930" t="s">
        <v>27511</v>
      </c>
      <c r="C5930" s="74" t="s">
        <v>27386</v>
      </c>
      <c r="D5930" s="74">
        <v>5.81</v>
      </c>
    </row>
    <row r="5931" spans="1:4" x14ac:dyDescent="0.25">
      <c r="A5931" s="74">
        <v>5914492</v>
      </c>
      <c r="B5931" t="s">
        <v>27512</v>
      </c>
      <c r="C5931" s="74" t="s">
        <v>27386</v>
      </c>
      <c r="D5931" s="74">
        <v>13.92</v>
      </c>
    </row>
    <row r="5932" spans="1:4" x14ac:dyDescent="0.25">
      <c r="A5932" s="74">
        <v>5914482</v>
      </c>
      <c r="B5932" t="s">
        <v>27513</v>
      </c>
      <c r="C5932" s="74" t="s">
        <v>27386</v>
      </c>
      <c r="D5932" s="74">
        <v>0.62</v>
      </c>
    </row>
    <row r="5933" spans="1:4" x14ac:dyDescent="0.25">
      <c r="A5933" s="74">
        <v>5914483</v>
      </c>
      <c r="B5933" t="s">
        <v>27514</v>
      </c>
      <c r="C5933" s="74" t="s">
        <v>27386</v>
      </c>
      <c r="D5933" s="74">
        <v>0.45</v>
      </c>
    </row>
    <row r="5934" spans="1:4" x14ac:dyDescent="0.25">
      <c r="A5934" s="74">
        <v>5914480</v>
      </c>
      <c r="B5934" t="s">
        <v>27515</v>
      </c>
      <c r="C5934" s="74" t="s">
        <v>27386</v>
      </c>
      <c r="D5934" s="74">
        <v>0.65</v>
      </c>
    </row>
    <row r="5935" spans="1:4" x14ac:dyDescent="0.25">
      <c r="A5935" s="74">
        <v>5914481</v>
      </c>
      <c r="B5935" t="s">
        <v>27516</v>
      </c>
      <c r="C5935" s="74" t="s">
        <v>27386</v>
      </c>
      <c r="D5935" s="74">
        <v>0.42</v>
      </c>
    </row>
    <row r="5936" spans="1:4" x14ac:dyDescent="0.25">
      <c r="A5936" s="74">
        <v>5914485</v>
      </c>
      <c r="B5936" t="s">
        <v>27517</v>
      </c>
      <c r="C5936" s="74" t="s">
        <v>27386</v>
      </c>
      <c r="D5936" s="74">
        <v>4</v>
      </c>
    </row>
    <row r="5937" spans="1:4" x14ac:dyDescent="0.25">
      <c r="A5937" s="74">
        <v>5914486</v>
      </c>
      <c r="B5937" t="s">
        <v>27518</v>
      </c>
      <c r="C5937" s="74" t="s">
        <v>27386</v>
      </c>
      <c r="D5937" s="74">
        <v>5.01</v>
      </c>
    </row>
    <row r="5938" spans="1:4" x14ac:dyDescent="0.25">
      <c r="A5938" s="74">
        <v>5914484</v>
      </c>
      <c r="B5938" t="s">
        <v>27519</v>
      </c>
      <c r="C5938" s="74" t="s">
        <v>27386</v>
      </c>
      <c r="D5938" s="74">
        <v>3.47</v>
      </c>
    </row>
    <row r="5939" spans="1:4" x14ac:dyDescent="0.25">
      <c r="A5939" s="74">
        <v>5914620</v>
      </c>
      <c r="B5939" t="s">
        <v>27520</v>
      </c>
      <c r="C5939" s="74" t="s">
        <v>27386</v>
      </c>
      <c r="D5939" s="74">
        <v>2.69</v>
      </c>
    </row>
    <row r="5940" spans="1:4" x14ac:dyDescent="0.25">
      <c r="A5940" s="74">
        <v>5914621</v>
      </c>
      <c r="B5940" t="s">
        <v>27521</v>
      </c>
      <c r="C5940" s="74" t="s">
        <v>27386</v>
      </c>
      <c r="D5940" s="74">
        <v>2.15</v>
      </c>
    </row>
    <row r="5941" spans="1:4" x14ac:dyDescent="0.25">
      <c r="A5941" s="74">
        <v>5914622</v>
      </c>
      <c r="B5941" t="s">
        <v>27522</v>
      </c>
      <c r="C5941" s="74" t="s">
        <v>27386</v>
      </c>
      <c r="D5941" s="74">
        <v>1.76</v>
      </c>
    </row>
    <row r="5942" spans="1:4" x14ac:dyDescent="0.25">
      <c r="A5942" s="74">
        <v>5901695</v>
      </c>
      <c r="B5942" t="s">
        <v>27523</v>
      </c>
      <c r="C5942" s="74" t="s">
        <v>27438</v>
      </c>
      <c r="D5942" s="74">
        <v>0.76</v>
      </c>
    </row>
    <row r="5943" spans="1:4" x14ac:dyDescent="0.25">
      <c r="A5943" s="74">
        <v>5901696</v>
      </c>
      <c r="B5943" t="s">
        <v>27524</v>
      </c>
      <c r="C5943" s="74" t="s">
        <v>27438</v>
      </c>
      <c r="D5943" s="74">
        <v>0.56000000000000005</v>
      </c>
    </row>
    <row r="5944" spans="1:4" x14ac:dyDescent="0.25">
      <c r="A5944" s="74">
        <v>5901697</v>
      </c>
      <c r="B5944" t="s">
        <v>27525</v>
      </c>
      <c r="C5944" s="74" t="s">
        <v>27438</v>
      </c>
      <c r="D5944" s="74">
        <v>2.3199999999999998</v>
      </c>
    </row>
    <row r="5945" spans="1:4" x14ac:dyDescent="0.25">
      <c r="A5945" s="74">
        <v>5901698</v>
      </c>
      <c r="B5945" t="s">
        <v>27526</v>
      </c>
      <c r="C5945" s="74" t="s">
        <v>27438</v>
      </c>
      <c r="D5945" s="74">
        <v>2.3199999999999998</v>
      </c>
    </row>
    <row r="5946" spans="1:4" x14ac:dyDescent="0.25">
      <c r="A5946" s="74">
        <v>5916654</v>
      </c>
      <c r="B5946" t="s">
        <v>27527</v>
      </c>
      <c r="C5946" s="74" t="s">
        <v>27438</v>
      </c>
      <c r="D5946" s="74">
        <v>1.37</v>
      </c>
    </row>
    <row r="5947" spans="1:4" x14ac:dyDescent="0.25">
      <c r="A5947" s="74">
        <v>5916637</v>
      </c>
      <c r="B5947" t="s">
        <v>27528</v>
      </c>
      <c r="C5947" s="74" t="s">
        <v>27438</v>
      </c>
      <c r="D5947" s="74">
        <v>6.82</v>
      </c>
    </row>
    <row r="5948" spans="1:4" x14ac:dyDescent="0.25">
      <c r="A5948" s="74">
        <v>5916618</v>
      </c>
      <c r="B5948" t="s">
        <v>27529</v>
      </c>
      <c r="C5948" s="74" t="s">
        <v>27438</v>
      </c>
      <c r="D5948" s="74">
        <v>6.82</v>
      </c>
    </row>
    <row r="5949" spans="1:4" x14ac:dyDescent="0.25">
      <c r="A5949" s="74">
        <v>5914334</v>
      </c>
      <c r="B5949" t="s">
        <v>27530</v>
      </c>
      <c r="C5949" s="74" t="s">
        <v>27386</v>
      </c>
      <c r="D5949" s="74">
        <v>1.18</v>
      </c>
    </row>
    <row r="5950" spans="1:4" x14ac:dyDescent="0.25">
      <c r="A5950" s="74">
        <v>5914335</v>
      </c>
      <c r="B5950" t="s">
        <v>27531</v>
      </c>
      <c r="C5950" s="74" t="s">
        <v>27386</v>
      </c>
      <c r="D5950" s="74">
        <v>0.94</v>
      </c>
    </row>
    <row r="5951" spans="1:4" x14ac:dyDescent="0.25">
      <c r="A5951" s="74">
        <v>5914336</v>
      </c>
      <c r="B5951" t="s">
        <v>27532</v>
      </c>
      <c r="C5951" s="74" t="s">
        <v>27386</v>
      </c>
      <c r="D5951" s="74">
        <v>0.77</v>
      </c>
    </row>
    <row r="5952" spans="1:4" x14ac:dyDescent="0.25">
      <c r="A5952" s="74">
        <v>5914346</v>
      </c>
      <c r="B5952" t="s">
        <v>27533</v>
      </c>
      <c r="C5952" s="74" t="s">
        <v>27386</v>
      </c>
      <c r="D5952" s="74">
        <v>1.74</v>
      </c>
    </row>
    <row r="5953" spans="1:4" x14ac:dyDescent="0.25">
      <c r="A5953" s="74">
        <v>5914347</v>
      </c>
      <c r="B5953" t="s">
        <v>27534</v>
      </c>
      <c r="C5953" s="74" t="s">
        <v>27386</v>
      </c>
      <c r="D5953" s="74">
        <v>1.39</v>
      </c>
    </row>
    <row r="5954" spans="1:4" x14ac:dyDescent="0.25">
      <c r="A5954" s="74">
        <v>5914348</v>
      </c>
      <c r="B5954" t="s">
        <v>27535</v>
      </c>
      <c r="C5954" s="74" t="s">
        <v>27386</v>
      </c>
      <c r="D5954" s="74">
        <v>1.1399999999999999</v>
      </c>
    </row>
    <row r="5955" spans="1:4" x14ac:dyDescent="0.25">
      <c r="A5955" s="74">
        <v>5914611</v>
      </c>
      <c r="B5955" t="s">
        <v>27536</v>
      </c>
      <c r="C5955" s="74" t="s">
        <v>27386</v>
      </c>
      <c r="D5955" s="74">
        <v>1.88</v>
      </c>
    </row>
    <row r="5956" spans="1:4" x14ac:dyDescent="0.25">
      <c r="A5956" s="74">
        <v>5914613</v>
      </c>
      <c r="B5956" t="s">
        <v>27537</v>
      </c>
      <c r="C5956" s="74" t="s">
        <v>27386</v>
      </c>
      <c r="D5956" s="74">
        <v>1.5</v>
      </c>
    </row>
    <row r="5957" spans="1:4" x14ac:dyDescent="0.25">
      <c r="A5957" s="74">
        <v>5914612</v>
      </c>
      <c r="B5957" t="s">
        <v>27538</v>
      </c>
      <c r="C5957" s="74" t="s">
        <v>27386</v>
      </c>
      <c r="D5957" s="74">
        <v>1.23</v>
      </c>
    </row>
    <row r="5958" spans="1:4" x14ac:dyDescent="0.25">
      <c r="A5958" s="74">
        <v>5901686</v>
      </c>
      <c r="B5958" t="s">
        <v>27539</v>
      </c>
      <c r="C5958" s="74" t="s">
        <v>27438</v>
      </c>
      <c r="D5958" s="74">
        <v>2.61</v>
      </c>
    </row>
    <row r="5959" spans="1:4" x14ac:dyDescent="0.25">
      <c r="A5959" s="74">
        <v>5901687</v>
      </c>
      <c r="B5959" t="s">
        <v>27540</v>
      </c>
      <c r="C5959" s="74" t="s">
        <v>27438</v>
      </c>
      <c r="D5959" s="74">
        <v>0.78</v>
      </c>
    </row>
    <row r="5960" spans="1:4" x14ac:dyDescent="0.25">
      <c r="A5960" s="74">
        <v>5901688</v>
      </c>
      <c r="B5960" t="s">
        <v>27541</v>
      </c>
      <c r="C5960" s="74" t="s">
        <v>27438</v>
      </c>
      <c r="D5960" s="74">
        <v>0.74</v>
      </c>
    </row>
    <row r="5961" spans="1:4" x14ac:dyDescent="0.25">
      <c r="A5961" s="74">
        <v>5901689</v>
      </c>
      <c r="B5961" t="s">
        <v>27542</v>
      </c>
      <c r="C5961" s="74" t="s">
        <v>27438</v>
      </c>
      <c r="D5961" s="74">
        <v>1.63</v>
      </c>
    </row>
    <row r="5962" spans="1:4" x14ac:dyDescent="0.25">
      <c r="A5962" s="74">
        <v>5901690</v>
      </c>
      <c r="B5962" t="s">
        <v>27543</v>
      </c>
      <c r="C5962" s="74" t="s">
        <v>27438</v>
      </c>
      <c r="D5962" s="74">
        <v>0.72</v>
      </c>
    </row>
    <row r="5963" spans="1:4" x14ac:dyDescent="0.25">
      <c r="A5963" s="74">
        <v>5901691</v>
      </c>
      <c r="B5963" t="s">
        <v>27544</v>
      </c>
      <c r="C5963" s="74" t="s">
        <v>27438</v>
      </c>
      <c r="D5963" s="74">
        <v>1.33</v>
      </c>
    </row>
    <row r="5964" spans="1:4" x14ac:dyDescent="0.25">
      <c r="A5964" s="74">
        <v>5901692</v>
      </c>
      <c r="B5964" t="s">
        <v>27545</v>
      </c>
      <c r="C5964" s="74" t="s">
        <v>27438</v>
      </c>
      <c r="D5964" s="74">
        <v>1.18</v>
      </c>
    </row>
    <row r="5965" spans="1:4" x14ac:dyDescent="0.25">
      <c r="A5965" s="74">
        <v>5901693</v>
      </c>
      <c r="B5965" t="s">
        <v>27546</v>
      </c>
      <c r="C5965" s="74" t="s">
        <v>27438</v>
      </c>
      <c r="D5965" s="74">
        <v>1.05</v>
      </c>
    </row>
    <row r="5966" spans="1:4" x14ac:dyDescent="0.25">
      <c r="A5966" s="74">
        <v>5901694</v>
      </c>
      <c r="B5966" t="s">
        <v>27547</v>
      </c>
      <c r="C5966" s="74" t="s">
        <v>27438</v>
      </c>
      <c r="D5966" s="74">
        <v>3.71</v>
      </c>
    </row>
    <row r="5967" spans="1:4" x14ac:dyDescent="0.25">
      <c r="A5967" s="74">
        <v>5914512</v>
      </c>
      <c r="B5967" t="s">
        <v>27548</v>
      </c>
      <c r="C5967" s="74" t="s">
        <v>27386</v>
      </c>
      <c r="D5967" s="74">
        <v>1.46</v>
      </c>
    </row>
    <row r="5968" spans="1:4" x14ac:dyDescent="0.25">
      <c r="A5968" s="74">
        <v>5914496</v>
      </c>
      <c r="B5968" t="s">
        <v>27549</v>
      </c>
      <c r="C5968" s="74" t="s">
        <v>27386</v>
      </c>
      <c r="D5968" s="74">
        <v>1.1200000000000001</v>
      </c>
    </row>
    <row r="5969" spans="1:4" x14ac:dyDescent="0.25">
      <c r="A5969" s="74">
        <v>5914513</v>
      </c>
      <c r="B5969" t="s">
        <v>27550</v>
      </c>
      <c r="C5969" s="74" t="s">
        <v>27386</v>
      </c>
      <c r="D5969" s="74">
        <v>0.81</v>
      </c>
    </row>
    <row r="5970" spans="1:4" x14ac:dyDescent="0.25">
      <c r="A5970" s="74">
        <v>5914497</v>
      </c>
      <c r="B5970" t="s">
        <v>27551</v>
      </c>
      <c r="C5970" s="74" t="s">
        <v>27386</v>
      </c>
      <c r="D5970" s="74">
        <v>0.61</v>
      </c>
    </row>
    <row r="5971" spans="1:4" x14ac:dyDescent="0.25">
      <c r="A5971" s="74">
        <v>5914500</v>
      </c>
      <c r="B5971" t="s">
        <v>27552</v>
      </c>
      <c r="C5971" s="74" t="s">
        <v>27386</v>
      </c>
      <c r="D5971" s="74">
        <v>1.1499999999999999</v>
      </c>
    </row>
    <row r="5972" spans="1:4" x14ac:dyDescent="0.25">
      <c r="A5972" s="74">
        <v>5914498</v>
      </c>
      <c r="B5972" t="s">
        <v>27553</v>
      </c>
      <c r="C5972" s="74" t="s">
        <v>27386</v>
      </c>
      <c r="D5972" s="74">
        <v>0.88</v>
      </c>
    </row>
    <row r="5973" spans="1:4" x14ac:dyDescent="0.25">
      <c r="A5973" s="74">
        <v>5914501</v>
      </c>
      <c r="B5973" t="s">
        <v>27554</v>
      </c>
      <c r="C5973" s="74" t="s">
        <v>27386</v>
      </c>
      <c r="D5973" s="74">
        <v>0.64</v>
      </c>
    </row>
    <row r="5974" spans="1:4" x14ac:dyDescent="0.25">
      <c r="A5974" s="74">
        <v>5914499</v>
      </c>
      <c r="B5974" t="s">
        <v>27555</v>
      </c>
      <c r="C5974" s="74" t="s">
        <v>27386</v>
      </c>
      <c r="D5974" s="74">
        <v>0.48</v>
      </c>
    </row>
    <row r="5975" spans="1:4" x14ac:dyDescent="0.25">
      <c r="A5975" s="74">
        <v>5914504</v>
      </c>
      <c r="B5975" t="s">
        <v>27556</v>
      </c>
      <c r="C5975" s="74" t="s">
        <v>27386</v>
      </c>
      <c r="D5975" s="74">
        <v>0.97</v>
      </c>
    </row>
    <row r="5976" spans="1:4" x14ac:dyDescent="0.25">
      <c r="A5976" s="74">
        <v>5914502</v>
      </c>
      <c r="B5976" t="s">
        <v>27557</v>
      </c>
      <c r="C5976" s="74" t="s">
        <v>27386</v>
      </c>
      <c r="D5976" s="74">
        <v>0.74</v>
      </c>
    </row>
    <row r="5977" spans="1:4" x14ac:dyDescent="0.25">
      <c r="A5977" s="74">
        <v>5914505</v>
      </c>
      <c r="B5977" t="s">
        <v>27558</v>
      </c>
      <c r="C5977" s="74" t="s">
        <v>27386</v>
      </c>
      <c r="D5977" s="74">
        <v>0.54</v>
      </c>
    </row>
    <row r="5978" spans="1:4" x14ac:dyDescent="0.25">
      <c r="A5978" s="74">
        <v>5914503</v>
      </c>
      <c r="B5978" t="s">
        <v>27559</v>
      </c>
      <c r="C5978" s="74" t="s">
        <v>27386</v>
      </c>
      <c r="D5978" s="74">
        <v>0.4</v>
      </c>
    </row>
    <row r="5979" spans="1:4" x14ac:dyDescent="0.25">
      <c r="A5979" s="74">
        <v>5914508</v>
      </c>
      <c r="B5979" t="s">
        <v>27560</v>
      </c>
      <c r="C5979" s="74" t="s">
        <v>27386</v>
      </c>
      <c r="D5979" s="74">
        <v>1.08</v>
      </c>
    </row>
    <row r="5980" spans="1:4" x14ac:dyDescent="0.25">
      <c r="A5980" s="74">
        <v>5914506</v>
      </c>
      <c r="B5980" t="s">
        <v>27561</v>
      </c>
      <c r="C5980" s="74" t="s">
        <v>27386</v>
      </c>
      <c r="D5980" s="74">
        <v>0.83</v>
      </c>
    </row>
    <row r="5981" spans="1:4" x14ac:dyDescent="0.25">
      <c r="A5981" s="74">
        <v>5914509</v>
      </c>
      <c r="B5981" t="s">
        <v>27562</v>
      </c>
      <c r="C5981" s="74" t="s">
        <v>27386</v>
      </c>
      <c r="D5981" s="74">
        <v>0.6</v>
      </c>
    </row>
    <row r="5982" spans="1:4" x14ac:dyDescent="0.25">
      <c r="A5982" s="74">
        <v>5914507</v>
      </c>
      <c r="B5982" t="s">
        <v>27563</v>
      </c>
      <c r="C5982" s="74" t="s">
        <v>27386</v>
      </c>
      <c r="D5982" s="74">
        <v>0.45</v>
      </c>
    </row>
    <row r="5983" spans="1:4" x14ac:dyDescent="0.25">
      <c r="A5983" s="74">
        <v>5915491</v>
      </c>
      <c r="B5983" t="s">
        <v>27564</v>
      </c>
      <c r="C5983" s="74" t="s">
        <v>2357</v>
      </c>
      <c r="D5983" s="74">
        <v>17.7</v>
      </c>
    </row>
    <row r="5984" spans="1:4" x14ac:dyDescent="0.25">
      <c r="A5984" s="74">
        <v>5915492</v>
      </c>
      <c r="B5984" t="s">
        <v>27565</v>
      </c>
      <c r="C5984" s="74" t="s">
        <v>2357</v>
      </c>
      <c r="D5984" s="74">
        <v>14.16</v>
      </c>
    </row>
    <row r="5985" spans="1:4" x14ac:dyDescent="0.25">
      <c r="A5985" s="74">
        <v>5915493</v>
      </c>
      <c r="B5985" t="s">
        <v>27566</v>
      </c>
      <c r="C5985" s="74" t="s">
        <v>2357</v>
      </c>
      <c r="D5985" s="74">
        <v>11.56</v>
      </c>
    </row>
    <row r="5986" spans="1:4" x14ac:dyDescent="0.25">
      <c r="A5986" s="74">
        <v>5915488</v>
      </c>
      <c r="B5986" t="s">
        <v>27567</v>
      </c>
      <c r="C5986" s="74" t="s">
        <v>2357</v>
      </c>
      <c r="D5986" s="74">
        <v>13.2</v>
      </c>
    </row>
    <row r="5987" spans="1:4" x14ac:dyDescent="0.25">
      <c r="A5987" s="74">
        <v>5915489</v>
      </c>
      <c r="B5987" t="s">
        <v>27568</v>
      </c>
      <c r="C5987" s="74" t="s">
        <v>2357</v>
      </c>
      <c r="D5987" s="74">
        <v>10.56</v>
      </c>
    </row>
    <row r="5988" spans="1:4" x14ac:dyDescent="0.25">
      <c r="A5988" s="74">
        <v>5915490</v>
      </c>
      <c r="B5988" t="s">
        <v>27569</v>
      </c>
      <c r="C5988" s="74" t="s">
        <v>2357</v>
      </c>
      <c r="D5988" s="74">
        <v>8.6300000000000008</v>
      </c>
    </row>
    <row r="5989" spans="1:4" x14ac:dyDescent="0.25">
      <c r="A5989" s="74">
        <v>5915494</v>
      </c>
      <c r="B5989" t="s">
        <v>27570</v>
      </c>
      <c r="C5989" s="74" t="s">
        <v>2357</v>
      </c>
      <c r="D5989" s="74">
        <v>30.69</v>
      </c>
    </row>
    <row r="5990" spans="1:4" x14ac:dyDescent="0.25">
      <c r="A5990" s="74">
        <v>5915495</v>
      </c>
      <c r="B5990" t="s">
        <v>27571</v>
      </c>
      <c r="C5990" s="74" t="s">
        <v>2357</v>
      </c>
      <c r="D5990" s="74">
        <v>24.55</v>
      </c>
    </row>
    <row r="5991" spans="1:4" x14ac:dyDescent="0.25">
      <c r="A5991" s="74">
        <v>5915496</v>
      </c>
      <c r="B5991" t="s">
        <v>27572</v>
      </c>
      <c r="C5991" s="74" t="s">
        <v>2357</v>
      </c>
      <c r="D5991" s="74">
        <v>20.05</v>
      </c>
    </row>
    <row r="5992" spans="1:4" x14ac:dyDescent="0.25">
      <c r="A5992" s="74">
        <v>5915325</v>
      </c>
      <c r="B5992" t="s">
        <v>27573</v>
      </c>
      <c r="C5992" s="74" t="s">
        <v>2357</v>
      </c>
      <c r="D5992" s="74">
        <v>70.959999999999994</v>
      </c>
    </row>
    <row r="5993" spans="1:4" x14ac:dyDescent="0.25">
      <c r="A5993" s="74">
        <v>5915326</v>
      </c>
      <c r="B5993" t="s">
        <v>27574</v>
      </c>
      <c r="C5993" s="74" t="s">
        <v>2357</v>
      </c>
      <c r="D5993" s="74">
        <v>56.74</v>
      </c>
    </row>
    <row r="5994" spans="1:4" x14ac:dyDescent="0.25">
      <c r="A5994" s="74">
        <v>5915327</v>
      </c>
      <c r="B5994" t="s">
        <v>27575</v>
      </c>
      <c r="C5994" s="74" t="s">
        <v>2357</v>
      </c>
      <c r="D5994" s="74">
        <v>46.36</v>
      </c>
    </row>
    <row r="5995" spans="1:4" x14ac:dyDescent="0.25">
      <c r="A5995" s="74">
        <v>5915328</v>
      </c>
      <c r="B5995" t="s">
        <v>27576</v>
      </c>
      <c r="C5995" s="74" t="s">
        <v>2357</v>
      </c>
      <c r="D5995" s="74">
        <v>83.19</v>
      </c>
    </row>
    <row r="5996" spans="1:4" x14ac:dyDescent="0.25">
      <c r="A5996" s="74">
        <v>5915329</v>
      </c>
      <c r="B5996" t="s">
        <v>27577</v>
      </c>
      <c r="C5996" s="74" t="s">
        <v>2357</v>
      </c>
      <c r="D5996" s="74">
        <v>66.52</v>
      </c>
    </row>
    <row r="5997" spans="1:4" x14ac:dyDescent="0.25">
      <c r="A5997" s="74">
        <v>5915330</v>
      </c>
      <c r="B5997" t="s">
        <v>27578</v>
      </c>
      <c r="C5997" s="74" t="s">
        <v>2357</v>
      </c>
      <c r="D5997" s="74">
        <v>54.35</v>
      </c>
    </row>
    <row r="5998" spans="1:4" x14ac:dyDescent="0.25">
      <c r="A5998" s="74">
        <v>5915331</v>
      </c>
      <c r="B5998" t="s">
        <v>27579</v>
      </c>
      <c r="C5998" s="74" t="s">
        <v>2357</v>
      </c>
      <c r="D5998" s="74">
        <v>163.38</v>
      </c>
    </row>
    <row r="5999" spans="1:4" x14ac:dyDescent="0.25">
      <c r="A5999" s="74">
        <v>5915332</v>
      </c>
      <c r="B5999" t="s">
        <v>27580</v>
      </c>
      <c r="C5999" s="74" t="s">
        <v>2357</v>
      </c>
      <c r="D5999" s="74">
        <v>130.63999999999999</v>
      </c>
    </row>
    <row r="6000" spans="1:4" x14ac:dyDescent="0.25">
      <c r="A6000" s="74">
        <v>5915333</v>
      </c>
      <c r="B6000" t="s">
        <v>27581</v>
      </c>
      <c r="C6000" s="74" t="s">
        <v>2357</v>
      </c>
      <c r="D6000" s="74">
        <v>106.74</v>
      </c>
    </row>
    <row r="6001" spans="1:4" x14ac:dyDescent="0.25">
      <c r="A6001" s="74">
        <v>5915364</v>
      </c>
      <c r="B6001" t="s">
        <v>27582</v>
      </c>
      <c r="C6001" s="74" t="s">
        <v>2357</v>
      </c>
      <c r="D6001" s="74">
        <v>184.51</v>
      </c>
    </row>
    <row r="6002" spans="1:4" x14ac:dyDescent="0.25">
      <c r="A6002" s="74">
        <v>5915365</v>
      </c>
      <c r="B6002" t="s">
        <v>27583</v>
      </c>
      <c r="C6002" s="74" t="s">
        <v>2357</v>
      </c>
      <c r="D6002" s="74">
        <v>147.54</v>
      </c>
    </row>
    <row r="6003" spans="1:4" x14ac:dyDescent="0.25">
      <c r="A6003" s="74">
        <v>5915361</v>
      </c>
      <c r="B6003" t="s">
        <v>27584</v>
      </c>
      <c r="C6003" s="74" t="s">
        <v>2357</v>
      </c>
      <c r="D6003" s="74">
        <v>120.54</v>
      </c>
    </row>
    <row r="6004" spans="1:4" x14ac:dyDescent="0.25">
      <c r="A6004" s="74">
        <v>5919716</v>
      </c>
      <c r="B6004" t="s">
        <v>27585</v>
      </c>
      <c r="C6004" s="74" t="s">
        <v>2357</v>
      </c>
      <c r="D6004" s="74">
        <v>202.21</v>
      </c>
    </row>
    <row r="6005" spans="1:4" x14ac:dyDescent="0.25">
      <c r="A6005" s="74">
        <v>5919717</v>
      </c>
      <c r="B6005" t="s">
        <v>27586</v>
      </c>
      <c r="C6005" s="74" t="s">
        <v>2357</v>
      </c>
      <c r="D6005" s="74">
        <v>174.12</v>
      </c>
    </row>
    <row r="6006" spans="1:4" x14ac:dyDescent="0.25">
      <c r="A6006" s="74">
        <v>6106220</v>
      </c>
      <c r="B6006" t="s">
        <v>27587</v>
      </c>
      <c r="C6006" s="74" t="s">
        <v>4</v>
      </c>
      <c r="D6006" s="74">
        <v>11.42</v>
      </c>
    </row>
    <row r="6007" spans="1:4" x14ac:dyDescent="0.25">
      <c r="A6007" s="74">
        <v>6106183</v>
      </c>
      <c r="B6007" t="s">
        <v>27588</v>
      </c>
      <c r="C6007" s="74" t="s">
        <v>21800</v>
      </c>
      <c r="D6007" s="74">
        <v>285.02999999999997</v>
      </c>
    </row>
    <row r="6008" spans="1:4" x14ac:dyDescent="0.25">
      <c r="A6008" s="74">
        <v>6106182</v>
      </c>
      <c r="B6008" t="s">
        <v>27589</v>
      </c>
      <c r="C6008" s="74" t="s">
        <v>21800</v>
      </c>
      <c r="D6008" s="74">
        <v>244.31</v>
      </c>
    </row>
    <row r="6009" spans="1:4" x14ac:dyDescent="0.25">
      <c r="A6009" s="74">
        <v>6106194</v>
      </c>
      <c r="B6009" t="s">
        <v>27590</v>
      </c>
      <c r="C6009" s="74" t="s">
        <v>21800</v>
      </c>
      <c r="D6009" s="74">
        <v>651.4</v>
      </c>
    </row>
    <row r="6010" spans="1:4" x14ac:dyDescent="0.25">
      <c r="A6010" s="74">
        <v>6106195</v>
      </c>
      <c r="B6010" t="s">
        <v>27591</v>
      </c>
      <c r="C6010" s="74" t="s">
        <v>21800</v>
      </c>
      <c r="D6010" s="74">
        <v>721.9</v>
      </c>
    </row>
    <row r="6011" spans="1:4" x14ac:dyDescent="0.25">
      <c r="A6011" s="74">
        <v>6106331</v>
      </c>
      <c r="B6011" t="s">
        <v>27592</v>
      </c>
      <c r="C6011" s="74" t="s">
        <v>21800</v>
      </c>
      <c r="D6011" s="74">
        <v>1692.29</v>
      </c>
    </row>
    <row r="6012" spans="1:4" x14ac:dyDescent="0.25">
      <c r="A6012" s="74">
        <v>6106332</v>
      </c>
      <c r="B6012" t="s">
        <v>27593</v>
      </c>
      <c r="C6012" s="74" t="s">
        <v>21800</v>
      </c>
      <c r="D6012" s="74">
        <v>1801.4</v>
      </c>
    </row>
    <row r="6013" spans="1:4" x14ac:dyDescent="0.25">
      <c r="A6013" s="74">
        <v>6106206</v>
      </c>
      <c r="B6013" t="s">
        <v>27594</v>
      </c>
      <c r="C6013" s="74" t="s">
        <v>21800</v>
      </c>
      <c r="D6013" s="74">
        <v>1921.91</v>
      </c>
    </row>
    <row r="6014" spans="1:4" x14ac:dyDescent="0.25">
      <c r="A6014" s="74">
        <v>6106207</v>
      </c>
      <c r="B6014" t="s">
        <v>27595</v>
      </c>
      <c r="C6014" s="74" t="s">
        <v>21800</v>
      </c>
      <c r="D6014" s="74">
        <v>2049.16</v>
      </c>
    </row>
    <row r="6015" spans="1:4" x14ac:dyDescent="0.25">
      <c r="A6015" s="74">
        <v>6106222</v>
      </c>
      <c r="B6015" t="s">
        <v>27596</v>
      </c>
      <c r="C6015" s="74" t="s">
        <v>21800</v>
      </c>
      <c r="D6015" s="74">
        <v>285.02999999999997</v>
      </c>
    </row>
    <row r="6016" spans="1:4" x14ac:dyDescent="0.25">
      <c r="A6016" s="74">
        <v>6106221</v>
      </c>
      <c r="B6016" t="s">
        <v>27597</v>
      </c>
      <c r="C6016" s="74" t="s">
        <v>21800</v>
      </c>
      <c r="D6016" s="74">
        <v>244.31</v>
      </c>
    </row>
    <row r="6017" spans="1:4" x14ac:dyDescent="0.25">
      <c r="A6017" s="74">
        <v>6106224</v>
      </c>
      <c r="B6017" t="s">
        <v>27598</v>
      </c>
      <c r="C6017" s="74" t="s">
        <v>21800</v>
      </c>
      <c r="D6017" s="74">
        <v>651.4</v>
      </c>
    </row>
    <row r="6018" spans="1:4" x14ac:dyDescent="0.25">
      <c r="A6018" s="74">
        <v>6106225</v>
      </c>
      <c r="B6018" t="s">
        <v>27599</v>
      </c>
      <c r="C6018" s="74" t="s">
        <v>21800</v>
      </c>
      <c r="D6018" s="74">
        <v>721.9</v>
      </c>
    </row>
    <row r="6019" spans="1:4" x14ac:dyDescent="0.25">
      <c r="A6019" s="74">
        <v>6106228</v>
      </c>
      <c r="B6019" t="s">
        <v>27600</v>
      </c>
      <c r="C6019" s="74" t="s">
        <v>21800</v>
      </c>
      <c r="D6019" s="74">
        <v>1651.27</v>
      </c>
    </row>
    <row r="6020" spans="1:4" x14ac:dyDescent="0.25">
      <c r="A6020" s="74">
        <v>6106229</v>
      </c>
      <c r="B6020" t="s">
        <v>27601</v>
      </c>
      <c r="C6020" s="74" t="s">
        <v>21800</v>
      </c>
      <c r="D6020" s="74">
        <v>1759.19</v>
      </c>
    </row>
    <row r="6021" spans="1:4" x14ac:dyDescent="0.25">
      <c r="A6021" s="74">
        <v>6106328</v>
      </c>
      <c r="B6021" t="s">
        <v>27602</v>
      </c>
      <c r="C6021" s="74" t="s">
        <v>21800</v>
      </c>
      <c r="D6021" s="74">
        <v>134.82</v>
      </c>
    </row>
    <row r="6022" spans="1:4" x14ac:dyDescent="0.25">
      <c r="A6022" s="74">
        <v>6106330</v>
      </c>
      <c r="B6022" t="s">
        <v>27603</v>
      </c>
      <c r="C6022" s="74" t="s">
        <v>21800</v>
      </c>
      <c r="D6022" s="74">
        <v>670.18</v>
      </c>
    </row>
    <row r="6023" spans="1:4" x14ac:dyDescent="0.25">
      <c r="A6023" s="74">
        <v>6106326</v>
      </c>
      <c r="B6023" t="s">
        <v>27604</v>
      </c>
      <c r="C6023" s="74" t="s">
        <v>21800</v>
      </c>
      <c r="D6023" s="74">
        <v>55.63</v>
      </c>
    </row>
    <row r="6024" spans="1:4" x14ac:dyDescent="0.25">
      <c r="A6024" s="74">
        <v>6106324</v>
      </c>
      <c r="B6024" t="s">
        <v>27605</v>
      </c>
      <c r="C6024" s="74" t="s">
        <v>21800</v>
      </c>
      <c r="D6024" s="74">
        <v>35</v>
      </c>
    </row>
    <row r="6025" spans="1:4" x14ac:dyDescent="0.25">
      <c r="A6025" s="74">
        <v>6106327</v>
      </c>
      <c r="B6025" t="s">
        <v>27606</v>
      </c>
      <c r="C6025" s="74" t="s">
        <v>21800</v>
      </c>
      <c r="D6025" s="74">
        <v>134.79</v>
      </c>
    </row>
    <row r="6026" spans="1:4" x14ac:dyDescent="0.25">
      <c r="A6026" s="74">
        <v>6106329</v>
      </c>
      <c r="B6026" t="s">
        <v>27607</v>
      </c>
      <c r="C6026" s="74" t="s">
        <v>21800</v>
      </c>
      <c r="D6026" s="74">
        <v>671.14</v>
      </c>
    </row>
    <row r="6027" spans="1:4" x14ac:dyDescent="0.25">
      <c r="A6027" s="74">
        <v>6106325</v>
      </c>
      <c r="B6027" t="s">
        <v>27608</v>
      </c>
      <c r="C6027" s="74" t="s">
        <v>21800</v>
      </c>
      <c r="D6027" s="74">
        <v>55.77</v>
      </c>
    </row>
    <row r="6028" spans="1:4" x14ac:dyDescent="0.25">
      <c r="A6028" s="74">
        <v>6208126</v>
      </c>
      <c r="B6028" t="s">
        <v>27609</v>
      </c>
      <c r="C6028" s="74" t="s">
        <v>4</v>
      </c>
      <c r="D6028" s="74">
        <v>21.06</v>
      </c>
    </row>
    <row r="6029" spans="1:4" x14ac:dyDescent="0.25">
      <c r="A6029" s="74">
        <v>6205797</v>
      </c>
      <c r="B6029" t="s">
        <v>27610</v>
      </c>
      <c r="C6029" s="74" t="s">
        <v>4</v>
      </c>
      <c r="D6029" s="74">
        <v>12.63</v>
      </c>
    </row>
    <row r="6030" spans="1:4" x14ac:dyDescent="0.25">
      <c r="A6030" s="74">
        <v>6205791</v>
      </c>
      <c r="B6030" t="s">
        <v>27611</v>
      </c>
      <c r="C6030" s="74" t="s">
        <v>3</v>
      </c>
      <c r="D6030" s="74">
        <v>320.12</v>
      </c>
    </row>
    <row r="6031" spans="1:4" x14ac:dyDescent="0.25">
      <c r="A6031" s="74">
        <v>6205792</v>
      </c>
      <c r="B6031" t="s">
        <v>27612</v>
      </c>
      <c r="C6031" s="74" t="s">
        <v>3</v>
      </c>
      <c r="D6031" s="74">
        <v>385.14</v>
      </c>
    </row>
    <row r="6032" spans="1:4" x14ac:dyDescent="0.25">
      <c r="A6032" s="74">
        <v>6205793</v>
      </c>
      <c r="B6032" t="s">
        <v>27613</v>
      </c>
      <c r="C6032" s="74" t="s">
        <v>3</v>
      </c>
      <c r="D6032" s="74">
        <v>454.01</v>
      </c>
    </row>
    <row r="6033" spans="1:4" x14ac:dyDescent="0.25">
      <c r="A6033" s="74">
        <v>6205796</v>
      </c>
      <c r="B6033" t="s">
        <v>27614</v>
      </c>
      <c r="C6033" s="74" t="s">
        <v>3</v>
      </c>
      <c r="D6033" s="74">
        <v>811.39</v>
      </c>
    </row>
    <row r="6034" spans="1:4" x14ac:dyDescent="0.25">
      <c r="A6034" s="74">
        <v>6219451</v>
      </c>
      <c r="B6034" t="s">
        <v>27615</v>
      </c>
      <c r="C6034" s="74" t="s">
        <v>3</v>
      </c>
      <c r="D6034" s="74">
        <v>875.54</v>
      </c>
    </row>
    <row r="6035" spans="1:4" x14ac:dyDescent="0.25">
      <c r="A6035" s="74">
        <v>6219452</v>
      </c>
      <c r="B6035" t="s">
        <v>27616</v>
      </c>
      <c r="C6035" s="74" t="s">
        <v>3</v>
      </c>
      <c r="D6035" s="74">
        <v>943.56</v>
      </c>
    </row>
    <row r="6036" spans="1:4" x14ac:dyDescent="0.25">
      <c r="A6036" s="74">
        <v>6205794</v>
      </c>
      <c r="B6036" t="s">
        <v>27617</v>
      </c>
      <c r="C6036" s="74" t="s">
        <v>3</v>
      </c>
      <c r="D6036" s="74">
        <v>694.64</v>
      </c>
    </row>
    <row r="6037" spans="1:4" x14ac:dyDescent="0.25">
      <c r="A6037" s="74">
        <v>6205795</v>
      </c>
      <c r="B6037" t="s">
        <v>27618</v>
      </c>
      <c r="C6037" s="74" t="s">
        <v>3</v>
      </c>
      <c r="D6037" s="74">
        <v>751.09</v>
      </c>
    </row>
    <row r="6038" spans="1:4" x14ac:dyDescent="0.25">
      <c r="A6038" s="74">
        <v>6219521</v>
      </c>
      <c r="B6038" t="s">
        <v>27619</v>
      </c>
      <c r="C6038" s="74" t="s">
        <v>21800</v>
      </c>
      <c r="D6038" s="74">
        <v>154.71</v>
      </c>
    </row>
    <row r="6039" spans="1:4" x14ac:dyDescent="0.25">
      <c r="A6039" s="74">
        <v>6219527</v>
      </c>
      <c r="B6039" t="s">
        <v>27620</v>
      </c>
      <c r="C6039" s="74" t="s">
        <v>23038</v>
      </c>
      <c r="D6039" s="74">
        <v>409.77</v>
      </c>
    </row>
    <row r="6040" spans="1:4" x14ac:dyDescent="0.25">
      <c r="A6040" s="74">
        <v>6219526</v>
      </c>
      <c r="B6040" t="s">
        <v>27621</v>
      </c>
      <c r="C6040" s="74" t="s">
        <v>3</v>
      </c>
      <c r="D6040" s="74">
        <v>60.33</v>
      </c>
    </row>
    <row r="6041" spans="1:4" x14ac:dyDescent="0.25">
      <c r="A6041" s="74">
        <v>6219525</v>
      </c>
      <c r="B6041" t="s">
        <v>27622</v>
      </c>
      <c r="C6041" s="74" t="s">
        <v>3</v>
      </c>
      <c r="D6041" s="74">
        <v>56.54</v>
      </c>
    </row>
    <row r="6042" spans="1:4" x14ac:dyDescent="0.25">
      <c r="A6042" s="74">
        <v>6219508</v>
      </c>
      <c r="B6042" t="s">
        <v>27623</v>
      </c>
      <c r="C6042" s="74" t="s">
        <v>3</v>
      </c>
      <c r="D6042" s="74">
        <v>360.77</v>
      </c>
    </row>
    <row r="6043" spans="1:4" x14ac:dyDescent="0.25">
      <c r="A6043" s="74">
        <v>6219511</v>
      </c>
      <c r="B6043" t="s">
        <v>27624</v>
      </c>
      <c r="C6043" s="74" t="s">
        <v>3</v>
      </c>
      <c r="D6043" s="74">
        <v>277.47000000000003</v>
      </c>
    </row>
    <row r="6044" spans="1:4" x14ac:dyDescent="0.25">
      <c r="A6044" s="74">
        <v>6219500</v>
      </c>
      <c r="B6044" t="s">
        <v>27625</v>
      </c>
      <c r="C6044" s="74" t="s">
        <v>21800</v>
      </c>
      <c r="D6044" s="74">
        <v>137.16</v>
      </c>
    </row>
    <row r="6045" spans="1:4" x14ac:dyDescent="0.25">
      <c r="A6045" s="74">
        <v>6219418</v>
      </c>
      <c r="B6045" t="s">
        <v>27626</v>
      </c>
      <c r="C6045" s="74" t="s">
        <v>21800</v>
      </c>
      <c r="D6045" s="74">
        <v>300.45</v>
      </c>
    </row>
    <row r="6046" spans="1:4" x14ac:dyDescent="0.25">
      <c r="A6046" s="74">
        <v>6219412</v>
      </c>
      <c r="B6046" t="s">
        <v>27627</v>
      </c>
      <c r="C6046" s="74" t="s">
        <v>21800</v>
      </c>
      <c r="D6046" s="74">
        <v>210.23</v>
      </c>
    </row>
    <row r="6047" spans="1:4" x14ac:dyDescent="0.25">
      <c r="A6047" s="74">
        <v>6219406</v>
      </c>
      <c r="B6047" t="s">
        <v>27628</v>
      </c>
      <c r="C6047" s="74" t="s">
        <v>21800</v>
      </c>
      <c r="D6047" s="74">
        <v>147.44999999999999</v>
      </c>
    </row>
    <row r="6048" spans="1:4" x14ac:dyDescent="0.25">
      <c r="A6048" s="74">
        <v>6219501</v>
      </c>
      <c r="B6048" t="s">
        <v>27629</v>
      </c>
      <c r="C6048" s="74" t="s">
        <v>21800</v>
      </c>
      <c r="D6048" s="74">
        <v>148.63</v>
      </c>
    </row>
    <row r="6049" spans="1:4" x14ac:dyDescent="0.25">
      <c r="A6049" s="74">
        <v>6219419</v>
      </c>
      <c r="B6049" t="s">
        <v>27630</v>
      </c>
      <c r="C6049" s="74" t="s">
        <v>21800</v>
      </c>
      <c r="D6049" s="74">
        <v>331.06</v>
      </c>
    </row>
    <row r="6050" spans="1:4" x14ac:dyDescent="0.25">
      <c r="A6050" s="74">
        <v>6219413</v>
      </c>
      <c r="B6050" t="s">
        <v>27631</v>
      </c>
      <c r="C6050" s="74" t="s">
        <v>21800</v>
      </c>
      <c r="D6050" s="74">
        <v>229.8</v>
      </c>
    </row>
    <row r="6051" spans="1:4" x14ac:dyDescent="0.25">
      <c r="A6051" s="74">
        <v>6219407</v>
      </c>
      <c r="B6051" t="s">
        <v>27632</v>
      </c>
      <c r="C6051" s="74" t="s">
        <v>21800</v>
      </c>
      <c r="D6051" s="74">
        <v>159.97</v>
      </c>
    </row>
    <row r="6052" spans="1:4" x14ac:dyDescent="0.25">
      <c r="A6052" s="74">
        <v>6219502</v>
      </c>
      <c r="B6052" t="s">
        <v>27633</v>
      </c>
      <c r="C6052" s="74" t="s">
        <v>21800</v>
      </c>
      <c r="D6052" s="74">
        <v>160.97</v>
      </c>
    </row>
    <row r="6053" spans="1:4" x14ac:dyDescent="0.25">
      <c r="A6053" s="74">
        <v>6219420</v>
      </c>
      <c r="B6053" t="s">
        <v>27634</v>
      </c>
      <c r="C6053" s="74" t="s">
        <v>21800</v>
      </c>
      <c r="D6053" s="74">
        <v>371.22</v>
      </c>
    </row>
    <row r="6054" spans="1:4" x14ac:dyDescent="0.25">
      <c r="A6054" s="74">
        <v>6219414</v>
      </c>
      <c r="B6054" t="s">
        <v>27635</v>
      </c>
      <c r="C6054" s="74" t="s">
        <v>21800</v>
      </c>
      <c r="D6054" s="74">
        <v>253.13</v>
      </c>
    </row>
    <row r="6055" spans="1:4" x14ac:dyDescent="0.25">
      <c r="A6055" s="74">
        <v>6219408</v>
      </c>
      <c r="B6055" t="s">
        <v>27636</v>
      </c>
      <c r="C6055" s="74" t="s">
        <v>21800</v>
      </c>
      <c r="D6055" s="74">
        <v>173.21</v>
      </c>
    </row>
    <row r="6056" spans="1:4" x14ac:dyDescent="0.25">
      <c r="A6056" s="74">
        <v>6219503</v>
      </c>
      <c r="B6056" t="s">
        <v>27637</v>
      </c>
      <c r="C6056" s="74" t="s">
        <v>21800</v>
      </c>
      <c r="D6056" s="74">
        <v>186.66</v>
      </c>
    </row>
    <row r="6057" spans="1:4" x14ac:dyDescent="0.25">
      <c r="A6057" s="74">
        <v>6219421</v>
      </c>
      <c r="B6057" t="s">
        <v>27638</v>
      </c>
      <c r="C6057" s="74" t="s">
        <v>21800</v>
      </c>
      <c r="D6057" s="74">
        <v>442.14</v>
      </c>
    </row>
    <row r="6058" spans="1:4" x14ac:dyDescent="0.25">
      <c r="A6058" s="74">
        <v>6219415</v>
      </c>
      <c r="B6058" t="s">
        <v>27639</v>
      </c>
      <c r="C6058" s="74" t="s">
        <v>21800</v>
      </c>
      <c r="D6058" s="74">
        <v>296.44</v>
      </c>
    </row>
    <row r="6059" spans="1:4" x14ac:dyDescent="0.25">
      <c r="A6059" s="74">
        <v>6219409</v>
      </c>
      <c r="B6059" t="s">
        <v>27640</v>
      </c>
      <c r="C6059" s="74" t="s">
        <v>21800</v>
      </c>
      <c r="D6059" s="74">
        <v>202.34</v>
      </c>
    </row>
    <row r="6060" spans="1:4" x14ac:dyDescent="0.25">
      <c r="A6060" s="74">
        <v>6219518</v>
      </c>
      <c r="B6060" t="s">
        <v>27641</v>
      </c>
      <c r="C6060" s="74" t="s">
        <v>21800</v>
      </c>
      <c r="D6060" s="74">
        <v>50.37</v>
      </c>
    </row>
    <row r="6061" spans="1:4" x14ac:dyDescent="0.25">
      <c r="A6061" s="74">
        <v>6219504</v>
      </c>
      <c r="B6061" t="s">
        <v>27642</v>
      </c>
      <c r="C6061" s="74" t="s">
        <v>21800</v>
      </c>
      <c r="D6061" s="74">
        <v>121.47</v>
      </c>
    </row>
    <row r="6062" spans="1:4" x14ac:dyDescent="0.25">
      <c r="A6062" s="74">
        <v>6219422</v>
      </c>
      <c r="B6062" t="s">
        <v>27643</v>
      </c>
      <c r="C6062" s="74" t="s">
        <v>21800</v>
      </c>
      <c r="D6062" s="74">
        <v>271.05</v>
      </c>
    </row>
    <row r="6063" spans="1:4" x14ac:dyDescent="0.25">
      <c r="A6063" s="74">
        <v>6219416</v>
      </c>
      <c r="B6063" t="s">
        <v>27644</v>
      </c>
      <c r="C6063" s="74" t="s">
        <v>21800</v>
      </c>
      <c r="D6063" s="74">
        <v>208.13</v>
      </c>
    </row>
    <row r="6064" spans="1:4" x14ac:dyDescent="0.25">
      <c r="A6064" s="74">
        <v>6219410</v>
      </c>
      <c r="B6064" t="s">
        <v>27645</v>
      </c>
      <c r="C6064" s="74" t="s">
        <v>21800</v>
      </c>
      <c r="D6064" s="74">
        <v>145.02000000000001</v>
      </c>
    </row>
    <row r="6065" spans="1:4" x14ac:dyDescent="0.25">
      <c r="A6065" s="74">
        <v>6219505</v>
      </c>
      <c r="B6065" t="s">
        <v>27646</v>
      </c>
      <c r="C6065" s="74" t="s">
        <v>21800</v>
      </c>
      <c r="D6065" s="74">
        <v>103.07</v>
      </c>
    </row>
    <row r="6066" spans="1:4" x14ac:dyDescent="0.25">
      <c r="A6066" s="74">
        <v>6219423</v>
      </c>
      <c r="B6066" t="s">
        <v>27647</v>
      </c>
      <c r="C6066" s="74" t="s">
        <v>21800</v>
      </c>
      <c r="D6066" s="74">
        <v>242.36</v>
      </c>
    </row>
    <row r="6067" spans="1:4" x14ac:dyDescent="0.25">
      <c r="A6067" s="74">
        <v>6219417</v>
      </c>
      <c r="B6067" t="s">
        <v>27648</v>
      </c>
      <c r="C6067" s="74" t="s">
        <v>21800</v>
      </c>
      <c r="D6067" s="74">
        <v>183.62</v>
      </c>
    </row>
    <row r="6068" spans="1:4" x14ac:dyDescent="0.25">
      <c r="A6068" s="74">
        <v>6219411</v>
      </c>
      <c r="B6068" t="s">
        <v>27649</v>
      </c>
      <c r="C6068" s="74" t="s">
        <v>21800</v>
      </c>
      <c r="D6068" s="74">
        <v>124.82</v>
      </c>
    </row>
    <row r="6069" spans="1:4" x14ac:dyDescent="0.25">
      <c r="A6069" s="74">
        <v>6219520</v>
      </c>
      <c r="B6069" t="s">
        <v>27650</v>
      </c>
      <c r="C6069" s="74" t="s">
        <v>23038</v>
      </c>
      <c r="D6069" s="74">
        <v>54.23</v>
      </c>
    </row>
    <row r="6070" spans="1:4" x14ac:dyDescent="0.25">
      <c r="A6070" s="74">
        <v>6219433</v>
      </c>
      <c r="B6070" t="s">
        <v>27651</v>
      </c>
      <c r="C6070" s="74" t="s">
        <v>3</v>
      </c>
      <c r="D6070" s="74">
        <v>110.9</v>
      </c>
    </row>
    <row r="6071" spans="1:4" x14ac:dyDescent="0.25">
      <c r="A6071" s="74">
        <v>6205801</v>
      </c>
      <c r="B6071" t="s">
        <v>27652</v>
      </c>
      <c r="C6071" s="74" t="s">
        <v>3</v>
      </c>
      <c r="D6071" s="74">
        <v>71.62</v>
      </c>
    </row>
    <row r="6072" spans="1:4" x14ac:dyDescent="0.25">
      <c r="A6072" s="74">
        <v>6219524</v>
      </c>
      <c r="B6072" t="s">
        <v>27653</v>
      </c>
      <c r="C6072" s="74" t="s">
        <v>15645</v>
      </c>
      <c r="D6072" s="74">
        <v>10.83</v>
      </c>
    </row>
    <row r="6073" spans="1:4" x14ac:dyDescent="0.25">
      <c r="A6073" s="74">
        <v>6416036</v>
      </c>
      <c r="B6073" t="s">
        <v>28954</v>
      </c>
      <c r="C6073" s="74" t="s">
        <v>21800</v>
      </c>
      <c r="D6073" s="74">
        <v>151.99</v>
      </c>
    </row>
    <row r="6074" spans="1:4" x14ac:dyDescent="0.25">
      <c r="A6074" s="74">
        <v>6416038</v>
      </c>
      <c r="B6074" t="s">
        <v>28955</v>
      </c>
      <c r="C6074" s="74" t="s">
        <v>21800</v>
      </c>
      <c r="D6074" s="74">
        <v>66.94</v>
      </c>
    </row>
    <row r="6075" spans="1:4" x14ac:dyDescent="0.25">
      <c r="A6075" s="74">
        <v>6416037</v>
      </c>
      <c r="B6075" t="s">
        <v>28956</v>
      </c>
      <c r="C6075" s="74" t="s">
        <v>21800</v>
      </c>
      <c r="D6075" s="74">
        <v>161.13</v>
      </c>
    </row>
    <row r="6076" spans="1:4" x14ac:dyDescent="0.25">
      <c r="A6076" s="74">
        <v>6416035</v>
      </c>
      <c r="B6076" t="s">
        <v>28957</v>
      </c>
      <c r="C6076" s="74" t="s">
        <v>21800</v>
      </c>
      <c r="D6076" s="74">
        <v>75.31</v>
      </c>
    </row>
    <row r="6077" spans="1:4" x14ac:dyDescent="0.25">
      <c r="A6077" s="74">
        <v>6416076</v>
      </c>
      <c r="B6077" t="s">
        <v>27654</v>
      </c>
      <c r="C6077" s="74" t="s">
        <v>63</v>
      </c>
      <c r="D6077" s="74">
        <v>177.11</v>
      </c>
    </row>
    <row r="6078" spans="1:4" x14ac:dyDescent="0.25">
      <c r="A6078" s="74">
        <v>6416075</v>
      </c>
      <c r="B6078" t="s">
        <v>27655</v>
      </c>
      <c r="C6078" s="74" t="s">
        <v>63</v>
      </c>
      <c r="D6078" s="74">
        <v>106</v>
      </c>
    </row>
    <row r="6079" spans="1:4" x14ac:dyDescent="0.25">
      <c r="A6079" s="74">
        <v>6416226</v>
      </c>
      <c r="B6079" t="s">
        <v>27656</v>
      </c>
      <c r="C6079" s="74" t="s">
        <v>63</v>
      </c>
      <c r="D6079" s="74">
        <v>165.54</v>
      </c>
    </row>
    <row r="6080" spans="1:4" x14ac:dyDescent="0.25">
      <c r="A6080" s="74">
        <v>6416225</v>
      </c>
      <c r="B6080" t="s">
        <v>27657</v>
      </c>
      <c r="C6080" s="74" t="s">
        <v>63</v>
      </c>
      <c r="D6080" s="74">
        <v>92.86</v>
      </c>
    </row>
    <row r="6081" spans="1:4" x14ac:dyDescent="0.25">
      <c r="A6081" s="74">
        <v>6416084</v>
      </c>
      <c r="B6081" t="s">
        <v>27658</v>
      </c>
      <c r="C6081" s="74" t="s">
        <v>63</v>
      </c>
      <c r="D6081" s="74">
        <v>168.37</v>
      </c>
    </row>
    <row r="6082" spans="1:4" x14ac:dyDescent="0.25">
      <c r="A6082" s="74">
        <v>6416083</v>
      </c>
      <c r="B6082" t="s">
        <v>27659</v>
      </c>
      <c r="C6082" s="74" t="s">
        <v>63</v>
      </c>
      <c r="D6082" s="74">
        <v>93.65</v>
      </c>
    </row>
    <row r="6083" spans="1:4" x14ac:dyDescent="0.25">
      <c r="A6083" s="74">
        <v>6416234</v>
      </c>
      <c r="B6083" t="s">
        <v>27660</v>
      </c>
      <c r="C6083" s="74" t="s">
        <v>63</v>
      </c>
      <c r="D6083" s="74">
        <v>174.93</v>
      </c>
    </row>
    <row r="6084" spans="1:4" x14ac:dyDescent="0.25">
      <c r="A6084" s="74">
        <v>6416233</v>
      </c>
      <c r="B6084" t="s">
        <v>27661</v>
      </c>
      <c r="C6084" s="74" t="s">
        <v>63</v>
      </c>
      <c r="D6084" s="74">
        <v>101.54</v>
      </c>
    </row>
    <row r="6085" spans="1:4" x14ac:dyDescent="0.25">
      <c r="A6085" s="74">
        <v>6416236</v>
      </c>
      <c r="B6085" t="s">
        <v>27662</v>
      </c>
      <c r="C6085" s="74" t="s">
        <v>63</v>
      </c>
      <c r="D6085" s="74">
        <v>179.2</v>
      </c>
    </row>
    <row r="6086" spans="1:4" x14ac:dyDescent="0.25">
      <c r="A6086" s="74">
        <v>6416235</v>
      </c>
      <c r="B6086" t="s">
        <v>27663</v>
      </c>
      <c r="C6086" s="74" t="s">
        <v>63</v>
      </c>
      <c r="D6086" s="74">
        <v>106.76</v>
      </c>
    </row>
    <row r="6087" spans="1:4" x14ac:dyDescent="0.25">
      <c r="A6087" s="74">
        <v>6416040</v>
      </c>
      <c r="B6087" t="s">
        <v>27664</v>
      </c>
      <c r="C6087" s="74" t="s">
        <v>21800</v>
      </c>
      <c r="D6087" s="74">
        <v>225.49</v>
      </c>
    </row>
    <row r="6088" spans="1:4" x14ac:dyDescent="0.25">
      <c r="A6088" s="74">
        <v>6416039</v>
      </c>
      <c r="B6088" t="s">
        <v>27665</v>
      </c>
      <c r="C6088" s="74" t="s">
        <v>21800</v>
      </c>
      <c r="D6088" s="74">
        <v>92.94</v>
      </c>
    </row>
    <row r="6089" spans="1:4" x14ac:dyDescent="0.25">
      <c r="A6089" s="74">
        <v>6416042</v>
      </c>
      <c r="B6089" t="s">
        <v>27666</v>
      </c>
      <c r="C6089" s="74" t="s">
        <v>21800</v>
      </c>
      <c r="D6089" s="74">
        <v>268.31</v>
      </c>
    </row>
    <row r="6090" spans="1:4" x14ac:dyDescent="0.25">
      <c r="A6090" s="74">
        <v>6416041</v>
      </c>
      <c r="B6090" t="s">
        <v>27667</v>
      </c>
      <c r="C6090" s="74" t="s">
        <v>21800</v>
      </c>
      <c r="D6090" s="74">
        <v>139.46</v>
      </c>
    </row>
    <row r="6091" spans="1:4" x14ac:dyDescent="0.25">
      <c r="A6091" s="74">
        <v>6416080</v>
      </c>
      <c r="B6091" t="s">
        <v>27668</v>
      </c>
      <c r="C6091" s="74" t="s">
        <v>63</v>
      </c>
      <c r="D6091" s="74">
        <v>178.94</v>
      </c>
    </row>
    <row r="6092" spans="1:4" x14ac:dyDescent="0.25">
      <c r="A6092" s="74">
        <v>6416079</v>
      </c>
      <c r="B6092" t="s">
        <v>27669</v>
      </c>
      <c r="C6092" s="74" t="s">
        <v>63</v>
      </c>
      <c r="D6092" s="74">
        <v>115.92</v>
      </c>
    </row>
    <row r="6093" spans="1:4" x14ac:dyDescent="0.25">
      <c r="A6093" s="74">
        <v>6416143</v>
      </c>
      <c r="B6093" t="s">
        <v>27670</v>
      </c>
      <c r="C6093" s="74" t="s">
        <v>63</v>
      </c>
      <c r="D6093" s="74">
        <v>182.86</v>
      </c>
    </row>
    <row r="6094" spans="1:4" x14ac:dyDescent="0.25">
      <c r="A6094" s="74">
        <v>6416262</v>
      </c>
      <c r="B6094" t="s">
        <v>27671</v>
      </c>
      <c r="C6094" s="74" t="s">
        <v>63</v>
      </c>
      <c r="D6094" s="74">
        <v>119.31</v>
      </c>
    </row>
    <row r="6095" spans="1:4" x14ac:dyDescent="0.25">
      <c r="A6095" s="74">
        <v>6416078</v>
      </c>
      <c r="B6095" t="s">
        <v>27672</v>
      </c>
      <c r="C6095" s="74" t="s">
        <v>63</v>
      </c>
      <c r="D6095" s="74">
        <v>183.26</v>
      </c>
    </row>
    <row r="6096" spans="1:4" x14ac:dyDescent="0.25">
      <c r="A6096" s="74">
        <v>6416077</v>
      </c>
      <c r="B6096" t="s">
        <v>27673</v>
      </c>
      <c r="C6096" s="74" t="s">
        <v>63</v>
      </c>
      <c r="D6096" s="74">
        <v>117.9</v>
      </c>
    </row>
    <row r="6097" spans="1:4" x14ac:dyDescent="0.25">
      <c r="A6097" s="74">
        <v>6416088</v>
      </c>
      <c r="B6097" t="s">
        <v>27674</v>
      </c>
      <c r="C6097" s="74" t="s">
        <v>63</v>
      </c>
      <c r="D6097" s="74">
        <v>179.87</v>
      </c>
    </row>
    <row r="6098" spans="1:4" x14ac:dyDescent="0.25">
      <c r="A6098" s="74">
        <v>6416087</v>
      </c>
      <c r="B6098" t="s">
        <v>27675</v>
      </c>
      <c r="C6098" s="74" t="s">
        <v>63</v>
      </c>
      <c r="D6098" s="74">
        <v>116.16</v>
      </c>
    </row>
    <row r="6099" spans="1:4" x14ac:dyDescent="0.25">
      <c r="A6099" s="74">
        <v>6416246</v>
      </c>
      <c r="B6099" t="s">
        <v>27676</v>
      </c>
      <c r="C6099" s="74" t="s">
        <v>63</v>
      </c>
      <c r="D6099" s="74">
        <v>183.42</v>
      </c>
    </row>
    <row r="6100" spans="1:4" x14ac:dyDescent="0.25">
      <c r="A6100" s="74">
        <v>6416245</v>
      </c>
      <c r="B6100" t="s">
        <v>27677</v>
      </c>
      <c r="C6100" s="74" t="s">
        <v>63</v>
      </c>
      <c r="D6100" s="74">
        <v>119.57</v>
      </c>
    </row>
    <row r="6101" spans="1:4" x14ac:dyDescent="0.25">
      <c r="A6101" s="74">
        <v>6416248</v>
      </c>
      <c r="B6101" t="s">
        <v>27678</v>
      </c>
      <c r="C6101" s="74" t="s">
        <v>63</v>
      </c>
      <c r="D6101" s="74">
        <v>189.76</v>
      </c>
    </row>
    <row r="6102" spans="1:4" x14ac:dyDescent="0.25">
      <c r="A6102" s="74">
        <v>6416247</v>
      </c>
      <c r="B6102" t="s">
        <v>27679</v>
      </c>
      <c r="C6102" s="74" t="s">
        <v>63</v>
      </c>
      <c r="D6102" s="74">
        <v>123.65</v>
      </c>
    </row>
    <row r="6103" spans="1:4" x14ac:dyDescent="0.25">
      <c r="A6103" s="74">
        <v>6416214</v>
      </c>
      <c r="B6103" t="s">
        <v>27680</v>
      </c>
      <c r="C6103" s="74" t="s">
        <v>63</v>
      </c>
      <c r="D6103" s="74">
        <v>216.92</v>
      </c>
    </row>
    <row r="6104" spans="1:4" x14ac:dyDescent="0.25">
      <c r="A6104" s="74">
        <v>6416218</v>
      </c>
      <c r="B6104" t="s">
        <v>27681</v>
      </c>
      <c r="C6104" s="74" t="s">
        <v>63</v>
      </c>
      <c r="D6104" s="74">
        <v>162.18</v>
      </c>
    </row>
    <row r="6105" spans="1:4" x14ac:dyDescent="0.25">
      <c r="A6105" s="74">
        <v>6416211</v>
      </c>
      <c r="B6105" t="s">
        <v>27682</v>
      </c>
      <c r="C6105" s="74" t="s">
        <v>63</v>
      </c>
      <c r="D6105" s="74">
        <v>217.04</v>
      </c>
    </row>
    <row r="6106" spans="1:4" x14ac:dyDescent="0.25">
      <c r="A6106" s="74">
        <v>6416215</v>
      </c>
      <c r="B6106" t="s">
        <v>27683</v>
      </c>
      <c r="C6106" s="74" t="s">
        <v>63</v>
      </c>
      <c r="D6106" s="74">
        <v>162.75</v>
      </c>
    </row>
    <row r="6107" spans="1:4" x14ac:dyDescent="0.25">
      <c r="A6107" s="74">
        <v>6416212</v>
      </c>
      <c r="B6107" t="s">
        <v>27684</v>
      </c>
      <c r="C6107" s="74" t="s">
        <v>63</v>
      </c>
      <c r="D6107" s="74">
        <v>220.96</v>
      </c>
    </row>
    <row r="6108" spans="1:4" x14ac:dyDescent="0.25">
      <c r="A6108" s="74">
        <v>6416216</v>
      </c>
      <c r="B6108" t="s">
        <v>27685</v>
      </c>
      <c r="C6108" s="74" t="s">
        <v>63</v>
      </c>
      <c r="D6108" s="74">
        <v>167.55</v>
      </c>
    </row>
    <row r="6109" spans="1:4" x14ac:dyDescent="0.25">
      <c r="A6109" s="74">
        <v>6416213</v>
      </c>
      <c r="B6109" t="s">
        <v>27686</v>
      </c>
      <c r="C6109" s="74" t="s">
        <v>63</v>
      </c>
      <c r="D6109" s="74">
        <v>221.93</v>
      </c>
    </row>
    <row r="6110" spans="1:4" x14ac:dyDescent="0.25">
      <c r="A6110" s="74">
        <v>6416217</v>
      </c>
      <c r="B6110" t="s">
        <v>27687</v>
      </c>
      <c r="C6110" s="74" t="s">
        <v>63</v>
      </c>
      <c r="D6110" s="74">
        <v>169.93</v>
      </c>
    </row>
    <row r="6111" spans="1:4" x14ac:dyDescent="0.25">
      <c r="A6111" s="74">
        <v>6416289</v>
      </c>
      <c r="B6111" t="s">
        <v>27688</v>
      </c>
      <c r="C6111" s="74" t="s">
        <v>21800</v>
      </c>
      <c r="D6111" s="74">
        <v>123.02</v>
      </c>
    </row>
    <row r="6112" spans="1:4" x14ac:dyDescent="0.25">
      <c r="A6112" s="74">
        <v>6416098</v>
      </c>
      <c r="B6112" t="s">
        <v>27689</v>
      </c>
      <c r="C6112" s="74" t="s">
        <v>63</v>
      </c>
      <c r="D6112" s="74">
        <v>155.53</v>
      </c>
    </row>
    <row r="6113" spans="1:4" x14ac:dyDescent="0.25">
      <c r="A6113" s="74">
        <v>6416097</v>
      </c>
      <c r="B6113" t="s">
        <v>27690</v>
      </c>
      <c r="C6113" s="74" t="s">
        <v>63</v>
      </c>
      <c r="D6113" s="74">
        <v>118.63</v>
      </c>
    </row>
    <row r="6114" spans="1:4" x14ac:dyDescent="0.25">
      <c r="A6114" s="74">
        <v>6416258</v>
      </c>
      <c r="B6114" t="s">
        <v>27691</v>
      </c>
      <c r="C6114" s="74" t="s">
        <v>63</v>
      </c>
      <c r="D6114" s="74">
        <v>170.06</v>
      </c>
    </row>
    <row r="6115" spans="1:4" x14ac:dyDescent="0.25">
      <c r="A6115" s="74">
        <v>6416259</v>
      </c>
      <c r="B6115" t="s">
        <v>27692</v>
      </c>
      <c r="C6115" s="74" t="s">
        <v>63</v>
      </c>
      <c r="D6115" s="74">
        <v>117.7</v>
      </c>
    </row>
    <row r="6116" spans="1:4" x14ac:dyDescent="0.25">
      <c r="A6116" s="74">
        <v>6416074</v>
      </c>
      <c r="B6116" t="s">
        <v>27693</v>
      </c>
      <c r="C6116" s="74" t="s">
        <v>21800</v>
      </c>
      <c r="D6116" s="74">
        <v>264.8</v>
      </c>
    </row>
    <row r="6117" spans="1:4" x14ac:dyDescent="0.25">
      <c r="A6117" s="74">
        <v>6416073</v>
      </c>
      <c r="B6117" t="s">
        <v>27694</v>
      </c>
      <c r="C6117" s="74" t="s">
        <v>21800</v>
      </c>
      <c r="D6117" s="74">
        <v>120.7</v>
      </c>
    </row>
    <row r="6118" spans="1:4" x14ac:dyDescent="0.25">
      <c r="A6118" s="74">
        <v>6416220</v>
      </c>
      <c r="B6118" t="s">
        <v>27695</v>
      </c>
      <c r="C6118" s="74" t="s">
        <v>21800</v>
      </c>
      <c r="D6118" s="74">
        <v>265.07</v>
      </c>
    </row>
    <row r="6119" spans="1:4" x14ac:dyDescent="0.25">
      <c r="A6119" s="74">
        <v>6416219</v>
      </c>
      <c r="B6119" t="s">
        <v>27696</v>
      </c>
      <c r="C6119" s="74" t="s">
        <v>21800</v>
      </c>
      <c r="D6119" s="74">
        <v>117.63</v>
      </c>
    </row>
    <row r="6120" spans="1:4" x14ac:dyDescent="0.25">
      <c r="A6120" s="74">
        <v>6416222</v>
      </c>
      <c r="B6120" t="s">
        <v>27697</v>
      </c>
      <c r="C6120" s="74" t="s">
        <v>21800</v>
      </c>
      <c r="D6120" s="74">
        <v>279.39</v>
      </c>
    </row>
    <row r="6121" spans="1:4" x14ac:dyDescent="0.25">
      <c r="A6121" s="74">
        <v>6416221</v>
      </c>
      <c r="B6121" t="s">
        <v>27698</v>
      </c>
      <c r="C6121" s="74" t="s">
        <v>21800</v>
      </c>
      <c r="D6121" s="74">
        <v>134.71</v>
      </c>
    </row>
    <row r="6122" spans="1:4" x14ac:dyDescent="0.25">
      <c r="A6122" s="74">
        <v>6416224</v>
      </c>
      <c r="B6122" t="s">
        <v>27699</v>
      </c>
      <c r="C6122" s="74" t="s">
        <v>21800</v>
      </c>
      <c r="D6122" s="74">
        <v>279.79000000000002</v>
      </c>
    </row>
    <row r="6123" spans="1:4" x14ac:dyDescent="0.25">
      <c r="A6123" s="74">
        <v>6416223</v>
      </c>
      <c r="B6123" t="s">
        <v>27700</v>
      </c>
      <c r="C6123" s="74" t="s">
        <v>21800</v>
      </c>
      <c r="D6123" s="74">
        <v>131.63999999999999</v>
      </c>
    </row>
    <row r="6124" spans="1:4" x14ac:dyDescent="0.25">
      <c r="A6124" s="74">
        <v>6416082</v>
      </c>
      <c r="B6124" t="s">
        <v>27701</v>
      </c>
      <c r="C6124" s="74" t="s">
        <v>21800</v>
      </c>
      <c r="D6124" s="74">
        <v>264.8</v>
      </c>
    </row>
    <row r="6125" spans="1:4" x14ac:dyDescent="0.25">
      <c r="A6125" s="74">
        <v>6416081</v>
      </c>
      <c r="B6125" t="s">
        <v>27702</v>
      </c>
      <c r="C6125" s="74" t="s">
        <v>21800</v>
      </c>
      <c r="D6125" s="74">
        <v>120.7</v>
      </c>
    </row>
    <row r="6126" spans="1:4" x14ac:dyDescent="0.25">
      <c r="A6126" s="74">
        <v>6416228</v>
      </c>
      <c r="B6126" t="s">
        <v>27703</v>
      </c>
      <c r="C6126" s="74" t="s">
        <v>21800</v>
      </c>
      <c r="D6126" s="74">
        <v>265.07</v>
      </c>
    </row>
    <row r="6127" spans="1:4" x14ac:dyDescent="0.25">
      <c r="A6127" s="74">
        <v>6416227</v>
      </c>
      <c r="B6127" t="s">
        <v>27704</v>
      </c>
      <c r="C6127" s="74" t="s">
        <v>21800</v>
      </c>
      <c r="D6127" s="74">
        <v>117.63</v>
      </c>
    </row>
    <row r="6128" spans="1:4" x14ac:dyDescent="0.25">
      <c r="A6128" s="74">
        <v>6416230</v>
      </c>
      <c r="B6128" t="s">
        <v>27705</v>
      </c>
      <c r="C6128" s="74" t="s">
        <v>21800</v>
      </c>
      <c r="D6128" s="74">
        <v>278.14999999999998</v>
      </c>
    </row>
    <row r="6129" spans="1:4" x14ac:dyDescent="0.25">
      <c r="A6129" s="74">
        <v>6416229</v>
      </c>
      <c r="B6129" t="s">
        <v>27706</v>
      </c>
      <c r="C6129" s="74" t="s">
        <v>21800</v>
      </c>
      <c r="D6129" s="74">
        <v>134.15</v>
      </c>
    </row>
    <row r="6130" spans="1:4" x14ac:dyDescent="0.25">
      <c r="A6130" s="74">
        <v>6416232</v>
      </c>
      <c r="B6130" t="s">
        <v>27707</v>
      </c>
      <c r="C6130" s="74" t="s">
        <v>21800</v>
      </c>
      <c r="D6130" s="74">
        <v>278.55</v>
      </c>
    </row>
    <row r="6131" spans="1:4" x14ac:dyDescent="0.25">
      <c r="A6131" s="74">
        <v>6416231</v>
      </c>
      <c r="B6131" t="s">
        <v>27708</v>
      </c>
      <c r="C6131" s="74" t="s">
        <v>21800</v>
      </c>
      <c r="D6131" s="74">
        <v>131.1</v>
      </c>
    </row>
    <row r="6132" spans="1:4" x14ac:dyDescent="0.25">
      <c r="A6132" s="74">
        <v>6416086</v>
      </c>
      <c r="B6132" t="s">
        <v>27709</v>
      </c>
      <c r="C6132" s="74" t="s">
        <v>63</v>
      </c>
      <c r="D6132" s="74">
        <v>178.67</v>
      </c>
    </row>
    <row r="6133" spans="1:4" x14ac:dyDescent="0.25">
      <c r="A6133" s="74">
        <v>6416085</v>
      </c>
      <c r="B6133" t="s">
        <v>27710</v>
      </c>
      <c r="C6133" s="74" t="s">
        <v>63</v>
      </c>
      <c r="D6133" s="74">
        <v>115.48</v>
      </c>
    </row>
    <row r="6134" spans="1:4" x14ac:dyDescent="0.25">
      <c r="A6134" s="74">
        <v>6416238</v>
      </c>
      <c r="B6134" t="s">
        <v>27711</v>
      </c>
      <c r="C6134" s="74" t="s">
        <v>63</v>
      </c>
      <c r="D6134" s="74">
        <v>169.5</v>
      </c>
    </row>
    <row r="6135" spans="1:4" x14ac:dyDescent="0.25">
      <c r="A6135" s="74">
        <v>6416237</v>
      </c>
      <c r="B6135" t="s">
        <v>27712</v>
      </c>
      <c r="C6135" s="74" t="s">
        <v>63</v>
      </c>
      <c r="D6135" s="74">
        <v>104.67</v>
      </c>
    </row>
    <row r="6136" spans="1:4" x14ac:dyDescent="0.25">
      <c r="A6136" s="74">
        <v>6416240</v>
      </c>
      <c r="B6136" t="s">
        <v>27713</v>
      </c>
      <c r="C6136" s="74" t="s">
        <v>63</v>
      </c>
      <c r="D6136" s="74">
        <v>179.67</v>
      </c>
    </row>
    <row r="6137" spans="1:4" x14ac:dyDescent="0.25">
      <c r="A6137" s="74">
        <v>6416239</v>
      </c>
      <c r="B6137" t="s">
        <v>27714</v>
      </c>
      <c r="C6137" s="74" t="s">
        <v>63</v>
      </c>
      <c r="D6137" s="74">
        <v>114.16</v>
      </c>
    </row>
    <row r="6138" spans="1:4" x14ac:dyDescent="0.25">
      <c r="A6138" s="74">
        <v>6416242</v>
      </c>
      <c r="B6138" t="s">
        <v>27715</v>
      </c>
      <c r="C6138" s="74" t="s">
        <v>63</v>
      </c>
      <c r="D6138" s="74">
        <v>181.78</v>
      </c>
    </row>
    <row r="6139" spans="1:4" x14ac:dyDescent="0.25">
      <c r="A6139" s="74">
        <v>6416241</v>
      </c>
      <c r="B6139" t="s">
        <v>27716</v>
      </c>
      <c r="C6139" s="74" t="s">
        <v>63</v>
      </c>
      <c r="D6139" s="74">
        <v>120.17</v>
      </c>
    </row>
    <row r="6140" spans="1:4" x14ac:dyDescent="0.25">
      <c r="A6140" s="74">
        <v>6416244</v>
      </c>
      <c r="B6140" t="s">
        <v>27717</v>
      </c>
      <c r="C6140" s="74" t="s">
        <v>63</v>
      </c>
      <c r="D6140" s="74">
        <v>181.48</v>
      </c>
    </row>
    <row r="6141" spans="1:4" x14ac:dyDescent="0.25">
      <c r="A6141" s="74">
        <v>6416243</v>
      </c>
      <c r="B6141" t="s">
        <v>27718</v>
      </c>
      <c r="C6141" s="74" t="s">
        <v>63</v>
      </c>
      <c r="D6141" s="74">
        <v>119.77</v>
      </c>
    </row>
    <row r="6142" spans="1:4" x14ac:dyDescent="0.25">
      <c r="A6142" s="74">
        <v>6416250</v>
      </c>
      <c r="B6142" t="s">
        <v>27719</v>
      </c>
      <c r="C6142" s="74" t="s">
        <v>21800</v>
      </c>
      <c r="D6142" s="74">
        <v>67.569999999999993</v>
      </c>
    </row>
    <row r="6143" spans="1:4" x14ac:dyDescent="0.25">
      <c r="A6143" s="74">
        <v>6416153</v>
      </c>
      <c r="B6143" t="s">
        <v>27720</v>
      </c>
      <c r="C6143" s="74" t="s">
        <v>21800</v>
      </c>
      <c r="D6143" s="74">
        <v>16.54</v>
      </c>
    </row>
    <row r="6144" spans="1:4" x14ac:dyDescent="0.25">
      <c r="A6144" s="74">
        <v>6416185</v>
      </c>
      <c r="B6144" t="s">
        <v>27721</v>
      </c>
      <c r="C6144" s="74" t="s">
        <v>21800</v>
      </c>
      <c r="D6144" s="74">
        <v>108.72</v>
      </c>
    </row>
    <row r="6145" spans="1:4" x14ac:dyDescent="0.25">
      <c r="A6145" s="74">
        <v>6416184</v>
      </c>
      <c r="B6145" t="s">
        <v>27722</v>
      </c>
      <c r="C6145" s="74" t="s">
        <v>21800</v>
      </c>
      <c r="D6145" s="74">
        <v>71.010000000000005</v>
      </c>
    </row>
    <row r="6146" spans="1:4" x14ac:dyDescent="0.25">
      <c r="A6146" s="74">
        <v>6416030</v>
      </c>
      <c r="B6146" t="s">
        <v>27723</v>
      </c>
      <c r="C6146" s="74" t="s">
        <v>21800</v>
      </c>
      <c r="D6146" s="74">
        <v>72.78</v>
      </c>
    </row>
    <row r="6147" spans="1:4" x14ac:dyDescent="0.25">
      <c r="A6147" s="74">
        <v>6416029</v>
      </c>
      <c r="B6147" t="s">
        <v>27724</v>
      </c>
      <c r="C6147" s="74" t="s">
        <v>21800</v>
      </c>
      <c r="D6147" s="74">
        <v>33.9</v>
      </c>
    </row>
    <row r="6148" spans="1:4" x14ac:dyDescent="0.25">
      <c r="A6148" s="74">
        <v>6416056</v>
      </c>
      <c r="B6148" t="s">
        <v>27725</v>
      </c>
      <c r="C6148" s="74" t="s">
        <v>21800</v>
      </c>
      <c r="D6148" s="74">
        <v>93.25</v>
      </c>
    </row>
    <row r="6149" spans="1:4" x14ac:dyDescent="0.25">
      <c r="A6149" s="74">
        <v>6416278</v>
      </c>
      <c r="B6149" t="s">
        <v>27726</v>
      </c>
      <c r="C6149" s="74" t="s">
        <v>21800</v>
      </c>
      <c r="D6149" s="74">
        <v>21.73</v>
      </c>
    </row>
    <row r="6150" spans="1:4" x14ac:dyDescent="0.25">
      <c r="A6150" s="74">
        <v>6416047</v>
      </c>
      <c r="B6150" t="s">
        <v>27727</v>
      </c>
      <c r="C6150" s="74" t="s">
        <v>21800</v>
      </c>
      <c r="D6150" s="74">
        <v>46.7</v>
      </c>
    </row>
    <row r="6151" spans="1:4" x14ac:dyDescent="0.25">
      <c r="A6151" s="74">
        <v>6416090</v>
      </c>
      <c r="B6151" t="s">
        <v>27728</v>
      </c>
      <c r="C6151" s="74" t="s">
        <v>21800</v>
      </c>
      <c r="D6151" s="74">
        <v>400.98</v>
      </c>
    </row>
    <row r="6152" spans="1:4" x14ac:dyDescent="0.25">
      <c r="A6152" s="74">
        <v>6416089</v>
      </c>
      <c r="B6152" t="s">
        <v>27729</v>
      </c>
      <c r="C6152" s="74" t="s">
        <v>21800</v>
      </c>
      <c r="D6152" s="74">
        <v>269.86</v>
      </c>
    </row>
    <row r="6153" spans="1:4" x14ac:dyDescent="0.25">
      <c r="A6153" s="74">
        <v>6416094</v>
      </c>
      <c r="B6153" t="s">
        <v>27730</v>
      </c>
      <c r="C6153" s="74" t="s">
        <v>21800</v>
      </c>
      <c r="D6153" s="74">
        <v>340.87</v>
      </c>
    </row>
    <row r="6154" spans="1:4" x14ac:dyDescent="0.25">
      <c r="A6154" s="74">
        <v>6416093</v>
      </c>
      <c r="B6154" t="s">
        <v>27731</v>
      </c>
      <c r="C6154" s="74" t="s">
        <v>21800</v>
      </c>
      <c r="D6154" s="74">
        <v>210.11</v>
      </c>
    </row>
    <row r="6155" spans="1:4" x14ac:dyDescent="0.25">
      <c r="A6155" s="74">
        <v>6416092</v>
      </c>
      <c r="B6155" t="s">
        <v>27732</v>
      </c>
      <c r="C6155" s="74" t="s">
        <v>21800</v>
      </c>
      <c r="D6155" s="74">
        <v>293.97000000000003</v>
      </c>
    </row>
    <row r="6156" spans="1:4" x14ac:dyDescent="0.25">
      <c r="A6156" s="74">
        <v>6416091</v>
      </c>
      <c r="B6156" t="s">
        <v>27733</v>
      </c>
      <c r="C6156" s="74" t="s">
        <v>21800</v>
      </c>
      <c r="D6156" s="74">
        <v>157.27000000000001</v>
      </c>
    </row>
    <row r="6157" spans="1:4" x14ac:dyDescent="0.25">
      <c r="A6157" s="74">
        <v>6817809</v>
      </c>
      <c r="B6157" t="s">
        <v>27734</v>
      </c>
      <c r="C6157" s="74" t="s">
        <v>3</v>
      </c>
      <c r="D6157" s="74">
        <v>1082.3599999999999</v>
      </c>
    </row>
    <row r="6158" spans="1:4" x14ac:dyDescent="0.25">
      <c r="A6158" s="74">
        <v>6817810</v>
      </c>
      <c r="B6158" t="s">
        <v>27735</v>
      </c>
      <c r="C6158" s="74" t="s">
        <v>3</v>
      </c>
      <c r="D6158" s="74">
        <v>952.05</v>
      </c>
    </row>
    <row r="6159" spans="1:4" x14ac:dyDescent="0.25">
      <c r="A6159" s="74">
        <v>6817811</v>
      </c>
      <c r="B6159" t="s">
        <v>27736</v>
      </c>
      <c r="C6159" s="74" t="s">
        <v>3</v>
      </c>
      <c r="D6159" s="74">
        <v>1159.56</v>
      </c>
    </row>
    <row r="6160" spans="1:4" x14ac:dyDescent="0.25">
      <c r="A6160" s="74">
        <v>6817812</v>
      </c>
      <c r="B6160" t="s">
        <v>27737</v>
      </c>
      <c r="C6160" s="74" t="s">
        <v>3</v>
      </c>
      <c r="D6160" s="74">
        <v>1015.53</v>
      </c>
    </row>
    <row r="6161" spans="1:4" x14ac:dyDescent="0.25">
      <c r="A6161" s="74">
        <v>6817813</v>
      </c>
      <c r="B6161" t="s">
        <v>27738</v>
      </c>
      <c r="C6161" s="74" t="s">
        <v>3</v>
      </c>
      <c r="D6161" s="74">
        <v>1796.31</v>
      </c>
    </row>
    <row r="6162" spans="1:4" x14ac:dyDescent="0.25">
      <c r="A6162" s="74">
        <v>6817814</v>
      </c>
      <c r="B6162" t="s">
        <v>27739</v>
      </c>
      <c r="C6162" s="74" t="s">
        <v>3</v>
      </c>
      <c r="D6162" s="74">
        <v>1569.99</v>
      </c>
    </row>
    <row r="6163" spans="1:4" x14ac:dyDescent="0.25">
      <c r="A6163" s="74">
        <v>6817815</v>
      </c>
      <c r="B6163" t="s">
        <v>27740</v>
      </c>
      <c r="C6163" s="74" t="s">
        <v>3</v>
      </c>
      <c r="D6163" s="74">
        <v>1533.81</v>
      </c>
    </row>
    <row r="6164" spans="1:4" x14ac:dyDescent="0.25">
      <c r="A6164" s="74">
        <v>6817816</v>
      </c>
      <c r="B6164" t="s">
        <v>27741</v>
      </c>
      <c r="C6164" s="74" t="s">
        <v>3</v>
      </c>
      <c r="D6164" s="74">
        <v>1307.48</v>
      </c>
    </row>
    <row r="6165" spans="1:4" x14ac:dyDescent="0.25">
      <c r="A6165" s="74">
        <v>6817817</v>
      </c>
      <c r="B6165" t="s">
        <v>27742</v>
      </c>
      <c r="C6165" s="74" t="s">
        <v>3</v>
      </c>
      <c r="D6165" s="74">
        <v>1247.02</v>
      </c>
    </row>
    <row r="6166" spans="1:4" x14ac:dyDescent="0.25">
      <c r="A6166" s="74">
        <v>6817818</v>
      </c>
      <c r="B6166" t="s">
        <v>27743</v>
      </c>
      <c r="C6166" s="74" t="s">
        <v>3</v>
      </c>
      <c r="D6166" s="74">
        <v>1090.99</v>
      </c>
    </row>
    <row r="6167" spans="1:4" x14ac:dyDescent="0.25">
      <c r="A6167" s="74">
        <v>6817819</v>
      </c>
      <c r="B6167" t="s">
        <v>27744</v>
      </c>
      <c r="C6167" s="74" t="s">
        <v>3</v>
      </c>
      <c r="D6167" s="74">
        <v>1889.96</v>
      </c>
    </row>
    <row r="6168" spans="1:4" x14ac:dyDescent="0.25">
      <c r="A6168" s="74">
        <v>6817820</v>
      </c>
      <c r="B6168" t="s">
        <v>27745</v>
      </c>
      <c r="C6168" s="74" t="s">
        <v>3</v>
      </c>
      <c r="D6168" s="74">
        <v>1646.48</v>
      </c>
    </row>
    <row r="6169" spans="1:4" x14ac:dyDescent="0.25">
      <c r="A6169" s="74">
        <v>6817821</v>
      </c>
      <c r="B6169" t="s">
        <v>27746</v>
      </c>
      <c r="C6169" s="74" t="s">
        <v>3</v>
      </c>
      <c r="D6169" s="74">
        <v>1636.13</v>
      </c>
    </row>
    <row r="6170" spans="1:4" x14ac:dyDescent="0.25">
      <c r="A6170" s="74">
        <v>6817822</v>
      </c>
      <c r="B6170" t="s">
        <v>27747</v>
      </c>
      <c r="C6170" s="74" t="s">
        <v>3</v>
      </c>
      <c r="D6170" s="74">
        <v>1392.65</v>
      </c>
    </row>
    <row r="6171" spans="1:4" x14ac:dyDescent="0.25">
      <c r="A6171" s="74">
        <v>6817823</v>
      </c>
      <c r="B6171" t="s">
        <v>27748</v>
      </c>
      <c r="C6171" s="74" t="s">
        <v>3</v>
      </c>
      <c r="D6171" s="74">
        <v>1339.2</v>
      </c>
    </row>
    <row r="6172" spans="1:4" x14ac:dyDescent="0.25">
      <c r="A6172" s="74">
        <v>6817824</v>
      </c>
      <c r="B6172" t="s">
        <v>27749</v>
      </c>
      <c r="C6172" s="74" t="s">
        <v>3</v>
      </c>
      <c r="D6172" s="74">
        <v>1169.45</v>
      </c>
    </row>
    <row r="6173" spans="1:4" x14ac:dyDescent="0.25">
      <c r="A6173" s="74">
        <v>6817825</v>
      </c>
      <c r="B6173" t="s">
        <v>27750</v>
      </c>
      <c r="C6173" s="74" t="s">
        <v>3</v>
      </c>
      <c r="D6173" s="74">
        <v>1926.1</v>
      </c>
    </row>
    <row r="6174" spans="1:4" x14ac:dyDescent="0.25">
      <c r="A6174" s="74">
        <v>6817826</v>
      </c>
      <c r="B6174" t="s">
        <v>27751</v>
      </c>
      <c r="C6174" s="74" t="s">
        <v>3</v>
      </c>
      <c r="D6174" s="74">
        <v>1665.48</v>
      </c>
    </row>
    <row r="6175" spans="1:4" x14ac:dyDescent="0.25">
      <c r="A6175" s="74">
        <v>6817827</v>
      </c>
      <c r="B6175" t="s">
        <v>27752</v>
      </c>
      <c r="C6175" s="74" t="s">
        <v>3</v>
      </c>
      <c r="D6175" s="74">
        <v>1738.43</v>
      </c>
    </row>
    <row r="6176" spans="1:4" x14ac:dyDescent="0.25">
      <c r="A6176" s="74">
        <v>6817828</v>
      </c>
      <c r="B6176" t="s">
        <v>27753</v>
      </c>
      <c r="C6176" s="74" t="s">
        <v>3</v>
      </c>
      <c r="D6176" s="74">
        <v>1477.82</v>
      </c>
    </row>
    <row r="6177" spans="1:4" x14ac:dyDescent="0.25">
      <c r="A6177" s="74">
        <v>6817753</v>
      </c>
      <c r="B6177" t="s">
        <v>27754</v>
      </c>
      <c r="C6177" s="74" t="s">
        <v>3</v>
      </c>
      <c r="D6177" s="74">
        <v>1470.84</v>
      </c>
    </row>
    <row r="6178" spans="1:4" x14ac:dyDescent="0.25">
      <c r="A6178" s="74">
        <v>6817754</v>
      </c>
      <c r="B6178" t="s">
        <v>27755</v>
      </c>
      <c r="C6178" s="74" t="s">
        <v>3</v>
      </c>
      <c r="D6178" s="74">
        <v>1287.3800000000001</v>
      </c>
    </row>
    <row r="6179" spans="1:4" x14ac:dyDescent="0.25">
      <c r="A6179" s="74">
        <v>6817755</v>
      </c>
      <c r="B6179" t="s">
        <v>27756</v>
      </c>
      <c r="C6179" s="74" t="s">
        <v>3</v>
      </c>
      <c r="D6179" s="74">
        <v>1412.85</v>
      </c>
    </row>
    <row r="6180" spans="1:4" x14ac:dyDescent="0.25">
      <c r="A6180" s="74">
        <v>6817756</v>
      </c>
      <c r="B6180" t="s">
        <v>27757</v>
      </c>
      <c r="C6180" s="74" t="s">
        <v>3</v>
      </c>
      <c r="D6180" s="74">
        <v>1229.3900000000001</v>
      </c>
    </row>
    <row r="6181" spans="1:4" x14ac:dyDescent="0.25">
      <c r="A6181" s="74">
        <v>6817763</v>
      </c>
      <c r="B6181" t="s">
        <v>27758</v>
      </c>
      <c r="C6181" s="74" t="s">
        <v>3</v>
      </c>
      <c r="D6181" s="74">
        <v>1766.96</v>
      </c>
    </row>
    <row r="6182" spans="1:4" x14ac:dyDescent="0.25">
      <c r="A6182" s="74">
        <v>6817764</v>
      </c>
      <c r="B6182" t="s">
        <v>27759</v>
      </c>
      <c r="C6182" s="74" t="s">
        <v>3</v>
      </c>
      <c r="D6182" s="74">
        <v>1524.09</v>
      </c>
    </row>
    <row r="6183" spans="1:4" x14ac:dyDescent="0.25">
      <c r="A6183" s="74">
        <v>6817765</v>
      </c>
      <c r="B6183" t="s">
        <v>27760</v>
      </c>
      <c r="C6183" s="74" t="s">
        <v>3</v>
      </c>
      <c r="D6183" s="74">
        <v>2023.35</v>
      </c>
    </row>
    <row r="6184" spans="1:4" x14ac:dyDescent="0.25">
      <c r="A6184" s="74">
        <v>6817766</v>
      </c>
      <c r="B6184" t="s">
        <v>27761</v>
      </c>
      <c r="C6184" s="74" t="s">
        <v>3</v>
      </c>
      <c r="D6184" s="74">
        <v>1799.04</v>
      </c>
    </row>
    <row r="6185" spans="1:4" x14ac:dyDescent="0.25">
      <c r="A6185" s="74">
        <v>6817757</v>
      </c>
      <c r="B6185" t="s">
        <v>27762</v>
      </c>
      <c r="C6185" s="74" t="s">
        <v>3</v>
      </c>
      <c r="D6185" s="74">
        <v>1412.85</v>
      </c>
    </row>
    <row r="6186" spans="1:4" x14ac:dyDescent="0.25">
      <c r="A6186" s="74">
        <v>6817758</v>
      </c>
      <c r="B6186" t="s">
        <v>27763</v>
      </c>
      <c r="C6186" s="74" t="s">
        <v>3</v>
      </c>
      <c r="D6186" s="74">
        <v>1229.3900000000001</v>
      </c>
    </row>
    <row r="6187" spans="1:4" x14ac:dyDescent="0.25">
      <c r="A6187" s="74">
        <v>6817759</v>
      </c>
      <c r="B6187" t="s">
        <v>27764</v>
      </c>
      <c r="C6187" s="74" t="s">
        <v>3</v>
      </c>
      <c r="D6187" s="74">
        <v>1526.21</v>
      </c>
    </row>
    <row r="6188" spans="1:4" x14ac:dyDescent="0.25">
      <c r="A6188" s="74">
        <v>6817760</v>
      </c>
      <c r="B6188" t="s">
        <v>27765</v>
      </c>
      <c r="C6188" s="74" t="s">
        <v>3</v>
      </c>
      <c r="D6188" s="74">
        <v>1345.75</v>
      </c>
    </row>
    <row r="6189" spans="1:4" x14ac:dyDescent="0.25">
      <c r="A6189" s="74">
        <v>6817761</v>
      </c>
      <c r="B6189" t="s">
        <v>27766</v>
      </c>
      <c r="C6189" s="74" t="s">
        <v>3</v>
      </c>
      <c r="D6189" s="74">
        <v>1863.21</v>
      </c>
    </row>
    <row r="6190" spans="1:4" x14ac:dyDescent="0.25">
      <c r="A6190" s="74">
        <v>6817762</v>
      </c>
      <c r="B6190" t="s">
        <v>27767</v>
      </c>
      <c r="C6190" s="74" t="s">
        <v>3</v>
      </c>
      <c r="D6190" s="74">
        <v>1620.34</v>
      </c>
    </row>
    <row r="6191" spans="1:4" x14ac:dyDescent="0.25">
      <c r="A6191" s="74">
        <v>6817767</v>
      </c>
      <c r="B6191" t="s">
        <v>27768</v>
      </c>
      <c r="C6191" s="74" t="s">
        <v>3</v>
      </c>
      <c r="D6191" s="74">
        <v>2125.48</v>
      </c>
    </row>
    <row r="6192" spans="1:4" x14ac:dyDescent="0.25">
      <c r="A6192" s="74">
        <v>6817768</v>
      </c>
      <c r="B6192" t="s">
        <v>27769</v>
      </c>
      <c r="C6192" s="74" t="s">
        <v>3</v>
      </c>
      <c r="D6192" s="74">
        <v>1890.58</v>
      </c>
    </row>
    <row r="6193" spans="1:4" x14ac:dyDescent="0.25">
      <c r="A6193" s="74">
        <v>6817769</v>
      </c>
      <c r="B6193" t="s">
        <v>27770</v>
      </c>
      <c r="C6193" s="74" t="s">
        <v>3</v>
      </c>
      <c r="D6193" s="74">
        <v>1813.91</v>
      </c>
    </row>
    <row r="6194" spans="1:4" x14ac:dyDescent="0.25">
      <c r="A6194" s="74">
        <v>6817770</v>
      </c>
      <c r="B6194" t="s">
        <v>27771</v>
      </c>
      <c r="C6194" s="74" t="s">
        <v>3</v>
      </c>
      <c r="D6194" s="74">
        <v>1579.01</v>
      </c>
    </row>
    <row r="6195" spans="1:4" x14ac:dyDescent="0.25">
      <c r="A6195" s="74">
        <v>6817777</v>
      </c>
      <c r="B6195" t="s">
        <v>27772</v>
      </c>
      <c r="C6195" s="74" t="s">
        <v>3</v>
      </c>
      <c r="D6195" s="74">
        <v>2891.87</v>
      </c>
    </row>
    <row r="6196" spans="1:4" x14ac:dyDescent="0.25">
      <c r="A6196" s="74">
        <v>6817778</v>
      </c>
      <c r="B6196" t="s">
        <v>27773</v>
      </c>
      <c r="C6196" s="74" t="s">
        <v>3</v>
      </c>
      <c r="D6196" s="74">
        <v>2613.9</v>
      </c>
    </row>
    <row r="6197" spans="1:4" x14ac:dyDescent="0.25">
      <c r="A6197" s="74">
        <v>6817779</v>
      </c>
      <c r="B6197" t="s">
        <v>27774</v>
      </c>
      <c r="C6197" s="74" t="s">
        <v>3</v>
      </c>
      <c r="D6197" s="74">
        <v>3406.46</v>
      </c>
    </row>
    <row r="6198" spans="1:4" x14ac:dyDescent="0.25">
      <c r="A6198" s="74">
        <v>6817780</v>
      </c>
      <c r="B6198" t="s">
        <v>27775</v>
      </c>
      <c r="C6198" s="74" t="s">
        <v>3</v>
      </c>
      <c r="D6198" s="74">
        <v>3054.47</v>
      </c>
    </row>
    <row r="6199" spans="1:4" x14ac:dyDescent="0.25">
      <c r="A6199" s="74">
        <v>6817771</v>
      </c>
      <c r="B6199" t="s">
        <v>27776</v>
      </c>
      <c r="C6199" s="74" t="s">
        <v>3</v>
      </c>
      <c r="D6199" s="74">
        <v>2056.04</v>
      </c>
    </row>
    <row r="6200" spans="1:4" x14ac:dyDescent="0.25">
      <c r="A6200" s="74">
        <v>6817772</v>
      </c>
      <c r="B6200" t="s">
        <v>27777</v>
      </c>
      <c r="C6200" s="74" t="s">
        <v>3</v>
      </c>
      <c r="D6200" s="74">
        <v>1824.97</v>
      </c>
    </row>
    <row r="6201" spans="1:4" x14ac:dyDescent="0.25">
      <c r="A6201" s="74">
        <v>6817773</v>
      </c>
      <c r="B6201" t="s">
        <v>27778</v>
      </c>
      <c r="C6201" s="74" t="s">
        <v>3</v>
      </c>
      <c r="D6201" s="74">
        <v>2462.88</v>
      </c>
    </row>
    <row r="6202" spans="1:4" x14ac:dyDescent="0.25">
      <c r="A6202" s="74">
        <v>6817774</v>
      </c>
      <c r="B6202" t="s">
        <v>27779</v>
      </c>
      <c r="C6202" s="74" t="s">
        <v>3</v>
      </c>
      <c r="D6202" s="74">
        <v>2152.5500000000002</v>
      </c>
    </row>
    <row r="6203" spans="1:4" x14ac:dyDescent="0.25">
      <c r="A6203" s="74">
        <v>6817775</v>
      </c>
      <c r="B6203" t="s">
        <v>27780</v>
      </c>
      <c r="C6203" s="74" t="s">
        <v>3</v>
      </c>
      <c r="D6203" s="74">
        <v>2675.55</v>
      </c>
    </row>
    <row r="6204" spans="1:4" x14ac:dyDescent="0.25">
      <c r="A6204" s="74">
        <v>6817776</v>
      </c>
      <c r="B6204" t="s">
        <v>27781</v>
      </c>
      <c r="C6204" s="74" t="s">
        <v>3</v>
      </c>
      <c r="D6204" s="74">
        <v>2388.94</v>
      </c>
    </row>
    <row r="6205" spans="1:4" x14ac:dyDescent="0.25">
      <c r="A6205" s="74">
        <v>6817781</v>
      </c>
      <c r="B6205" t="s">
        <v>27782</v>
      </c>
      <c r="C6205" s="74" t="s">
        <v>3</v>
      </c>
      <c r="D6205" s="74">
        <v>2882.72</v>
      </c>
    </row>
    <row r="6206" spans="1:4" x14ac:dyDescent="0.25">
      <c r="A6206" s="74">
        <v>6817782</v>
      </c>
      <c r="B6206" t="s">
        <v>27783</v>
      </c>
      <c r="C6206" s="74" t="s">
        <v>3</v>
      </c>
      <c r="D6206" s="74">
        <v>2596.38</v>
      </c>
    </row>
    <row r="6207" spans="1:4" x14ac:dyDescent="0.25">
      <c r="A6207" s="74">
        <v>6817783</v>
      </c>
      <c r="B6207" t="s">
        <v>27784</v>
      </c>
      <c r="C6207" s="74" t="s">
        <v>3</v>
      </c>
      <c r="D6207" s="74">
        <v>2385.4299999999998</v>
      </c>
    </row>
    <row r="6208" spans="1:4" x14ac:dyDescent="0.25">
      <c r="A6208" s="74">
        <v>6817784</v>
      </c>
      <c r="B6208" t="s">
        <v>27785</v>
      </c>
      <c r="C6208" s="74" t="s">
        <v>3</v>
      </c>
      <c r="D6208" s="74">
        <v>2099.09</v>
      </c>
    </row>
    <row r="6209" spans="1:4" x14ac:dyDescent="0.25">
      <c r="A6209" s="74">
        <v>6817791</v>
      </c>
      <c r="B6209" t="s">
        <v>27786</v>
      </c>
      <c r="C6209" s="74" t="s">
        <v>3</v>
      </c>
      <c r="D6209" s="74">
        <v>4217.4799999999996</v>
      </c>
    </row>
    <row r="6210" spans="1:4" x14ac:dyDescent="0.25">
      <c r="A6210" s="74">
        <v>6817792</v>
      </c>
      <c r="B6210" t="s">
        <v>27787</v>
      </c>
      <c r="C6210" s="74" t="s">
        <v>3</v>
      </c>
      <c r="D6210" s="74">
        <v>3789.95</v>
      </c>
    </row>
    <row r="6211" spans="1:4" x14ac:dyDescent="0.25">
      <c r="A6211" s="74">
        <v>6817793</v>
      </c>
      <c r="B6211" t="s">
        <v>27788</v>
      </c>
      <c r="C6211" s="74" t="s">
        <v>3</v>
      </c>
      <c r="D6211" s="74">
        <v>4763.21</v>
      </c>
    </row>
    <row r="6212" spans="1:4" x14ac:dyDescent="0.25">
      <c r="A6212" s="74">
        <v>6817794</v>
      </c>
      <c r="B6212" t="s">
        <v>27789</v>
      </c>
      <c r="C6212" s="74" t="s">
        <v>3</v>
      </c>
      <c r="D6212" s="74">
        <v>4335.68</v>
      </c>
    </row>
    <row r="6213" spans="1:4" x14ac:dyDescent="0.25">
      <c r="A6213" s="74">
        <v>6817785</v>
      </c>
      <c r="B6213" t="s">
        <v>27790</v>
      </c>
      <c r="C6213" s="74" t="s">
        <v>3</v>
      </c>
      <c r="D6213" s="74">
        <v>3016.12</v>
      </c>
    </row>
    <row r="6214" spans="1:4" x14ac:dyDescent="0.25">
      <c r="A6214" s="74">
        <v>6817786</v>
      </c>
      <c r="B6214" t="s">
        <v>27791</v>
      </c>
      <c r="C6214" s="74" t="s">
        <v>3</v>
      </c>
      <c r="D6214" s="74">
        <v>2638.32</v>
      </c>
    </row>
    <row r="6215" spans="1:4" x14ac:dyDescent="0.25">
      <c r="A6215" s="74">
        <v>6817787</v>
      </c>
      <c r="B6215" t="s">
        <v>27792</v>
      </c>
      <c r="C6215" s="74" t="s">
        <v>3</v>
      </c>
      <c r="D6215" s="74">
        <v>3448.59</v>
      </c>
    </row>
    <row r="6216" spans="1:4" x14ac:dyDescent="0.25">
      <c r="A6216" s="74">
        <v>6817788</v>
      </c>
      <c r="B6216" t="s">
        <v>27793</v>
      </c>
      <c r="C6216" s="74" t="s">
        <v>3</v>
      </c>
      <c r="D6216" s="74">
        <v>3099.66</v>
      </c>
    </row>
    <row r="6217" spans="1:4" x14ac:dyDescent="0.25">
      <c r="A6217" s="74">
        <v>6817789</v>
      </c>
      <c r="B6217" t="s">
        <v>27794</v>
      </c>
      <c r="C6217" s="74" t="s">
        <v>3</v>
      </c>
      <c r="D6217" s="74">
        <v>3827.08</v>
      </c>
    </row>
    <row r="6218" spans="1:4" x14ac:dyDescent="0.25">
      <c r="A6218" s="74">
        <v>6817790</v>
      </c>
      <c r="B6218" t="s">
        <v>27795</v>
      </c>
      <c r="C6218" s="74" t="s">
        <v>3</v>
      </c>
      <c r="D6218" s="74">
        <v>3488.68</v>
      </c>
    </row>
    <row r="6219" spans="1:4" x14ac:dyDescent="0.25">
      <c r="A6219" s="74">
        <v>6817795</v>
      </c>
      <c r="B6219" t="s">
        <v>27796</v>
      </c>
      <c r="C6219" s="74" t="s">
        <v>3</v>
      </c>
      <c r="D6219" s="74">
        <v>3689.65</v>
      </c>
    </row>
    <row r="6220" spans="1:4" x14ac:dyDescent="0.25">
      <c r="A6220" s="74">
        <v>6817796</v>
      </c>
      <c r="B6220" t="s">
        <v>27797</v>
      </c>
      <c r="C6220" s="74" t="s">
        <v>3</v>
      </c>
      <c r="D6220" s="74">
        <v>3357.39</v>
      </c>
    </row>
    <row r="6221" spans="1:4" x14ac:dyDescent="0.25">
      <c r="A6221" s="74">
        <v>6817797</v>
      </c>
      <c r="B6221" t="s">
        <v>27798</v>
      </c>
      <c r="C6221" s="74" t="s">
        <v>3</v>
      </c>
      <c r="D6221" s="74">
        <v>3174.11</v>
      </c>
    </row>
    <row r="6222" spans="1:4" x14ac:dyDescent="0.25">
      <c r="A6222" s="74">
        <v>6817798</v>
      </c>
      <c r="B6222" t="s">
        <v>27799</v>
      </c>
      <c r="C6222" s="74" t="s">
        <v>3</v>
      </c>
      <c r="D6222" s="74">
        <v>2841.85</v>
      </c>
    </row>
    <row r="6223" spans="1:4" x14ac:dyDescent="0.25">
      <c r="A6223" s="74">
        <v>6817805</v>
      </c>
      <c r="B6223" t="s">
        <v>27800</v>
      </c>
      <c r="C6223" s="74" t="s">
        <v>3</v>
      </c>
      <c r="D6223" s="74">
        <v>5886.46</v>
      </c>
    </row>
    <row r="6224" spans="1:4" x14ac:dyDescent="0.25">
      <c r="A6224" s="74">
        <v>6817806</v>
      </c>
      <c r="B6224" t="s">
        <v>27801</v>
      </c>
      <c r="C6224" s="74" t="s">
        <v>3</v>
      </c>
      <c r="D6224" s="74">
        <v>5383.39</v>
      </c>
    </row>
    <row r="6225" spans="1:4" x14ac:dyDescent="0.25">
      <c r="A6225" s="74">
        <v>6817807</v>
      </c>
      <c r="B6225" t="s">
        <v>27802</v>
      </c>
      <c r="C6225" s="74" t="s">
        <v>3</v>
      </c>
      <c r="D6225" s="74">
        <v>6491.59</v>
      </c>
    </row>
    <row r="6226" spans="1:4" x14ac:dyDescent="0.25">
      <c r="A6226" s="74">
        <v>6817808</v>
      </c>
      <c r="B6226" t="s">
        <v>27803</v>
      </c>
      <c r="C6226" s="74" t="s">
        <v>3</v>
      </c>
      <c r="D6226" s="74">
        <v>5988.52</v>
      </c>
    </row>
    <row r="6227" spans="1:4" x14ac:dyDescent="0.25">
      <c r="A6227" s="74">
        <v>6817799</v>
      </c>
      <c r="B6227" t="s">
        <v>27804</v>
      </c>
      <c r="C6227" s="74" t="s">
        <v>3</v>
      </c>
      <c r="D6227" s="74">
        <v>3948.64</v>
      </c>
    </row>
    <row r="6228" spans="1:4" x14ac:dyDescent="0.25">
      <c r="A6228" s="74">
        <v>6817800</v>
      </c>
      <c r="B6228" t="s">
        <v>27805</v>
      </c>
      <c r="C6228" s="74" t="s">
        <v>3</v>
      </c>
      <c r="D6228" s="74">
        <v>3503.38</v>
      </c>
    </row>
    <row r="6229" spans="1:4" x14ac:dyDescent="0.25">
      <c r="A6229" s="74">
        <v>6817801</v>
      </c>
      <c r="B6229" t="s">
        <v>27806</v>
      </c>
      <c r="C6229" s="74" t="s">
        <v>3</v>
      </c>
      <c r="D6229" s="74">
        <v>4730.59</v>
      </c>
    </row>
    <row r="6230" spans="1:4" x14ac:dyDescent="0.25">
      <c r="A6230" s="74">
        <v>6817802</v>
      </c>
      <c r="B6230" t="s">
        <v>27807</v>
      </c>
      <c r="C6230" s="74" t="s">
        <v>3</v>
      </c>
      <c r="D6230" s="74">
        <v>4331.76</v>
      </c>
    </row>
    <row r="6231" spans="1:4" x14ac:dyDescent="0.25">
      <c r="A6231" s="74">
        <v>6817803</v>
      </c>
      <c r="B6231" t="s">
        <v>27808</v>
      </c>
      <c r="C6231" s="74" t="s">
        <v>3</v>
      </c>
      <c r="D6231" s="74">
        <v>5347.14</v>
      </c>
    </row>
    <row r="6232" spans="1:4" x14ac:dyDescent="0.25">
      <c r="A6232" s="74">
        <v>6817804</v>
      </c>
      <c r="B6232" t="s">
        <v>27809</v>
      </c>
      <c r="C6232" s="74" t="s">
        <v>3</v>
      </c>
      <c r="D6232" s="74">
        <v>4844.07</v>
      </c>
    </row>
    <row r="6233" spans="1:4" x14ac:dyDescent="0.25">
      <c r="A6233" s="74">
        <v>6817885</v>
      </c>
      <c r="B6233" t="s">
        <v>27810</v>
      </c>
      <c r="C6233" s="74" t="s">
        <v>3</v>
      </c>
      <c r="D6233" s="74">
        <v>1342.46</v>
      </c>
    </row>
    <row r="6234" spans="1:4" x14ac:dyDescent="0.25">
      <c r="A6234" s="74">
        <v>6817886</v>
      </c>
      <c r="B6234" t="s">
        <v>27811</v>
      </c>
      <c r="C6234" s="74" t="s">
        <v>3</v>
      </c>
      <c r="D6234" s="74">
        <v>1162.72</v>
      </c>
    </row>
    <row r="6235" spans="1:4" x14ac:dyDescent="0.25">
      <c r="A6235" s="74">
        <v>6817887</v>
      </c>
      <c r="B6235" t="s">
        <v>27812</v>
      </c>
      <c r="C6235" s="74" t="s">
        <v>3</v>
      </c>
      <c r="D6235" s="74">
        <v>1463.14</v>
      </c>
    </row>
    <row r="6236" spans="1:4" x14ac:dyDescent="0.25">
      <c r="A6236" s="74">
        <v>6817888</v>
      </c>
      <c r="B6236" t="s">
        <v>27813</v>
      </c>
      <c r="C6236" s="74" t="s">
        <v>3</v>
      </c>
      <c r="D6236" s="74">
        <v>1257.97</v>
      </c>
    </row>
    <row r="6237" spans="1:4" x14ac:dyDescent="0.25">
      <c r="A6237" s="74">
        <v>6817889</v>
      </c>
      <c r="B6237" t="s">
        <v>27814</v>
      </c>
      <c r="C6237" s="74" t="s">
        <v>3</v>
      </c>
      <c r="D6237" s="74">
        <v>2141.66</v>
      </c>
    </row>
    <row r="6238" spans="1:4" x14ac:dyDescent="0.25">
      <c r="A6238" s="74">
        <v>6817890</v>
      </c>
      <c r="B6238" t="s">
        <v>27815</v>
      </c>
      <c r="C6238" s="74" t="s">
        <v>3</v>
      </c>
      <c r="D6238" s="74">
        <v>1852.19</v>
      </c>
    </row>
    <row r="6239" spans="1:4" x14ac:dyDescent="0.25">
      <c r="A6239" s="74">
        <v>6817891</v>
      </c>
      <c r="B6239" t="s">
        <v>27816</v>
      </c>
      <c r="C6239" s="74" t="s">
        <v>3</v>
      </c>
      <c r="D6239" s="74">
        <v>1879.16</v>
      </c>
    </row>
    <row r="6240" spans="1:4" x14ac:dyDescent="0.25">
      <c r="A6240" s="74">
        <v>6817892</v>
      </c>
      <c r="B6240" t="s">
        <v>27817</v>
      </c>
      <c r="C6240" s="74" t="s">
        <v>3</v>
      </c>
      <c r="D6240" s="74">
        <v>1589.68</v>
      </c>
    </row>
    <row r="6241" spans="1:4" x14ac:dyDescent="0.25">
      <c r="A6241" s="74">
        <v>6817893</v>
      </c>
      <c r="B6241" t="s">
        <v>27818</v>
      </c>
      <c r="C6241" s="74" t="s">
        <v>3</v>
      </c>
      <c r="D6241" s="74">
        <v>1634.5</v>
      </c>
    </row>
    <row r="6242" spans="1:4" x14ac:dyDescent="0.25">
      <c r="A6242" s="74">
        <v>6817894</v>
      </c>
      <c r="B6242" t="s">
        <v>27819</v>
      </c>
      <c r="C6242" s="74" t="s">
        <v>3</v>
      </c>
      <c r="D6242" s="74">
        <v>1402.3</v>
      </c>
    </row>
    <row r="6243" spans="1:4" x14ac:dyDescent="0.25">
      <c r="A6243" s="74">
        <v>6817895</v>
      </c>
      <c r="B6243" t="s">
        <v>27820</v>
      </c>
      <c r="C6243" s="74" t="s">
        <v>3</v>
      </c>
      <c r="D6243" s="74">
        <v>2304.44</v>
      </c>
    </row>
    <row r="6244" spans="1:4" x14ac:dyDescent="0.25">
      <c r="A6244" s="74">
        <v>6817896</v>
      </c>
      <c r="B6244" t="s">
        <v>27821</v>
      </c>
      <c r="C6244" s="74" t="s">
        <v>3</v>
      </c>
      <c r="D6244" s="74">
        <v>1984.44</v>
      </c>
    </row>
    <row r="6245" spans="1:4" x14ac:dyDescent="0.25">
      <c r="A6245" s="74">
        <v>6817897</v>
      </c>
      <c r="B6245" t="s">
        <v>27822</v>
      </c>
      <c r="C6245" s="74" t="s">
        <v>3</v>
      </c>
      <c r="D6245" s="74">
        <v>2050.61</v>
      </c>
    </row>
    <row r="6246" spans="1:4" x14ac:dyDescent="0.25">
      <c r="A6246" s="74">
        <v>6817898</v>
      </c>
      <c r="B6246" t="s">
        <v>27823</v>
      </c>
      <c r="C6246" s="74" t="s">
        <v>3</v>
      </c>
      <c r="D6246" s="74">
        <v>1730.61</v>
      </c>
    </row>
    <row r="6247" spans="1:4" x14ac:dyDescent="0.25">
      <c r="A6247" s="74">
        <v>6817899</v>
      </c>
      <c r="B6247" t="s">
        <v>27824</v>
      </c>
      <c r="C6247" s="74" t="s">
        <v>3</v>
      </c>
      <c r="D6247" s="74">
        <v>1795.17</v>
      </c>
    </row>
    <row r="6248" spans="1:4" x14ac:dyDescent="0.25">
      <c r="A6248" s="74">
        <v>6817900</v>
      </c>
      <c r="B6248" t="s">
        <v>27825</v>
      </c>
      <c r="C6248" s="74" t="s">
        <v>3</v>
      </c>
      <c r="D6248" s="74">
        <v>1535.88</v>
      </c>
    </row>
    <row r="6249" spans="1:4" x14ac:dyDescent="0.25">
      <c r="A6249" s="74">
        <v>6817901</v>
      </c>
      <c r="B6249" t="s">
        <v>27826</v>
      </c>
      <c r="C6249" s="74" t="s">
        <v>3</v>
      </c>
      <c r="D6249" s="74">
        <v>2413.6</v>
      </c>
    </row>
    <row r="6250" spans="1:4" x14ac:dyDescent="0.25">
      <c r="A6250" s="74">
        <v>6817902</v>
      </c>
      <c r="B6250" t="s">
        <v>27827</v>
      </c>
      <c r="C6250" s="74" t="s">
        <v>3</v>
      </c>
      <c r="D6250" s="74">
        <v>2061.4299999999998</v>
      </c>
    </row>
    <row r="6251" spans="1:4" x14ac:dyDescent="0.25">
      <c r="A6251" s="74">
        <v>6817903</v>
      </c>
      <c r="B6251" t="s">
        <v>27828</v>
      </c>
      <c r="C6251" s="74" t="s">
        <v>3</v>
      </c>
      <c r="D6251" s="74">
        <v>2225.9299999999998</v>
      </c>
    </row>
    <row r="6252" spans="1:4" x14ac:dyDescent="0.25">
      <c r="A6252" s="74">
        <v>6817904</v>
      </c>
      <c r="B6252" t="s">
        <v>27829</v>
      </c>
      <c r="C6252" s="74" t="s">
        <v>3</v>
      </c>
      <c r="D6252" s="74">
        <v>1873.77</v>
      </c>
    </row>
    <row r="6253" spans="1:4" x14ac:dyDescent="0.25">
      <c r="A6253" s="74">
        <v>6817829</v>
      </c>
      <c r="B6253" t="s">
        <v>27830</v>
      </c>
      <c r="C6253" s="74" t="s">
        <v>3</v>
      </c>
      <c r="D6253" s="74">
        <v>1794.03</v>
      </c>
    </row>
    <row r="6254" spans="1:4" x14ac:dyDescent="0.25">
      <c r="A6254" s="74">
        <v>6817830</v>
      </c>
      <c r="B6254" t="s">
        <v>27831</v>
      </c>
      <c r="C6254" s="74" t="s">
        <v>3</v>
      </c>
      <c r="D6254" s="74">
        <v>1560.64</v>
      </c>
    </row>
    <row r="6255" spans="1:4" x14ac:dyDescent="0.25">
      <c r="A6255" s="74">
        <v>6817831</v>
      </c>
      <c r="B6255" t="s">
        <v>27832</v>
      </c>
      <c r="C6255" s="74" t="s">
        <v>3</v>
      </c>
      <c r="D6255" s="74">
        <v>1736.04</v>
      </c>
    </row>
    <row r="6256" spans="1:4" x14ac:dyDescent="0.25">
      <c r="A6256" s="74">
        <v>6817832</v>
      </c>
      <c r="B6256" t="s">
        <v>27833</v>
      </c>
      <c r="C6256" s="74" t="s">
        <v>3</v>
      </c>
      <c r="D6256" s="74">
        <v>1502.65</v>
      </c>
    </row>
    <row r="6257" spans="1:4" x14ac:dyDescent="0.25">
      <c r="A6257" s="74">
        <v>6817839</v>
      </c>
      <c r="B6257" t="s">
        <v>27834</v>
      </c>
      <c r="C6257" s="74" t="s">
        <v>3</v>
      </c>
      <c r="D6257" s="74">
        <v>2096.3000000000002</v>
      </c>
    </row>
    <row r="6258" spans="1:4" x14ac:dyDescent="0.25">
      <c r="A6258" s="74">
        <v>6817840</v>
      </c>
      <c r="B6258" t="s">
        <v>27835</v>
      </c>
      <c r="C6258" s="74" t="s">
        <v>3</v>
      </c>
      <c r="D6258" s="74">
        <v>1801.79</v>
      </c>
    </row>
    <row r="6259" spans="1:4" x14ac:dyDescent="0.25">
      <c r="A6259" s="74">
        <v>6817841</v>
      </c>
      <c r="B6259" t="s">
        <v>27836</v>
      </c>
      <c r="C6259" s="74" t="s">
        <v>3</v>
      </c>
      <c r="D6259" s="74">
        <v>2352.69</v>
      </c>
    </row>
    <row r="6260" spans="1:4" x14ac:dyDescent="0.25">
      <c r="A6260" s="74">
        <v>6817842</v>
      </c>
      <c r="B6260" t="s">
        <v>27837</v>
      </c>
      <c r="C6260" s="74" t="s">
        <v>3</v>
      </c>
      <c r="D6260" s="74">
        <v>2076.7399999999998</v>
      </c>
    </row>
    <row r="6261" spans="1:4" x14ac:dyDescent="0.25">
      <c r="A6261" s="74">
        <v>6817833</v>
      </c>
      <c r="B6261" t="s">
        <v>27838</v>
      </c>
      <c r="C6261" s="74" t="s">
        <v>3</v>
      </c>
      <c r="D6261" s="74">
        <v>1736.04</v>
      </c>
    </row>
    <row r="6262" spans="1:4" x14ac:dyDescent="0.25">
      <c r="A6262" s="74">
        <v>6817834</v>
      </c>
      <c r="B6262" t="s">
        <v>27839</v>
      </c>
      <c r="C6262" s="74" t="s">
        <v>3</v>
      </c>
      <c r="D6262" s="74">
        <v>1502.65</v>
      </c>
    </row>
    <row r="6263" spans="1:4" x14ac:dyDescent="0.25">
      <c r="A6263" s="74">
        <v>6817835</v>
      </c>
      <c r="B6263" t="s">
        <v>27840</v>
      </c>
      <c r="C6263" s="74" t="s">
        <v>3</v>
      </c>
      <c r="D6263" s="74">
        <v>1849.4</v>
      </c>
    </row>
    <row r="6264" spans="1:4" x14ac:dyDescent="0.25">
      <c r="A6264" s="74">
        <v>6817836</v>
      </c>
      <c r="B6264" t="s">
        <v>27841</v>
      </c>
      <c r="C6264" s="74" t="s">
        <v>3</v>
      </c>
      <c r="D6264" s="74">
        <v>1619.01</v>
      </c>
    </row>
    <row r="6265" spans="1:4" x14ac:dyDescent="0.25">
      <c r="A6265" s="74">
        <v>6817837</v>
      </c>
      <c r="B6265" t="s">
        <v>27842</v>
      </c>
      <c r="C6265" s="74" t="s">
        <v>3</v>
      </c>
      <c r="D6265" s="74">
        <v>2192.5500000000002</v>
      </c>
    </row>
    <row r="6266" spans="1:4" x14ac:dyDescent="0.25">
      <c r="A6266" s="74">
        <v>6817838</v>
      </c>
      <c r="B6266" t="s">
        <v>27843</v>
      </c>
      <c r="C6266" s="74" t="s">
        <v>3</v>
      </c>
      <c r="D6266" s="74">
        <v>1898.04</v>
      </c>
    </row>
    <row r="6267" spans="1:4" x14ac:dyDescent="0.25">
      <c r="A6267" s="74">
        <v>6817843</v>
      </c>
      <c r="B6267" t="s">
        <v>27844</v>
      </c>
      <c r="C6267" s="74" t="s">
        <v>3</v>
      </c>
      <c r="D6267" s="74">
        <v>2516.4</v>
      </c>
    </row>
    <row r="6268" spans="1:4" x14ac:dyDescent="0.25">
      <c r="A6268" s="74">
        <v>6817844</v>
      </c>
      <c r="B6268" t="s">
        <v>27845</v>
      </c>
      <c r="C6268" s="74" t="s">
        <v>3</v>
      </c>
      <c r="D6268" s="74">
        <v>2219.38</v>
      </c>
    </row>
    <row r="6269" spans="1:4" x14ac:dyDescent="0.25">
      <c r="A6269" s="74">
        <v>6817845</v>
      </c>
      <c r="B6269" t="s">
        <v>27846</v>
      </c>
      <c r="C6269" s="74" t="s">
        <v>3</v>
      </c>
      <c r="D6269" s="74">
        <v>2204.83</v>
      </c>
    </row>
    <row r="6270" spans="1:4" x14ac:dyDescent="0.25">
      <c r="A6270" s="74">
        <v>6817846</v>
      </c>
      <c r="B6270" t="s">
        <v>27847</v>
      </c>
      <c r="C6270" s="74" t="s">
        <v>3</v>
      </c>
      <c r="D6270" s="74">
        <v>1907.81</v>
      </c>
    </row>
    <row r="6271" spans="1:4" x14ac:dyDescent="0.25">
      <c r="A6271" s="74">
        <v>6817853</v>
      </c>
      <c r="B6271" t="s">
        <v>27848</v>
      </c>
      <c r="C6271" s="74" t="s">
        <v>3</v>
      </c>
      <c r="D6271" s="74">
        <v>3293.47</v>
      </c>
    </row>
    <row r="6272" spans="1:4" x14ac:dyDescent="0.25">
      <c r="A6272" s="74">
        <v>6817854</v>
      </c>
      <c r="B6272" t="s">
        <v>27849</v>
      </c>
      <c r="C6272" s="74" t="s">
        <v>3</v>
      </c>
      <c r="D6272" s="74">
        <v>2950.01</v>
      </c>
    </row>
    <row r="6273" spans="1:4" x14ac:dyDescent="0.25">
      <c r="A6273" s="74">
        <v>6817855</v>
      </c>
      <c r="B6273" t="s">
        <v>27850</v>
      </c>
      <c r="C6273" s="74" t="s">
        <v>3</v>
      </c>
      <c r="D6273" s="74">
        <v>3809.69</v>
      </c>
    </row>
    <row r="6274" spans="1:4" x14ac:dyDescent="0.25">
      <c r="A6274" s="74">
        <v>6817856</v>
      </c>
      <c r="B6274" t="s">
        <v>27851</v>
      </c>
      <c r="C6274" s="74" t="s">
        <v>3</v>
      </c>
      <c r="D6274" s="74">
        <v>3392.16</v>
      </c>
    </row>
    <row r="6275" spans="1:4" x14ac:dyDescent="0.25">
      <c r="A6275" s="74">
        <v>6817847</v>
      </c>
      <c r="B6275" t="s">
        <v>27852</v>
      </c>
      <c r="C6275" s="74" t="s">
        <v>3</v>
      </c>
      <c r="D6275" s="74">
        <v>2451.48</v>
      </c>
    </row>
    <row r="6276" spans="1:4" x14ac:dyDescent="0.25">
      <c r="A6276" s="74">
        <v>6817848</v>
      </c>
      <c r="B6276" t="s">
        <v>27853</v>
      </c>
      <c r="C6276" s="74" t="s">
        <v>3</v>
      </c>
      <c r="D6276" s="74">
        <v>2156.63</v>
      </c>
    </row>
    <row r="6277" spans="1:4" x14ac:dyDescent="0.25">
      <c r="A6277" s="74">
        <v>6817849</v>
      </c>
      <c r="B6277" t="s">
        <v>27854</v>
      </c>
      <c r="C6277" s="74" t="s">
        <v>3</v>
      </c>
      <c r="D6277" s="74">
        <v>2859.95</v>
      </c>
    </row>
    <row r="6278" spans="1:4" x14ac:dyDescent="0.25">
      <c r="A6278" s="74">
        <v>6817850</v>
      </c>
      <c r="B6278" t="s">
        <v>27855</v>
      </c>
      <c r="C6278" s="74" t="s">
        <v>3</v>
      </c>
      <c r="D6278" s="74">
        <v>2485.79</v>
      </c>
    </row>
    <row r="6279" spans="1:4" x14ac:dyDescent="0.25">
      <c r="A6279" s="74">
        <v>6817851</v>
      </c>
      <c r="B6279" t="s">
        <v>27856</v>
      </c>
      <c r="C6279" s="74" t="s">
        <v>3</v>
      </c>
      <c r="D6279" s="74">
        <v>3077.15</v>
      </c>
    </row>
    <row r="6280" spans="1:4" x14ac:dyDescent="0.25">
      <c r="A6280" s="74">
        <v>6817852</v>
      </c>
      <c r="B6280" t="s">
        <v>27857</v>
      </c>
      <c r="C6280" s="74" t="s">
        <v>3</v>
      </c>
      <c r="D6280" s="74">
        <v>2725.05</v>
      </c>
    </row>
    <row r="6281" spans="1:4" x14ac:dyDescent="0.25">
      <c r="A6281" s="74">
        <v>6817857</v>
      </c>
      <c r="B6281" t="s">
        <v>27858</v>
      </c>
      <c r="C6281" s="74" t="s">
        <v>3</v>
      </c>
      <c r="D6281" s="74">
        <v>3351.07</v>
      </c>
    </row>
    <row r="6282" spans="1:4" x14ac:dyDescent="0.25">
      <c r="A6282" s="74">
        <v>6817858</v>
      </c>
      <c r="B6282" t="s">
        <v>27859</v>
      </c>
      <c r="C6282" s="74" t="s">
        <v>3</v>
      </c>
      <c r="D6282" s="74">
        <v>2987.08</v>
      </c>
    </row>
    <row r="6283" spans="1:4" x14ac:dyDescent="0.25">
      <c r="A6283" s="74">
        <v>6817859</v>
      </c>
      <c r="B6283" t="s">
        <v>27860</v>
      </c>
      <c r="C6283" s="74" t="s">
        <v>3</v>
      </c>
      <c r="D6283" s="74">
        <v>2853.78</v>
      </c>
    </row>
    <row r="6284" spans="1:4" x14ac:dyDescent="0.25">
      <c r="A6284" s="74">
        <v>6817860</v>
      </c>
      <c r="B6284" t="s">
        <v>27861</v>
      </c>
      <c r="C6284" s="74" t="s">
        <v>3</v>
      </c>
      <c r="D6284" s="74">
        <v>2489.79</v>
      </c>
    </row>
    <row r="6285" spans="1:4" x14ac:dyDescent="0.25">
      <c r="A6285" s="74">
        <v>6817867</v>
      </c>
      <c r="B6285" t="s">
        <v>27862</v>
      </c>
      <c r="C6285" s="74" t="s">
        <v>3</v>
      </c>
      <c r="D6285" s="74">
        <v>4698.13</v>
      </c>
    </row>
    <row r="6286" spans="1:4" x14ac:dyDescent="0.25">
      <c r="A6286" s="74">
        <v>6817868</v>
      </c>
      <c r="B6286" t="s">
        <v>27863</v>
      </c>
      <c r="C6286" s="74" t="s">
        <v>3</v>
      </c>
      <c r="D6286" s="74">
        <v>4189.55</v>
      </c>
    </row>
    <row r="6287" spans="1:4" x14ac:dyDescent="0.25">
      <c r="A6287" s="74">
        <v>6817869</v>
      </c>
      <c r="B6287" t="s">
        <v>27864</v>
      </c>
      <c r="C6287" s="74" t="s">
        <v>3</v>
      </c>
      <c r="D6287" s="74">
        <v>5248.39</v>
      </c>
    </row>
    <row r="6288" spans="1:4" x14ac:dyDescent="0.25">
      <c r="A6288" s="74">
        <v>6817870</v>
      </c>
      <c r="B6288" t="s">
        <v>27865</v>
      </c>
      <c r="C6288" s="74" t="s">
        <v>3</v>
      </c>
      <c r="D6288" s="74">
        <v>4738.1499999999996</v>
      </c>
    </row>
    <row r="6289" spans="1:4" x14ac:dyDescent="0.25">
      <c r="A6289" s="74">
        <v>6817861</v>
      </c>
      <c r="B6289" t="s">
        <v>27866</v>
      </c>
      <c r="C6289" s="74" t="s">
        <v>3</v>
      </c>
      <c r="D6289" s="74">
        <v>3486.1</v>
      </c>
    </row>
    <row r="6290" spans="1:4" x14ac:dyDescent="0.25">
      <c r="A6290" s="74">
        <v>6817862</v>
      </c>
      <c r="B6290" t="s">
        <v>27867</v>
      </c>
      <c r="C6290" s="74" t="s">
        <v>3</v>
      </c>
      <c r="D6290" s="74">
        <v>3030.6</v>
      </c>
    </row>
    <row r="6291" spans="1:4" x14ac:dyDescent="0.25">
      <c r="A6291" s="74">
        <v>6817863</v>
      </c>
      <c r="B6291" t="s">
        <v>27868</v>
      </c>
      <c r="C6291" s="74" t="s">
        <v>3</v>
      </c>
      <c r="D6291" s="74">
        <v>3923.09</v>
      </c>
    </row>
    <row r="6292" spans="1:4" x14ac:dyDescent="0.25">
      <c r="A6292" s="74">
        <v>6817864</v>
      </c>
      <c r="B6292" t="s">
        <v>27869</v>
      </c>
      <c r="C6292" s="74" t="s">
        <v>3</v>
      </c>
      <c r="D6292" s="74">
        <v>3494.81</v>
      </c>
    </row>
    <row r="6293" spans="1:4" x14ac:dyDescent="0.25">
      <c r="A6293" s="74">
        <v>6817865</v>
      </c>
      <c r="B6293" t="s">
        <v>27870</v>
      </c>
      <c r="C6293" s="74" t="s">
        <v>3</v>
      </c>
      <c r="D6293" s="74">
        <v>4301.58</v>
      </c>
    </row>
    <row r="6294" spans="1:4" x14ac:dyDescent="0.25">
      <c r="A6294" s="74">
        <v>6817866</v>
      </c>
      <c r="B6294" t="s">
        <v>27871</v>
      </c>
      <c r="C6294" s="74" t="s">
        <v>3</v>
      </c>
      <c r="D6294" s="74">
        <v>3883.83</v>
      </c>
    </row>
    <row r="6295" spans="1:4" x14ac:dyDescent="0.25">
      <c r="A6295" s="74">
        <v>6817871</v>
      </c>
      <c r="B6295" t="s">
        <v>27872</v>
      </c>
      <c r="C6295" s="74" t="s">
        <v>3</v>
      </c>
      <c r="D6295" s="74">
        <v>4255.8599999999997</v>
      </c>
    </row>
    <row r="6296" spans="1:4" x14ac:dyDescent="0.25">
      <c r="A6296" s="74">
        <v>6817872</v>
      </c>
      <c r="B6296" t="s">
        <v>27873</v>
      </c>
      <c r="C6296" s="74" t="s">
        <v>3</v>
      </c>
      <c r="D6296" s="74">
        <v>3832.11</v>
      </c>
    </row>
    <row r="6297" spans="1:4" x14ac:dyDescent="0.25">
      <c r="A6297" s="74">
        <v>6817873</v>
      </c>
      <c r="B6297" t="s">
        <v>27874</v>
      </c>
      <c r="C6297" s="74" t="s">
        <v>3</v>
      </c>
      <c r="D6297" s="74">
        <v>3740.32</v>
      </c>
    </row>
    <row r="6298" spans="1:4" x14ac:dyDescent="0.25">
      <c r="A6298" s="74">
        <v>6817874</v>
      </c>
      <c r="B6298" t="s">
        <v>27875</v>
      </c>
      <c r="C6298" s="74" t="s">
        <v>3</v>
      </c>
      <c r="D6298" s="74">
        <v>3316.57</v>
      </c>
    </row>
    <row r="6299" spans="1:4" x14ac:dyDescent="0.25">
      <c r="A6299" s="74">
        <v>6817881</v>
      </c>
      <c r="B6299" t="s">
        <v>27876</v>
      </c>
      <c r="C6299" s="74" t="s">
        <v>3</v>
      </c>
      <c r="D6299" s="74">
        <v>6464.86</v>
      </c>
    </row>
    <row r="6300" spans="1:4" x14ac:dyDescent="0.25">
      <c r="A6300" s="74">
        <v>6817882</v>
      </c>
      <c r="B6300" t="s">
        <v>27877</v>
      </c>
      <c r="C6300" s="74" t="s">
        <v>3</v>
      </c>
      <c r="D6300" s="74">
        <v>5866.92</v>
      </c>
    </row>
    <row r="6301" spans="1:4" x14ac:dyDescent="0.25">
      <c r="A6301" s="74">
        <v>6817883</v>
      </c>
      <c r="B6301" t="s">
        <v>27878</v>
      </c>
      <c r="C6301" s="74" t="s">
        <v>3</v>
      </c>
      <c r="D6301" s="74">
        <v>7074.51</v>
      </c>
    </row>
    <row r="6302" spans="1:4" x14ac:dyDescent="0.25">
      <c r="A6302" s="74">
        <v>6817884</v>
      </c>
      <c r="B6302" t="s">
        <v>27879</v>
      </c>
      <c r="C6302" s="74" t="s">
        <v>3</v>
      </c>
      <c r="D6302" s="74">
        <v>6474.92</v>
      </c>
    </row>
    <row r="6303" spans="1:4" x14ac:dyDescent="0.25">
      <c r="A6303" s="74">
        <v>6817875</v>
      </c>
      <c r="B6303" t="s">
        <v>27880</v>
      </c>
      <c r="C6303" s="74" t="s">
        <v>3</v>
      </c>
      <c r="D6303" s="74">
        <v>4521</v>
      </c>
    </row>
    <row r="6304" spans="1:4" x14ac:dyDescent="0.25">
      <c r="A6304" s="74">
        <v>6817876</v>
      </c>
      <c r="B6304" t="s">
        <v>27881</v>
      </c>
      <c r="C6304" s="74" t="s">
        <v>3</v>
      </c>
      <c r="D6304" s="74">
        <v>3982.54</v>
      </c>
    </row>
    <row r="6305" spans="1:4" x14ac:dyDescent="0.25">
      <c r="A6305" s="74">
        <v>6817877</v>
      </c>
      <c r="B6305" t="s">
        <v>27882</v>
      </c>
      <c r="C6305" s="74" t="s">
        <v>3</v>
      </c>
      <c r="D6305" s="74">
        <v>5302.95</v>
      </c>
    </row>
    <row r="6306" spans="1:4" x14ac:dyDescent="0.25">
      <c r="A6306" s="74">
        <v>6817878</v>
      </c>
      <c r="B6306" t="s">
        <v>27883</v>
      </c>
      <c r="C6306" s="74" t="s">
        <v>3</v>
      </c>
      <c r="D6306" s="74">
        <v>4810.92</v>
      </c>
    </row>
    <row r="6307" spans="1:4" x14ac:dyDescent="0.25">
      <c r="A6307" s="74">
        <v>6817879</v>
      </c>
      <c r="B6307" t="s">
        <v>27884</v>
      </c>
      <c r="C6307" s="74" t="s">
        <v>3</v>
      </c>
      <c r="D6307" s="74">
        <v>5925.66</v>
      </c>
    </row>
    <row r="6308" spans="1:4" x14ac:dyDescent="0.25">
      <c r="A6308" s="74">
        <v>6817880</v>
      </c>
      <c r="B6308" t="s">
        <v>27885</v>
      </c>
      <c r="C6308" s="74" t="s">
        <v>3</v>
      </c>
      <c r="D6308" s="74">
        <v>5327.68</v>
      </c>
    </row>
    <row r="6309" spans="1:4" x14ac:dyDescent="0.25">
      <c r="A6309" s="74">
        <v>7119788</v>
      </c>
      <c r="B6309" t="s">
        <v>27886</v>
      </c>
      <c r="C6309" s="74" t="s">
        <v>1440</v>
      </c>
      <c r="D6309" s="74">
        <v>270474.74</v>
      </c>
    </row>
    <row r="6310" spans="1:4" x14ac:dyDescent="0.25">
      <c r="A6310" s="74">
        <v>7119714</v>
      </c>
      <c r="B6310" t="s">
        <v>27887</v>
      </c>
      <c r="C6310" s="74" t="s">
        <v>15645</v>
      </c>
      <c r="D6310" s="74">
        <v>2016.82</v>
      </c>
    </row>
    <row r="6311" spans="1:4" x14ac:dyDescent="0.25">
      <c r="A6311" s="74">
        <v>7119715</v>
      </c>
      <c r="B6311" t="s">
        <v>27888</v>
      </c>
      <c r="C6311" s="74" t="s">
        <v>15645</v>
      </c>
      <c r="D6311" s="74">
        <v>1658.19</v>
      </c>
    </row>
    <row r="6312" spans="1:4" x14ac:dyDescent="0.25">
      <c r="A6312" s="74">
        <v>7119678</v>
      </c>
      <c r="B6312" t="s">
        <v>27889</v>
      </c>
      <c r="C6312" s="74" t="s">
        <v>63</v>
      </c>
      <c r="D6312" s="74">
        <v>8844.77</v>
      </c>
    </row>
    <row r="6313" spans="1:4" x14ac:dyDescent="0.25">
      <c r="A6313" s="74">
        <v>7119712</v>
      </c>
      <c r="B6313" t="s">
        <v>27890</v>
      </c>
      <c r="C6313" s="74" t="s">
        <v>15645</v>
      </c>
      <c r="D6313" s="74">
        <v>11035.74</v>
      </c>
    </row>
    <row r="6314" spans="1:4" x14ac:dyDescent="0.25">
      <c r="A6314" s="74">
        <v>7119694</v>
      </c>
      <c r="B6314" t="s">
        <v>27891</v>
      </c>
      <c r="C6314" s="74" t="s">
        <v>15645</v>
      </c>
      <c r="D6314" s="74">
        <v>7558.88</v>
      </c>
    </row>
    <row r="6315" spans="1:4" x14ac:dyDescent="0.25">
      <c r="A6315" s="74">
        <v>7119695</v>
      </c>
      <c r="B6315" t="s">
        <v>27892</v>
      </c>
      <c r="C6315" s="74" t="s">
        <v>15645</v>
      </c>
      <c r="D6315" s="74">
        <v>8221.01</v>
      </c>
    </row>
    <row r="6316" spans="1:4" x14ac:dyDescent="0.25">
      <c r="A6316" s="74">
        <v>7119696</v>
      </c>
      <c r="B6316" t="s">
        <v>27893</v>
      </c>
      <c r="C6316" s="74" t="s">
        <v>15645</v>
      </c>
      <c r="D6316" s="74">
        <v>13189.08</v>
      </c>
    </row>
    <row r="6317" spans="1:4" x14ac:dyDescent="0.25">
      <c r="A6317" s="74">
        <v>7119697</v>
      </c>
      <c r="B6317" t="s">
        <v>27894</v>
      </c>
      <c r="C6317" s="74" t="s">
        <v>15645</v>
      </c>
      <c r="D6317" s="74">
        <v>21067.03</v>
      </c>
    </row>
    <row r="6318" spans="1:4" x14ac:dyDescent="0.25">
      <c r="A6318" s="74">
        <v>7119698</v>
      </c>
      <c r="B6318" t="s">
        <v>27895</v>
      </c>
      <c r="C6318" s="74" t="s">
        <v>15645</v>
      </c>
      <c r="D6318" s="74">
        <v>26909.97</v>
      </c>
    </row>
    <row r="6319" spans="1:4" x14ac:dyDescent="0.25">
      <c r="A6319" s="74">
        <v>7119688</v>
      </c>
      <c r="B6319" t="s">
        <v>27896</v>
      </c>
      <c r="C6319" s="74" t="s">
        <v>15645</v>
      </c>
      <c r="D6319" s="74">
        <v>7943.96</v>
      </c>
    </row>
    <row r="6320" spans="1:4" x14ac:dyDescent="0.25">
      <c r="A6320" s="74">
        <v>7119689</v>
      </c>
      <c r="B6320" t="s">
        <v>27897</v>
      </c>
      <c r="C6320" s="74" t="s">
        <v>15645</v>
      </c>
      <c r="D6320" s="74">
        <v>15351.95</v>
      </c>
    </row>
    <row r="6321" spans="1:4" x14ac:dyDescent="0.25">
      <c r="A6321" s="74">
        <v>7119690</v>
      </c>
      <c r="B6321" t="s">
        <v>27898</v>
      </c>
      <c r="C6321" s="74" t="s">
        <v>15645</v>
      </c>
      <c r="D6321" s="74">
        <v>18309.11</v>
      </c>
    </row>
    <row r="6322" spans="1:4" x14ac:dyDescent="0.25">
      <c r="A6322" s="74">
        <v>7119691</v>
      </c>
      <c r="B6322" t="s">
        <v>27899</v>
      </c>
      <c r="C6322" s="74" t="s">
        <v>15645</v>
      </c>
      <c r="D6322" s="74">
        <v>25365.68</v>
      </c>
    </row>
    <row r="6323" spans="1:4" x14ac:dyDescent="0.25">
      <c r="A6323" s="74">
        <v>7119692</v>
      </c>
      <c r="B6323" t="s">
        <v>27900</v>
      </c>
      <c r="C6323" s="74" t="s">
        <v>15645</v>
      </c>
      <c r="D6323" s="74">
        <v>27883.56</v>
      </c>
    </row>
    <row r="6324" spans="1:4" x14ac:dyDescent="0.25">
      <c r="A6324" s="74">
        <v>7119693</v>
      </c>
      <c r="B6324" t="s">
        <v>27901</v>
      </c>
      <c r="C6324" s="74" t="s">
        <v>15645</v>
      </c>
      <c r="D6324" s="74">
        <v>35428.589999999997</v>
      </c>
    </row>
    <row r="6325" spans="1:4" x14ac:dyDescent="0.25">
      <c r="A6325" s="74">
        <v>7119687</v>
      </c>
      <c r="B6325" t="s">
        <v>27902</v>
      </c>
      <c r="C6325" s="74" t="s">
        <v>15645</v>
      </c>
      <c r="D6325" s="74">
        <v>4209.12</v>
      </c>
    </row>
    <row r="6326" spans="1:4" x14ac:dyDescent="0.25">
      <c r="A6326" s="74">
        <v>7119681</v>
      </c>
      <c r="B6326" t="s">
        <v>27903</v>
      </c>
      <c r="C6326" s="74" t="s">
        <v>15645</v>
      </c>
      <c r="D6326" s="74">
        <v>9052.86</v>
      </c>
    </row>
    <row r="6327" spans="1:4" x14ac:dyDescent="0.25">
      <c r="A6327" s="74">
        <v>7119682</v>
      </c>
      <c r="B6327" t="s">
        <v>27904</v>
      </c>
      <c r="C6327" s="74" t="s">
        <v>15645</v>
      </c>
      <c r="D6327" s="74">
        <v>17384.64</v>
      </c>
    </row>
    <row r="6328" spans="1:4" x14ac:dyDescent="0.25">
      <c r="A6328" s="74">
        <v>7119683</v>
      </c>
      <c r="B6328" t="s">
        <v>27905</v>
      </c>
      <c r="C6328" s="74" t="s">
        <v>15645</v>
      </c>
      <c r="D6328" s="74">
        <v>20737.419999999998</v>
      </c>
    </row>
    <row r="6329" spans="1:4" x14ac:dyDescent="0.25">
      <c r="A6329" s="74">
        <v>7119684</v>
      </c>
      <c r="B6329" t="s">
        <v>27906</v>
      </c>
      <c r="C6329" s="74" t="s">
        <v>15645</v>
      </c>
      <c r="D6329" s="74">
        <v>28707.72</v>
      </c>
    </row>
    <row r="6330" spans="1:4" x14ac:dyDescent="0.25">
      <c r="A6330" s="74">
        <v>7119685</v>
      </c>
      <c r="B6330" t="s">
        <v>27907</v>
      </c>
      <c r="C6330" s="74" t="s">
        <v>15645</v>
      </c>
      <c r="D6330" s="74">
        <v>31551.24</v>
      </c>
    </row>
    <row r="6331" spans="1:4" x14ac:dyDescent="0.25">
      <c r="A6331" s="74">
        <v>7119686</v>
      </c>
      <c r="B6331" t="s">
        <v>27908</v>
      </c>
      <c r="C6331" s="74" t="s">
        <v>15645</v>
      </c>
      <c r="D6331" s="74">
        <v>40076.43</v>
      </c>
    </row>
    <row r="6332" spans="1:4" x14ac:dyDescent="0.25">
      <c r="A6332" s="74">
        <v>7119680</v>
      </c>
      <c r="B6332" t="s">
        <v>27909</v>
      </c>
      <c r="C6332" s="74" t="s">
        <v>15645</v>
      </c>
      <c r="D6332" s="74">
        <v>4777.97</v>
      </c>
    </row>
    <row r="6333" spans="1:4" x14ac:dyDescent="0.25">
      <c r="A6333" s="74">
        <v>7119710</v>
      </c>
      <c r="B6333" t="s">
        <v>27910</v>
      </c>
      <c r="C6333" s="74" t="s">
        <v>15645</v>
      </c>
      <c r="D6333" s="74">
        <v>671.57</v>
      </c>
    </row>
    <row r="6334" spans="1:4" x14ac:dyDescent="0.25">
      <c r="A6334" s="74">
        <v>7107375</v>
      </c>
      <c r="B6334" t="s">
        <v>27911</v>
      </c>
      <c r="C6334" s="74" t="s">
        <v>15645</v>
      </c>
      <c r="D6334" s="74">
        <v>24381.34</v>
      </c>
    </row>
    <row r="6335" spans="1:4" x14ac:dyDescent="0.25">
      <c r="A6335" s="74">
        <v>7107376</v>
      </c>
      <c r="B6335" t="s">
        <v>27912</v>
      </c>
      <c r="C6335" s="74" t="s">
        <v>15645</v>
      </c>
      <c r="D6335" s="74">
        <v>44696.47</v>
      </c>
    </row>
    <row r="6336" spans="1:4" x14ac:dyDescent="0.25">
      <c r="A6336" s="74">
        <v>7107377</v>
      </c>
      <c r="B6336" t="s">
        <v>27913</v>
      </c>
      <c r="C6336" s="74" t="s">
        <v>15645</v>
      </c>
      <c r="D6336" s="74">
        <v>59343.51</v>
      </c>
    </row>
    <row r="6337" spans="1:4" x14ac:dyDescent="0.25">
      <c r="A6337" s="74">
        <v>7107374</v>
      </c>
      <c r="B6337" t="s">
        <v>27914</v>
      </c>
      <c r="C6337" s="74" t="s">
        <v>15645</v>
      </c>
      <c r="D6337" s="74">
        <v>16887.57</v>
      </c>
    </row>
    <row r="6338" spans="1:4" x14ac:dyDescent="0.25">
      <c r="A6338" s="74">
        <v>7119708</v>
      </c>
      <c r="B6338" t="s">
        <v>27915</v>
      </c>
      <c r="C6338" s="74" t="s">
        <v>15645</v>
      </c>
      <c r="D6338" s="74">
        <v>146720.35999999999</v>
      </c>
    </row>
    <row r="6339" spans="1:4" x14ac:dyDescent="0.25">
      <c r="A6339" s="74">
        <v>7119709</v>
      </c>
      <c r="B6339" t="s">
        <v>27916</v>
      </c>
      <c r="C6339" s="74" t="s">
        <v>15645</v>
      </c>
      <c r="D6339" s="74">
        <v>201567.21</v>
      </c>
    </row>
    <row r="6340" spans="1:4" x14ac:dyDescent="0.25">
      <c r="A6340" s="74">
        <v>7119706</v>
      </c>
      <c r="B6340" t="s">
        <v>27917</v>
      </c>
      <c r="C6340" s="74" t="s">
        <v>15645</v>
      </c>
      <c r="D6340" s="74">
        <v>51829.73</v>
      </c>
    </row>
    <row r="6341" spans="1:4" x14ac:dyDescent="0.25">
      <c r="A6341" s="74">
        <v>7119707</v>
      </c>
      <c r="B6341" t="s">
        <v>27918</v>
      </c>
      <c r="C6341" s="74" t="s">
        <v>15645</v>
      </c>
      <c r="D6341" s="74">
        <v>123088.45</v>
      </c>
    </row>
    <row r="6342" spans="1:4" x14ac:dyDescent="0.25">
      <c r="A6342" s="74">
        <v>7119787</v>
      </c>
      <c r="B6342" t="s">
        <v>27919</v>
      </c>
      <c r="C6342" s="74" t="s">
        <v>23038</v>
      </c>
      <c r="D6342" s="74">
        <v>347.34</v>
      </c>
    </row>
    <row r="6343" spans="1:4" x14ac:dyDescent="0.25">
      <c r="A6343" s="74">
        <v>7119647</v>
      </c>
      <c r="B6343" t="s">
        <v>27920</v>
      </c>
      <c r="C6343" s="74" t="s">
        <v>15645</v>
      </c>
      <c r="D6343" s="74">
        <v>2620.0300000000002</v>
      </c>
    </row>
    <row r="6344" spans="1:4" x14ac:dyDescent="0.25">
      <c r="A6344" s="74">
        <v>7119679</v>
      </c>
      <c r="B6344" t="s">
        <v>27921</v>
      </c>
      <c r="C6344" s="74" t="s">
        <v>63</v>
      </c>
      <c r="D6344" s="74">
        <v>46.7</v>
      </c>
    </row>
    <row r="6345" spans="1:4" x14ac:dyDescent="0.25">
      <c r="A6345" s="74">
        <v>7119711</v>
      </c>
      <c r="B6345" t="s">
        <v>27922</v>
      </c>
      <c r="C6345" s="74" t="s">
        <v>15645</v>
      </c>
      <c r="D6345" s="74">
        <v>1002.86</v>
      </c>
    </row>
    <row r="6346" spans="1:4" x14ac:dyDescent="0.25">
      <c r="A6346" s="74">
        <v>7119713</v>
      </c>
      <c r="B6346" t="s">
        <v>27923</v>
      </c>
      <c r="C6346" s="74" t="s">
        <v>15645</v>
      </c>
      <c r="D6346" s="74">
        <v>231584.58</v>
      </c>
    </row>
    <row r="6347" spans="1:4" x14ac:dyDescent="0.25">
      <c r="A6347" s="74">
        <v>7119646</v>
      </c>
      <c r="B6347" t="s">
        <v>27924</v>
      </c>
      <c r="C6347" s="74" t="s">
        <v>63</v>
      </c>
      <c r="D6347" s="74">
        <v>1100.04</v>
      </c>
    </row>
    <row r="6348" spans="1:4" x14ac:dyDescent="0.25">
      <c r="A6348" s="74">
        <v>7119699</v>
      </c>
      <c r="B6348" t="s">
        <v>27925</v>
      </c>
      <c r="C6348" s="74" t="s">
        <v>23038</v>
      </c>
      <c r="D6348" s="74">
        <v>19.5</v>
      </c>
    </row>
    <row r="6349" spans="1:4" x14ac:dyDescent="0.25">
      <c r="A6349" s="74">
        <v>7119702</v>
      </c>
      <c r="B6349" t="s">
        <v>27926</v>
      </c>
      <c r="C6349" s="74" t="s">
        <v>23038</v>
      </c>
      <c r="D6349" s="74">
        <v>60.36</v>
      </c>
    </row>
    <row r="6350" spans="1:4" x14ac:dyDescent="0.25">
      <c r="A6350" s="74">
        <v>7119701</v>
      </c>
      <c r="B6350" t="s">
        <v>27927</v>
      </c>
      <c r="C6350" s="74" t="s">
        <v>23038</v>
      </c>
      <c r="D6350" s="74">
        <v>60.36</v>
      </c>
    </row>
    <row r="6351" spans="1:4" x14ac:dyDescent="0.25">
      <c r="A6351" s="74">
        <v>7119700</v>
      </c>
      <c r="B6351" t="s">
        <v>27928</v>
      </c>
      <c r="C6351" s="74" t="s">
        <v>23038</v>
      </c>
      <c r="D6351" s="74">
        <v>54.67</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58555-373D-4E69-B5BC-5A62F39BB85F}">
  <sheetPr>
    <outlinePr summaryBelow="0"/>
  </sheetPr>
  <dimension ref="A1:D4375"/>
  <sheetViews>
    <sheetView showGridLines="0" zoomScale="130" zoomScaleNormal="130" workbookViewId="0">
      <selection activeCell="B6" sqref="B6"/>
    </sheetView>
  </sheetViews>
  <sheetFormatPr defaultColWidth="8.85546875" defaultRowHeight="15" customHeight="1" x14ac:dyDescent="0.2"/>
  <cols>
    <col min="1" max="1" width="8.85546875" style="88"/>
    <col min="2" max="2" width="66.42578125" style="88" customWidth="1"/>
    <col min="3" max="16384" width="8.85546875" style="88"/>
  </cols>
  <sheetData>
    <row r="1" spans="1:4" ht="15" customHeight="1" x14ac:dyDescent="0.2">
      <c r="A1" s="91">
        <v>1</v>
      </c>
      <c r="B1" s="92" t="s">
        <v>9943</v>
      </c>
      <c r="C1" s="93"/>
      <c r="D1" s="93"/>
    </row>
    <row r="2" spans="1:4" ht="15" customHeight="1" x14ac:dyDescent="0.2">
      <c r="A2" s="94" t="s">
        <v>9944</v>
      </c>
      <c r="B2" s="95" t="s">
        <v>9945</v>
      </c>
      <c r="C2" s="96"/>
      <c r="D2" s="96"/>
    </row>
    <row r="3" spans="1:4" ht="15" customHeight="1" x14ac:dyDescent="0.2">
      <c r="A3" s="97" t="s">
        <v>9946</v>
      </c>
      <c r="B3" s="98" t="s">
        <v>9947</v>
      </c>
      <c r="C3" s="98" t="s">
        <v>15645</v>
      </c>
      <c r="D3" s="99">
        <v>8527.48</v>
      </c>
    </row>
    <row r="4" spans="1:4" ht="15" customHeight="1" x14ac:dyDescent="0.2">
      <c r="A4" s="97" t="s">
        <v>9948</v>
      </c>
      <c r="B4" s="98" t="s">
        <v>9949</v>
      </c>
      <c r="C4" s="98" t="s">
        <v>15645</v>
      </c>
      <c r="D4" s="99">
        <v>10051.91</v>
      </c>
    </row>
    <row r="5" spans="1:4" ht="15" customHeight="1" x14ac:dyDescent="0.2">
      <c r="A5" s="97" t="s">
        <v>9950</v>
      </c>
      <c r="B5" s="98" t="s">
        <v>9951</v>
      </c>
      <c r="C5" s="98" t="s">
        <v>15645</v>
      </c>
      <c r="D5" s="99">
        <v>9738.02</v>
      </c>
    </row>
    <row r="6" spans="1:4" ht="15" customHeight="1" x14ac:dyDescent="0.2">
      <c r="A6" s="94" t="s">
        <v>9952</v>
      </c>
      <c r="B6" s="95" t="s">
        <v>9953</v>
      </c>
      <c r="C6" s="96"/>
      <c r="D6" s="96"/>
    </row>
    <row r="7" spans="1:4" ht="15" customHeight="1" x14ac:dyDescent="0.2">
      <c r="A7" s="97" t="s">
        <v>9954</v>
      </c>
      <c r="B7" s="98" t="s">
        <v>9955</v>
      </c>
      <c r="C7" s="98" t="s">
        <v>15645</v>
      </c>
      <c r="D7" s="99">
        <v>6868.28</v>
      </c>
    </row>
    <row r="8" spans="1:4" ht="15" customHeight="1" x14ac:dyDescent="0.2">
      <c r="A8" s="97" t="s">
        <v>9956</v>
      </c>
      <c r="B8" s="98" t="s">
        <v>9957</v>
      </c>
      <c r="C8" s="98" t="s">
        <v>15645</v>
      </c>
      <c r="D8" s="99">
        <v>13843.28</v>
      </c>
    </row>
    <row r="9" spans="1:4" ht="15" customHeight="1" x14ac:dyDescent="0.2">
      <c r="A9" s="97" t="s">
        <v>9958</v>
      </c>
      <c r="B9" s="98" t="s">
        <v>9959</v>
      </c>
      <c r="C9" s="98" t="s">
        <v>15645</v>
      </c>
      <c r="D9" s="99">
        <v>18378.78</v>
      </c>
    </row>
    <row r="10" spans="1:4" ht="15" customHeight="1" x14ac:dyDescent="0.2">
      <c r="A10" s="97" t="s">
        <v>9960</v>
      </c>
      <c r="B10" s="98" t="s">
        <v>9961</v>
      </c>
      <c r="C10" s="98" t="s">
        <v>2</v>
      </c>
      <c r="D10" s="99">
        <v>84.59</v>
      </c>
    </row>
    <row r="11" spans="1:4" ht="15" customHeight="1" x14ac:dyDescent="0.2">
      <c r="A11" s="97" t="s">
        <v>9962</v>
      </c>
      <c r="B11" s="98" t="s">
        <v>9963</v>
      </c>
      <c r="C11" s="98" t="s">
        <v>15645</v>
      </c>
      <c r="D11" s="99">
        <v>5731.39</v>
      </c>
    </row>
    <row r="12" spans="1:4" ht="15" customHeight="1" x14ac:dyDescent="0.2">
      <c r="A12" s="97" t="s">
        <v>9964</v>
      </c>
      <c r="B12" s="98" t="s">
        <v>9965</v>
      </c>
      <c r="C12" s="98" t="s">
        <v>15645</v>
      </c>
      <c r="D12" s="99">
        <v>8750.24</v>
      </c>
    </row>
    <row r="13" spans="1:4" ht="15" customHeight="1" x14ac:dyDescent="0.2">
      <c r="A13" s="97" t="s">
        <v>9966</v>
      </c>
      <c r="B13" s="98" t="s">
        <v>9967</v>
      </c>
      <c r="C13" s="98" t="s">
        <v>15645</v>
      </c>
      <c r="D13" s="99">
        <v>11823.94</v>
      </c>
    </row>
    <row r="14" spans="1:4" ht="15" customHeight="1" x14ac:dyDescent="0.2">
      <c r="A14" s="97" t="s">
        <v>9968</v>
      </c>
      <c r="B14" s="98" t="s">
        <v>9969</v>
      </c>
      <c r="C14" s="98" t="s">
        <v>15645</v>
      </c>
      <c r="D14" s="99">
        <v>4106.47</v>
      </c>
    </row>
    <row r="15" spans="1:4" ht="15" customHeight="1" x14ac:dyDescent="0.2">
      <c r="A15" s="97" t="s">
        <v>9970</v>
      </c>
      <c r="B15" s="98" t="s">
        <v>9971</v>
      </c>
      <c r="C15" s="98" t="s">
        <v>15645</v>
      </c>
      <c r="D15" s="99">
        <v>7015.59</v>
      </c>
    </row>
    <row r="16" spans="1:4" ht="15" customHeight="1" x14ac:dyDescent="0.2">
      <c r="A16" s="97" t="s">
        <v>9972</v>
      </c>
      <c r="B16" s="98" t="s">
        <v>9973</v>
      </c>
      <c r="C16" s="98" t="s">
        <v>15645</v>
      </c>
      <c r="D16" s="99">
        <v>8668.09</v>
      </c>
    </row>
    <row r="17" spans="1:4" ht="15" customHeight="1" x14ac:dyDescent="0.2">
      <c r="A17" s="97" t="s">
        <v>9974</v>
      </c>
      <c r="B17" s="98" t="s">
        <v>9975</v>
      </c>
      <c r="C17" s="98" t="s">
        <v>15645</v>
      </c>
      <c r="D17" s="99">
        <v>12324.11</v>
      </c>
    </row>
    <row r="18" spans="1:4" ht="15" customHeight="1" x14ac:dyDescent="0.2">
      <c r="A18" s="97" t="s">
        <v>9976</v>
      </c>
      <c r="B18" s="98" t="s">
        <v>9977</v>
      </c>
      <c r="C18" s="98" t="s">
        <v>15645</v>
      </c>
      <c r="D18" s="99">
        <v>5570.63</v>
      </c>
    </row>
    <row r="19" spans="1:4" ht="15" customHeight="1" x14ac:dyDescent="0.2">
      <c r="A19" s="97" t="s">
        <v>9978</v>
      </c>
      <c r="B19" s="98" t="s">
        <v>9979</v>
      </c>
      <c r="C19" s="98" t="s">
        <v>15645</v>
      </c>
      <c r="D19" s="99">
        <v>6297.96</v>
      </c>
    </row>
    <row r="20" spans="1:4" ht="15" customHeight="1" x14ac:dyDescent="0.2">
      <c r="A20" s="94" t="s">
        <v>9980</v>
      </c>
      <c r="B20" s="95" t="s">
        <v>16416</v>
      </c>
      <c r="C20" s="96"/>
      <c r="D20" s="96"/>
    </row>
    <row r="21" spans="1:4" ht="15" customHeight="1" x14ac:dyDescent="0.2">
      <c r="A21" s="97" t="s">
        <v>9981</v>
      </c>
      <c r="B21" s="98" t="s">
        <v>14226</v>
      </c>
      <c r="C21" s="98" t="s">
        <v>15645</v>
      </c>
      <c r="D21" s="99">
        <v>1636</v>
      </c>
    </row>
    <row r="22" spans="1:4" ht="15" customHeight="1" x14ac:dyDescent="0.2">
      <c r="A22" s="97" t="s">
        <v>9982</v>
      </c>
      <c r="B22" s="98" t="s">
        <v>9983</v>
      </c>
      <c r="C22" s="98" t="s">
        <v>2</v>
      </c>
      <c r="D22" s="99">
        <v>213.65</v>
      </c>
    </row>
    <row r="23" spans="1:4" ht="15" customHeight="1" x14ac:dyDescent="0.2">
      <c r="A23" s="97" t="s">
        <v>9984</v>
      </c>
      <c r="B23" s="98" t="s">
        <v>9985</v>
      </c>
      <c r="C23" s="98" t="s">
        <v>2</v>
      </c>
      <c r="D23" s="99">
        <v>277.07</v>
      </c>
    </row>
    <row r="24" spans="1:4" ht="15" customHeight="1" x14ac:dyDescent="0.2">
      <c r="A24" s="94" t="s">
        <v>9986</v>
      </c>
      <c r="B24" s="95" t="s">
        <v>9987</v>
      </c>
      <c r="C24" s="96"/>
      <c r="D24" s="96"/>
    </row>
    <row r="25" spans="1:4" ht="15" customHeight="1" x14ac:dyDescent="0.2">
      <c r="A25" s="97" t="s">
        <v>9988</v>
      </c>
      <c r="B25" s="98" t="s">
        <v>14227</v>
      </c>
      <c r="C25" s="98" t="s">
        <v>3</v>
      </c>
      <c r="D25" s="99">
        <v>111.18</v>
      </c>
    </row>
    <row r="26" spans="1:4" ht="15" customHeight="1" x14ac:dyDescent="0.2">
      <c r="A26" s="97" t="s">
        <v>9989</v>
      </c>
      <c r="B26" s="98" t="s">
        <v>14228</v>
      </c>
      <c r="C26" s="98" t="s">
        <v>3</v>
      </c>
      <c r="D26" s="99">
        <v>111.18</v>
      </c>
    </row>
    <row r="27" spans="1:4" ht="15" customHeight="1" x14ac:dyDescent="0.2">
      <c r="A27" s="97" t="s">
        <v>9990</v>
      </c>
      <c r="B27" s="98" t="s">
        <v>14229</v>
      </c>
      <c r="C27" s="98" t="s">
        <v>3</v>
      </c>
      <c r="D27" s="99">
        <v>114.39</v>
      </c>
    </row>
    <row r="28" spans="1:4" ht="15" customHeight="1" x14ac:dyDescent="0.2">
      <c r="A28" s="97" t="s">
        <v>9991</v>
      </c>
      <c r="B28" s="98" t="s">
        <v>14230</v>
      </c>
      <c r="C28" s="98" t="s">
        <v>3</v>
      </c>
      <c r="D28" s="99">
        <v>114.39</v>
      </c>
    </row>
    <row r="29" spans="1:4" ht="15" customHeight="1" x14ac:dyDescent="0.2">
      <c r="A29" s="97" t="s">
        <v>9992</v>
      </c>
      <c r="B29" s="98" t="s">
        <v>9993</v>
      </c>
      <c r="C29" s="98" t="s">
        <v>2</v>
      </c>
      <c r="D29" s="99">
        <v>60.73</v>
      </c>
    </row>
    <row r="30" spans="1:4" ht="15" customHeight="1" x14ac:dyDescent="0.2">
      <c r="A30" s="97" t="s">
        <v>9994</v>
      </c>
      <c r="B30" s="98" t="s">
        <v>14231</v>
      </c>
      <c r="C30" s="98" t="s">
        <v>3</v>
      </c>
      <c r="D30" s="99">
        <v>61.08</v>
      </c>
    </row>
    <row r="31" spans="1:4" ht="15" customHeight="1" x14ac:dyDescent="0.2">
      <c r="A31" s="97" t="s">
        <v>9995</v>
      </c>
      <c r="B31" s="98" t="s">
        <v>14232</v>
      </c>
      <c r="C31" s="98" t="s">
        <v>3</v>
      </c>
      <c r="D31" s="99">
        <v>66.17</v>
      </c>
    </row>
    <row r="32" spans="1:4" ht="15" customHeight="1" x14ac:dyDescent="0.2">
      <c r="A32" s="97" t="s">
        <v>9996</v>
      </c>
      <c r="B32" s="98" t="s">
        <v>9997</v>
      </c>
      <c r="C32" s="98" t="s">
        <v>3</v>
      </c>
      <c r="D32" s="99">
        <v>11.86</v>
      </c>
    </row>
    <row r="33" spans="1:4" ht="15" customHeight="1" x14ac:dyDescent="0.2">
      <c r="A33" s="97" t="s">
        <v>9998</v>
      </c>
      <c r="B33" s="98" t="s">
        <v>9999</v>
      </c>
      <c r="C33" s="98" t="s">
        <v>3</v>
      </c>
      <c r="D33" s="99">
        <v>8.33</v>
      </c>
    </row>
    <row r="34" spans="1:4" ht="15" customHeight="1" x14ac:dyDescent="0.2">
      <c r="A34" s="97" t="s">
        <v>10000</v>
      </c>
      <c r="B34" s="98" t="s">
        <v>10001</v>
      </c>
      <c r="C34" s="98" t="s">
        <v>3</v>
      </c>
      <c r="D34" s="99">
        <v>3.33</v>
      </c>
    </row>
    <row r="35" spans="1:4" ht="15" customHeight="1" x14ac:dyDescent="0.2">
      <c r="A35" s="97" t="s">
        <v>28249</v>
      </c>
      <c r="B35" s="98" t="s">
        <v>28250</v>
      </c>
      <c r="C35" s="98" t="s">
        <v>3</v>
      </c>
      <c r="D35" s="99">
        <v>117.09</v>
      </c>
    </row>
    <row r="36" spans="1:4" ht="15" customHeight="1" x14ac:dyDescent="0.2">
      <c r="A36" s="97" t="s">
        <v>28251</v>
      </c>
      <c r="B36" s="98" t="s">
        <v>28252</v>
      </c>
      <c r="C36" s="98" t="s">
        <v>3</v>
      </c>
      <c r="D36" s="99">
        <v>103.55</v>
      </c>
    </row>
    <row r="37" spans="1:4" ht="15" customHeight="1" x14ac:dyDescent="0.2">
      <c r="A37" s="97" t="s">
        <v>28253</v>
      </c>
      <c r="B37" s="98" t="s">
        <v>28254</v>
      </c>
      <c r="C37" s="98" t="s">
        <v>3</v>
      </c>
      <c r="D37" s="99">
        <v>123.95</v>
      </c>
    </row>
    <row r="38" spans="1:4" ht="15" customHeight="1" x14ac:dyDescent="0.2">
      <c r="A38" s="97" t="s">
        <v>28255</v>
      </c>
      <c r="B38" s="98" t="s">
        <v>28256</v>
      </c>
      <c r="C38" s="98" t="s">
        <v>3</v>
      </c>
      <c r="D38" s="99">
        <v>110.38</v>
      </c>
    </row>
    <row r="39" spans="1:4" ht="15" customHeight="1" x14ac:dyDescent="0.2">
      <c r="A39" s="97" t="s">
        <v>10002</v>
      </c>
      <c r="B39" s="98" t="s">
        <v>5828</v>
      </c>
      <c r="C39" s="98" t="s">
        <v>3</v>
      </c>
      <c r="D39" s="99">
        <v>8.56</v>
      </c>
    </row>
    <row r="40" spans="1:4" ht="15" customHeight="1" x14ac:dyDescent="0.2">
      <c r="A40" s="94" t="s">
        <v>10003</v>
      </c>
      <c r="B40" s="95" t="s">
        <v>10004</v>
      </c>
      <c r="C40" s="96"/>
      <c r="D40" s="96"/>
    </row>
    <row r="41" spans="1:4" ht="15" customHeight="1" x14ac:dyDescent="0.2">
      <c r="A41" s="97" t="s">
        <v>10005</v>
      </c>
      <c r="B41" s="98" t="s">
        <v>14233</v>
      </c>
      <c r="C41" s="98" t="s">
        <v>3</v>
      </c>
      <c r="D41" s="99">
        <v>20.13</v>
      </c>
    </row>
    <row r="42" spans="1:4" ht="15" customHeight="1" x14ac:dyDescent="0.2">
      <c r="A42" s="94" t="s">
        <v>10006</v>
      </c>
      <c r="B42" s="95" t="s">
        <v>10007</v>
      </c>
      <c r="C42" s="96"/>
      <c r="D42" s="96"/>
    </row>
    <row r="43" spans="1:4" ht="15" customHeight="1" x14ac:dyDescent="0.2">
      <c r="A43" s="97" t="s">
        <v>10008</v>
      </c>
      <c r="B43" s="98" t="s">
        <v>10009</v>
      </c>
      <c r="C43" s="98" t="s">
        <v>15645</v>
      </c>
      <c r="D43" s="99">
        <v>696.64</v>
      </c>
    </row>
    <row r="44" spans="1:4" ht="15" customHeight="1" x14ac:dyDescent="0.2">
      <c r="A44" s="97" t="s">
        <v>10010</v>
      </c>
      <c r="B44" s="98" t="s">
        <v>10011</v>
      </c>
      <c r="C44" s="98" t="s">
        <v>15645</v>
      </c>
      <c r="D44" s="99">
        <v>476.93</v>
      </c>
    </row>
    <row r="45" spans="1:4" ht="15" customHeight="1" x14ac:dyDescent="0.2">
      <c r="A45" s="94" t="s">
        <v>10012</v>
      </c>
      <c r="B45" s="95" t="s">
        <v>10013</v>
      </c>
      <c r="C45" s="96"/>
      <c r="D45" s="96"/>
    </row>
    <row r="46" spans="1:4" ht="15" customHeight="1" x14ac:dyDescent="0.2">
      <c r="A46" s="97" t="s">
        <v>10014</v>
      </c>
      <c r="B46" s="98" t="s">
        <v>10015</v>
      </c>
      <c r="C46" s="98" t="s">
        <v>15645</v>
      </c>
      <c r="D46" s="99">
        <v>663.96</v>
      </c>
    </row>
    <row r="47" spans="1:4" ht="15" customHeight="1" x14ac:dyDescent="0.2">
      <c r="A47" s="94" t="s">
        <v>10016</v>
      </c>
      <c r="B47" s="95" t="s">
        <v>10017</v>
      </c>
      <c r="C47" s="96"/>
      <c r="D47" s="96"/>
    </row>
    <row r="48" spans="1:4" ht="15" customHeight="1" x14ac:dyDescent="0.2">
      <c r="A48" s="97" t="s">
        <v>10018</v>
      </c>
      <c r="B48" s="98" t="s">
        <v>14234</v>
      </c>
      <c r="C48" s="98" t="s">
        <v>3</v>
      </c>
      <c r="D48" s="99">
        <v>23.58</v>
      </c>
    </row>
    <row r="49" spans="1:4" ht="15" customHeight="1" x14ac:dyDescent="0.2">
      <c r="A49" s="97" t="s">
        <v>10019</v>
      </c>
      <c r="B49" s="98" t="s">
        <v>14235</v>
      </c>
      <c r="C49" s="98" t="s">
        <v>3</v>
      </c>
      <c r="D49" s="99">
        <v>51.66</v>
      </c>
    </row>
    <row r="50" spans="1:4" ht="15" customHeight="1" x14ac:dyDescent="0.2">
      <c r="A50" s="97" t="s">
        <v>10020</v>
      </c>
      <c r="B50" s="98" t="s">
        <v>14236</v>
      </c>
      <c r="C50" s="98" t="s">
        <v>3</v>
      </c>
      <c r="D50" s="99">
        <v>103.36</v>
      </c>
    </row>
    <row r="51" spans="1:4" ht="15" customHeight="1" x14ac:dyDescent="0.2">
      <c r="A51" s="97" t="s">
        <v>10021</v>
      </c>
      <c r="B51" s="98" t="s">
        <v>14237</v>
      </c>
      <c r="C51" s="98" t="s">
        <v>3</v>
      </c>
      <c r="D51" s="99">
        <v>136.36000000000001</v>
      </c>
    </row>
    <row r="52" spans="1:4" ht="15" customHeight="1" x14ac:dyDescent="0.2">
      <c r="A52" s="97" t="s">
        <v>10022</v>
      </c>
      <c r="B52" s="98" t="s">
        <v>10023</v>
      </c>
      <c r="C52" s="98" t="s">
        <v>3</v>
      </c>
      <c r="D52" s="99">
        <v>7.22</v>
      </c>
    </row>
    <row r="53" spans="1:4" ht="15" customHeight="1" x14ac:dyDescent="0.2">
      <c r="A53" s="97" t="s">
        <v>10024</v>
      </c>
      <c r="B53" s="98" t="s">
        <v>10025</v>
      </c>
      <c r="C53" s="98" t="s">
        <v>3</v>
      </c>
      <c r="D53" s="99">
        <v>7.98</v>
      </c>
    </row>
    <row r="54" spans="1:4" ht="15" customHeight="1" x14ac:dyDescent="0.2">
      <c r="A54" s="94" t="s">
        <v>10026</v>
      </c>
      <c r="B54" s="95" t="s">
        <v>10027</v>
      </c>
      <c r="C54" s="96"/>
      <c r="D54" s="96"/>
    </row>
    <row r="55" spans="1:4" ht="15" customHeight="1" x14ac:dyDescent="0.2">
      <c r="A55" s="97" t="s">
        <v>10028</v>
      </c>
      <c r="B55" s="98" t="s">
        <v>10029</v>
      </c>
      <c r="C55" s="98" t="s">
        <v>15645</v>
      </c>
      <c r="D55" s="99">
        <v>1200</v>
      </c>
    </row>
    <row r="56" spans="1:4" ht="15" customHeight="1" x14ac:dyDescent="0.2">
      <c r="A56" s="97" t="s">
        <v>10030</v>
      </c>
      <c r="B56" s="98" t="s">
        <v>14238</v>
      </c>
      <c r="C56" s="98" t="s">
        <v>3705</v>
      </c>
      <c r="D56" s="99">
        <v>900</v>
      </c>
    </row>
    <row r="57" spans="1:4" ht="15" customHeight="1" x14ac:dyDescent="0.2">
      <c r="A57" s="97" t="s">
        <v>10031</v>
      </c>
      <c r="B57" s="98" t="s">
        <v>14239</v>
      </c>
      <c r="C57" s="98" t="s">
        <v>3705</v>
      </c>
      <c r="D57" s="99">
        <v>1040</v>
      </c>
    </row>
    <row r="58" spans="1:4" ht="15" customHeight="1" x14ac:dyDescent="0.2">
      <c r="A58" s="97" t="s">
        <v>10032</v>
      </c>
      <c r="B58" s="98" t="s">
        <v>14240</v>
      </c>
      <c r="C58" s="98" t="s">
        <v>3705</v>
      </c>
      <c r="D58" s="99">
        <v>1700</v>
      </c>
    </row>
    <row r="59" spans="1:4" ht="15" customHeight="1" x14ac:dyDescent="0.2">
      <c r="A59" s="97" t="s">
        <v>10033</v>
      </c>
      <c r="B59" s="98" t="s">
        <v>14241</v>
      </c>
      <c r="C59" s="98" t="s">
        <v>3705</v>
      </c>
      <c r="D59" s="99">
        <v>1700</v>
      </c>
    </row>
    <row r="60" spans="1:4" ht="15" customHeight="1" x14ac:dyDescent="0.2">
      <c r="A60" s="97" t="s">
        <v>10034</v>
      </c>
      <c r="B60" s="98" t="s">
        <v>14242</v>
      </c>
      <c r="C60" s="98" t="s">
        <v>3705</v>
      </c>
      <c r="D60" s="99">
        <v>1700</v>
      </c>
    </row>
    <row r="61" spans="1:4" ht="15" customHeight="1" x14ac:dyDescent="0.2">
      <c r="A61" s="97" t="s">
        <v>10035</v>
      </c>
      <c r="B61" s="98" t="s">
        <v>14243</v>
      </c>
      <c r="C61" s="98" t="s">
        <v>3705</v>
      </c>
      <c r="D61" s="99">
        <v>650</v>
      </c>
    </row>
    <row r="62" spans="1:4" ht="15" customHeight="1" x14ac:dyDescent="0.2">
      <c r="A62" s="97" t="s">
        <v>10036</v>
      </c>
      <c r="B62" s="98" t="s">
        <v>14244</v>
      </c>
      <c r="C62" s="98" t="s">
        <v>3705</v>
      </c>
      <c r="D62" s="99">
        <v>650</v>
      </c>
    </row>
    <row r="63" spans="1:4" ht="15" customHeight="1" x14ac:dyDescent="0.2">
      <c r="A63" s="97" t="s">
        <v>10037</v>
      </c>
      <c r="B63" s="98" t="s">
        <v>14245</v>
      </c>
      <c r="C63" s="98" t="s">
        <v>3705</v>
      </c>
      <c r="D63" s="99">
        <v>1400</v>
      </c>
    </row>
    <row r="64" spans="1:4" ht="15" customHeight="1" x14ac:dyDescent="0.2">
      <c r="A64" s="97" t="s">
        <v>10038</v>
      </c>
      <c r="B64" s="98" t="s">
        <v>10039</v>
      </c>
      <c r="C64" s="98" t="s">
        <v>15645</v>
      </c>
      <c r="D64" s="99">
        <v>1200</v>
      </c>
    </row>
    <row r="65" spans="1:4" ht="15" customHeight="1" x14ac:dyDescent="0.2">
      <c r="A65" s="97" t="s">
        <v>10040</v>
      </c>
      <c r="B65" s="98" t="s">
        <v>10041</v>
      </c>
      <c r="C65" s="98" t="s">
        <v>15645</v>
      </c>
      <c r="D65" s="99">
        <v>820.45</v>
      </c>
    </row>
    <row r="66" spans="1:4" ht="15" customHeight="1" x14ac:dyDescent="0.2">
      <c r="A66" s="97" t="s">
        <v>10042</v>
      </c>
      <c r="B66" s="98" t="s">
        <v>10043</v>
      </c>
      <c r="C66" s="98" t="s">
        <v>15645</v>
      </c>
      <c r="D66" s="99">
        <v>217.17</v>
      </c>
    </row>
    <row r="67" spans="1:4" ht="15" customHeight="1" x14ac:dyDescent="0.2">
      <c r="A67" s="97" t="s">
        <v>10044</v>
      </c>
      <c r="B67" s="98" t="s">
        <v>10045</v>
      </c>
      <c r="C67" s="98" t="s">
        <v>15645</v>
      </c>
      <c r="D67" s="99">
        <v>298.8</v>
      </c>
    </row>
    <row r="68" spans="1:4" ht="15" customHeight="1" x14ac:dyDescent="0.2">
      <c r="A68" s="97" t="s">
        <v>10046</v>
      </c>
      <c r="B68" s="98" t="s">
        <v>10047</v>
      </c>
      <c r="C68" s="98" t="s">
        <v>15645</v>
      </c>
      <c r="D68" s="99">
        <v>408.65</v>
      </c>
    </row>
    <row r="69" spans="1:4" ht="15" customHeight="1" x14ac:dyDescent="0.2">
      <c r="A69" s="97" t="s">
        <v>10048</v>
      </c>
      <c r="B69" s="98" t="s">
        <v>10049</v>
      </c>
      <c r="C69" s="98" t="s">
        <v>15645</v>
      </c>
      <c r="D69" s="99">
        <v>274.18</v>
      </c>
    </row>
    <row r="70" spans="1:4" ht="15" customHeight="1" x14ac:dyDescent="0.2">
      <c r="A70" s="94" t="s">
        <v>10050</v>
      </c>
      <c r="B70" s="95" t="s">
        <v>10051</v>
      </c>
      <c r="C70" s="96"/>
      <c r="D70" s="96"/>
    </row>
    <row r="71" spans="1:4" ht="15" customHeight="1" x14ac:dyDescent="0.2">
      <c r="A71" s="97" t="s">
        <v>10052</v>
      </c>
      <c r="B71" s="98" t="s">
        <v>10053</v>
      </c>
      <c r="C71" s="98" t="s">
        <v>3705</v>
      </c>
      <c r="D71" s="99">
        <v>680</v>
      </c>
    </row>
    <row r="72" spans="1:4" ht="15" customHeight="1" x14ac:dyDescent="0.2">
      <c r="A72" s="97" t="s">
        <v>10054</v>
      </c>
      <c r="B72" s="98" t="s">
        <v>10055</v>
      </c>
      <c r="C72" s="98" t="s">
        <v>3705</v>
      </c>
      <c r="D72" s="99">
        <v>1022.23</v>
      </c>
    </row>
    <row r="73" spans="1:4" ht="15" customHeight="1" x14ac:dyDescent="0.2">
      <c r="A73" s="94" t="s">
        <v>10056</v>
      </c>
      <c r="B73" s="95" t="s">
        <v>10057</v>
      </c>
      <c r="C73" s="96"/>
      <c r="D73" s="96"/>
    </row>
    <row r="74" spans="1:4" ht="15" customHeight="1" x14ac:dyDescent="0.2">
      <c r="A74" s="97" t="s">
        <v>10058</v>
      </c>
      <c r="B74" s="98" t="s">
        <v>10059</v>
      </c>
      <c r="C74" s="98" t="s">
        <v>16417</v>
      </c>
      <c r="D74" s="99">
        <v>15.37</v>
      </c>
    </row>
    <row r="75" spans="1:4" ht="15" customHeight="1" x14ac:dyDescent="0.2">
      <c r="A75" s="97" t="s">
        <v>10060</v>
      </c>
      <c r="B75" s="98" t="s">
        <v>10061</v>
      </c>
      <c r="C75" s="98" t="s">
        <v>16417</v>
      </c>
      <c r="D75" s="99">
        <v>14.17</v>
      </c>
    </row>
    <row r="76" spans="1:4" ht="15" customHeight="1" x14ac:dyDescent="0.2">
      <c r="A76" s="97" t="s">
        <v>10062</v>
      </c>
      <c r="B76" s="98" t="s">
        <v>10063</v>
      </c>
      <c r="C76" s="98" t="s">
        <v>16417</v>
      </c>
      <c r="D76" s="99">
        <v>11.37</v>
      </c>
    </row>
    <row r="77" spans="1:4" ht="15" customHeight="1" x14ac:dyDescent="0.2">
      <c r="A77" s="97" t="s">
        <v>10064</v>
      </c>
      <c r="B77" s="98" t="s">
        <v>10065</v>
      </c>
      <c r="C77" s="98" t="s">
        <v>16417</v>
      </c>
      <c r="D77" s="99">
        <v>10.37</v>
      </c>
    </row>
    <row r="78" spans="1:4" ht="15" customHeight="1" x14ac:dyDescent="0.2">
      <c r="A78" s="97" t="s">
        <v>10066</v>
      </c>
      <c r="B78" s="98" t="s">
        <v>10067</v>
      </c>
      <c r="C78" s="98" t="s">
        <v>15645</v>
      </c>
      <c r="D78" s="99">
        <v>120.01</v>
      </c>
    </row>
    <row r="79" spans="1:4" ht="15" customHeight="1" x14ac:dyDescent="0.2">
      <c r="A79" s="97" t="s">
        <v>10068</v>
      </c>
      <c r="B79" s="98" t="s">
        <v>10069</v>
      </c>
      <c r="C79" s="98" t="s">
        <v>15645</v>
      </c>
      <c r="D79" s="99">
        <v>82.68</v>
      </c>
    </row>
    <row r="80" spans="1:4" ht="15" customHeight="1" x14ac:dyDescent="0.2">
      <c r="A80" s="97" t="s">
        <v>10070</v>
      </c>
      <c r="B80" s="98" t="s">
        <v>10071</v>
      </c>
      <c r="C80" s="98" t="s">
        <v>15645</v>
      </c>
      <c r="D80" s="99">
        <v>40.68</v>
      </c>
    </row>
    <row r="81" spans="1:4" ht="15" customHeight="1" x14ac:dyDescent="0.2">
      <c r="A81" s="97" t="s">
        <v>10072</v>
      </c>
      <c r="B81" s="98" t="s">
        <v>10073</v>
      </c>
      <c r="C81" s="98" t="s">
        <v>15645</v>
      </c>
      <c r="D81" s="99">
        <v>147.08000000000001</v>
      </c>
    </row>
    <row r="82" spans="1:4" ht="15" customHeight="1" x14ac:dyDescent="0.2">
      <c r="A82" s="94" t="s">
        <v>10074</v>
      </c>
      <c r="B82" s="95" t="s">
        <v>10075</v>
      </c>
      <c r="C82" s="96"/>
      <c r="D82" s="96"/>
    </row>
    <row r="83" spans="1:4" ht="15" customHeight="1" x14ac:dyDescent="0.2">
      <c r="A83" s="97" t="s">
        <v>10076</v>
      </c>
      <c r="B83" s="98" t="s">
        <v>10077</v>
      </c>
      <c r="C83" s="98" t="s">
        <v>15645</v>
      </c>
      <c r="D83" s="99">
        <v>335.41</v>
      </c>
    </row>
    <row r="84" spans="1:4" ht="15" customHeight="1" x14ac:dyDescent="0.2">
      <c r="A84" s="97" t="s">
        <v>10078</v>
      </c>
      <c r="B84" s="98" t="s">
        <v>10079</v>
      </c>
      <c r="C84" s="98" t="s">
        <v>15645</v>
      </c>
      <c r="D84" s="99">
        <v>422.27</v>
      </c>
    </row>
    <row r="85" spans="1:4" ht="15" customHeight="1" x14ac:dyDescent="0.2">
      <c r="A85" s="97" t="s">
        <v>10080</v>
      </c>
      <c r="B85" s="98" t="s">
        <v>10081</v>
      </c>
      <c r="C85" s="98" t="s">
        <v>15645</v>
      </c>
      <c r="D85" s="99">
        <v>561.49</v>
      </c>
    </row>
    <row r="86" spans="1:4" ht="15" customHeight="1" x14ac:dyDescent="0.2">
      <c r="A86" s="97" t="s">
        <v>10082</v>
      </c>
      <c r="B86" s="98" t="s">
        <v>10083</v>
      </c>
      <c r="C86" s="98" t="s">
        <v>15645</v>
      </c>
      <c r="D86" s="99">
        <v>816.62</v>
      </c>
    </row>
    <row r="87" spans="1:4" ht="15" customHeight="1" x14ac:dyDescent="0.2">
      <c r="A87" s="97" t="s">
        <v>10084</v>
      </c>
      <c r="B87" s="98" t="s">
        <v>10085</v>
      </c>
      <c r="C87" s="98" t="s">
        <v>15645</v>
      </c>
      <c r="D87" s="99">
        <v>1366.8</v>
      </c>
    </row>
    <row r="88" spans="1:4" ht="15" customHeight="1" x14ac:dyDescent="0.2">
      <c r="A88" s="97" t="s">
        <v>10086</v>
      </c>
      <c r="B88" s="98" t="s">
        <v>10087</v>
      </c>
      <c r="C88" s="98" t="s">
        <v>15645</v>
      </c>
      <c r="D88" s="99">
        <v>1921.47</v>
      </c>
    </row>
    <row r="89" spans="1:4" ht="15" customHeight="1" x14ac:dyDescent="0.2">
      <c r="A89" s="94" t="s">
        <v>10088</v>
      </c>
      <c r="B89" s="95" t="s">
        <v>10089</v>
      </c>
      <c r="C89" s="96"/>
      <c r="D89" s="96"/>
    </row>
    <row r="90" spans="1:4" ht="15" customHeight="1" x14ac:dyDescent="0.2">
      <c r="A90" s="97" t="s">
        <v>10090</v>
      </c>
      <c r="B90" s="98" t="s">
        <v>10091</v>
      </c>
      <c r="C90" s="98" t="s">
        <v>3</v>
      </c>
      <c r="D90" s="99">
        <v>36.14</v>
      </c>
    </row>
    <row r="91" spans="1:4" ht="15" customHeight="1" x14ac:dyDescent="0.2">
      <c r="A91" s="94" t="s">
        <v>10092</v>
      </c>
      <c r="B91" s="95" t="s">
        <v>10093</v>
      </c>
      <c r="C91" s="96"/>
      <c r="D91" s="96"/>
    </row>
    <row r="92" spans="1:4" ht="15" customHeight="1" x14ac:dyDescent="0.2">
      <c r="A92" s="97" t="s">
        <v>10094</v>
      </c>
      <c r="B92" s="98" t="s">
        <v>10095</v>
      </c>
      <c r="C92" s="98" t="s">
        <v>10096</v>
      </c>
      <c r="D92" s="99">
        <v>11</v>
      </c>
    </row>
    <row r="93" spans="1:4" ht="15" customHeight="1" x14ac:dyDescent="0.2">
      <c r="A93" s="97" t="s">
        <v>10097</v>
      </c>
      <c r="B93" s="98" t="s">
        <v>10098</v>
      </c>
      <c r="C93" s="98" t="s">
        <v>2</v>
      </c>
      <c r="D93" s="99">
        <v>10.82</v>
      </c>
    </row>
    <row r="94" spans="1:4" ht="15" customHeight="1" x14ac:dyDescent="0.2">
      <c r="A94" s="97" t="s">
        <v>10099</v>
      </c>
      <c r="B94" s="98" t="s">
        <v>10100</v>
      </c>
      <c r="C94" s="98" t="s">
        <v>2</v>
      </c>
      <c r="D94" s="99">
        <v>2.17</v>
      </c>
    </row>
    <row r="95" spans="1:4" ht="15" customHeight="1" x14ac:dyDescent="0.2">
      <c r="A95" s="97" t="s">
        <v>10101</v>
      </c>
      <c r="B95" s="98" t="s">
        <v>10102</v>
      </c>
      <c r="C95" s="98" t="s">
        <v>2</v>
      </c>
      <c r="D95" s="99">
        <v>2.17</v>
      </c>
    </row>
    <row r="96" spans="1:4" ht="15" customHeight="1" x14ac:dyDescent="0.2">
      <c r="A96" s="94" t="s">
        <v>10103</v>
      </c>
      <c r="B96" s="95" t="s">
        <v>10104</v>
      </c>
      <c r="C96" s="96"/>
      <c r="D96" s="96"/>
    </row>
    <row r="97" spans="1:4" ht="15" customHeight="1" x14ac:dyDescent="0.2">
      <c r="A97" s="97" t="s">
        <v>10105</v>
      </c>
      <c r="B97" s="98" t="s">
        <v>10106</v>
      </c>
      <c r="C97" s="98" t="s">
        <v>2</v>
      </c>
      <c r="D97" s="99">
        <v>17.62</v>
      </c>
    </row>
    <row r="98" spans="1:4" ht="15" customHeight="1" x14ac:dyDescent="0.2">
      <c r="A98" s="97" t="s">
        <v>10107</v>
      </c>
      <c r="B98" s="98" t="s">
        <v>10108</v>
      </c>
      <c r="C98" s="98" t="s">
        <v>2</v>
      </c>
      <c r="D98" s="99">
        <v>19.45</v>
      </c>
    </row>
    <row r="99" spans="1:4" ht="15" customHeight="1" x14ac:dyDescent="0.2">
      <c r="A99" s="91">
        <v>2</v>
      </c>
      <c r="B99" s="92" t="s">
        <v>10109</v>
      </c>
      <c r="C99" s="93"/>
      <c r="D99" s="93"/>
    </row>
    <row r="100" spans="1:4" ht="15" customHeight="1" x14ac:dyDescent="0.2">
      <c r="A100" s="94" t="s">
        <v>10110</v>
      </c>
      <c r="B100" s="95" t="s">
        <v>10111</v>
      </c>
      <c r="C100" s="96"/>
      <c r="D100" s="96"/>
    </row>
    <row r="101" spans="1:4" ht="15" customHeight="1" x14ac:dyDescent="0.2">
      <c r="A101" s="97" t="s">
        <v>10112</v>
      </c>
      <c r="B101" s="98" t="s">
        <v>10113</v>
      </c>
      <c r="C101" s="98" t="s">
        <v>2</v>
      </c>
      <c r="D101" s="99">
        <v>4.8099999999999996</v>
      </c>
    </row>
    <row r="102" spans="1:4" ht="15" customHeight="1" x14ac:dyDescent="0.2">
      <c r="A102" s="97" t="s">
        <v>10114</v>
      </c>
      <c r="B102" s="98" t="s">
        <v>10115</v>
      </c>
      <c r="C102" s="98" t="s">
        <v>2</v>
      </c>
      <c r="D102" s="99">
        <v>11.54</v>
      </c>
    </row>
    <row r="103" spans="1:4" ht="15" customHeight="1" x14ac:dyDescent="0.2">
      <c r="A103" s="97" t="s">
        <v>10116</v>
      </c>
      <c r="B103" s="98" t="s">
        <v>10117</v>
      </c>
      <c r="C103" s="98" t="s">
        <v>2</v>
      </c>
      <c r="D103" s="99">
        <v>9.6199999999999992</v>
      </c>
    </row>
    <row r="104" spans="1:4" ht="15" customHeight="1" x14ac:dyDescent="0.2">
      <c r="A104" s="97" t="s">
        <v>10118</v>
      </c>
      <c r="B104" s="98" t="s">
        <v>10119</v>
      </c>
      <c r="C104" s="98" t="s">
        <v>2</v>
      </c>
      <c r="D104" s="99">
        <v>11.54</v>
      </c>
    </row>
    <row r="105" spans="1:4" ht="15" customHeight="1" x14ac:dyDescent="0.2">
      <c r="A105" s="94" t="s">
        <v>10120</v>
      </c>
      <c r="B105" s="95" t="s">
        <v>10121</v>
      </c>
      <c r="C105" s="96"/>
      <c r="D105" s="96"/>
    </row>
    <row r="106" spans="1:4" ht="15" customHeight="1" x14ac:dyDescent="0.2">
      <c r="A106" s="97" t="s">
        <v>10122</v>
      </c>
      <c r="B106" s="98" t="s">
        <v>10123</v>
      </c>
      <c r="C106" s="98" t="s">
        <v>3</v>
      </c>
      <c r="D106" s="99">
        <v>5.77</v>
      </c>
    </row>
    <row r="107" spans="1:4" ht="15" customHeight="1" x14ac:dyDescent="0.2">
      <c r="A107" s="97" t="s">
        <v>10124</v>
      </c>
      <c r="B107" s="98" t="s">
        <v>10125</v>
      </c>
      <c r="C107" s="98" t="s">
        <v>3</v>
      </c>
      <c r="D107" s="99">
        <v>3.85</v>
      </c>
    </row>
    <row r="108" spans="1:4" ht="15" customHeight="1" x14ac:dyDescent="0.2">
      <c r="A108" s="97" t="s">
        <v>10126</v>
      </c>
      <c r="B108" s="98" t="s">
        <v>10127</v>
      </c>
      <c r="C108" s="98" t="s">
        <v>3</v>
      </c>
      <c r="D108" s="99">
        <v>3.85</v>
      </c>
    </row>
    <row r="109" spans="1:4" ht="15" customHeight="1" x14ac:dyDescent="0.2">
      <c r="A109" s="94" t="s">
        <v>10128</v>
      </c>
      <c r="B109" s="95" t="s">
        <v>10129</v>
      </c>
      <c r="C109" s="96"/>
      <c r="D109" s="96"/>
    </row>
    <row r="110" spans="1:4" ht="15" customHeight="1" x14ac:dyDescent="0.2">
      <c r="A110" s="97" t="s">
        <v>10130</v>
      </c>
      <c r="B110" s="98" t="s">
        <v>10131</v>
      </c>
      <c r="C110" s="98" t="s">
        <v>2</v>
      </c>
      <c r="D110" s="99">
        <v>6.49</v>
      </c>
    </row>
    <row r="111" spans="1:4" ht="15" customHeight="1" x14ac:dyDescent="0.2">
      <c r="A111" s="97" t="s">
        <v>10132</v>
      </c>
      <c r="B111" s="98" t="s">
        <v>10133</v>
      </c>
      <c r="C111" s="98" t="s">
        <v>2</v>
      </c>
      <c r="D111" s="99">
        <v>3.25</v>
      </c>
    </row>
    <row r="112" spans="1:4" ht="15" customHeight="1" x14ac:dyDescent="0.2">
      <c r="A112" s="97" t="s">
        <v>10134</v>
      </c>
      <c r="B112" s="98" t="s">
        <v>10135</v>
      </c>
      <c r="C112" s="98" t="s">
        <v>2</v>
      </c>
      <c r="D112" s="99">
        <v>6.49</v>
      </c>
    </row>
    <row r="113" spans="1:4" ht="15" customHeight="1" x14ac:dyDescent="0.2">
      <c r="A113" s="97" t="s">
        <v>10136</v>
      </c>
      <c r="B113" s="98" t="s">
        <v>10137</v>
      </c>
      <c r="C113" s="98" t="s">
        <v>2</v>
      </c>
      <c r="D113" s="99">
        <v>9.14</v>
      </c>
    </row>
    <row r="114" spans="1:4" ht="15" customHeight="1" x14ac:dyDescent="0.2">
      <c r="A114" s="94" t="s">
        <v>10138</v>
      </c>
      <c r="B114" s="95" t="s">
        <v>10139</v>
      </c>
      <c r="C114" s="96"/>
      <c r="D114" s="96"/>
    </row>
    <row r="115" spans="1:4" ht="15" customHeight="1" x14ac:dyDescent="0.2">
      <c r="A115" s="97" t="s">
        <v>10140</v>
      </c>
      <c r="B115" s="98" t="s">
        <v>10141</v>
      </c>
      <c r="C115" s="98" t="s">
        <v>2</v>
      </c>
      <c r="D115" s="99">
        <v>16.36</v>
      </c>
    </row>
    <row r="116" spans="1:4" ht="15" customHeight="1" x14ac:dyDescent="0.2">
      <c r="A116" s="97" t="s">
        <v>10142</v>
      </c>
      <c r="B116" s="98" t="s">
        <v>10143</v>
      </c>
      <c r="C116" s="98" t="s">
        <v>2</v>
      </c>
      <c r="D116" s="99">
        <v>8.18</v>
      </c>
    </row>
    <row r="117" spans="1:4" ht="15" customHeight="1" x14ac:dyDescent="0.2">
      <c r="A117" s="97" t="s">
        <v>10144</v>
      </c>
      <c r="B117" s="98" t="s">
        <v>10145</v>
      </c>
      <c r="C117" s="98" t="s">
        <v>2</v>
      </c>
      <c r="D117" s="99">
        <v>12.27</v>
      </c>
    </row>
    <row r="118" spans="1:4" ht="15" customHeight="1" x14ac:dyDescent="0.2">
      <c r="A118" s="94" t="s">
        <v>10146</v>
      </c>
      <c r="B118" s="95" t="s">
        <v>10147</v>
      </c>
      <c r="C118" s="96"/>
      <c r="D118" s="96"/>
    </row>
    <row r="119" spans="1:4" ht="15" customHeight="1" x14ac:dyDescent="0.2">
      <c r="A119" s="97" t="s">
        <v>10148</v>
      </c>
      <c r="B119" s="98" t="s">
        <v>10149</v>
      </c>
      <c r="C119" s="98" t="s">
        <v>2</v>
      </c>
      <c r="D119" s="99">
        <v>11.55</v>
      </c>
    </row>
    <row r="120" spans="1:4" ht="15" customHeight="1" x14ac:dyDescent="0.2">
      <c r="A120" s="97" t="s">
        <v>10150</v>
      </c>
      <c r="B120" s="98" t="s">
        <v>10151</v>
      </c>
      <c r="C120" s="98" t="s">
        <v>2</v>
      </c>
      <c r="D120" s="99">
        <v>5.77</v>
      </c>
    </row>
    <row r="121" spans="1:4" ht="15" customHeight="1" x14ac:dyDescent="0.2">
      <c r="A121" s="97" t="s">
        <v>10152</v>
      </c>
      <c r="B121" s="98" t="s">
        <v>10153</v>
      </c>
      <c r="C121" s="98" t="s">
        <v>15645</v>
      </c>
      <c r="D121" s="99">
        <v>9.86</v>
      </c>
    </row>
    <row r="122" spans="1:4" ht="15" customHeight="1" x14ac:dyDescent="0.2">
      <c r="A122" s="97" t="s">
        <v>10154</v>
      </c>
      <c r="B122" s="98" t="s">
        <v>10155</v>
      </c>
      <c r="C122" s="98" t="s">
        <v>15645</v>
      </c>
      <c r="D122" s="99">
        <v>6.98</v>
      </c>
    </row>
    <row r="123" spans="1:4" ht="15" customHeight="1" x14ac:dyDescent="0.2">
      <c r="A123" s="97" t="s">
        <v>10156</v>
      </c>
      <c r="B123" s="98" t="s">
        <v>10157</v>
      </c>
      <c r="C123" s="98" t="s">
        <v>5701</v>
      </c>
      <c r="D123" s="99">
        <v>2.88</v>
      </c>
    </row>
    <row r="124" spans="1:4" ht="15" customHeight="1" x14ac:dyDescent="0.2">
      <c r="A124" s="94" t="s">
        <v>10158</v>
      </c>
      <c r="B124" s="95" t="s">
        <v>10159</v>
      </c>
      <c r="C124" s="96"/>
      <c r="D124" s="96"/>
    </row>
    <row r="125" spans="1:4" ht="15" customHeight="1" x14ac:dyDescent="0.2">
      <c r="A125" s="97" t="s">
        <v>10160</v>
      </c>
      <c r="B125" s="98" t="s">
        <v>10161</v>
      </c>
      <c r="C125" s="98" t="s">
        <v>2</v>
      </c>
      <c r="D125" s="99">
        <v>14.43</v>
      </c>
    </row>
    <row r="126" spans="1:4" ht="15" customHeight="1" x14ac:dyDescent="0.2">
      <c r="A126" s="94" t="s">
        <v>10162</v>
      </c>
      <c r="B126" s="95" t="s">
        <v>10163</v>
      </c>
      <c r="C126" s="96"/>
      <c r="D126" s="96"/>
    </row>
    <row r="127" spans="1:4" ht="15" customHeight="1" x14ac:dyDescent="0.2">
      <c r="A127" s="97" t="s">
        <v>10164</v>
      </c>
      <c r="B127" s="98" t="s">
        <v>10165</v>
      </c>
      <c r="C127" s="98" t="s">
        <v>2</v>
      </c>
      <c r="D127" s="99">
        <v>2.67</v>
      </c>
    </row>
    <row r="128" spans="1:4" ht="15" customHeight="1" x14ac:dyDescent="0.2">
      <c r="A128" s="97" t="s">
        <v>10166</v>
      </c>
      <c r="B128" s="98" t="s">
        <v>10167</v>
      </c>
      <c r="C128" s="98" t="s">
        <v>2</v>
      </c>
      <c r="D128" s="99">
        <v>17.32</v>
      </c>
    </row>
    <row r="129" spans="1:4" ht="15" customHeight="1" x14ac:dyDescent="0.2">
      <c r="A129" s="97" t="s">
        <v>10168</v>
      </c>
      <c r="B129" s="98" t="s">
        <v>10169</v>
      </c>
      <c r="C129" s="98" t="s">
        <v>2</v>
      </c>
      <c r="D129" s="99">
        <v>19.25</v>
      </c>
    </row>
    <row r="130" spans="1:4" ht="15" customHeight="1" x14ac:dyDescent="0.2">
      <c r="A130" s="97" t="s">
        <v>10170</v>
      </c>
      <c r="B130" s="98" t="s">
        <v>10171</v>
      </c>
      <c r="C130" s="98" t="s">
        <v>2</v>
      </c>
      <c r="D130" s="99">
        <v>5.77</v>
      </c>
    </row>
    <row r="131" spans="1:4" ht="15" customHeight="1" x14ac:dyDescent="0.2">
      <c r="A131" s="97" t="s">
        <v>10172</v>
      </c>
      <c r="B131" s="98" t="s">
        <v>10173</v>
      </c>
      <c r="C131" s="98" t="s">
        <v>2</v>
      </c>
      <c r="D131" s="99">
        <v>40.89</v>
      </c>
    </row>
    <row r="132" spans="1:4" ht="15" customHeight="1" x14ac:dyDescent="0.2">
      <c r="A132" s="94" t="s">
        <v>10174</v>
      </c>
      <c r="B132" s="95" t="s">
        <v>10175</v>
      </c>
      <c r="C132" s="96"/>
      <c r="D132" s="96"/>
    </row>
    <row r="133" spans="1:4" ht="15" customHeight="1" x14ac:dyDescent="0.2">
      <c r="A133" s="97" t="s">
        <v>10176</v>
      </c>
      <c r="B133" s="98" t="s">
        <v>10177</v>
      </c>
      <c r="C133" s="98" t="s">
        <v>2</v>
      </c>
      <c r="D133" s="99">
        <v>2.67</v>
      </c>
    </row>
    <row r="134" spans="1:4" ht="15" customHeight="1" x14ac:dyDescent="0.2">
      <c r="A134" s="97" t="s">
        <v>10178</v>
      </c>
      <c r="B134" s="98" t="s">
        <v>10179</v>
      </c>
      <c r="C134" s="98" t="s">
        <v>2</v>
      </c>
      <c r="D134" s="99">
        <v>13.47</v>
      </c>
    </row>
    <row r="135" spans="1:4" ht="15" customHeight="1" x14ac:dyDescent="0.2">
      <c r="A135" s="97" t="s">
        <v>10180</v>
      </c>
      <c r="B135" s="98" t="s">
        <v>10169</v>
      </c>
      <c r="C135" s="98" t="s">
        <v>2</v>
      </c>
      <c r="D135" s="99">
        <v>25.02</v>
      </c>
    </row>
    <row r="136" spans="1:4" ht="15" customHeight="1" x14ac:dyDescent="0.2">
      <c r="A136" s="97" t="s">
        <v>10181</v>
      </c>
      <c r="B136" s="98" t="s">
        <v>10182</v>
      </c>
      <c r="C136" s="98" t="s">
        <v>2</v>
      </c>
      <c r="D136" s="99">
        <v>6.74</v>
      </c>
    </row>
    <row r="137" spans="1:4" ht="15" customHeight="1" x14ac:dyDescent="0.2">
      <c r="A137" s="97" t="s">
        <v>10183</v>
      </c>
      <c r="B137" s="98" t="s">
        <v>10184</v>
      </c>
      <c r="C137" s="98" t="s">
        <v>2</v>
      </c>
      <c r="D137" s="99">
        <v>15.88</v>
      </c>
    </row>
    <row r="138" spans="1:4" ht="15" customHeight="1" x14ac:dyDescent="0.2">
      <c r="A138" s="97" t="s">
        <v>10185</v>
      </c>
      <c r="B138" s="98" t="s">
        <v>10186</v>
      </c>
      <c r="C138" s="98" t="s">
        <v>2</v>
      </c>
      <c r="D138" s="99">
        <v>26.46</v>
      </c>
    </row>
    <row r="139" spans="1:4" ht="15" customHeight="1" x14ac:dyDescent="0.2">
      <c r="A139" s="94" t="s">
        <v>10187</v>
      </c>
      <c r="B139" s="95" t="s">
        <v>10188</v>
      </c>
      <c r="C139" s="96"/>
      <c r="D139" s="96"/>
    </row>
    <row r="140" spans="1:4" ht="15" customHeight="1" x14ac:dyDescent="0.2">
      <c r="A140" s="97" t="s">
        <v>10189</v>
      </c>
      <c r="B140" s="98" t="s">
        <v>10190</v>
      </c>
      <c r="C140" s="98" t="s">
        <v>2</v>
      </c>
      <c r="D140" s="99">
        <v>23.1</v>
      </c>
    </row>
    <row r="141" spans="1:4" ht="15" customHeight="1" x14ac:dyDescent="0.2">
      <c r="A141" s="97" t="s">
        <v>10191</v>
      </c>
      <c r="B141" s="98" t="s">
        <v>10192</v>
      </c>
      <c r="C141" s="98" t="s">
        <v>2</v>
      </c>
      <c r="D141" s="99">
        <v>13.71</v>
      </c>
    </row>
    <row r="142" spans="1:4" ht="15" customHeight="1" x14ac:dyDescent="0.2">
      <c r="A142" s="97" t="s">
        <v>10193</v>
      </c>
      <c r="B142" s="98" t="s">
        <v>10194</v>
      </c>
      <c r="C142" s="98" t="s">
        <v>2</v>
      </c>
      <c r="D142" s="99">
        <v>5.41</v>
      </c>
    </row>
    <row r="143" spans="1:4" ht="15" customHeight="1" x14ac:dyDescent="0.2">
      <c r="A143" s="97" t="s">
        <v>10195</v>
      </c>
      <c r="B143" s="98" t="s">
        <v>10196</v>
      </c>
      <c r="C143" s="98" t="s">
        <v>2</v>
      </c>
      <c r="D143" s="99">
        <v>6.48</v>
      </c>
    </row>
    <row r="144" spans="1:4" ht="15" customHeight="1" x14ac:dyDescent="0.2">
      <c r="A144" s="97" t="s">
        <v>10197</v>
      </c>
      <c r="B144" s="98" t="s">
        <v>10198</v>
      </c>
      <c r="C144" s="98" t="s">
        <v>2</v>
      </c>
      <c r="D144" s="99">
        <v>6.74</v>
      </c>
    </row>
    <row r="145" spans="1:4" ht="15" customHeight="1" x14ac:dyDescent="0.2">
      <c r="A145" s="97" t="s">
        <v>10199</v>
      </c>
      <c r="B145" s="98" t="s">
        <v>10200</v>
      </c>
      <c r="C145" s="98" t="s">
        <v>2</v>
      </c>
      <c r="D145" s="99">
        <v>13.71</v>
      </c>
    </row>
    <row r="146" spans="1:4" ht="15" customHeight="1" x14ac:dyDescent="0.2">
      <c r="A146" s="94" t="s">
        <v>10201</v>
      </c>
      <c r="B146" s="95" t="s">
        <v>10202</v>
      </c>
      <c r="C146" s="96"/>
      <c r="D146" s="96"/>
    </row>
    <row r="147" spans="1:4" ht="15" customHeight="1" x14ac:dyDescent="0.2">
      <c r="A147" s="97" t="s">
        <v>10203</v>
      </c>
      <c r="B147" s="98" t="s">
        <v>10204</v>
      </c>
      <c r="C147" s="98" t="s">
        <v>3</v>
      </c>
      <c r="D147" s="99">
        <v>2.12</v>
      </c>
    </row>
    <row r="148" spans="1:4" ht="15" customHeight="1" x14ac:dyDescent="0.2">
      <c r="A148" s="94" t="s">
        <v>10205</v>
      </c>
      <c r="B148" s="95" t="s">
        <v>10206</v>
      </c>
      <c r="C148" s="96"/>
      <c r="D148" s="96"/>
    </row>
    <row r="149" spans="1:4" ht="15" customHeight="1" x14ac:dyDescent="0.2">
      <c r="A149" s="97" t="s">
        <v>10207</v>
      </c>
      <c r="B149" s="98" t="s">
        <v>10208</v>
      </c>
      <c r="C149" s="98" t="s">
        <v>39</v>
      </c>
      <c r="D149" s="99">
        <v>238.16</v>
      </c>
    </row>
    <row r="150" spans="1:4" ht="15" customHeight="1" x14ac:dyDescent="0.2">
      <c r="A150" s="97" t="s">
        <v>10209</v>
      </c>
      <c r="B150" s="98" t="s">
        <v>10210</v>
      </c>
      <c r="C150" s="98" t="s">
        <v>39</v>
      </c>
      <c r="D150" s="99">
        <v>327.17</v>
      </c>
    </row>
    <row r="151" spans="1:4" ht="15" customHeight="1" x14ac:dyDescent="0.2">
      <c r="A151" s="97" t="s">
        <v>10211</v>
      </c>
      <c r="B151" s="98" t="s">
        <v>10212</v>
      </c>
      <c r="C151" s="98" t="s">
        <v>39</v>
      </c>
      <c r="D151" s="99">
        <v>84.72</v>
      </c>
    </row>
    <row r="152" spans="1:4" ht="15" customHeight="1" x14ac:dyDescent="0.2">
      <c r="A152" s="97" t="s">
        <v>10213</v>
      </c>
      <c r="B152" s="98" t="s">
        <v>10214</v>
      </c>
      <c r="C152" s="98" t="s">
        <v>39</v>
      </c>
      <c r="D152" s="99">
        <v>133.46</v>
      </c>
    </row>
    <row r="153" spans="1:4" ht="15" customHeight="1" x14ac:dyDescent="0.2">
      <c r="A153" s="94" t="s">
        <v>10215</v>
      </c>
      <c r="B153" s="95" t="s">
        <v>10216</v>
      </c>
      <c r="C153" s="96"/>
      <c r="D153" s="96"/>
    </row>
    <row r="154" spans="1:4" ht="15" customHeight="1" x14ac:dyDescent="0.2">
      <c r="A154" s="97" t="s">
        <v>10217</v>
      </c>
      <c r="B154" s="98" t="s">
        <v>10218</v>
      </c>
      <c r="C154" s="98" t="s">
        <v>39</v>
      </c>
      <c r="D154" s="99">
        <v>108.25</v>
      </c>
    </row>
    <row r="155" spans="1:4" ht="15" customHeight="1" x14ac:dyDescent="0.2">
      <c r="A155" s="94" t="s">
        <v>10219</v>
      </c>
      <c r="B155" s="95" t="s">
        <v>10220</v>
      </c>
      <c r="C155" s="96"/>
      <c r="D155" s="96"/>
    </row>
    <row r="156" spans="1:4" ht="15" customHeight="1" x14ac:dyDescent="0.2">
      <c r="A156" s="97" t="s">
        <v>10221</v>
      </c>
      <c r="B156" s="98" t="s">
        <v>10222</v>
      </c>
      <c r="C156" s="98" t="s">
        <v>3</v>
      </c>
      <c r="D156" s="99">
        <v>8.42</v>
      </c>
    </row>
    <row r="157" spans="1:4" ht="15" customHeight="1" x14ac:dyDescent="0.2">
      <c r="A157" s="97" t="s">
        <v>10223</v>
      </c>
      <c r="B157" s="98" t="s">
        <v>10224</v>
      </c>
      <c r="C157" s="98" t="s">
        <v>3</v>
      </c>
      <c r="D157" s="99">
        <v>25.26</v>
      </c>
    </row>
    <row r="158" spans="1:4" ht="15" customHeight="1" x14ac:dyDescent="0.2">
      <c r="A158" s="94" t="s">
        <v>10225</v>
      </c>
      <c r="B158" s="95" t="s">
        <v>10226</v>
      </c>
      <c r="C158" s="96"/>
      <c r="D158" s="96"/>
    </row>
    <row r="159" spans="1:4" ht="15" customHeight="1" x14ac:dyDescent="0.2">
      <c r="A159" s="97" t="s">
        <v>10227</v>
      </c>
      <c r="B159" s="98" t="s">
        <v>10228</v>
      </c>
      <c r="C159" s="98" t="s">
        <v>2</v>
      </c>
      <c r="D159" s="99">
        <v>7.34</v>
      </c>
    </row>
    <row r="160" spans="1:4" ht="15" customHeight="1" x14ac:dyDescent="0.2">
      <c r="A160" s="97" t="s">
        <v>10229</v>
      </c>
      <c r="B160" s="98" t="s">
        <v>10230</v>
      </c>
      <c r="C160" s="98" t="s">
        <v>39</v>
      </c>
      <c r="D160" s="99">
        <v>19.670000000000002</v>
      </c>
    </row>
    <row r="161" spans="1:4" ht="15" customHeight="1" x14ac:dyDescent="0.2">
      <c r="A161" s="94" t="s">
        <v>10231</v>
      </c>
      <c r="B161" s="95" t="s">
        <v>10232</v>
      </c>
      <c r="C161" s="96"/>
      <c r="D161" s="96"/>
    </row>
    <row r="162" spans="1:4" ht="15" customHeight="1" x14ac:dyDescent="0.2">
      <c r="A162" s="97" t="s">
        <v>10233</v>
      </c>
      <c r="B162" s="98" t="s">
        <v>10234</v>
      </c>
      <c r="C162" s="98" t="s">
        <v>2</v>
      </c>
      <c r="D162" s="99">
        <v>40.89</v>
      </c>
    </row>
    <row r="163" spans="1:4" ht="15" customHeight="1" x14ac:dyDescent="0.2">
      <c r="A163" s="97" t="s">
        <v>10235</v>
      </c>
      <c r="B163" s="98" t="s">
        <v>10236</v>
      </c>
      <c r="C163" s="98" t="s">
        <v>2</v>
      </c>
      <c r="D163" s="99">
        <v>14.91</v>
      </c>
    </row>
    <row r="164" spans="1:4" ht="15" customHeight="1" x14ac:dyDescent="0.2">
      <c r="A164" s="97" t="s">
        <v>10237</v>
      </c>
      <c r="B164" s="98" t="s">
        <v>16418</v>
      </c>
      <c r="C164" s="98" t="s">
        <v>2</v>
      </c>
      <c r="D164" s="99">
        <v>7.57</v>
      </c>
    </row>
    <row r="165" spans="1:4" ht="15" customHeight="1" x14ac:dyDescent="0.2">
      <c r="A165" s="97" t="s">
        <v>10238</v>
      </c>
      <c r="B165" s="98" t="s">
        <v>10239</v>
      </c>
      <c r="C165" s="98" t="s">
        <v>2</v>
      </c>
      <c r="D165" s="99">
        <v>1.02</v>
      </c>
    </row>
    <row r="166" spans="1:4" ht="15" customHeight="1" x14ac:dyDescent="0.2">
      <c r="A166" s="94" t="s">
        <v>10240</v>
      </c>
      <c r="B166" s="95" t="s">
        <v>10241</v>
      </c>
      <c r="C166" s="96"/>
      <c r="D166" s="96"/>
    </row>
    <row r="167" spans="1:4" ht="15" customHeight="1" x14ac:dyDescent="0.2">
      <c r="A167" s="97" t="s">
        <v>10242</v>
      </c>
      <c r="B167" s="98" t="s">
        <v>10243</v>
      </c>
      <c r="C167" s="98" t="s">
        <v>2</v>
      </c>
      <c r="D167" s="99">
        <v>19.25</v>
      </c>
    </row>
    <row r="168" spans="1:4" ht="15" customHeight="1" x14ac:dyDescent="0.2">
      <c r="A168" s="94" t="s">
        <v>10244</v>
      </c>
      <c r="B168" s="95" t="s">
        <v>10245</v>
      </c>
      <c r="C168" s="96"/>
      <c r="D168" s="96"/>
    </row>
    <row r="169" spans="1:4" ht="15" customHeight="1" x14ac:dyDescent="0.2">
      <c r="A169" s="97" t="s">
        <v>10246</v>
      </c>
      <c r="B169" s="98" t="s">
        <v>10247</v>
      </c>
      <c r="C169" s="98" t="s">
        <v>15645</v>
      </c>
      <c r="D169" s="99">
        <v>61.34</v>
      </c>
    </row>
    <row r="170" spans="1:4" ht="15" customHeight="1" x14ac:dyDescent="0.2">
      <c r="A170" s="97" t="s">
        <v>10248</v>
      </c>
      <c r="B170" s="98" t="s">
        <v>10249</v>
      </c>
      <c r="C170" s="98" t="s">
        <v>15645</v>
      </c>
      <c r="D170" s="99">
        <v>12.39</v>
      </c>
    </row>
    <row r="171" spans="1:4" ht="15" customHeight="1" x14ac:dyDescent="0.2">
      <c r="A171" s="97" t="s">
        <v>10250</v>
      </c>
      <c r="B171" s="98" t="s">
        <v>10251</v>
      </c>
      <c r="C171" s="98" t="s">
        <v>15645</v>
      </c>
      <c r="D171" s="99">
        <v>13.23</v>
      </c>
    </row>
    <row r="172" spans="1:4" ht="15" customHeight="1" x14ac:dyDescent="0.2">
      <c r="A172" s="97" t="s">
        <v>10252</v>
      </c>
      <c r="B172" s="98" t="s">
        <v>10253</v>
      </c>
      <c r="C172" s="98" t="s">
        <v>15645</v>
      </c>
      <c r="D172" s="99">
        <v>13.23</v>
      </c>
    </row>
    <row r="173" spans="1:4" ht="15" customHeight="1" x14ac:dyDescent="0.2">
      <c r="A173" s="97" t="s">
        <v>10254</v>
      </c>
      <c r="B173" s="98" t="s">
        <v>10255</v>
      </c>
      <c r="C173" s="98" t="s">
        <v>15645</v>
      </c>
      <c r="D173" s="99">
        <v>3.24</v>
      </c>
    </row>
    <row r="174" spans="1:4" ht="15" customHeight="1" x14ac:dyDescent="0.2">
      <c r="A174" s="97" t="s">
        <v>10256</v>
      </c>
      <c r="B174" s="98" t="s">
        <v>10257</v>
      </c>
      <c r="C174" s="98" t="s">
        <v>15645</v>
      </c>
      <c r="D174" s="99">
        <v>0.84</v>
      </c>
    </row>
    <row r="175" spans="1:4" ht="15" customHeight="1" x14ac:dyDescent="0.2">
      <c r="A175" s="97" t="s">
        <v>10258</v>
      </c>
      <c r="B175" s="98" t="s">
        <v>10259</v>
      </c>
      <c r="C175" s="98" t="s">
        <v>15645</v>
      </c>
      <c r="D175" s="99">
        <v>81.78</v>
      </c>
    </row>
    <row r="176" spans="1:4" ht="15" customHeight="1" x14ac:dyDescent="0.2">
      <c r="A176" s="97" t="s">
        <v>10260</v>
      </c>
      <c r="B176" s="98" t="s">
        <v>10261</v>
      </c>
      <c r="C176" s="98" t="s">
        <v>15645</v>
      </c>
      <c r="D176" s="99">
        <v>61.34</v>
      </c>
    </row>
    <row r="177" spans="1:4" ht="15" customHeight="1" x14ac:dyDescent="0.2">
      <c r="A177" s="97" t="s">
        <v>10262</v>
      </c>
      <c r="B177" s="98" t="s">
        <v>10263</v>
      </c>
      <c r="C177" s="98" t="s">
        <v>15645</v>
      </c>
      <c r="D177" s="99">
        <v>6.98</v>
      </c>
    </row>
    <row r="178" spans="1:4" ht="15" customHeight="1" x14ac:dyDescent="0.2">
      <c r="A178" s="94" t="s">
        <v>10264</v>
      </c>
      <c r="B178" s="95" t="s">
        <v>10265</v>
      </c>
      <c r="C178" s="96"/>
      <c r="D178" s="96"/>
    </row>
    <row r="179" spans="1:4" ht="15" customHeight="1" x14ac:dyDescent="0.2">
      <c r="A179" s="97" t="s">
        <v>10266</v>
      </c>
      <c r="B179" s="98" t="s">
        <v>10267</v>
      </c>
      <c r="C179" s="98" t="s">
        <v>2</v>
      </c>
      <c r="D179" s="99">
        <v>40.89</v>
      </c>
    </row>
    <row r="180" spans="1:4" ht="15" customHeight="1" x14ac:dyDescent="0.2">
      <c r="A180" s="94" t="s">
        <v>10268</v>
      </c>
      <c r="B180" s="95" t="s">
        <v>10269</v>
      </c>
      <c r="C180" s="96"/>
      <c r="D180" s="96"/>
    </row>
    <row r="181" spans="1:4" ht="15" customHeight="1" x14ac:dyDescent="0.2">
      <c r="A181" s="97" t="s">
        <v>10270</v>
      </c>
      <c r="B181" s="98" t="s">
        <v>10271</v>
      </c>
      <c r="C181" s="98" t="s">
        <v>3</v>
      </c>
      <c r="D181" s="99">
        <v>10.19</v>
      </c>
    </row>
    <row r="182" spans="1:4" ht="15" customHeight="1" x14ac:dyDescent="0.2">
      <c r="A182" s="97" t="s">
        <v>10272</v>
      </c>
      <c r="B182" s="98" t="s">
        <v>10273</v>
      </c>
      <c r="C182" s="98" t="s">
        <v>2</v>
      </c>
      <c r="D182" s="99">
        <v>14.43</v>
      </c>
    </row>
    <row r="183" spans="1:4" ht="15" customHeight="1" x14ac:dyDescent="0.2">
      <c r="A183" s="94" t="s">
        <v>10274</v>
      </c>
      <c r="B183" s="95" t="s">
        <v>10275</v>
      </c>
      <c r="C183" s="96"/>
      <c r="D183" s="96"/>
    </row>
    <row r="184" spans="1:4" ht="15" customHeight="1" x14ac:dyDescent="0.2">
      <c r="A184" s="97" t="s">
        <v>10276</v>
      </c>
      <c r="B184" s="98" t="s">
        <v>10277</v>
      </c>
      <c r="C184" s="98" t="s">
        <v>39</v>
      </c>
      <c r="D184" s="99">
        <v>25.26</v>
      </c>
    </row>
    <row r="185" spans="1:4" ht="15" customHeight="1" x14ac:dyDescent="0.2">
      <c r="A185" s="97" t="s">
        <v>10278</v>
      </c>
      <c r="B185" s="98" t="s">
        <v>10279</v>
      </c>
      <c r="C185" s="98" t="s">
        <v>39</v>
      </c>
      <c r="D185" s="99">
        <v>33.68</v>
      </c>
    </row>
    <row r="186" spans="1:4" ht="15" customHeight="1" x14ac:dyDescent="0.2">
      <c r="A186" s="94" t="s">
        <v>10280</v>
      </c>
      <c r="B186" s="95" t="s">
        <v>10281</v>
      </c>
      <c r="C186" s="96"/>
      <c r="D186" s="96"/>
    </row>
    <row r="187" spans="1:4" ht="15" customHeight="1" x14ac:dyDescent="0.2">
      <c r="A187" s="97" t="s">
        <v>10282</v>
      </c>
      <c r="B187" s="98" t="s">
        <v>10283</v>
      </c>
      <c r="C187" s="98" t="s">
        <v>39</v>
      </c>
      <c r="D187" s="99">
        <v>22.25</v>
      </c>
    </row>
    <row r="188" spans="1:4" ht="15" customHeight="1" x14ac:dyDescent="0.2">
      <c r="A188" s="97" t="s">
        <v>10284</v>
      </c>
      <c r="B188" s="98" t="s">
        <v>10285</v>
      </c>
      <c r="C188" s="98" t="s">
        <v>39</v>
      </c>
      <c r="D188" s="99">
        <v>2.92</v>
      </c>
    </row>
    <row r="189" spans="1:4" ht="15" customHeight="1" x14ac:dyDescent="0.2">
      <c r="A189" s="94" t="s">
        <v>10286</v>
      </c>
      <c r="B189" s="95" t="s">
        <v>10287</v>
      </c>
      <c r="C189" s="96"/>
      <c r="D189" s="96"/>
    </row>
    <row r="190" spans="1:4" ht="15" customHeight="1" x14ac:dyDescent="0.2">
      <c r="A190" s="97" t="s">
        <v>10288</v>
      </c>
      <c r="B190" s="98" t="s">
        <v>10289</v>
      </c>
      <c r="C190" s="98" t="s">
        <v>39</v>
      </c>
      <c r="D190" s="99">
        <v>3.79</v>
      </c>
    </row>
    <row r="191" spans="1:4" ht="15" customHeight="1" x14ac:dyDescent="0.2">
      <c r="A191" s="97" t="s">
        <v>10290</v>
      </c>
      <c r="B191" s="98" t="s">
        <v>10291</v>
      </c>
      <c r="C191" s="98" t="s">
        <v>39</v>
      </c>
      <c r="D191" s="99">
        <v>7.21</v>
      </c>
    </row>
    <row r="192" spans="1:4" ht="15" customHeight="1" x14ac:dyDescent="0.2">
      <c r="A192" s="97" t="s">
        <v>10292</v>
      </c>
      <c r="B192" s="98" t="s">
        <v>10293</v>
      </c>
      <c r="C192" s="98" t="s">
        <v>10294</v>
      </c>
      <c r="D192" s="99">
        <v>3.24</v>
      </c>
    </row>
    <row r="193" spans="1:4" ht="15" customHeight="1" x14ac:dyDescent="0.2">
      <c r="A193" s="97" t="s">
        <v>10295</v>
      </c>
      <c r="B193" s="98" t="s">
        <v>10296</v>
      </c>
      <c r="C193" s="98" t="s">
        <v>10294</v>
      </c>
      <c r="D193" s="99">
        <v>1.94</v>
      </c>
    </row>
    <row r="194" spans="1:4" ht="15" customHeight="1" x14ac:dyDescent="0.2">
      <c r="A194" s="94" t="s">
        <v>10297</v>
      </c>
      <c r="B194" s="95" t="s">
        <v>10298</v>
      </c>
      <c r="C194" s="96"/>
      <c r="D194" s="96"/>
    </row>
    <row r="195" spans="1:4" ht="15" customHeight="1" x14ac:dyDescent="0.2">
      <c r="A195" s="97" t="s">
        <v>10299</v>
      </c>
      <c r="B195" s="98" t="s">
        <v>10300</v>
      </c>
      <c r="C195" s="98" t="s">
        <v>10301</v>
      </c>
      <c r="D195" s="99">
        <v>280</v>
      </c>
    </row>
    <row r="196" spans="1:4" ht="15" customHeight="1" x14ac:dyDescent="0.2">
      <c r="A196" s="94" t="s">
        <v>10302</v>
      </c>
      <c r="B196" s="95" t="s">
        <v>10303</v>
      </c>
      <c r="C196" s="96"/>
      <c r="D196" s="96"/>
    </row>
    <row r="197" spans="1:4" ht="15" customHeight="1" x14ac:dyDescent="0.2">
      <c r="A197" s="97" t="s">
        <v>10304</v>
      </c>
      <c r="B197" s="98" t="s">
        <v>10305</v>
      </c>
      <c r="C197" s="98" t="s">
        <v>2</v>
      </c>
      <c r="D197" s="99">
        <v>2.81</v>
      </c>
    </row>
    <row r="198" spans="1:4" ht="15" customHeight="1" x14ac:dyDescent="0.2">
      <c r="A198" s="91">
        <v>3</v>
      </c>
      <c r="B198" s="92" t="s">
        <v>10308</v>
      </c>
      <c r="C198" s="93"/>
      <c r="D198" s="93"/>
    </row>
    <row r="199" spans="1:4" ht="15" customHeight="1" x14ac:dyDescent="0.2">
      <c r="A199" s="94" t="s">
        <v>10309</v>
      </c>
      <c r="B199" s="95" t="s">
        <v>10310</v>
      </c>
      <c r="C199" s="96"/>
      <c r="D199" s="96"/>
    </row>
    <row r="200" spans="1:4" ht="15" customHeight="1" x14ac:dyDescent="0.2">
      <c r="A200" s="97" t="s">
        <v>10311</v>
      </c>
      <c r="B200" s="98" t="s">
        <v>10312</v>
      </c>
      <c r="C200" s="98" t="s">
        <v>2</v>
      </c>
      <c r="D200" s="99">
        <v>3.7</v>
      </c>
    </row>
    <row r="201" spans="1:4" ht="15" customHeight="1" x14ac:dyDescent="0.2">
      <c r="A201" s="97" t="s">
        <v>10313</v>
      </c>
      <c r="B201" s="98" t="s">
        <v>10314</v>
      </c>
      <c r="C201" s="98" t="s">
        <v>2</v>
      </c>
      <c r="D201" s="99">
        <v>0.71</v>
      </c>
    </row>
    <row r="202" spans="1:4" ht="15" customHeight="1" x14ac:dyDescent="0.2">
      <c r="A202" s="97" t="s">
        <v>10315</v>
      </c>
      <c r="B202" s="98" t="s">
        <v>10316</v>
      </c>
      <c r="C202" s="98" t="s">
        <v>2</v>
      </c>
      <c r="D202" s="99">
        <v>0.62</v>
      </c>
    </row>
    <row r="203" spans="1:4" ht="15" customHeight="1" x14ac:dyDescent="0.2">
      <c r="A203" s="97" t="s">
        <v>10317</v>
      </c>
      <c r="B203" s="98" t="s">
        <v>10318</v>
      </c>
      <c r="C203" s="98" t="s">
        <v>2</v>
      </c>
      <c r="D203" s="99">
        <v>0.44</v>
      </c>
    </row>
    <row r="204" spans="1:4" ht="15" customHeight="1" x14ac:dyDescent="0.2">
      <c r="A204" s="97" t="s">
        <v>10319</v>
      </c>
      <c r="B204" s="98" t="s">
        <v>10320</v>
      </c>
      <c r="C204" s="98" t="s">
        <v>2</v>
      </c>
      <c r="D204" s="99">
        <v>1.68</v>
      </c>
    </row>
    <row r="205" spans="1:4" ht="15" customHeight="1" x14ac:dyDescent="0.2">
      <c r="A205" s="94" t="s">
        <v>10321</v>
      </c>
      <c r="B205" s="95" t="s">
        <v>10322</v>
      </c>
      <c r="C205" s="96"/>
      <c r="D205" s="96"/>
    </row>
    <row r="206" spans="1:4" ht="15" customHeight="1" x14ac:dyDescent="0.2">
      <c r="A206" s="97" t="s">
        <v>10323</v>
      </c>
      <c r="B206" s="98" t="s">
        <v>10324</v>
      </c>
      <c r="C206" s="98" t="s">
        <v>39</v>
      </c>
      <c r="D206" s="99">
        <v>5</v>
      </c>
    </row>
    <row r="207" spans="1:4" ht="15" customHeight="1" x14ac:dyDescent="0.2">
      <c r="A207" s="97" t="s">
        <v>10325</v>
      </c>
      <c r="B207" s="98" t="s">
        <v>10326</v>
      </c>
      <c r="C207" s="98" t="s">
        <v>39</v>
      </c>
      <c r="D207" s="99">
        <v>7.19</v>
      </c>
    </row>
    <row r="208" spans="1:4" ht="15" customHeight="1" x14ac:dyDescent="0.2">
      <c r="A208" s="94" t="s">
        <v>10327</v>
      </c>
      <c r="B208" s="95" t="s">
        <v>10328</v>
      </c>
      <c r="C208" s="96"/>
      <c r="D208" s="96"/>
    </row>
    <row r="209" spans="1:4" ht="15" customHeight="1" x14ac:dyDescent="0.2">
      <c r="A209" s="97" t="s">
        <v>10329</v>
      </c>
      <c r="B209" s="98" t="s">
        <v>10324</v>
      </c>
      <c r="C209" s="98" t="s">
        <v>39</v>
      </c>
      <c r="D209" s="99">
        <v>6.6</v>
      </c>
    </row>
    <row r="210" spans="1:4" ht="15" customHeight="1" x14ac:dyDescent="0.2">
      <c r="A210" s="97" t="s">
        <v>10330</v>
      </c>
      <c r="B210" s="98" t="s">
        <v>10326</v>
      </c>
      <c r="C210" s="98" t="s">
        <v>39</v>
      </c>
      <c r="D210" s="99">
        <v>8.84</v>
      </c>
    </row>
    <row r="211" spans="1:4" ht="15" customHeight="1" x14ac:dyDescent="0.2">
      <c r="A211" s="94" t="s">
        <v>10331</v>
      </c>
      <c r="B211" s="95" t="s">
        <v>10332</v>
      </c>
      <c r="C211" s="96"/>
      <c r="D211" s="96"/>
    </row>
    <row r="212" spans="1:4" ht="15" customHeight="1" x14ac:dyDescent="0.2">
      <c r="A212" s="97" t="s">
        <v>10333</v>
      </c>
      <c r="B212" s="98" t="s">
        <v>10334</v>
      </c>
      <c r="C212" s="98" t="s">
        <v>39</v>
      </c>
      <c r="D212" s="99">
        <v>127.93</v>
      </c>
    </row>
    <row r="213" spans="1:4" ht="15" customHeight="1" x14ac:dyDescent="0.2">
      <c r="A213" s="94" t="s">
        <v>10335</v>
      </c>
      <c r="B213" s="95" t="s">
        <v>10336</v>
      </c>
      <c r="C213" s="96"/>
      <c r="D213" s="96"/>
    </row>
    <row r="214" spans="1:4" ht="15" customHeight="1" x14ac:dyDescent="0.2">
      <c r="A214" s="97" t="s">
        <v>10337</v>
      </c>
      <c r="B214" s="98" t="s">
        <v>10283</v>
      </c>
      <c r="C214" s="98" t="s">
        <v>39</v>
      </c>
      <c r="D214" s="99">
        <v>22.25</v>
      </c>
    </row>
    <row r="215" spans="1:4" ht="15" customHeight="1" x14ac:dyDescent="0.2">
      <c r="A215" s="97" t="s">
        <v>10338</v>
      </c>
      <c r="B215" s="98" t="s">
        <v>10285</v>
      </c>
      <c r="C215" s="98" t="s">
        <v>39</v>
      </c>
      <c r="D215" s="99">
        <v>2.85</v>
      </c>
    </row>
    <row r="216" spans="1:4" ht="15" customHeight="1" x14ac:dyDescent="0.2">
      <c r="A216" s="94" t="s">
        <v>10339</v>
      </c>
      <c r="B216" s="95" t="s">
        <v>10340</v>
      </c>
      <c r="C216" s="96"/>
      <c r="D216" s="96"/>
    </row>
    <row r="217" spans="1:4" ht="15" customHeight="1" x14ac:dyDescent="0.2">
      <c r="A217" s="97" t="s">
        <v>10341</v>
      </c>
      <c r="B217" s="98" t="s">
        <v>10289</v>
      </c>
      <c r="C217" s="98" t="s">
        <v>39</v>
      </c>
      <c r="D217" s="99">
        <v>3.79</v>
      </c>
    </row>
    <row r="218" spans="1:4" ht="15" customHeight="1" x14ac:dyDescent="0.2">
      <c r="A218" s="97" t="s">
        <v>10342</v>
      </c>
      <c r="B218" s="98" t="s">
        <v>10291</v>
      </c>
      <c r="C218" s="98" t="s">
        <v>39</v>
      </c>
      <c r="D218" s="99">
        <v>7.21</v>
      </c>
    </row>
    <row r="219" spans="1:4" ht="15" customHeight="1" x14ac:dyDescent="0.2">
      <c r="A219" s="97" t="s">
        <v>10343</v>
      </c>
      <c r="B219" s="98" t="s">
        <v>10293</v>
      </c>
      <c r="C219" s="98" t="s">
        <v>10294</v>
      </c>
      <c r="D219" s="99">
        <v>3.24</v>
      </c>
    </row>
    <row r="220" spans="1:4" ht="15" customHeight="1" x14ac:dyDescent="0.2">
      <c r="A220" s="97" t="s">
        <v>10344</v>
      </c>
      <c r="B220" s="98" t="s">
        <v>10296</v>
      </c>
      <c r="C220" s="98" t="s">
        <v>10294</v>
      </c>
      <c r="D220" s="99">
        <v>1.94</v>
      </c>
    </row>
    <row r="221" spans="1:4" ht="15" customHeight="1" x14ac:dyDescent="0.2">
      <c r="A221" s="94" t="s">
        <v>10345</v>
      </c>
      <c r="B221" s="95" t="s">
        <v>10346</v>
      </c>
      <c r="C221" s="96"/>
      <c r="D221" s="96"/>
    </row>
    <row r="222" spans="1:4" ht="15" customHeight="1" x14ac:dyDescent="0.2">
      <c r="A222" s="97" t="s">
        <v>10347</v>
      </c>
      <c r="B222" s="98" t="s">
        <v>10348</v>
      </c>
      <c r="C222" s="98" t="s">
        <v>39</v>
      </c>
      <c r="D222" s="99">
        <v>4.95</v>
      </c>
    </row>
    <row r="223" spans="1:4" ht="15" customHeight="1" x14ac:dyDescent="0.2">
      <c r="A223" s="97" t="s">
        <v>10349</v>
      </c>
      <c r="B223" s="98" t="s">
        <v>10350</v>
      </c>
      <c r="C223" s="98" t="s">
        <v>39</v>
      </c>
      <c r="D223" s="99">
        <v>22.73</v>
      </c>
    </row>
    <row r="224" spans="1:4" ht="15" customHeight="1" x14ac:dyDescent="0.2">
      <c r="A224" s="97" t="s">
        <v>10351</v>
      </c>
      <c r="B224" s="98" t="s">
        <v>10352</v>
      </c>
      <c r="C224" s="98" t="s">
        <v>39</v>
      </c>
      <c r="D224" s="99">
        <v>50.52</v>
      </c>
    </row>
    <row r="225" spans="1:4" ht="15" customHeight="1" x14ac:dyDescent="0.2">
      <c r="A225" s="94" t="s">
        <v>10353</v>
      </c>
      <c r="B225" s="95" t="s">
        <v>10354</v>
      </c>
      <c r="C225" s="96"/>
      <c r="D225" s="96"/>
    </row>
    <row r="226" spans="1:4" ht="15" customHeight="1" x14ac:dyDescent="0.2">
      <c r="A226" s="97" t="s">
        <v>10355</v>
      </c>
      <c r="B226" s="98" t="s">
        <v>10356</v>
      </c>
      <c r="C226" s="98" t="s">
        <v>39</v>
      </c>
      <c r="D226" s="99">
        <v>316.38</v>
      </c>
    </row>
    <row r="227" spans="1:4" ht="15" customHeight="1" x14ac:dyDescent="0.2">
      <c r="A227" s="94" t="s">
        <v>10357</v>
      </c>
      <c r="B227" s="95" t="s">
        <v>10358</v>
      </c>
      <c r="C227" s="96"/>
      <c r="D227" s="96"/>
    </row>
    <row r="228" spans="1:4" ht="15" customHeight="1" x14ac:dyDescent="0.2">
      <c r="A228" s="97" t="s">
        <v>10359</v>
      </c>
      <c r="B228" s="98" t="s">
        <v>10360</v>
      </c>
      <c r="C228" s="98" t="s">
        <v>39</v>
      </c>
      <c r="D228" s="99">
        <v>50.52</v>
      </c>
    </row>
    <row r="229" spans="1:4" ht="15" customHeight="1" x14ac:dyDescent="0.2">
      <c r="A229" s="97" t="s">
        <v>10361</v>
      </c>
      <c r="B229" s="98" t="s">
        <v>10362</v>
      </c>
      <c r="C229" s="98" t="s">
        <v>39</v>
      </c>
      <c r="D229" s="99">
        <v>67.36</v>
      </c>
    </row>
    <row r="230" spans="1:4" ht="15" customHeight="1" x14ac:dyDescent="0.2">
      <c r="A230" s="97" t="s">
        <v>10363</v>
      </c>
      <c r="B230" s="98" t="s">
        <v>10364</v>
      </c>
      <c r="C230" s="98" t="s">
        <v>39</v>
      </c>
      <c r="D230" s="99">
        <v>84.2</v>
      </c>
    </row>
    <row r="231" spans="1:4" ht="15" customHeight="1" x14ac:dyDescent="0.2">
      <c r="A231" s="94" t="s">
        <v>10365</v>
      </c>
      <c r="B231" s="95" t="s">
        <v>10366</v>
      </c>
      <c r="C231" s="96"/>
      <c r="D231" s="96"/>
    </row>
    <row r="232" spans="1:4" ht="15" customHeight="1" x14ac:dyDescent="0.2">
      <c r="A232" s="97" t="s">
        <v>10367</v>
      </c>
      <c r="B232" s="98" t="s">
        <v>10368</v>
      </c>
      <c r="C232" s="98" t="s">
        <v>39</v>
      </c>
      <c r="D232" s="99">
        <v>5.86</v>
      </c>
    </row>
    <row r="233" spans="1:4" ht="15" customHeight="1" x14ac:dyDescent="0.2">
      <c r="A233" s="97" t="s">
        <v>10369</v>
      </c>
      <c r="B233" s="98" t="s">
        <v>10370</v>
      </c>
      <c r="C233" s="98" t="s">
        <v>39</v>
      </c>
      <c r="D233" s="99">
        <v>7.42</v>
      </c>
    </row>
    <row r="234" spans="1:4" ht="15" customHeight="1" x14ac:dyDescent="0.2">
      <c r="A234" s="97" t="s">
        <v>10371</v>
      </c>
      <c r="B234" s="98" t="s">
        <v>10372</v>
      </c>
      <c r="C234" s="98" t="s">
        <v>39</v>
      </c>
      <c r="D234" s="99">
        <v>8.67</v>
      </c>
    </row>
    <row r="235" spans="1:4" ht="15" customHeight="1" x14ac:dyDescent="0.2">
      <c r="A235" s="97" t="s">
        <v>10373</v>
      </c>
      <c r="B235" s="98" t="s">
        <v>10374</v>
      </c>
      <c r="C235" s="98" t="s">
        <v>39</v>
      </c>
      <c r="D235" s="99">
        <v>9.2799999999999994</v>
      </c>
    </row>
    <row r="236" spans="1:4" ht="15" customHeight="1" x14ac:dyDescent="0.2">
      <c r="A236" s="94" t="s">
        <v>10375</v>
      </c>
      <c r="B236" s="95" t="s">
        <v>10376</v>
      </c>
      <c r="C236" s="96"/>
      <c r="D236" s="96"/>
    </row>
    <row r="237" spans="1:4" ht="15" customHeight="1" x14ac:dyDescent="0.2">
      <c r="A237" s="97" t="s">
        <v>10377</v>
      </c>
      <c r="B237" s="98" t="s">
        <v>10368</v>
      </c>
      <c r="C237" s="98" t="s">
        <v>39</v>
      </c>
      <c r="D237" s="99">
        <v>7.28</v>
      </c>
    </row>
    <row r="238" spans="1:4" ht="15" customHeight="1" x14ac:dyDescent="0.2">
      <c r="A238" s="97" t="s">
        <v>10378</v>
      </c>
      <c r="B238" s="98" t="s">
        <v>10379</v>
      </c>
      <c r="C238" s="98" t="s">
        <v>39</v>
      </c>
      <c r="D238" s="99">
        <v>9.08</v>
      </c>
    </row>
    <row r="239" spans="1:4" ht="15" customHeight="1" x14ac:dyDescent="0.2">
      <c r="A239" s="97" t="s">
        <v>10380</v>
      </c>
      <c r="B239" s="98" t="s">
        <v>10381</v>
      </c>
      <c r="C239" s="98" t="s">
        <v>39</v>
      </c>
      <c r="D239" s="99">
        <v>10.86</v>
      </c>
    </row>
    <row r="240" spans="1:4" ht="15" customHeight="1" x14ac:dyDescent="0.2">
      <c r="A240" s="97" t="s">
        <v>10382</v>
      </c>
      <c r="B240" s="98" t="s">
        <v>10374</v>
      </c>
      <c r="C240" s="98" t="s">
        <v>39</v>
      </c>
      <c r="D240" s="99">
        <v>11.46</v>
      </c>
    </row>
    <row r="241" spans="1:4" ht="15" customHeight="1" x14ac:dyDescent="0.2">
      <c r="A241" s="94" t="s">
        <v>10383</v>
      </c>
      <c r="B241" s="95" t="s">
        <v>10384</v>
      </c>
      <c r="C241" s="96"/>
      <c r="D241" s="96"/>
    </row>
    <row r="242" spans="1:4" ht="15" customHeight="1" x14ac:dyDescent="0.2">
      <c r="A242" s="97" t="s">
        <v>10385</v>
      </c>
      <c r="B242" s="98" t="s">
        <v>10386</v>
      </c>
      <c r="C242" s="98" t="s">
        <v>39</v>
      </c>
      <c r="D242" s="99">
        <v>8.67</v>
      </c>
    </row>
    <row r="243" spans="1:4" ht="15" customHeight="1" x14ac:dyDescent="0.2">
      <c r="A243" s="97" t="s">
        <v>10387</v>
      </c>
      <c r="B243" s="98" t="s">
        <v>10388</v>
      </c>
      <c r="C243" s="98" t="s">
        <v>39</v>
      </c>
      <c r="D243" s="99">
        <v>12.17</v>
      </c>
    </row>
    <row r="244" spans="1:4" ht="15" customHeight="1" x14ac:dyDescent="0.2">
      <c r="A244" s="97" t="s">
        <v>10389</v>
      </c>
      <c r="B244" s="98" t="s">
        <v>10390</v>
      </c>
      <c r="C244" s="98" t="s">
        <v>39</v>
      </c>
      <c r="D244" s="99">
        <v>13.35</v>
      </c>
    </row>
    <row r="245" spans="1:4" ht="15" customHeight="1" x14ac:dyDescent="0.2">
      <c r="A245" s="97" t="s">
        <v>10391</v>
      </c>
      <c r="B245" s="98" t="s">
        <v>10392</v>
      </c>
      <c r="C245" s="98" t="s">
        <v>39</v>
      </c>
      <c r="D245" s="99">
        <v>12.18</v>
      </c>
    </row>
    <row r="246" spans="1:4" ht="15" customHeight="1" x14ac:dyDescent="0.2">
      <c r="A246" s="94" t="s">
        <v>10393</v>
      </c>
      <c r="B246" s="95" t="s">
        <v>10394</v>
      </c>
      <c r="C246" s="96"/>
      <c r="D246" s="96"/>
    </row>
    <row r="247" spans="1:4" ht="15" customHeight="1" x14ac:dyDescent="0.2">
      <c r="A247" s="97" t="s">
        <v>10395</v>
      </c>
      <c r="B247" s="98" t="s">
        <v>10334</v>
      </c>
      <c r="C247" s="98" t="s">
        <v>39</v>
      </c>
      <c r="D247" s="99">
        <v>254.66</v>
      </c>
    </row>
    <row r="248" spans="1:4" ht="15" customHeight="1" x14ac:dyDescent="0.2">
      <c r="A248" s="94" t="s">
        <v>10396</v>
      </c>
      <c r="B248" s="95" t="s">
        <v>10397</v>
      </c>
      <c r="C248" s="96"/>
      <c r="D248" s="96"/>
    </row>
    <row r="249" spans="1:4" ht="15" customHeight="1" x14ac:dyDescent="0.2">
      <c r="A249" s="97" t="s">
        <v>10398</v>
      </c>
      <c r="B249" s="98" t="s">
        <v>10283</v>
      </c>
      <c r="C249" s="98" t="s">
        <v>39</v>
      </c>
      <c r="D249" s="99">
        <v>50.52</v>
      </c>
    </row>
    <row r="250" spans="1:4" ht="15" customHeight="1" x14ac:dyDescent="0.2">
      <c r="A250" s="97" t="s">
        <v>10399</v>
      </c>
      <c r="B250" s="98" t="s">
        <v>10400</v>
      </c>
      <c r="C250" s="98" t="s">
        <v>39</v>
      </c>
      <c r="D250" s="99">
        <v>22.73</v>
      </c>
    </row>
    <row r="251" spans="1:4" ht="15" customHeight="1" x14ac:dyDescent="0.2">
      <c r="A251" s="94" t="s">
        <v>10401</v>
      </c>
      <c r="B251" s="95" t="s">
        <v>10402</v>
      </c>
      <c r="C251" s="96"/>
      <c r="D251" s="96"/>
    </row>
    <row r="252" spans="1:4" ht="15" customHeight="1" x14ac:dyDescent="0.2">
      <c r="A252" s="97" t="s">
        <v>10403</v>
      </c>
      <c r="B252" s="98" t="s">
        <v>10352</v>
      </c>
      <c r="C252" s="98" t="s">
        <v>2</v>
      </c>
      <c r="D252" s="99">
        <v>5.56</v>
      </c>
    </row>
    <row r="253" spans="1:4" ht="15" customHeight="1" x14ac:dyDescent="0.2">
      <c r="A253" s="97" t="s">
        <v>10404</v>
      </c>
      <c r="B253" s="98" t="s">
        <v>10350</v>
      </c>
      <c r="C253" s="98" t="s">
        <v>2</v>
      </c>
      <c r="D253" s="99">
        <v>4.72</v>
      </c>
    </row>
    <row r="254" spans="1:4" ht="15" customHeight="1" x14ac:dyDescent="0.2">
      <c r="A254" s="97" t="s">
        <v>10405</v>
      </c>
      <c r="B254" s="98" t="s">
        <v>10348</v>
      </c>
      <c r="C254" s="98" t="s">
        <v>2</v>
      </c>
      <c r="D254" s="99">
        <v>2.58</v>
      </c>
    </row>
    <row r="255" spans="1:4" ht="15" customHeight="1" x14ac:dyDescent="0.2">
      <c r="A255" s="97" t="s">
        <v>21354</v>
      </c>
      <c r="B255" s="98" t="s">
        <v>21355</v>
      </c>
      <c r="C255" s="98" t="s">
        <v>2</v>
      </c>
      <c r="D255" s="99">
        <v>326.7</v>
      </c>
    </row>
    <row r="256" spans="1:4" ht="15" customHeight="1" x14ac:dyDescent="0.2">
      <c r="A256" s="94" t="s">
        <v>10406</v>
      </c>
      <c r="B256" s="95" t="s">
        <v>10407</v>
      </c>
      <c r="C256" s="96"/>
      <c r="D256" s="96"/>
    </row>
    <row r="257" spans="1:4" ht="15" customHeight="1" x14ac:dyDescent="0.2">
      <c r="A257" s="97" t="s">
        <v>10408</v>
      </c>
      <c r="B257" s="98" t="s">
        <v>10409</v>
      </c>
      <c r="C257" s="98" t="s">
        <v>39</v>
      </c>
      <c r="D257" s="99">
        <v>25.26</v>
      </c>
    </row>
    <row r="258" spans="1:4" ht="15" customHeight="1" x14ac:dyDescent="0.2">
      <c r="A258" s="97" t="s">
        <v>10410</v>
      </c>
      <c r="B258" s="98" t="s">
        <v>10411</v>
      </c>
      <c r="C258" s="98" t="s">
        <v>39</v>
      </c>
      <c r="D258" s="99">
        <v>33.68</v>
      </c>
    </row>
    <row r="259" spans="1:4" ht="15" customHeight="1" x14ac:dyDescent="0.2">
      <c r="A259" s="94" t="s">
        <v>10412</v>
      </c>
      <c r="B259" s="95" t="s">
        <v>10298</v>
      </c>
      <c r="C259" s="96"/>
      <c r="D259" s="96"/>
    </row>
    <row r="260" spans="1:4" ht="15" customHeight="1" x14ac:dyDescent="0.2">
      <c r="A260" s="97" t="s">
        <v>10413</v>
      </c>
      <c r="B260" s="98" t="s">
        <v>10300</v>
      </c>
      <c r="C260" s="98" t="s">
        <v>10301</v>
      </c>
      <c r="D260" s="99">
        <v>280</v>
      </c>
    </row>
    <row r="261" spans="1:4" ht="15" customHeight="1" x14ac:dyDescent="0.2">
      <c r="A261" s="91">
        <v>4</v>
      </c>
      <c r="B261" s="92" t="s">
        <v>10414</v>
      </c>
      <c r="C261" s="93"/>
      <c r="D261" s="93"/>
    </row>
    <row r="262" spans="1:4" ht="15" customHeight="1" x14ac:dyDescent="0.2">
      <c r="A262" s="94" t="s">
        <v>10415</v>
      </c>
      <c r="B262" s="95" t="s">
        <v>10416</v>
      </c>
      <c r="C262" s="96"/>
      <c r="D262" s="96"/>
    </row>
    <row r="263" spans="1:4" ht="15" customHeight="1" x14ac:dyDescent="0.2">
      <c r="A263" s="97" t="s">
        <v>28257</v>
      </c>
      <c r="B263" s="98" t="s">
        <v>28258</v>
      </c>
      <c r="C263" s="98" t="s">
        <v>39</v>
      </c>
      <c r="D263" s="99">
        <v>996.76</v>
      </c>
    </row>
    <row r="264" spans="1:4" ht="15" customHeight="1" x14ac:dyDescent="0.2">
      <c r="A264" s="97" t="s">
        <v>28259</v>
      </c>
      <c r="B264" s="98" t="s">
        <v>28260</v>
      </c>
      <c r="C264" s="98" t="s">
        <v>39</v>
      </c>
      <c r="D264" s="99">
        <v>948.33</v>
      </c>
    </row>
    <row r="265" spans="1:4" ht="15" customHeight="1" x14ac:dyDescent="0.2">
      <c r="A265" s="97" t="s">
        <v>28261</v>
      </c>
      <c r="B265" s="98" t="s">
        <v>28262</v>
      </c>
      <c r="C265" s="98" t="s">
        <v>39</v>
      </c>
      <c r="D265" s="99">
        <v>885.03</v>
      </c>
    </row>
    <row r="266" spans="1:4" ht="15" customHeight="1" x14ac:dyDescent="0.2">
      <c r="A266" s="97" t="s">
        <v>28263</v>
      </c>
      <c r="B266" s="98" t="s">
        <v>28264</v>
      </c>
      <c r="C266" s="98" t="s">
        <v>39</v>
      </c>
      <c r="D266" s="99">
        <v>931.82</v>
      </c>
    </row>
    <row r="267" spans="1:4" ht="15" customHeight="1" x14ac:dyDescent="0.2">
      <c r="A267" s="94" t="s">
        <v>10417</v>
      </c>
      <c r="B267" s="95" t="s">
        <v>10418</v>
      </c>
      <c r="C267" s="96"/>
      <c r="D267" s="96"/>
    </row>
    <row r="268" spans="1:4" ht="15" customHeight="1" x14ac:dyDescent="0.2">
      <c r="A268" s="97" t="s">
        <v>28265</v>
      </c>
      <c r="B268" s="98" t="s">
        <v>28266</v>
      </c>
      <c r="C268" s="98" t="s">
        <v>3</v>
      </c>
      <c r="D268" s="99">
        <v>52.1</v>
      </c>
    </row>
    <row r="269" spans="1:4" ht="15" customHeight="1" x14ac:dyDescent="0.2">
      <c r="A269" s="97" t="s">
        <v>28267</v>
      </c>
      <c r="B269" s="98" t="s">
        <v>28268</v>
      </c>
      <c r="C269" s="98" t="s">
        <v>3</v>
      </c>
      <c r="D269" s="99">
        <v>78.05</v>
      </c>
    </row>
    <row r="270" spans="1:4" ht="15" customHeight="1" x14ac:dyDescent="0.2">
      <c r="A270" s="97" t="s">
        <v>28269</v>
      </c>
      <c r="B270" s="98" t="s">
        <v>28270</v>
      </c>
      <c r="C270" s="98" t="s">
        <v>3</v>
      </c>
      <c r="D270" s="99">
        <v>107.36</v>
      </c>
    </row>
    <row r="271" spans="1:4" ht="15" customHeight="1" x14ac:dyDescent="0.2">
      <c r="A271" s="97" t="s">
        <v>10419</v>
      </c>
      <c r="B271" s="98" t="s">
        <v>10420</v>
      </c>
      <c r="C271" s="98"/>
      <c r="D271" s="99"/>
    </row>
    <row r="272" spans="1:4" ht="15" customHeight="1" x14ac:dyDescent="0.2">
      <c r="A272" s="97" t="s">
        <v>10421</v>
      </c>
      <c r="B272" s="98" t="s">
        <v>10422</v>
      </c>
      <c r="C272" s="98" t="s">
        <v>15645</v>
      </c>
      <c r="D272" s="99">
        <v>3500</v>
      </c>
    </row>
    <row r="273" spans="1:4" ht="15" customHeight="1" x14ac:dyDescent="0.2">
      <c r="A273" s="97" t="s">
        <v>28271</v>
      </c>
      <c r="B273" s="98" t="s">
        <v>28272</v>
      </c>
      <c r="C273" s="98" t="s">
        <v>3</v>
      </c>
      <c r="D273" s="99">
        <v>54.71</v>
      </c>
    </row>
    <row r="274" spans="1:4" ht="15" customHeight="1" x14ac:dyDescent="0.2">
      <c r="A274" s="97" t="s">
        <v>28273</v>
      </c>
      <c r="B274" s="98" t="s">
        <v>28274</v>
      </c>
      <c r="C274" s="98" t="s">
        <v>3</v>
      </c>
      <c r="D274" s="99">
        <v>112.72</v>
      </c>
    </row>
    <row r="275" spans="1:4" ht="15" customHeight="1" x14ac:dyDescent="0.2">
      <c r="A275" s="97" t="s">
        <v>28275</v>
      </c>
      <c r="B275" s="98" t="s">
        <v>28276</v>
      </c>
      <c r="C275" s="98" t="s">
        <v>3</v>
      </c>
      <c r="D275" s="99">
        <v>223.22</v>
      </c>
    </row>
    <row r="276" spans="1:4" ht="15" customHeight="1" x14ac:dyDescent="0.2">
      <c r="A276" s="97" t="s">
        <v>10423</v>
      </c>
      <c r="B276" s="98" t="s">
        <v>21356</v>
      </c>
      <c r="C276" s="98"/>
      <c r="D276" s="99"/>
    </row>
    <row r="277" spans="1:4" ht="15" customHeight="1" x14ac:dyDescent="0.2">
      <c r="A277" s="97" t="s">
        <v>10424</v>
      </c>
      <c r="B277" s="98" t="s">
        <v>10422</v>
      </c>
      <c r="C277" s="98" t="s">
        <v>15645</v>
      </c>
      <c r="D277" s="99">
        <v>4800</v>
      </c>
    </row>
    <row r="278" spans="1:4" ht="15" customHeight="1" x14ac:dyDescent="0.2">
      <c r="A278" s="97" t="s">
        <v>28277</v>
      </c>
      <c r="B278" s="98" t="s">
        <v>28278</v>
      </c>
      <c r="C278" s="98" t="s">
        <v>3</v>
      </c>
      <c r="D278" s="99">
        <v>89.09</v>
      </c>
    </row>
    <row r="279" spans="1:4" ht="15" customHeight="1" x14ac:dyDescent="0.2">
      <c r="A279" s="97" t="s">
        <v>28279</v>
      </c>
      <c r="B279" s="98" t="s">
        <v>28280</v>
      </c>
      <c r="C279" s="98" t="s">
        <v>3</v>
      </c>
      <c r="D279" s="99">
        <v>118.69</v>
      </c>
    </row>
    <row r="280" spans="1:4" ht="15" customHeight="1" x14ac:dyDescent="0.2">
      <c r="A280" s="94" t="s">
        <v>28281</v>
      </c>
      <c r="B280" s="95" t="s">
        <v>28282</v>
      </c>
      <c r="C280" s="96" t="s">
        <v>3</v>
      </c>
      <c r="D280" s="96">
        <v>113.51</v>
      </c>
    </row>
    <row r="281" spans="1:4" ht="15" customHeight="1" x14ac:dyDescent="0.2">
      <c r="A281" s="97" t="s">
        <v>10426</v>
      </c>
      <c r="B281" s="98" t="s">
        <v>10427</v>
      </c>
      <c r="C281" s="98"/>
      <c r="D281" s="99"/>
    </row>
    <row r="282" spans="1:4" ht="15" customHeight="1" x14ac:dyDescent="0.2">
      <c r="A282" s="97" t="s">
        <v>10428</v>
      </c>
      <c r="B282" s="98" t="s">
        <v>10429</v>
      </c>
      <c r="C282" s="98" t="s">
        <v>15645</v>
      </c>
      <c r="D282" s="99">
        <v>15000</v>
      </c>
    </row>
    <row r="283" spans="1:4" ht="15" customHeight="1" x14ac:dyDescent="0.2">
      <c r="A283" s="97" t="s">
        <v>28283</v>
      </c>
      <c r="B283" s="98" t="s">
        <v>28284</v>
      </c>
      <c r="C283" s="98" t="s">
        <v>3</v>
      </c>
      <c r="D283" s="99">
        <v>138.47999999999999</v>
      </c>
    </row>
    <row r="284" spans="1:4" ht="15" customHeight="1" x14ac:dyDescent="0.2">
      <c r="A284" s="97" t="s">
        <v>28285</v>
      </c>
      <c r="B284" s="98" t="s">
        <v>28286</v>
      </c>
      <c r="C284" s="98" t="s">
        <v>3</v>
      </c>
      <c r="D284" s="99">
        <v>297.62</v>
      </c>
    </row>
    <row r="285" spans="1:4" ht="15" customHeight="1" x14ac:dyDescent="0.2">
      <c r="A285" s="97" t="s">
        <v>28287</v>
      </c>
      <c r="B285" s="98" t="s">
        <v>28288</v>
      </c>
      <c r="C285" s="98" t="s">
        <v>3</v>
      </c>
      <c r="D285" s="99">
        <v>522.87</v>
      </c>
    </row>
    <row r="286" spans="1:4" ht="15" customHeight="1" x14ac:dyDescent="0.2">
      <c r="A286" s="97" t="s">
        <v>28289</v>
      </c>
      <c r="B286" s="98" t="s">
        <v>28290</v>
      </c>
      <c r="C286" s="98" t="s">
        <v>3</v>
      </c>
      <c r="D286" s="99">
        <v>678.69</v>
      </c>
    </row>
    <row r="287" spans="1:4" ht="15" customHeight="1" x14ac:dyDescent="0.2">
      <c r="A287" s="94" t="s">
        <v>28291</v>
      </c>
      <c r="B287" s="95" t="s">
        <v>28292</v>
      </c>
      <c r="C287" s="96" t="s">
        <v>3</v>
      </c>
      <c r="D287" s="96">
        <v>810.1</v>
      </c>
    </row>
    <row r="288" spans="1:4" ht="15" customHeight="1" x14ac:dyDescent="0.2">
      <c r="A288" s="97" t="s">
        <v>10430</v>
      </c>
      <c r="B288" s="98" t="s">
        <v>10431</v>
      </c>
      <c r="C288" s="98"/>
      <c r="D288" s="99"/>
    </row>
    <row r="289" spans="1:4" ht="15" customHeight="1" x14ac:dyDescent="0.2">
      <c r="A289" s="97" t="s">
        <v>10432</v>
      </c>
      <c r="B289" s="98" t="s">
        <v>10433</v>
      </c>
      <c r="C289" s="98" t="s">
        <v>15645</v>
      </c>
      <c r="D289" s="99">
        <v>28000</v>
      </c>
    </row>
    <row r="290" spans="1:4" ht="15" customHeight="1" x14ac:dyDescent="0.2">
      <c r="A290" s="97" t="s">
        <v>28293</v>
      </c>
      <c r="B290" s="98" t="s">
        <v>28294</v>
      </c>
      <c r="C290" s="98" t="s">
        <v>3</v>
      </c>
      <c r="D290" s="99">
        <v>268</v>
      </c>
    </row>
    <row r="291" spans="1:4" ht="15" customHeight="1" x14ac:dyDescent="0.2">
      <c r="A291" s="97" t="s">
        <v>28295</v>
      </c>
      <c r="B291" s="98" t="s">
        <v>28296</v>
      </c>
      <c r="C291" s="98" t="s">
        <v>3</v>
      </c>
      <c r="D291" s="99">
        <v>385.15</v>
      </c>
    </row>
    <row r="292" spans="1:4" ht="15" customHeight="1" x14ac:dyDescent="0.2">
      <c r="A292" s="94" t="s">
        <v>28297</v>
      </c>
      <c r="B292" s="95" t="s">
        <v>28298</v>
      </c>
      <c r="C292" s="96" t="s">
        <v>3</v>
      </c>
      <c r="D292" s="96">
        <v>559.26</v>
      </c>
    </row>
    <row r="293" spans="1:4" ht="15" customHeight="1" x14ac:dyDescent="0.2">
      <c r="A293" s="97" t="s">
        <v>28299</v>
      </c>
      <c r="B293" s="98" t="s">
        <v>28300</v>
      </c>
      <c r="C293" s="98" t="s">
        <v>3</v>
      </c>
      <c r="D293" s="99">
        <v>568.26</v>
      </c>
    </row>
    <row r="294" spans="1:4" ht="15" customHeight="1" x14ac:dyDescent="0.2">
      <c r="A294" s="97" t="s">
        <v>28301</v>
      </c>
      <c r="B294" s="98" t="s">
        <v>28302</v>
      </c>
      <c r="C294" s="98" t="s">
        <v>3</v>
      </c>
      <c r="D294" s="99">
        <v>767.67</v>
      </c>
    </row>
    <row r="295" spans="1:4" ht="15" customHeight="1" x14ac:dyDescent="0.2">
      <c r="A295" s="97" t="s">
        <v>28303</v>
      </c>
      <c r="B295" s="98" t="s">
        <v>28304</v>
      </c>
      <c r="C295" s="98" t="s">
        <v>3</v>
      </c>
      <c r="D295" s="99">
        <v>1144.75</v>
      </c>
    </row>
    <row r="296" spans="1:4" ht="15" customHeight="1" x14ac:dyDescent="0.2">
      <c r="A296" s="97" t="s">
        <v>28305</v>
      </c>
      <c r="B296" s="98" t="s">
        <v>28306</v>
      </c>
      <c r="C296" s="98" t="s">
        <v>3</v>
      </c>
      <c r="D296" s="99">
        <v>1153.18</v>
      </c>
    </row>
    <row r="297" spans="1:4" ht="15" customHeight="1" x14ac:dyDescent="0.2">
      <c r="A297" s="97" t="s">
        <v>28307</v>
      </c>
      <c r="B297" s="98" t="s">
        <v>28308</v>
      </c>
      <c r="C297" s="98" t="s">
        <v>3</v>
      </c>
      <c r="D297" s="99">
        <v>1074.3399999999999</v>
      </c>
    </row>
    <row r="298" spans="1:4" ht="15" customHeight="1" x14ac:dyDescent="0.2">
      <c r="A298" s="97" t="s">
        <v>10434</v>
      </c>
      <c r="B298" s="98" t="s">
        <v>10435</v>
      </c>
      <c r="C298" s="98"/>
      <c r="D298" s="99"/>
    </row>
    <row r="299" spans="1:4" ht="15" customHeight="1" x14ac:dyDescent="0.2">
      <c r="A299" s="94" t="s">
        <v>10436</v>
      </c>
      <c r="B299" s="95" t="s">
        <v>10437</v>
      </c>
      <c r="C299" s="96" t="s">
        <v>2</v>
      </c>
      <c r="D299" s="96">
        <v>88.15</v>
      </c>
    </row>
    <row r="300" spans="1:4" ht="15" customHeight="1" x14ac:dyDescent="0.2">
      <c r="A300" s="97" t="s">
        <v>10438</v>
      </c>
      <c r="B300" s="98" t="s">
        <v>10439</v>
      </c>
      <c r="C300" s="98" t="s">
        <v>2</v>
      </c>
      <c r="D300" s="99">
        <v>88.73</v>
      </c>
    </row>
    <row r="301" spans="1:4" ht="15" customHeight="1" x14ac:dyDescent="0.2">
      <c r="A301" s="97" t="s">
        <v>10440</v>
      </c>
      <c r="B301" s="98" t="s">
        <v>28309</v>
      </c>
      <c r="C301" s="98"/>
      <c r="D301" s="99"/>
    </row>
    <row r="302" spans="1:4" ht="15" customHeight="1" x14ac:dyDescent="0.2">
      <c r="A302" s="97" t="s">
        <v>21357</v>
      </c>
      <c r="B302" s="98" t="s">
        <v>21358</v>
      </c>
      <c r="C302" s="98" t="s">
        <v>15645</v>
      </c>
      <c r="D302" s="99">
        <v>5.4</v>
      </c>
    </row>
    <row r="303" spans="1:4" ht="15" customHeight="1" x14ac:dyDescent="0.2">
      <c r="A303" s="97" t="s">
        <v>28310</v>
      </c>
      <c r="B303" s="98" t="s">
        <v>28311</v>
      </c>
      <c r="C303" s="98" t="s">
        <v>4</v>
      </c>
      <c r="D303" s="99">
        <v>16.62</v>
      </c>
    </row>
    <row r="304" spans="1:4" ht="15" customHeight="1" x14ac:dyDescent="0.2">
      <c r="A304" s="97" t="s">
        <v>28312</v>
      </c>
      <c r="B304" s="98" t="s">
        <v>28313</v>
      </c>
      <c r="C304" s="98" t="s">
        <v>4</v>
      </c>
      <c r="D304" s="99">
        <v>16.62</v>
      </c>
    </row>
    <row r="305" spans="1:4" ht="15" customHeight="1" x14ac:dyDescent="0.2">
      <c r="A305" s="97" t="s">
        <v>28314</v>
      </c>
      <c r="B305" s="98" t="s">
        <v>28315</v>
      </c>
      <c r="C305" s="98" t="s">
        <v>4</v>
      </c>
      <c r="D305" s="99">
        <v>14.36</v>
      </c>
    </row>
    <row r="306" spans="1:4" ht="15" customHeight="1" x14ac:dyDescent="0.2">
      <c r="A306" s="97" t="s">
        <v>28316</v>
      </c>
      <c r="B306" s="98" t="s">
        <v>28317</v>
      </c>
      <c r="C306" s="98" t="s">
        <v>4</v>
      </c>
      <c r="D306" s="99">
        <v>13.07</v>
      </c>
    </row>
    <row r="307" spans="1:4" ht="15" customHeight="1" x14ac:dyDescent="0.2">
      <c r="A307" s="97" t="s">
        <v>28318</v>
      </c>
      <c r="B307" s="98" t="s">
        <v>28319</v>
      </c>
      <c r="C307" s="98" t="s">
        <v>4</v>
      </c>
      <c r="D307" s="99">
        <v>11.61</v>
      </c>
    </row>
    <row r="308" spans="1:4" ht="15" customHeight="1" x14ac:dyDescent="0.2">
      <c r="A308" s="97" t="s">
        <v>28320</v>
      </c>
      <c r="B308" s="98" t="s">
        <v>28321</v>
      </c>
      <c r="C308" s="98" t="s">
        <v>4</v>
      </c>
      <c r="D308" s="99">
        <v>10.43</v>
      </c>
    </row>
    <row r="309" spans="1:4" ht="15" customHeight="1" x14ac:dyDescent="0.2">
      <c r="A309" s="94" t="s">
        <v>28322</v>
      </c>
      <c r="B309" s="95" t="s">
        <v>28323</v>
      </c>
      <c r="C309" s="96" t="s">
        <v>4</v>
      </c>
      <c r="D309" s="96">
        <v>9.7899999999999991</v>
      </c>
    </row>
    <row r="310" spans="1:4" ht="15" customHeight="1" x14ac:dyDescent="0.2">
      <c r="A310" s="97" t="s">
        <v>28324</v>
      </c>
      <c r="B310" s="98" t="s">
        <v>28325</v>
      </c>
      <c r="C310" s="98" t="s">
        <v>4</v>
      </c>
      <c r="D310" s="99">
        <v>9.56</v>
      </c>
    </row>
    <row r="311" spans="1:4" ht="15" customHeight="1" x14ac:dyDescent="0.2">
      <c r="A311" s="97" t="s">
        <v>28326</v>
      </c>
      <c r="B311" s="98" t="s">
        <v>28327</v>
      </c>
      <c r="C311" s="98" t="s">
        <v>4</v>
      </c>
      <c r="D311" s="99">
        <v>9.23</v>
      </c>
    </row>
    <row r="312" spans="1:4" ht="15" customHeight="1" x14ac:dyDescent="0.2">
      <c r="A312" s="97" t="s">
        <v>10441</v>
      </c>
      <c r="B312" s="98" t="s">
        <v>10442</v>
      </c>
      <c r="C312" s="98"/>
      <c r="D312" s="99"/>
    </row>
    <row r="313" spans="1:4" ht="15" customHeight="1" x14ac:dyDescent="0.2">
      <c r="A313" s="97" t="s">
        <v>28328</v>
      </c>
      <c r="B313" s="98" t="s">
        <v>28329</v>
      </c>
      <c r="C313" s="98" t="s">
        <v>39</v>
      </c>
      <c r="D313" s="99">
        <v>824.53</v>
      </c>
    </row>
    <row r="314" spans="1:4" ht="15" customHeight="1" x14ac:dyDescent="0.2">
      <c r="A314" s="97" t="s">
        <v>10443</v>
      </c>
      <c r="B314" s="98" t="s">
        <v>10444</v>
      </c>
      <c r="C314" s="98"/>
      <c r="D314" s="99"/>
    </row>
    <row r="315" spans="1:4" ht="15" customHeight="1" x14ac:dyDescent="0.2">
      <c r="A315" s="97" t="s">
        <v>10445</v>
      </c>
      <c r="B315" s="98" t="s">
        <v>10446</v>
      </c>
      <c r="C315" s="98" t="s">
        <v>39</v>
      </c>
      <c r="D315" s="99">
        <v>592.95000000000005</v>
      </c>
    </row>
    <row r="316" spans="1:4" ht="15" customHeight="1" x14ac:dyDescent="0.2">
      <c r="A316" s="97" t="s">
        <v>10447</v>
      </c>
      <c r="B316" s="98" t="s">
        <v>10448</v>
      </c>
      <c r="C316" s="98" t="s">
        <v>39</v>
      </c>
      <c r="D316" s="99">
        <v>604.19000000000005</v>
      </c>
    </row>
    <row r="317" spans="1:4" ht="15" customHeight="1" x14ac:dyDescent="0.2">
      <c r="A317" s="97" t="s">
        <v>10449</v>
      </c>
      <c r="B317" s="98" t="s">
        <v>10450</v>
      </c>
      <c r="C317" s="98" t="s">
        <v>39</v>
      </c>
      <c r="D317" s="99">
        <v>728.71</v>
      </c>
    </row>
    <row r="318" spans="1:4" ht="15" customHeight="1" x14ac:dyDescent="0.2">
      <c r="A318" s="97" t="s">
        <v>10451</v>
      </c>
      <c r="B318" s="98" t="s">
        <v>10452</v>
      </c>
      <c r="C318" s="98" t="s">
        <v>39</v>
      </c>
      <c r="D318" s="99">
        <v>728.71</v>
      </c>
    </row>
    <row r="319" spans="1:4" ht="15" customHeight="1" x14ac:dyDescent="0.2">
      <c r="A319" s="97" t="s">
        <v>10453</v>
      </c>
      <c r="B319" s="98" t="s">
        <v>10454</v>
      </c>
      <c r="C319" s="98" t="s">
        <v>39</v>
      </c>
      <c r="D319" s="99">
        <v>770.43</v>
      </c>
    </row>
    <row r="320" spans="1:4" ht="15" customHeight="1" x14ac:dyDescent="0.2">
      <c r="A320" s="97" t="s">
        <v>10455</v>
      </c>
      <c r="B320" s="98" t="s">
        <v>10456</v>
      </c>
      <c r="C320" s="98" t="s">
        <v>39</v>
      </c>
      <c r="D320" s="99">
        <v>792.02</v>
      </c>
    </row>
    <row r="321" spans="1:4" ht="15" customHeight="1" x14ac:dyDescent="0.2">
      <c r="A321" s="94" t="s">
        <v>10457</v>
      </c>
      <c r="B321" s="95" t="s">
        <v>10458</v>
      </c>
      <c r="C321" s="96" t="s">
        <v>39</v>
      </c>
      <c r="D321" s="96">
        <v>849.96</v>
      </c>
    </row>
    <row r="322" spans="1:4" ht="15" customHeight="1" x14ac:dyDescent="0.2">
      <c r="A322" s="97" t="s">
        <v>10459</v>
      </c>
      <c r="B322" s="98" t="s">
        <v>10460</v>
      </c>
      <c r="C322" s="98"/>
      <c r="D322" s="99"/>
    </row>
    <row r="323" spans="1:4" ht="15" customHeight="1" x14ac:dyDescent="0.2">
      <c r="A323" s="97" t="s">
        <v>10461</v>
      </c>
      <c r="B323" s="98" t="s">
        <v>10462</v>
      </c>
      <c r="C323" s="98" t="s">
        <v>39</v>
      </c>
      <c r="D323" s="99">
        <v>658.67</v>
      </c>
    </row>
    <row r="324" spans="1:4" ht="15" customHeight="1" x14ac:dyDescent="0.2">
      <c r="A324" s="94" t="s">
        <v>10463</v>
      </c>
      <c r="B324" s="95" t="s">
        <v>10464</v>
      </c>
      <c r="C324" s="96" t="s">
        <v>39</v>
      </c>
      <c r="D324" s="96">
        <v>652.91999999999996</v>
      </c>
    </row>
    <row r="325" spans="1:4" ht="15" customHeight="1" x14ac:dyDescent="0.2">
      <c r="A325" s="97" t="s">
        <v>10465</v>
      </c>
      <c r="B325" s="98" t="s">
        <v>10466</v>
      </c>
      <c r="C325" s="98" t="s">
        <v>39</v>
      </c>
      <c r="D325" s="99">
        <v>693.17</v>
      </c>
    </row>
    <row r="326" spans="1:4" ht="15" customHeight="1" x14ac:dyDescent="0.2">
      <c r="A326" s="97" t="s">
        <v>10467</v>
      </c>
      <c r="B326" s="98" t="s">
        <v>10468</v>
      </c>
      <c r="C326" s="98" t="s">
        <v>39</v>
      </c>
      <c r="D326" s="99">
        <v>710.42</v>
      </c>
    </row>
    <row r="327" spans="1:4" ht="15" customHeight="1" x14ac:dyDescent="0.2">
      <c r="A327" s="97" t="s">
        <v>10469</v>
      </c>
      <c r="B327" s="98" t="s">
        <v>10470</v>
      </c>
      <c r="C327" s="98" t="s">
        <v>39</v>
      </c>
      <c r="D327" s="99">
        <v>744.92</v>
      </c>
    </row>
    <row r="328" spans="1:4" ht="15" customHeight="1" x14ac:dyDescent="0.2">
      <c r="A328" s="97" t="s">
        <v>10471</v>
      </c>
      <c r="B328" s="98" t="s">
        <v>10472</v>
      </c>
      <c r="C328" s="98"/>
      <c r="D328" s="99"/>
    </row>
    <row r="329" spans="1:4" ht="15" customHeight="1" x14ac:dyDescent="0.2">
      <c r="A329" s="97" t="s">
        <v>10473</v>
      </c>
      <c r="B329" s="98" t="s">
        <v>10474</v>
      </c>
      <c r="C329" s="98" t="s">
        <v>39</v>
      </c>
      <c r="D329" s="99">
        <v>667.94</v>
      </c>
    </row>
    <row r="330" spans="1:4" ht="15" customHeight="1" x14ac:dyDescent="0.2">
      <c r="A330" s="97" t="s">
        <v>10475</v>
      </c>
      <c r="B330" s="98" t="s">
        <v>10476</v>
      </c>
      <c r="C330" s="98" t="s">
        <v>39</v>
      </c>
      <c r="D330" s="99">
        <v>823.19</v>
      </c>
    </row>
    <row r="331" spans="1:4" ht="15" customHeight="1" x14ac:dyDescent="0.2">
      <c r="A331" s="97" t="s">
        <v>10477</v>
      </c>
      <c r="B331" s="98" t="s">
        <v>10478</v>
      </c>
      <c r="C331" s="98" t="s">
        <v>39</v>
      </c>
      <c r="D331" s="99">
        <v>840.44</v>
      </c>
    </row>
    <row r="332" spans="1:4" ht="15" customHeight="1" x14ac:dyDescent="0.2">
      <c r="A332" s="97" t="s">
        <v>10479</v>
      </c>
      <c r="B332" s="98" t="s">
        <v>10480</v>
      </c>
      <c r="C332" s="98" t="s">
        <v>39</v>
      </c>
      <c r="D332" s="99">
        <v>851.94</v>
      </c>
    </row>
    <row r="333" spans="1:4" ht="15" customHeight="1" x14ac:dyDescent="0.2">
      <c r="A333" s="97" t="s">
        <v>10481</v>
      </c>
      <c r="B333" s="98" t="s">
        <v>10482</v>
      </c>
      <c r="C333" s="98"/>
      <c r="D333" s="99"/>
    </row>
    <row r="334" spans="1:4" ht="15" customHeight="1" x14ac:dyDescent="0.2">
      <c r="A334" s="97" t="s">
        <v>16673</v>
      </c>
      <c r="B334" s="98" t="s">
        <v>16674</v>
      </c>
      <c r="C334" s="98" t="s">
        <v>2</v>
      </c>
      <c r="D334" s="99">
        <v>178.95</v>
      </c>
    </row>
    <row r="335" spans="1:4" ht="15" customHeight="1" x14ac:dyDescent="0.2">
      <c r="A335" s="97" t="s">
        <v>16675</v>
      </c>
      <c r="B335" s="98" t="s">
        <v>16676</v>
      </c>
      <c r="C335" s="98" t="s">
        <v>2</v>
      </c>
      <c r="D335" s="99">
        <v>220.71</v>
      </c>
    </row>
    <row r="336" spans="1:4" ht="15" customHeight="1" x14ac:dyDescent="0.2">
      <c r="A336" s="97" t="s">
        <v>21359</v>
      </c>
      <c r="B336" s="98" t="s">
        <v>21360</v>
      </c>
      <c r="C336" s="98"/>
      <c r="D336" s="99"/>
    </row>
    <row r="337" spans="1:4" ht="15" customHeight="1" x14ac:dyDescent="0.2">
      <c r="A337" s="94" t="s">
        <v>21361</v>
      </c>
      <c r="B337" s="95" t="s">
        <v>21362</v>
      </c>
      <c r="C337" s="96" t="s">
        <v>3</v>
      </c>
      <c r="D337" s="96">
        <v>26.8</v>
      </c>
    </row>
    <row r="338" spans="1:4" ht="15" customHeight="1" x14ac:dyDescent="0.2">
      <c r="A338" s="97" t="s">
        <v>21363</v>
      </c>
      <c r="B338" s="98" t="s">
        <v>21364</v>
      </c>
      <c r="C338" s="98" t="s">
        <v>3</v>
      </c>
      <c r="D338" s="99">
        <v>42.88</v>
      </c>
    </row>
    <row r="339" spans="1:4" ht="15" customHeight="1" x14ac:dyDescent="0.2">
      <c r="A339" s="94" t="s">
        <v>21365</v>
      </c>
      <c r="B339" s="95" t="s">
        <v>21366</v>
      </c>
      <c r="C339" s="96" t="s">
        <v>3</v>
      </c>
      <c r="D339" s="96">
        <v>73.16</v>
      </c>
    </row>
    <row r="340" spans="1:4" ht="15" customHeight="1" x14ac:dyDescent="0.2">
      <c r="A340" s="97" t="s">
        <v>21367</v>
      </c>
      <c r="B340" s="98" t="s">
        <v>21368</v>
      </c>
      <c r="C340" s="98" t="s">
        <v>3</v>
      </c>
      <c r="D340" s="99">
        <v>208.44</v>
      </c>
    </row>
    <row r="341" spans="1:4" ht="15" customHeight="1" x14ac:dyDescent="0.2">
      <c r="A341" s="97" t="s">
        <v>21369</v>
      </c>
      <c r="B341" s="98" t="s">
        <v>21370</v>
      </c>
      <c r="C341" s="98" t="s">
        <v>3</v>
      </c>
      <c r="D341" s="99">
        <v>208.44</v>
      </c>
    </row>
    <row r="342" spans="1:4" ht="15" customHeight="1" x14ac:dyDescent="0.2">
      <c r="A342" s="97">
        <v>5</v>
      </c>
      <c r="B342" s="98" t="s">
        <v>10483</v>
      </c>
      <c r="C342" s="98"/>
      <c r="D342" s="99"/>
    </row>
    <row r="343" spans="1:4" ht="15" customHeight="1" x14ac:dyDescent="0.2">
      <c r="A343" s="97" t="s">
        <v>10484</v>
      </c>
      <c r="B343" s="98" t="s">
        <v>10485</v>
      </c>
      <c r="C343" s="98"/>
      <c r="D343" s="99"/>
    </row>
    <row r="344" spans="1:4" ht="15" customHeight="1" x14ac:dyDescent="0.2">
      <c r="A344" s="97" t="s">
        <v>10486</v>
      </c>
      <c r="B344" s="98" t="s">
        <v>10487</v>
      </c>
      <c r="C344" s="98" t="s">
        <v>63</v>
      </c>
      <c r="D344" s="99">
        <v>112.95</v>
      </c>
    </row>
    <row r="345" spans="1:4" ht="15" customHeight="1" x14ac:dyDescent="0.2">
      <c r="A345" s="97" t="s">
        <v>10488</v>
      </c>
      <c r="B345" s="98" t="s">
        <v>10489</v>
      </c>
      <c r="C345" s="98" t="s">
        <v>39</v>
      </c>
      <c r="D345" s="99">
        <v>253.79</v>
      </c>
    </row>
    <row r="346" spans="1:4" ht="15" customHeight="1" x14ac:dyDescent="0.2">
      <c r="A346" s="97" t="s">
        <v>10490</v>
      </c>
      <c r="B346" s="98" t="s">
        <v>10491</v>
      </c>
      <c r="C346" s="98"/>
      <c r="D346" s="99"/>
    </row>
    <row r="347" spans="1:4" ht="15" customHeight="1" x14ac:dyDescent="0.2">
      <c r="A347" s="94" t="s">
        <v>10492</v>
      </c>
      <c r="B347" s="95" t="s">
        <v>10493</v>
      </c>
      <c r="C347" s="96" t="s">
        <v>39</v>
      </c>
      <c r="D347" s="96">
        <v>691.72</v>
      </c>
    </row>
    <row r="348" spans="1:4" ht="15" customHeight="1" x14ac:dyDescent="0.2">
      <c r="A348" s="97" t="s">
        <v>10494</v>
      </c>
      <c r="B348" s="98" t="s">
        <v>10495</v>
      </c>
      <c r="C348" s="98"/>
      <c r="D348" s="99"/>
    </row>
    <row r="349" spans="1:4" ht="15" customHeight="1" x14ac:dyDescent="0.2">
      <c r="A349" s="97" t="s">
        <v>10496</v>
      </c>
      <c r="B349" s="98" t="s">
        <v>10497</v>
      </c>
      <c r="C349" s="98" t="s">
        <v>2</v>
      </c>
      <c r="D349" s="99">
        <v>91.35</v>
      </c>
    </row>
    <row r="350" spans="1:4" ht="15" customHeight="1" x14ac:dyDescent="0.2">
      <c r="A350" s="97" t="s">
        <v>10498</v>
      </c>
      <c r="B350" s="98" t="s">
        <v>10499</v>
      </c>
      <c r="C350" s="98"/>
      <c r="D350" s="99"/>
    </row>
    <row r="351" spans="1:4" ht="15" customHeight="1" x14ac:dyDescent="0.2">
      <c r="A351" s="97" t="s">
        <v>10500</v>
      </c>
      <c r="B351" s="98" t="s">
        <v>10501</v>
      </c>
      <c r="C351" s="98" t="s">
        <v>4</v>
      </c>
      <c r="D351" s="99">
        <v>12.61</v>
      </c>
    </row>
    <row r="352" spans="1:4" ht="15" customHeight="1" x14ac:dyDescent="0.2">
      <c r="A352" s="97" t="s">
        <v>10502</v>
      </c>
      <c r="B352" s="98" t="s">
        <v>10503</v>
      </c>
      <c r="C352" s="98"/>
      <c r="D352" s="99"/>
    </row>
    <row r="353" spans="1:4" ht="15" customHeight="1" x14ac:dyDescent="0.2">
      <c r="A353" s="94" t="s">
        <v>10504</v>
      </c>
      <c r="B353" s="95" t="s">
        <v>10505</v>
      </c>
      <c r="C353" s="96" t="s">
        <v>3</v>
      </c>
      <c r="D353" s="96">
        <v>92.59</v>
      </c>
    </row>
    <row r="354" spans="1:4" ht="15" customHeight="1" x14ac:dyDescent="0.2">
      <c r="A354" s="97" t="s">
        <v>10506</v>
      </c>
      <c r="B354" s="98" t="s">
        <v>10507</v>
      </c>
      <c r="C354" s="98" t="s">
        <v>3</v>
      </c>
      <c r="D354" s="99">
        <v>70.489999999999995</v>
      </c>
    </row>
    <row r="355" spans="1:4" ht="15" customHeight="1" x14ac:dyDescent="0.2">
      <c r="A355" s="97" t="s">
        <v>10508</v>
      </c>
      <c r="B355" s="98" t="s">
        <v>10509</v>
      </c>
      <c r="C355" s="98"/>
      <c r="D355" s="99"/>
    </row>
    <row r="356" spans="1:4" ht="15" customHeight="1" x14ac:dyDescent="0.2">
      <c r="A356" s="97" t="s">
        <v>10510</v>
      </c>
      <c r="B356" s="98" t="s">
        <v>10511</v>
      </c>
      <c r="C356" s="98" t="s">
        <v>39</v>
      </c>
      <c r="D356" s="99">
        <v>729.87</v>
      </c>
    </row>
    <row r="357" spans="1:4" ht="15" customHeight="1" x14ac:dyDescent="0.2">
      <c r="A357" s="97" t="s">
        <v>10512</v>
      </c>
      <c r="B357" s="98" t="s">
        <v>10513</v>
      </c>
      <c r="C357" s="98" t="s">
        <v>39</v>
      </c>
      <c r="D357" s="99">
        <v>729.87</v>
      </c>
    </row>
    <row r="358" spans="1:4" ht="15" customHeight="1" x14ac:dyDescent="0.2">
      <c r="A358" s="94" t="s">
        <v>10514</v>
      </c>
      <c r="B358" s="95" t="s">
        <v>10515</v>
      </c>
      <c r="C358" s="96" t="s">
        <v>39</v>
      </c>
      <c r="D358" s="96">
        <v>769.78</v>
      </c>
    </row>
    <row r="359" spans="1:4" ht="15" customHeight="1" x14ac:dyDescent="0.2">
      <c r="A359" s="97" t="s">
        <v>10516</v>
      </c>
      <c r="B359" s="98" t="s">
        <v>10517</v>
      </c>
      <c r="C359" s="98" t="s">
        <v>39</v>
      </c>
      <c r="D359" s="99">
        <v>790.44</v>
      </c>
    </row>
    <row r="360" spans="1:4" ht="15" customHeight="1" x14ac:dyDescent="0.2">
      <c r="A360" s="97" t="s">
        <v>10518</v>
      </c>
      <c r="B360" s="98" t="s">
        <v>10519</v>
      </c>
      <c r="C360" s="98" t="s">
        <v>39</v>
      </c>
      <c r="D360" s="99">
        <v>845.85</v>
      </c>
    </row>
    <row r="361" spans="1:4" ht="15" customHeight="1" x14ac:dyDescent="0.2">
      <c r="A361" s="94" t="s">
        <v>10520</v>
      </c>
      <c r="B361" s="95" t="s">
        <v>10521</v>
      </c>
      <c r="C361" s="96" t="s">
        <v>39</v>
      </c>
      <c r="D361" s="96">
        <v>662.88</v>
      </c>
    </row>
    <row r="362" spans="1:4" ht="15" customHeight="1" x14ac:dyDescent="0.2">
      <c r="A362" s="97" t="s">
        <v>10522</v>
      </c>
      <c r="B362" s="98" t="s">
        <v>10523</v>
      </c>
      <c r="C362" s="98" t="s">
        <v>39</v>
      </c>
      <c r="D362" s="99">
        <v>657.38</v>
      </c>
    </row>
    <row r="363" spans="1:4" ht="15" customHeight="1" x14ac:dyDescent="0.2">
      <c r="A363" s="97" t="s">
        <v>10524</v>
      </c>
      <c r="B363" s="98" t="s">
        <v>10525</v>
      </c>
      <c r="C363" s="98" t="s">
        <v>39</v>
      </c>
      <c r="D363" s="99">
        <v>695.88</v>
      </c>
    </row>
    <row r="364" spans="1:4" ht="15" customHeight="1" x14ac:dyDescent="0.2">
      <c r="A364" s="97" t="s">
        <v>10526</v>
      </c>
      <c r="B364" s="98" t="s">
        <v>10527</v>
      </c>
      <c r="C364" s="98" t="s">
        <v>39</v>
      </c>
      <c r="D364" s="99">
        <v>712.38</v>
      </c>
    </row>
    <row r="365" spans="1:4" ht="15" customHeight="1" x14ac:dyDescent="0.2">
      <c r="A365" s="97" t="s">
        <v>10528</v>
      </c>
      <c r="B365" s="98" t="s">
        <v>10529</v>
      </c>
      <c r="C365" s="98" t="s">
        <v>39</v>
      </c>
      <c r="D365" s="99">
        <v>745.38</v>
      </c>
    </row>
    <row r="366" spans="1:4" ht="15" customHeight="1" x14ac:dyDescent="0.2">
      <c r="A366" s="97" t="s">
        <v>10530</v>
      </c>
      <c r="B366" s="98" t="s">
        <v>10531</v>
      </c>
      <c r="C366" s="98"/>
      <c r="D366" s="99"/>
    </row>
    <row r="367" spans="1:4" ht="15" customHeight="1" x14ac:dyDescent="0.2">
      <c r="A367" s="91" t="s">
        <v>10532</v>
      </c>
      <c r="B367" s="92" t="s">
        <v>10533</v>
      </c>
      <c r="C367" s="93" t="s">
        <v>39</v>
      </c>
      <c r="D367" s="93">
        <v>164.99</v>
      </c>
    </row>
    <row r="368" spans="1:4" ht="15" customHeight="1" x14ac:dyDescent="0.2">
      <c r="A368" s="94" t="s">
        <v>10534</v>
      </c>
      <c r="B368" s="95" t="s">
        <v>10535</v>
      </c>
      <c r="C368" s="96" t="s">
        <v>39</v>
      </c>
      <c r="D368" s="96">
        <v>206.86</v>
      </c>
    </row>
    <row r="369" spans="1:4" ht="15" customHeight="1" x14ac:dyDescent="0.2">
      <c r="A369" s="97" t="s">
        <v>10536</v>
      </c>
      <c r="B369" s="98" t="s">
        <v>10537</v>
      </c>
      <c r="C369" s="98" t="s">
        <v>39</v>
      </c>
      <c r="D369" s="99">
        <v>164.99</v>
      </c>
    </row>
    <row r="370" spans="1:4" ht="15" customHeight="1" x14ac:dyDescent="0.2">
      <c r="A370" s="97" t="s">
        <v>10538</v>
      </c>
      <c r="B370" s="98" t="s">
        <v>10539</v>
      </c>
      <c r="C370" s="98"/>
      <c r="D370" s="99"/>
    </row>
    <row r="371" spans="1:4" ht="15" customHeight="1" x14ac:dyDescent="0.2">
      <c r="A371" s="94" t="s">
        <v>10540</v>
      </c>
      <c r="B371" s="95" t="s">
        <v>10541</v>
      </c>
      <c r="C371" s="96" t="s">
        <v>2</v>
      </c>
      <c r="D371" s="96">
        <v>4.0599999999999996</v>
      </c>
    </row>
    <row r="372" spans="1:4" ht="15" customHeight="1" x14ac:dyDescent="0.2">
      <c r="A372" s="97" t="s">
        <v>10542</v>
      </c>
      <c r="B372" s="98" t="s">
        <v>10543</v>
      </c>
      <c r="C372" s="98" t="s">
        <v>2</v>
      </c>
      <c r="D372" s="99">
        <v>5.68</v>
      </c>
    </row>
    <row r="373" spans="1:4" ht="15" customHeight="1" x14ac:dyDescent="0.2">
      <c r="A373" s="94" t="s">
        <v>10544</v>
      </c>
      <c r="B373" s="95" t="s">
        <v>10545</v>
      </c>
      <c r="C373" s="96"/>
      <c r="D373" s="96"/>
    </row>
    <row r="374" spans="1:4" ht="15" customHeight="1" x14ac:dyDescent="0.2">
      <c r="A374" s="97" t="s">
        <v>10546</v>
      </c>
      <c r="B374" s="98" t="s">
        <v>10547</v>
      </c>
      <c r="C374" s="98" t="s">
        <v>15645</v>
      </c>
      <c r="D374" s="99">
        <v>9.9700000000000006</v>
      </c>
    </row>
    <row r="375" spans="1:4" ht="15" customHeight="1" x14ac:dyDescent="0.2">
      <c r="A375" s="94" t="s">
        <v>10548</v>
      </c>
      <c r="B375" s="95" t="s">
        <v>10549</v>
      </c>
      <c r="C375" s="96" t="s">
        <v>15645</v>
      </c>
      <c r="D375" s="96">
        <v>12.56</v>
      </c>
    </row>
    <row r="376" spans="1:4" ht="15" customHeight="1" x14ac:dyDescent="0.2">
      <c r="A376" s="97" t="s">
        <v>10550</v>
      </c>
      <c r="B376" s="98" t="s">
        <v>10551</v>
      </c>
      <c r="C376" s="98" t="s">
        <v>15645</v>
      </c>
      <c r="D376" s="99">
        <v>13.73</v>
      </c>
    </row>
    <row r="377" spans="1:4" ht="15" customHeight="1" x14ac:dyDescent="0.2">
      <c r="A377" s="94" t="s">
        <v>10552</v>
      </c>
      <c r="B377" s="95" t="s">
        <v>10553</v>
      </c>
      <c r="C377" s="96"/>
      <c r="D377" s="96"/>
    </row>
    <row r="378" spans="1:4" ht="15" customHeight="1" x14ac:dyDescent="0.2">
      <c r="A378" s="97" t="s">
        <v>10554</v>
      </c>
      <c r="B378" s="98" t="s">
        <v>10555</v>
      </c>
      <c r="C378" s="98" t="s">
        <v>15645</v>
      </c>
      <c r="D378" s="99">
        <v>12.56</v>
      </c>
    </row>
    <row r="379" spans="1:4" ht="15" customHeight="1" x14ac:dyDescent="0.2">
      <c r="A379" s="97" t="s">
        <v>10556</v>
      </c>
      <c r="B379" s="98" t="s">
        <v>10557</v>
      </c>
      <c r="C379" s="98" t="s">
        <v>3</v>
      </c>
      <c r="D379" s="99">
        <v>247.16</v>
      </c>
    </row>
    <row r="380" spans="1:4" ht="15" customHeight="1" x14ac:dyDescent="0.2">
      <c r="A380" s="94" t="s">
        <v>10558</v>
      </c>
      <c r="B380" s="95" t="s">
        <v>10559</v>
      </c>
      <c r="C380" s="96" t="s">
        <v>15645</v>
      </c>
      <c r="D380" s="96">
        <v>104.09</v>
      </c>
    </row>
    <row r="381" spans="1:4" ht="15" customHeight="1" x14ac:dyDescent="0.2">
      <c r="A381" s="97" t="s">
        <v>10560</v>
      </c>
      <c r="B381" s="98" t="s">
        <v>10561</v>
      </c>
      <c r="C381" s="98"/>
      <c r="D381" s="99"/>
    </row>
    <row r="382" spans="1:4" ht="15" customHeight="1" x14ac:dyDescent="0.2">
      <c r="A382" s="97" t="s">
        <v>10562</v>
      </c>
      <c r="B382" s="98" t="s">
        <v>10563</v>
      </c>
      <c r="C382" s="98" t="s">
        <v>15645</v>
      </c>
      <c r="D382" s="99">
        <v>1006.28</v>
      </c>
    </row>
    <row r="383" spans="1:4" ht="15" customHeight="1" x14ac:dyDescent="0.2">
      <c r="A383" s="97" t="s">
        <v>10564</v>
      </c>
      <c r="B383" s="98" t="s">
        <v>10565</v>
      </c>
      <c r="C383" s="98"/>
      <c r="D383" s="99"/>
    </row>
    <row r="384" spans="1:4" ht="15" customHeight="1" x14ac:dyDescent="0.2">
      <c r="A384" s="97" t="s">
        <v>10566</v>
      </c>
      <c r="B384" s="98" t="s">
        <v>10567</v>
      </c>
      <c r="C384" s="98" t="s">
        <v>15645</v>
      </c>
      <c r="D384" s="99">
        <v>10765.95</v>
      </c>
    </row>
    <row r="385" spans="1:4" ht="15" customHeight="1" x14ac:dyDescent="0.2">
      <c r="A385" s="97" t="s">
        <v>10568</v>
      </c>
      <c r="B385" s="98" t="s">
        <v>10569</v>
      </c>
      <c r="C385" s="98" t="s">
        <v>15645</v>
      </c>
      <c r="D385" s="99">
        <v>11187.73</v>
      </c>
    </row>
    <row r="386" spans="1:4" ht="15" customHeight="1" x14ac:dyDescent="0.2">
      <c r="A386" s="97" t="s">
        <v>10570</v>
      </c>
      <c r="B386" s="98" t="s">
        <v>10571</v>
      </c>
      <c r="C386" s="98" t="s">
        <v>15645</v>
      </c>
      <c r="D386" s="99">
        <v>11609.68</v>
      </c>
    </row>
    <row r="387" spans="1:4" ht="15" customHeight="1" x14ac:dyDescent="0.2">
      <c r="A387" s="97" t="s">
        <v>10572</v>
      </c>
      <c r="B387" s="98" t="s">
        <v>10573</v>
      </c>
      <c r="C387" s="98" t="s">
        <v>15645</v>
      </c>
      <c r="D387" s="99">
        <v>12030.13</v>
      </c>
    </row>
    <row r="388" spans="1:4" ht="15" customHeight="1" x14ac:dyDescent="0.2">
      <c r="A388" s="97" t="s">
        <v>10574</v>
      </c>
      <c r="B388" s="98" t="s">
        <v>10575</v>
      </c>
      <c r="C388" s="98" t="s">
        <v>15645</v>
      </c>
      <c r="D388" s="99">
        <v>7470.7</v>
      </c>
    </row>
    <row r="389" spans="1:4" ht="15" customHeight="1" x14ac:dyDescent="0.2">
      <c r="A389" s="97" t="s">
        <v>10576</v>
      </c>
      <c r="B389" s="98" t="s">
        <v>10577</v>
      </c>
      <c r="C389" s="98" t="s">
        <v>15645</v>
      </c>
      <c r="D389" s="99">
        <v>7702.38</v>
      </c>
    </row>
    <row r="390" spans="1:4" ht="15" customHeight="1" x14ac:dyDescent="0.2">
      <c r="A390" s="97" t="s">
        <v>10578</v>
      </c>
      <c r="B390" s="98" t="s">
        <v>10579</v>
      </c>
      <c r="C390" s="98" t="s">
        <v>15645</v>
      </c>
      <c r="D390" s="99">
        <v>7929.17</v>
      </c>
    </row>
    <row r="391" spans="1:4" ht="15" customHeight="1" x14ac:dyDescent="0.2">
      <c r="A391" s="94" t="s">
        <v>10580</v>
      </c>
      <c r="B391" s="95" t="s">
        <v>10581</v>
      </c>
      <c r="C391" s="96" t="s">
        <v>15645</v>
      </c>
      <c r="D391" s="96">
        <v>8205.74</v>
      </c>
    </row>
    <row r="392" spans="1:4" ht="15" customHeight="1" x14ac:dyDescent="0.2">
      <c r="A392" s="97" t="s">
        <v>10582</v>
      </c>
      <c r="B392" s="98" t="s">
        <v>10583</v>
      </c>
      <c r="C392" s="98" t="s">
        <v>15645</v>
      </c>
      <c r="D392" s="99">
        <v>8506.86</v>
      </c>
    </row>
    <row r="393" spans="1:4" ht="15" customHeight="1" x14ac:dyDescent="0.2">
      <c r="A393" s="97" t="s">
        <v>10584</v>
      </c>
      <c r="B393" s="98" t="s">
        <v>10585</v>
      </c>
      <c r="C393" s="98" t="s">
        <v>15645</v>
      </c>
      <c r="D393" s="99">
        <v>8795.9699999999993</v>
      </c>
    </row>
    <row r="394" spans="1:4" ht="15" customHeight="1" x14ac:dyDescent="0.2">
      <c r="A394" s="97" t="s">
        <v>10586</v>
      </c>
      <c r="B394" s="98" t="s">
        <v>10587</v>
      </c>
      <c r="C394" s="98" t="s">
        <v>15645</v>
      </c>
      <c r="D394" s="99">
        <v>9096.18</v>
      </c>
    </row>
    <row r="395" spans="1:4" ht="15" customHeight="1" x14ac:dyDescent="0.2">
      <c r="A395" s="94" t="s">
        <v>10588</v>
      </c>
      <c r="B395" s="95" t="s">
        <v>10589</v>
      </c>
      <c r="C395" s="96" t="s">
        <v>15645</v>
      </c>
      <c r="D395" s="96">
        <v>9397.32</v>
      </c>
    </row>
    <row r="396" spans="1:4" ht="15" customHeight="1" x14ac:dyDescent="0.2">
      <c r="A396" s="97" t="s">
        <v>10590</v>
      </c>
      <c r="B396" s="98" t="s">
        <v>10591</v>
      </c>
      <c r="C396" s="98" t="s">
        <v>15645</v>
      </c>
      <c r="D396" s="99">
        <v>9711.48</v>
      </c>
    </row>
    <row r="397" spans="1:4" ht="15" customHeight="1" x14ac:dyDescent="0.2">
      <c r="A397" s="97" t="s">
        <v>10592</v>
      </c>
      <c r="B397" s="98" t="s">
        <v>10593</v>
      </c>
      <c r="C397" s="98" t="s">
        <v>15645</v>
      </c>
      <c r="D397" s="99">
        <v>9975.01</v>
      </c>
    </row>
    <row r="398" spans="1:4" ht="15" customHeight="1" x14ac:dyDescent="0.2">
      <c r="A398" s="94" t="s">
        <v>10594</v>
      </c>
      <c r="B398" s="95" t="s">
        <v>10595</v>
      </c>
      <c r="C398" s="96" t="s">
        <v>15645</v>
      </c>
      <c r="D398" s="96">
        <v>10279.81</v>
      </c>
    </row>
    <row r="399" spans="1:4" ht="15" customHeight="1" x14ac:dyDescent="0.2">
      <c r="A399" s="97" t="s">
        <v>10596</v>
      </c>
      <c r="B399" s="98" t="s">
        <v>10597</v>
      </c>
      <c r="C399" s="98" t="s">
        <v>15645</v>
      </c>
      <c r="D399" s="99">
        <v>10571.82</v>
      </c>
    </row>
    <row r="400" spans="1:4" ht="15" customHeight="1" x14ac:dyDescent="0.2">
      <c r="A400" s="97" t="s">
        <v>10598</v>
      </c>
      <c r="B400" s="98" t="s">
        <v>10599</v>
      </c>
      <c r="C400" s="98" t="s">
        <v>15645</v>
      </c>
      <c r="D400" s="99">
        <v>10960.64</v>
      </c>
    </row>
    <row r="401" spans="1:4" ht="15" customHeight="1" x14ac:dyDescent="0.2">
      <c r="A401" s="97" t="s">
        <v>10600</v>
      </c>
      <c r="B401" s="98" t="s">
        <v>10601</v>
      </c>
      <c r="C401" s="98" t="s">
        <v>15645</v>
      </c>
      <c r="D401" s="99">
        <v>11199.63</v>
      </c>
    </row>
    <row r="402" spans="1:4" ht="15" customHeight="1" x14ac:dyDescent="0.2">
      <c r="A402" s="94" t="s">
        <v>10602</v>
      </c>
      <c r="B402" s="95" t="s">
        <v>10603</v>
      </c>
      <c r="C402" s="96" t="s">
        <v>15645</v>
      </c>
      <c r="D402" s="96">
        <v>11475.7</v>
      </c>
    </row>
    <row r="403" spans="1:4" ht="15" customHeight="1" x14ac:dyDescent="0.2">
      <c r="A403" s="97" t="s">
        <v>10604</v>
      </c>
      <c r="B403" s="98" t="s">
        <v>10605</v>
      </c>
      <c r="C403" s="98"/>
      <c r="D403" s="99"/>
    </row>
    <row r="404" spans="1:4" ht="15" customHeight="1" x14ac:dyDescent="0.2">
      <c r="A404" s="97" t="s">
        <v>10606</v>
      </c>
      <c r="B404" s="98" t="s">
        <v>10607</v>
      </c>
      <c r="C404" s="98" t="s">
        <v>15645</v>
      </c>
      <c r="D404" s="99">
        <v>6573.85</v>
      </c>
    </row>
    <row r="405" spans="1:4" ht="15" customHeight="1" x14ac:dyDescent="0.2">
      <c r="A405" s="97" t="s">
        <v>10608</v>
      </c>
      <c r="B405" s="98" t="s">
        <v>10609</v>
      </c>
      <c r="C405" s="98"/>
      <c r="D405" s="99"/>
    </row>
    <row r="406" spans="1:4" ht="15" customHeight="1" x14ac:dyDescent="0.2">
      <c r="A406" s="94" t="s">
        <v>10610</v>
      </c>
      <c r="B406" s="95" t="s">
        <v>10611</v>
      </c>
      <c r="C406" s="96" t="s">
        <v>39</v>
      </c>
      <c r="D406" s="96">
        <v>696.18</v>
      </c>
    </row>
    <row r="407" spans="1:4" ht="15" customHeight="1" x14ac:dyDescent="0.2">
      <c r="A407" s="97" t="s">
        <v>10612</v>
      </c>
      <c r="B407" s="98" t="s">
        <v>10613</v>
      </c>
      <c r="C407" s="98" t="s">
        <v>39</v>
      </c>
      <c r="D407" s="99">
        <v>792.99</v>
      </c>
    </row>
    <row r="408" spans="1:4" ht="15" customHeight="1" x14ac:dyDescent="0.2">
      <c r="A408" s="94" t="s">
        <v>10614</v>
      </c>
      <c r="B408" s="95" t="s">
        <v>10615</v>
      </c>
      <c r="C408" s="96" t="s">
        <v>39</v>
      </c>
      <c r="D408" s="96">
        <v>683.91</v>
      </c>
    </row>
    <row r="409" spans="1:4" ht="15" customHeight="1" x14ac:dyDescent="0.2">
      <c r="A409" s="97" t="s">
        <v>10616</v>
      </c>
      <c r="B409" s="98" t="s">
        <v>10617</v>
      </c>
      <c r="C409" s="98" t="s">
        <v>39</v>
      </c>
      <c r="D409" s="99">
        <v>757.81</v>
      </c>
    </row>
    <row r="410" spans="1:4" ht="15" customHeight="1" x14ac:dyDescent="0.2">
      <c r="A410" s="97" t="s">
        <v>10618</v>
      </c>
      <c r="B410" s="98" t="s">
        <v>10619</v>
      </c>
      <c r="C410" s="98" t="s">
        <v>39</v>
      </c>
      <c r="D410" s="99">
        <v>906.25</v>
      </c>
    </row>
    <row r="411" spans="1:4" ht="15" customHeight="1" x14ac:dyDescent="0.2">
      <c r="A411" s="97" t="s">
        <v>10620</v>
      </c>
      <c r="B411" s="98" t="s">
        <v>10621</v>
      </c>
      <c r="C411" s="98" t="s">
        <v>39</v>
      </c>
      <c r="D411" s="99">
        <v>1043.02</v>
      </c>
    </row>
    <row r="412" spans="1:4" ht="15" customHeight="1" x14ac:dyDescent="0.2">
      <c r="A412" s="97" t="s">
        <v>10622</v>
      </c>
      <c r="B412" s="98" t="s">
        <v>10623</v>
      </c>
      <c r="C412" s="98" t="s">
        <v>39</v>
      </c>
      <c r="D412" s="99">
        <v>1237.5</v>
      </c>
    </row>
    <row r="413" spans="1:4" ht="15" customHeight="1" x14ac:dyDescent="0.2">
      <c r="A413" s="97" t="s">
        <v>10624</v>
      </c>
      <c r="B413" s="98" t="s">
        <v>10625</v>
      </c>
      <c r="C413" s="98" t="s">
        <v>39</v>
      </c>
      <c r="D413" s="99">
        <v>550.57000000000005</v>
      </c>
    </row>
    <row r="414" spans="1:4" ht="15" customHeight="1" x14ac:dyDescent="0.2">
      <c r="A414" s="97">
        <v>6</v>
      </c>
      <c r="B414" s="98" t="s">
        <v>10626</v>
      </c>
      <c r="C414" s="98"/>
      <c r="D414" s="99"/>
    </row>
    <row r="415" spans="1:4" ht="15" customHeight="1" x14ac:dyDescent="0.2">
      <c r="A415" s="97" t="s">
        <v>10627</v>
      </c>
      <c r="B415" s="98" t="s">
        <v>10628</v>
      </c>
      <c r="C415" s="98"/>
      <c r="D415" s="99"/>
    </row>
    <row r="416" spans="1:4" ht="15" customHeight="1" x14ac:dyDescent="0.2">
      <c r="A416" s="97" t="s">
        <v>10629</v>
      </c>
      <c r="B416" s="98" t="s">
        <v>10630</v>
      </c>
      <c r="C416" s="98" t="s">
        <v>2</v>
      </c>
      <c r="D416" s="99">
        <v>103.12</v>
      </c>
    </row>
    <row r="417" spans="1:4" ht="15" customHeight="1" x14ac:dyDescent="0.2">
      <c r="A417" s="97" t="s">
        <v>10631</v>
      </c>
      <c r="B417" s="98" t="s">
        <v>10632</v>
      </c>
      <c r="C417" s="98" t="s">
        <v>2</v>
      </c>
      <c r="D417" s="99">
        <v>100.68</v>
      </c>
    </row>
    <row r="418" spans="1:4" ht="15" customHeight="1" x14ac:dyDescent="0.2">
      <c r="A418" s="97" t="s">
        <v>10633</v>
      </c>
      <c r="B418" s="98" t="s">
        <v>10634</v>
      </c>
      <c r="C418" s="98" t="s">
        <v>2</v>
      </c>
      <c r="D418" s="99">
        <v>93.14</v>
      </c>
    </row>
    <row r="419" spans="1:4" ht="15" customHeight="1" x14ac:dyDescent="0.2">
      <c r="A419" s="97" t="s">
        <v>10635</v>
      </c>
      <c r="B419" s="98" t="s">
        <v>10636</v>
      </c>
      <c r="C419" s="98"/>
      <c r="D419" s="99"/>
    </row>
    <row r="420" spans="1:4" ht="15" customHeight="1" x14ac:dyDescent="0.2">
      <c r="A420" s="97" t="s">
        <v>10637</v>
      </c>
      <c r="B420" s="98" t="s">
        <v>10638</v>
      </c>
      <c r="C420" s="98" t="s">
        <v>4</v>
      </c>
      <c r="D420" s="99">
        <v>17.14</v>
      </c>
    </row>
    <row r="421" spans="1:4" ht="15" customHeight="1" x14ac:dyDescent="0.2">
      <c r="A421" s="97" t="s">
        <v>10639</v>
      </c>
      <c r="B421" s="98" t="s">
        <v>10640</v>
      </c>
      <c r="C421" s="98" t="s">
        <v>4</v>
      </c>
      <c r="D421" s="99">
        <v>13.6</v>
      </c>
    </row>
    <row r="422" spans="1:4" ht="15" customHeight="1" x14ac:dyDescent="0.2">
      <c r="A422" s="97" t="s">
        <v>10641</v>
      </c>
      <c r="B422" s="98" t="s">
        <v>10642</v>
      </c>
      <c r="C422" s="98" t="s">
        <v>4</v>
      </c>
      <c r="D422" s="99">
        <v>15.53</v>
      </c>
    </row>
    <row r="423" spans="1:4" ht="15" customHeight="1" x14ac:dyDescent="0.2">
      <c r="A423" s="97" t="s">
        <v>10643</v>
      </c>
      <c r="B423" s="98" t="s">
        <v>10644</v>
      </c>
      <c r="C423" s="98" t="s">
        <v>4</v>
      </c>
      <c r="D423" s="99">
        <v>13.07</v>
      </c>
    </row>
    <row r="424" spans="1:4" ht="15" customHeight="1" x14ac:dyDescent="0.2">
      <c r="A424" s="97" t="s">
        <v>10645</v>
      </c>
      <c r="B424" s="98" t="s">
        <v>10646</v>
      </c>
      <c r="C424" s="98" t="s">
        <v>4</v>
      </c>
      <c r="D424" s="99">
        <v>11.94</v>
      </c>
    </row>
    <row r="425" spans="1:4" ht="15" customHeight="1" x14ac:dyDescent="0.2">
      <c r="A425" s="97" t="s">
        <v>10647</v>
      </c>
      <c r="B425" s="98" t="s">
        <v>10648</v>
      </c>
      <c r="C425" s="98" t="s">
        <v>4</v>
      </c>
      <c r="D425" s="99">
        <v>10.63</v>
      </c>
    </row>
    <row r="426" spans="1:4" ht="15" customHeight="1" x14ac:dyDescent="0.2">
      <c r="A426" s="97" t="s">
        <v>10649</v>
      </c>
      <c r="B426" s="98" t="s">
        <v>10650</v>
      </c>
      <c r="C426" s="98" t="s">
        <v>4</v>
      </c>
      <c r="D426" s="99">
        <v>9.57</v>
      </c>
    </row>
    <row r="427" spans="1:4" ht="15" customHeight="1" x14ac:dyDescent="0.2">
      <c r="A427" s="97" t="s">
        <v>10651</v>
      </c>
      <c r="B427" s="98" t="s">
        <v>10652</v>
      </c>
      <c r="C427" s="98" t="s">
        <v>4</v>
      </c>
      <c r="D427" s="99">
        <v>9.08</v>
      </c>
    </row>
    <row r="428" spans="1:4" ht="15" customHeight="1" x14ac:dyDescent="0.2">
      <c r="A428" s="94" t="s">
        <v>10653</v>
      </c>
      <c r="B428" s="95" t="s">
        <v>10654</v>
      </c>
      <c r="C428" s="96" t="s">
        <v>4</v>
      </c>
      <c r="D428" s="96">
        <v>8.9499999999999993</v>
      </c>
    </row>
    <row r="429" spans="1:4" ht="15" customHeight="1" x14ac:dyDescent="0.2">
      <c r="A429" s="97" t="s">
        <v>10655</v>
      </c>
      <c r="B429" s="98" t="s">
        <v>10656</v>
      </c>
      <c r="C429" s="98" t="s">
        <v>4</v>
      </c>
      <c r="D429" s="99">
        <v>8.9499999999999993</v>
      </c>
    </row>
    <row r="430" spans="1:4" ht="15" customHeight="1" x14ac:dyDescent="0.2">
      <c r="A430" s="94" t="s">
        <v>10657</v>
      </c>
      <c r="B430" s="95" t="s">
        <v>10658</v>
      </c>
      <c r="C430" s="96" t="s">
        <v>4</v>
      </c>
      <c r="D430" s="96">
        <v>10.11</v>
      </c>
    </row>
    <row r="431" spans="1:4" ht="15" customHeight="1" x14ac:dyDescent="0.2">
      <c r="A431" s="97" t="s">
        <v>10659</v>
      </c>
      <c r="B431" s="98" t="s">
        <v>10660</v>
      </c>
      <c r="C431" s="98" t="s">
        <v>4</v>
      </c>
      <c r="D431" s="99">
        <v>17.11</v>
      </c>
    </row>
    <row r="432" spans="1:4" ht="15" customHeight="1" x14ac:dyDescent="0.2">
      <c r="A432" s="97" t="s">
        <v>10661</v>
      </c>
      <c r="B432" s="98" t="s">
        <v>10662</v>
      </c>
      <c r="C432" s="98" t="s">
        <v>4</v>
      </c>
      <c r="D432" s="99">
        <v>17.11</v>
      </c>
    </row>
    <row r="433" spans="1:4" ht="15" customHeight="1" x14ac:dyDescent="0.2">
      <c r="A433" s="97" t="s">
        <v>10663</v>
      </c>
      <c r="B433" s="98" t="s">
        <v>10664</v>
      </c>
      <c r="C433" s="98" t="s">
        <v>4</v>
      </c>
      <c r="D433" s="99">
        <v>17.59</v>
      </c>
    </row>
    <row r="434" spans="1:4" ht="15" customHeight="1" x14ac:dyDescent="0.2">
      <c r="A434" s="97" t="s">
        <v>10665</v>
      </c>
      <c r="B434" s="98" t="s">
        <v>10666</v>
      </c>
      <c r="C434" s="98" t="s">
        <v>4</v>
      </c>
      <c r="D434" s="99">
        <v>14.7</v>
      </c>
    </row>
    <row r="435" spans="1:4" ht="15" customHeight="1" x14ac:dyDescent="0.2">
      <c r="A435" s="97" t="s">
        <v>10667</v>
      </c>
      <c r="B435" s="98" t="s">
        <v>10668</v>
      </c>
      <c r="C435" s="98" t="s">
        <v>4</v>
      </c>
      <c r="D435" s="99">
        <v>13.25</v>
      </c>
    </row>
    <row r="436" spans="1:4" ht="15" customHeight="1" x14ac:dyDescent="0.2">
      <c r="A436" s="97" t="s">
        <v>10669</v>
      </c>
      <c r="B436" s="98" t="s">
        <v>10670</v>
      </c>
      <c r="C436" s="98" t="s">
        <v>4</v>
      </c>
      <c r="D436" s="99">
        <v>11.67</v>
      </c>
    </row>
    <row r="437" spans="1:4" ht="15" customHeight="1" x14ac:dyDescent="0.2">
      <c r="A437" s="97" t="s">
        <v>10671</v>
      </c>
      <c r="B437" s="98" t="s">
        <v>10672</v>
      </c>
      <c r="C437" s="98" t="s">
        <v>4</v>
      </c>
      <c r="D437" s="99">
        <v>10.38</v>
      </c>
    </row>
    <row r="438" spans="1:4" ht="15" customHeight="1" x14ac:dyDescent="0.2">
      <c r="A438" s="97" t="s">
        <v>10673</v>
      </c>
      <c r="B438" s="98" t="s">
        <v>10674</v>
      </c>
      <c r="C438" s="98" t="s">
        <v>4</v>
      </c>
      <c r="D438" s="99">
        <v>9.6300000000000008</v>
      </c>
    </row>
    <row r="439" spans="1:4" ht="15" customHeight="1" x14ac:dyDescent="0.2">
      <c r="A439" s="91" t="s">
        <v>10675</v>
      </c>
      <c r="B439" s="92" t="s">
        <v>10676</v>
      </c>
      <c r="C439" s="93" t="s">
        <v>4</v>
      </c>
      <c r="D439" s="93">
        <v>9.34</v>
      </c>
    </row>
    <row r="440" spans="1:4" ht="15" customHeight="1" x14ac:dyDescent="0.2">
      <c r="A440" s="94" t="s">
        <v>10677</v>
      </c>
      <c r="B440" s="95" t="s">
        <v>10678</v>
      </c>
      <c r="C440" s="96" t="s">
        <v>4</v>
      </c>
      <c r="D440" s="96">
        <v>8.9700000000000006</v>
      </c>
    </row>
    <row r="441" spans="1:4" ht="15" customHeight="1" x14ac:dyDescent="0.2">
      <c r="A441" s="97" t="s">
        <v>10679</v>
      </c>
      <c r="B441" s="98" t="s">
        <v>10680</v>
      </c>
      <c r="C441" s="98" t="s">
        <v>4</v>
      </c>
      <c r="D441" s="99">
        <v>10.130000000000001</v>
      </c>
    </row>
    <row r="442" spans="1:4" ht="15" customHeight="1" x14ac:dyDescent="0.2">
      <c r="A442" s="97" t="s">
        <v>10681</v>
      </c>
      <c r="B442" s="98" t="s">
        <v>10682</v>
      </c>
      <c r="C442" s="98"/>
      <c r="D442" s="99"/>
    </row>
    <row r="443" spans="1:4" ht="15" customHeight="1" x14ac:dyDescent="0.2">
      <c r="A443" s="97" t="s">
        <v>10683</v>
      </c>
      <c r="B443" s="98" t="s">
        <v>10684</v>
      </c>
      <c r="C443" s="98" t="s">
        <v>4</v>
      </c>
      <c r="D443" s="99">
        <v>12.23</v>
      </c>
    </row>
    <row r="444" spans="1:4" ht="15" customHeight="1" x14ac:dyDescent="0.2">
      <c r="A444" s="94" t="s">
        <v>10685</v>
      </c>
      <c r="B444" s="95" t="s">
        <v>10686</v>
      </c>
      <c r="C444" s="96" t="s">
        <v>4</v>
      </c>
      <c r="D444" s="96">
        <v>12.07</v>
      </c>
    </row>
    <row r="445" spans="1:4" ht="15" customHeight="1" x14ac:dyDescent="0.2">
      <c r="A445" s="97" t="s">
        <v>10687</v>
      </c>
      <c r="B445" s="98" t="s">
        <v>10688</v>
      </c>
      <c r="C445" s="98" t="s">
        <v>4</v>
      </c>
      <c r="D445" s="99">
        <v>11.02</v>
      </c>
    </row>
    <row r="446" spans="1:4" ht="15" customHeight="1" x14ac:dyDescent="0.2">
      <c r="A446" s="97" t="s">
        <v>10689</v>
      </c>
      <c r="B446" s="98" t="s">
        <v>10690</v>
      </c>
      <c r="C446" s="98" t="s">
        <v>4</v>
      </c>
      <c r="D446" s="99">
        <v>14.02</v>
      </c>
    </row>
    <row r="447" spans="1:4" ht="15" customHeight="1" x14ac:dyDescent="0.2">
      <c r="A447" s="97" t="s">
        <v>10691</v>
      </c>
      <c r="B447" s="98" t="s">
        <v>10692</v>
      </c>
      <c r="C447" s="98" t="s">
        <v>4</v>
      </c>
      <c r="D447" s="99">
        <v>13.31</v>
      </c>
    </row>
    <row r="448" spans="1:4" ht="15" customHeight="1" x14ac:dyDescent="0.2">
      <c r="A448" s="97" t="s">
        <v>10693</v>
      </c>
      <c r="B448" s="98" t="s">
        <v>10694</v>
      </c>
      <c r="C448" s="98" t="s">
        <v>4</v>
      </c>
      <c r="D448" s="99">
        <v>12.5</v>
      </c>
    </row>
    <row r="449" spans="1:4" ht="15" customHeight="1" x14ac:dyDescent="0.2">
      <c r="A449" s="97" t="s">
        <v>10695</v>
      </c>
      <c r="B449" s="98" t="s">
        <v>10696</v>
      </c>
      <c r="C449" s="98" t="s">
        <v>4</v>
      </c>
      <c r="D449" s="99">
        <v>12.29</v>
      </c>
    </row>
    <row r="450" spans="1:4" ht="15" customHeight="1" x14ac:dyDescent="0.2">
      <c r="A450" s="97" t="s">
        <v>10697</v>
      </c>
      <c r="B450" s="98" t="s">
        <v>10698</v>
      </c>
      <c r="C450" s="98" t="s">
        <v>4</v>
      </c>
      <c r="D450" s="99">
        <v>11.86</v>
      </c>
    </row>
    <row r="451" spans="1:4" ht="15" customHeight="1" x14ac:dyDescent="0.2">
      <c r="A451" s="97" t="s">
        <v>10699</v>
      </c>
      <c r="B451" s="98" t="s">
        <v>10700</v>
      </c>
      <c r="C451" s="98" t="s">
        <v>4</v>
      </c>
      <c r="D451" s="99">
        <v>11.83</v>
      </c>
    </row>
    <row r="452" spans="1:4" ht="15" customHeight="1" x14ac:dyDescent="0.2">
      <c r="A452" s="97" t="s">
        <v>10701</v>
      </c>
      <c r="B452" s="98" t="s">
        <v>10702</v>
      </c>
      <c r="C452" s="98" t="s">
        <v>4</v>
      </c>
      <c r="D452" s="99">
        <v>11.81</v>
      </c>
    </row>
    <row r="453" spans="1:4" ht="15" customHeight="1" x14ac:dyDescent="0.2">
      <c r="A453" s="97" t="s">
        <v>10703</v>
      </c>
      <c r="B453" s="98" t="s">
        <v>10704</v>
      </c>
      <c r="C453" s="98" t="s">
        <v>4</v>
      </c>
      <c r="D453" s="99">
        <v>11.79</v>
      </c>
    </row>
    <row r="454" spans="1:4" ht="15" customHeight="1" x14ac:dyDescent="0.2">
      <c r="A454" s="97" t="s">
        <v>10705</v>
      </c>
      <c r="B454" s="98" t="s">
        <v>10706</v>
      </c>
      <c r="C454" s="98" t="s">
        <v>4</v>
      </c>
      <c r="D454" s="99">
        <v>11.76</v>
      </c>
    </row>
    <row r="455" spans="1:4" ht="15" customHeight="1" x14ac:dyDescent="0.2">
      <c r="A455" s="97" t="s">
        <v>10707</v>
      </c>
      <c r="B455" s="98" t="s">
        <v>10708</v>
      </c>
      <c r="C455" s="98" t="s">
        <v>4</v>
      </c>
      <c r="D455" s="99">
        <v>12.44</v>
      </c>
    </row>
    <row r="456" spans="1:4" ht="15" customHeight="1" x14ac:dyDescent="0.2">
      <c r="A456" s="97" t="s">
        <v>10709</v>
      </c>
      <c r="B456" s="98" t="s">
        <v>10710</v>
      </c>
      <c r="C456" s="98" t="s">
        <v>4</v>
      </c>
      <c r="D456" s="99">
        <v>12.43</v>
      </c>
    </row>
    <row r="457" spans="1:4" ht="15" customHeight="1" x14ac:dyDescent="0.2">
      <c r="A457" s="97" t="s">
        <v>10711</v>
      </c>
      <c r="B457" s="98" t="s">
        <v>10712</v>
      </c>
      <c r="C457" s="98"/>
      <c r="D457" s="99"/>
    </row>
    <row r="458" spans="1:4" ht="15" customHeight="1" x14ac:dyDescent="0.2">
      <c r="A458" s="97" t="s">
        <v>10713</v>
      </c>
      <c r="B458" s="98" t="s">
        <v>10714</v>
      </c>
      <c r="C458" s="98" t="s">
        <v>39</v>
      </c>
      <c r="D458" s="99">
        <v>729.87</v>
      </c>
    </row>
    <row r="459" spans="1:4" ht="15" customHeight="1" x14ac:dyDescent="0.2">
      <c r="A459" s="97" t="s">
        <v>10715</v>
      </c>
      <c r="B459" s="98" t="s">
        <v>10716</v>
      </c>
      <c r="C459" s="98" t="s">
        <v>39</v>
      </c>
      <c r="D459" s="99">
        <v>769.78</v>
      </c>
    </row>
    <row r="460" spans="1:4" ht="15" customHeight="1" x14ac:dyDescent="0.2">
      <c r="A460" s="97" t="s">
        <v>10717</v>
      </c>
      <c r="B460" s="98" t="s">
        <v>10718</v>
      </c>
      <c r="C460" s="98" t="s">
        <v>39</v>
      </c>
      <c r="D460" s="99">
        <v>790.44</v>
      </c>
    </row>
    <row r="461" spans="1:4" ht="15" customHeight="1" x14ac:dyDescent="0.2">
      <c r="A461" s="97" t="s">
        <v>10719</v>
      </c>
      <c r="B461" s="98" t="s">
        <v>10720</v>
      </c>
      <c r="C461" s="98" t="s">
        <v>39</v>
      </c>
      <c r="D461" s="99">
        <v>845.85</v>
      </c>
    </row>
    <row r="462" spans="1:4" ht="15" customHeight="1" x14ac:dyDescent="0.2">
      <c r="A462" s="97" t="s">
        <v>10721</v>
      </c>
      <c r="B462" s="98" t="s">
        <v>10722</v>
      </c>
      <c r="C462" s="98"/>
      <c r="D462" s="99"/>
    </row>
    <row r="463" spans="1:4" ht="15" customHeight="1" x14ac:dyDescent="0.2">
      <c r="A463" s="97" t="s">
        <v>10723</v>
      </c>
      <c r="B463" s="98" t="s">
        <v>10724</v>
      </c>
      <c r="C463" s="98" t="s">
        <v>39</v>
      </c>
      <c r="D463" s="99">
        <v>657.38</v>
      </c>
    </row>
    <row r="464" spans="1:4" ht="15" customHeight="1" x14ac:dyDescent="0.2">
      <c r="A464" s="97" t="s">
        <v>10725</v>
      </c>
      <c r="B464" s="98" t="s">
        <v>10726</v>
      </c>
      <c r="C464" s="98" t="s">
        <v>39</v>
      </c>
      <c r="D464" s="99">
        <v>695.88</v>
      </c>
    </row>
    <row r="465" spans="1:4" ht="15" customHeight="1" x14ac:dyDescent="0.2">
      <c r="A465" s="97" t="s">
        <v>10727</v>
      </c>
      <c r="B465" s="98" t="s">
        <v>10728</v>
      </c>
      <c r="C465" s="98" t="s">
        <v>39</v>
      </c>
      <c r="D465" s="99">
        <v>712.38</v>
      </c>
    </row>
    <row r="466" spans="1:4" ht="15" customHeight="1" x14ac:dyDescent="0.2">
      <c r="A466" s="97" t="s">
        <v>10729</v>
      </c>
      <c r="B466" s="98" t="s">
        <v>10730</v>
      </c>
      <c r="C466" s="98" t="s">
        <v>39</v>
      </c>
      <c r="D466" s="99">
        <v>745.38</v>
      </c>
    </row>
    <row r="467" spans="1:4" ht="15" customHeight="1" x14ac:dyDescent="0.2">
      <c r="A467" s="94" t="s">
        <v>10731</v>
      </c>
      <c r="B467" s="95" t="s">
        <v>10732</v>
      </c>
      <c r="C467" s="96"/>
      <c r="D467" s="96"/>
    </row>
    <row r="468" spans="1:4" ht="15" customHeight="1" x14ac:dyDescent="0.2">
      <c r="A468" s="97" t="s">
        <v>10733</v>
      </c>
      <c r="B468" s="98" t="s">
        <v>10734</v>
      </c>
      <c r="C468" s="98" t="s">
        <v>39</v>
      </c>
      <c r="D468" s="99">
        <v>669.64</v>
      </c>
    </row>
    <row r="469" spans="1:4" ht="15" customHeight="1" x14ac:dyDescent="0.2">
      <c r="A469" s="97" t="s">
        <v>10735</v>
      </c>
      <c r="B469" s="98" t="s">
        <v>10736</v>
      </c>
      <c r="C469" s="98" t="s">
        <v>39</v>
      </c>
      <c r="D469" s="99">
        <v>818.14</v>
      </c>
    </row>
    <row r="470" spans="1:4" ht="15" customHeight="1" x14ac:dyDescent="0.2">
      <c r="A470" s="97" t="s">
        <v>10737</v>
      </c>
      <c r="B470" s="98" t="s">
        <v>10738</v>
      </c>
      <c r="C470" s="98" t="s">
        <v>39</v>
      </c>
      <c r="D470" s="99">
        <v>834.64</v>
      </c>
    </row>
    <row r="471" spans="1:4" ht="15" customHeight="1" x14ac:dyDescent="0.2">
      <c r="A471" s="97" t="s">
        <v>10739</v>
      </c>
      <c r="B471" s="98" t="s">
        <v>10740</v>
      </c>
      <c r="C471" s="98" t="s">
        <v>39</v>
      </c>
      <c r="D471" s="99">
        <v>845.64</v>
      </c>
    </row>
    <row r="472" spans="1:4" ht="15" customHeight="1" x14ac:dyDescent="0.2">
      <c r="A472" s="97" t="s">
        <v>10741</v>
      </c>
      <c r="B472" s="98" t="s">
        <v>10742</v>
      </c>
      <c r="C472" s="98"/>
      <c r="D472" s="99"/>
    </row>
    <row r="473" spans="1:4" ht="15" customHeight="1" x14ac:dyDescent="0.2">
      <c r="A473" s="97" t="s">
        <v>10743</v>
      </c>
      <c r="B473" s="98" t="s">
        <v>10744</v>
      </c>
      <c r="C473" s="98" t="s">
        <v>2</v>
      </c>
      <c r="D473" s="99">
        <v>156.35</v>
      </c>
    </row>
    <row r="474" spans="1:4" ht="15" customHeight="1" x14ac:dyDescent="0.2">
      <c r="A474" s="97" t="s">
        <v>10745</v>
      </c>
      <c r="B474" s="98" t="s">
        <v>10746</v>
      </c>
      <c r="C474" s="98" t="s">
        <v>2</v>
      </c>
      <c r="D474" s="99">
        <v>170.81</v>
      </c>
    </row>
    <row r="475" spans="1:4" ht="15" customHeight="1" x14ac:dyDescent="0.2">
      <c r="A475" s="97" t="s">
        <v>10747</v>
      </c>
      <c r="B475" s="98" t="s">
        <v>10748</v>
      </c>
      <c r="C475" s="98" t="s">
        <v>2</v>
      </c>
      <c r="D475" s="99">
        <v>188.31</v>
      </c>
    </row>
    <row r="476" spans="1:4" ht="15" customHeight="1" x14ac:dyDescent="0.2">
      <c r="A476" s="97" t="s">
        <v>10749</v>
      </c>
      <c r="B476" s="98" t="s">
        <v>10750</v>
      </c>
      <c r="C476" s="98" t="s">
        <v>2</v>
      </c>
      <c r="D476" s="99">
        <v>232.05</v>
      </c>
    </row>
    <row r="477" spans="1:4" ht="15" customHeight="1" x14ac:dyDescent="0.2">
      <c r="A477" s="97">
        <v>7</v>
      </c>
      <c r="B477" s="98" t="s">
        <v>10751</v>
      </c>
      <c r="C477" s="98"/>
      <c r="D477" s="99"/>
    </row>
    <row r="478" spans="1:4" ht="15" customHeight="1" x14ac:dyDescent="0.2">
      <c r="A478" s="97" t="s">
        <v>10752</v>
      </c>
      <c r="B478" s="98" t="s">
        <v>10753</v>
      </c>
      <c r="C478" s="98"/>
      <c r="D478" s="99"/>
    </row>
    <row r="479" spans="1:4" ht="15" customHeight="1" x14ac:dyDescent="0.2">
      <c r="A479" s="97" t="s">
        <v>10754</v>
      </c>
      <c r="B479" s="98" t="s">
        <v>10755</v>
      </c>
      <c r="C479" s="98" t="s">
        <v>2</v>
      </c>
      <c r="D479" s="99">
        <v>70.739999999999995</v>
      </c>
    </row>
    <row r="480" spans="1:4" ht="15" customHeight="1" x14ac:dyDescent="0.2">
      <c r="A480" s="97" t="s">
        <v>10756</v>
      </c>
      <c r="B480" s="98" t="s">
        <v>10757</v>
      </c>
      <c r="C480" s="98" t="s">
        <v>2</v>
      </c>
      <c r="D480" s="99">
        <v>130.6</v>
      </c>
    </row>
    <row r="481" spans="1:4" ht="15" customHeight="1" x14ac:dyDescent="0.2">
      <c r="A481" s="97" t="s">
        <v>10758</v>
      </c>
      <c r="B481" s="98" t="s">
        <v>10759</v>
      </c>
      <c r="C481" s="98" t="s">
        <v>2</v>
      </c>
      <c r="D481" s="99">
        <v>233.03</v>
      </c>
    </row>
    <row r="482" spans="1:4" ht="15" customHeight="1" x14ac:dyDescent="0.2">
      <c r="A482" s="94" t="s">
        <v>10760</v>
      </c>
      <c r="B482" s="95" t="s">
        <v>10761</v>
      </c>
      <c r="C482" s="96" t="s">
        <v>2</v>
      </c>
      <c r="D482" s="96">
        <v>74.819999999999993</v>
      </c>
    </row>
    <row r="483" spans="1:4" ht="15" customHeight="1" x14ac:dyDescent="0.2">
      <c r="A483" s="97" t="s">
        <v>10762</v>
      </c>
      <c r="B483" s="98" t="s">
        <v>10763</v>
      </c>
      <c r="C483" s="98" t="s">
        <v>2</v>
      </c>
      <c r="D483" s="99">
        <v>138.78</v>
      </c>
    </row>
    <row r="484" spans="1:4" ht="15" customHeight="1" x14ac:dyDescent="0.2">
      <c r="A484" s="97" t="s">
        <v>10764</v>
      </c>
      <c r="B484" s="98" t="s">
        <v>10765</v>
      </c>
      <c r="C484" s="98" t="s">
        <v>2</v>
      </c>
      <c r="D484" s="99">
        <v>243.25</v>
      </c>
    </row>
    <row r="485" spans="1:4" ht="15" customHeight="1" x14ac:dyDescent="0.2">
      <c r="A485" s="97" t="s">
        <v>10766</v>
      </c>
      <c r="B485" s="98" t="s">
        <v>10767</v>
      </c>
      <c r="C485" s="98"/>
      <c r="D485" s="99"/>
    </row>
    <row r="486" spans="1:4" ht="15" customHeight="1" x14ac:dyDescent="0.2">
      <c r="A486" s="97" t="s">
        <v>10768</v>
      </c>
      <c r="B486" s="98" t="s">
        <v>10757</v>
      </c>
      <c r="C486" s="98" t="s">
        <v>2</v>
      </c>
      <c r="D486" s="99">
        <v>57.12</v>
      </c>
    </row>
    <row r="487" spans="1:4" ht="15" customHeight="1" x14ac:dyDescent="0.2">
      <c r="A487" s="94" t="s">
        <v>10769</v>
      </c>
      <c r="B487" s="95" t="s">
        <v>10770</v>
      </c>
      <c r="C487" s="96" t="s">
        <v>2</v>
      </c>
      <c r="D487" s="96">
        <v>75.150000000000006</v>
      </c>
    </row>
    <row r="488" spans="1:4" ht="15" customHeight="1" x14ac:dyDescent="0.2">
      <c r="A488" s="97" t="s">
        <v>10771</v>
      </c>
      <c r="B488" s="98" t="s">
        <v>10759</v>
      </c>
      <c r="C488" s="98" t="s">
        <v>2</v>
      </c>
      <c r="D488" s="99">
        <v>93.13</v>
      </c>
    </row>
    <row r="489" spans="1:4" ht="15" customHeight="1" x14ac:dyDescent="0.2">
      <c r="A489" s="97" t="s">
        <v>10772</v>
      </c>
      <c r="B489" s="98" t="s">
        <v>10773</v>
      </c>
      <c r="C489" s="98" t="s">
        <v>2</v>
      </c>
      <c r="D489" s="99">
        <v>137.28</v>
      </c>
    </row>
    <row r="490" spans="1:4" ht="15" customHeight="1" x14ac:dyDescent="0.2">
      <c r="A490" s="97" t="s">
        <v>10774</v>
      </c>
      <c r="B490" s="98" t="s">
        <v>10775</v>
      </c>
      <c r="C490" s="98"/>
      <c r="D490" s="99"/>
    </row>
    <row r="491" spans="1:4" ht="15" customHeight="1" x14ac:dyDescent="0.2">
      <c r="A491" s="97" t="s">
        <v>10776</v>
      </c>
      <c r="B491" s="98" t="s">
        <v>10777</v>
      </c>
      <c r="C491" s="98" t="s">
        <v>2</v>
      </c>
      <c r="D491" s="99">
        <v>82.15</v>
      </c>
    </row>
    <row r="492" spans="1:4" ht="15" customHeight="1" x14ac:dyDescent="0.2">
      <c r="A492" s="94" t="s">
        <v>10778</v>
      </c>
      <c r="B492" s="95" t="s">
        <v>10779</v>
      </c>
      <c r="C492" s="96" t="s">
        <v>2</v>
      </c>
      <c r="D492" s="96">
        <v>78.41</v>
      </c>
    </row>
    <row r="493" spans="1:4" ht="15" customHeight="1" x14ac:dyDescent="0.2">
      <c r="A493" s="97" t="s">
        <v>10780</v>
      </c>
      <c r="B493" s="98" t="s">
        <v>10781</v>
      </c>
      <c r="C493" s="98" t="s">
        <v>2</v>
      </c>
      <c r="D493" s="99">
        <v>90.16</v>
      </c>
    </row>
    <row r="494" spans="1:4" ht="15" customHeight="1" x14ac:dyDescent="0.2">
      <c r="A494" s="97" t="s">
        <v>10782</v>
      </c>
      <c r="B494" s="98" t="s">
        <v>10783</v>
      </c>
      <c r="C494" s="98" t="s">
        <v>2</v>
      </c>
      <c r="D494" s="99">
        <v>87.06</v>
      </c>
    </row>
    <row r="495" spans="1:4" ht="15" customHeight="1" x14ac:dyDescent="0.2">
      <c r="A495" s="97" t="s">
        <v>10784</v>
      </c>
      <c r="B495" s="98" t="s">
        <v>10785</v>
      </c>
      <c r="C495" s="98" t="s">
        <v>2</v>
      </c>
      <c r="D495" s="99">
        <v>84.54</v>
      </c>
    </row>
    <row r="496" spans="1:4" ht="15" customHeight="1" x14ac:dyDescent="0.2">
      <c r="A496" s="97" t="s">
        <v>10786</v>
      </c>
      <c r="B496" s="98" t="s">
        <v>10787</v>
      </c>
      <c r="C496" s="98" t="s">
        <v>2</v>
      </c>
      <c r="D496" s="99">
        <v>96.28</v>
      </c>
    </row>
    <row r="497" spans="1:4" ht="15" customHeight="1" x14ac:dyDescent="0.2">
      <c r="A497" s="94" t="s">
        <v>10788</v>
      </c>
      <c r="B497" s="95" t="s">
        <v>10789</v>
      </c>
      <c r="C497" s="96"/>
      <c r="D497" s="96"/>
    </row>
    <row r="498" spans="1:4" ht="15" customHeight="1" x14ac:dyDescent="0.2">
      <c r="A498" s="97" t="s">
        <v>10790</v>
      </c>
      <c r="B498" s="98" t="s">
        <v>10791</v>
      </c>
      <c r="C498" s="98" t="s">
        <v>2</v>
      </c>
      <c r="D498" s="99">
        <v>97.04</v>
      </c>
    </row>
    <row r="499" spans="1:4" ht="15" customHeight="1" x14ac:dyDescent="0.2">
      <c r="A499" s="97" t="s">
        <v>10792</v>
      </c>
      <c r="B499" s="98" t="s">
        <v>10793</v>
      </c>
      <c r="C499" s="98" t="s">
        <v>2</v>
      </c>
      <c r="D499" s="99">
        <v>106.46</v>
      </c>
    </row>
    <row r="500" spans="1:4" ht="15" customHeight="1" x14ac:dyDescent="0.2">
      <c r="A500" s="97" t="s">
        <v>10794</v>
      </c>
      <c r="B500" s="98" t="s">
        <v>10795</v>
      </c>
      <c r="C500" s="98" t="s">
        <v>2</v>
      </c>
      <c r="D500" s="99">
        <v>110.58</v>
      </c>
    </row>
    <row r="501" spans="1:4" ht="15" customHeight="1" x14ac:dyDescent="0.2">
      <c r="A501" s="97" t="s">
        <v>10796</v>
      </c>
      <c r="B501" s="98" t="s">
        <v>10797</v>
      </c>
      <c r="C501" s="98"/>
      <c r="D501" s="99"/>
    </row>
    <row r="502" spans="1:4" ht="15" customHeight="1" x14ac:dyDescent="0.2">
      <c r="A502" s="91" t="s">
        <v>10798</v>
      </c>
      <c r="B502" s="92" t="s">
        <v>10799</v>
      </c>
      <c r="C502" s="93" t="s">
        <v>2</v>
      </c>
      <c r="D502" s="93">
        <v>888.6</v>
      </c>
    </row>
    <row r="503" spans="1:4" ht="15" customHeight="1" x14ac:dyDescent="0.2">
      <c r="A503" s="94" t="s">
        <v>10800</v>
      </c>
      <c r="B503" s="95" t="s">
        <v>10801</v>
      </c>
      <c r="C503" s="96" t="s">
        <v>2</v>
      </c>
      <c r="D503" s="96">
        <v>738.96</v>
      </c>
    </row>
    <row r="504" spans="1:4" ht="15" customHeight="1" x14ac:dyDescent="0.2">
      <c r="A504" s="97" t="s">
        <v>10802</v>
      </c>
      <c r="B504" s="98" t="s">
        <v>10803</v>
      </c>
      <c r="C504" s="98" t="s">
        <v>2</v>
      </c>
      <c r="D504" s="99">
        <v>339.11</v>
      </c>
    </row>
    <row r="505" spans="1:4" ht="15" customHeight="1" x14ac:dyDescent="0.2">
      <c r="A505" s="97" t="s">
        <v>10804</v>
      </c>
      <c r="B505" s="98" t="s">
        <v>10805</v>
      </c>
      <c r="C505" s="98" t="s">
        <v>2</v>
      </c>
      <c r="D505" s="99">
        <v>814.13</v>
      </c>
    </row>
    <row r="506" spans="1:4" ht="15" customHeight="1" x14ac:dyDescent="0.2">
      <c r="A506" s="97" t="s">
        <v>10806</v>
      </c>
      <c r="B506" s="98" t="s">
        <v>10807</v>
      </c>
      <c r="C506" s="98"/>
      <c r="D506" s="99"/>
    </row>
    <row r="507" spans="1:4" ht="15" customHeight="1" x14ac:dyDescent="0.2">
      <c r="A507" s="97" t="s">
        <v>10808</v>
      </c>
      <c r="B507" s="98" t="s">
        <v>10809</v>
      </c>
      <c r="C507" s="98" t="s">
        <v>2</v>
      </c>
      <c r="D507" s="99">
        <v>85</v>
      </c>
    </row>
    <row r="508" spans="1:4" ht="15" customHeight="1" x14ac:dyDescent="0.2">
      <c r="A508" s="97" t="s">
        <v>10810</v>
      </c>
      <c r="B508" s="98" t="s">
        <v>10811</v>
      </c>
      <c r="C508" s="98" t="s">
        <v>15645</v>
      </c>
      <c r="D508" s="99">
        <v>122.52</v>
      </c>
    </row>
    <row r="509" spans="1:4" ht="15" customHeight="1" x14ac:dyDescent="0.2">
      <c r="A509" s="97" t="s">
        <v>10812</v>
      </c>
      <c r="B509" s="98" t="s">
        <v>10813</v>
      </c>
      <c r="C509" s="98"/>
      <c r="D509" s="99"/>
    </row>
    <row r="510" spans="1:4" ht="15" customHeight="1" x14ac:dyDescent="0.2">
      <c r="A510" s="94" t="s">
        <v>10814</v>
      </c>
      <c r="B510" s="95" t="s">
        <v>10815</v>
      </c>
      <c r="C510" s="96" t="s">
        <v>3</v>
      </c>
      <c r="D510" s="96">
        <v>49.15</v>
      </c>
    </row>
    <row r="511" spans="1:4" ht="15" customHeight="1" x14ac:dyDescent="0.2">
      <c r="A511" s="97" t="s">
        <v>10816</v>
      </c>
      <c r="B511" s="98" t="s">
        <v>10817</v>
      </c>
      <c r="C511" s="98" t="s">
        <v>3</v>
      </c>
      <c r="D511" s="99">
        <v>58.34</v>
      </c>
    </row>
    <row r="512" spans="1:4" ht="15" customHeight="1" x14ac:dyDescent="0.2">
      <c r="A512" s="97" t="s">
        <v>10818</v>
      </c>
      <c r="B512" s="98" t="s">
        <v>10819</v>
      </c>
      <c r="C512" s="98" t="s">
        <v>3</v>
      </c>
      <c r="D512" s="99">
        <v>67.13</v>
      </c>
    </row>
    <row r="513" spans="1:4" ht="15" customHeight="1" x14ac:dyDescent="0.2">
      <c r="A513" s="97" t="s">
        <v>16419</v>
      </c>
      <c r="B513" s="98" t="s">
        <v>13232</v>
      </c>
      <c r="C513" s="98"/>
      <c r="D513" s="99"/>
    </row>
    <row r="514" spans="1:4" ht="15" customHeight="1" x14ac:dyDescent="0.2">
      <c r="A514" s="97" t="s">
        <v>16420</v>
      </c>
      <c r="B514" s="98" t="s">
        <v>13233</v>
      </c>
      <c r="C514" s="98" t="s">
        <v>3</v>
      </c>
      <c r="D514" s="99">
        <v>394.73</v>
      </c>
    </row>
    <row r="515" spans="1:4" ht="15" customHeight="1" x14ac:dyDescent="0.2">
      <c r="A515" s="94" t="s">
        <v>16421</v>
      </c>
      <c r="B515" s="95" t="s">
        <v>13232</v>
      </c>
      <c r="C515" s="96"/>
      <c r="D515" s="96"/>
    </row>
    <row r="516" spans="1:4" ht="15" customHeight="1" x14ac:dyDescent="0.2">
      <c r="A516" s="97" t="s">
        <v>16422</v>
      </c>
      <c r="B516" s="98" t="s">
        <v>13233</v>
      </c>
      <c r="C516" s="98" t="s">
        <v>3</v>
      </c>
      <c r="D516" s="99">
        <v>394.73</v>
      </c>
    </row>
    <row r="517" spans="1:4" ht="15" customHeight="1" x14ac:dyDescent="0.2">
      <c r="A517" s="97" t="s">
        <v>16423</v>
      </c>
      <c r="B517" s="98" t="s">
        <v>13234</v>
      </c>
      <c r="C517" s="98"/>
      <c r="D517" s="99"/>
    </row>
    <row r="518" spans="1:4" ht="15" customHeight="1" x14ac:dyDescent="0.2">
      <c r="A518" s="97" t="s">
        <v>16424</v>
      </c>
      <c r="B518" s="98" t="s">
        <v>13235</v>
      </c>
      <c r="C518" s="98" t="s">
        <v>3</v>
      </c>
      <c r="D518" s="99">
        <v>291.74</v>
      </c>
    </row>
    <row r="519" spans="1:4" ht="15" customHeight="1" x14ac:dyDescent="0.2">
      <c r="A519" s="97" t="s">
        <v>16425</v>
      </c>
      <c r="B519" s="98" t="s">
        <v>13236</v>
      </c>
      <c r="C519" s="98" t="s">
        <v>3</v>
      </c>
      <c r="D519" s="99">
        <v>367.97</v>
      </c>
    </row>
    <row r="520" spans="1:4" ht="15" customHeight="1" x14ac:dyDescent="0.2">
      <c r="A520" s="97" t="s">
        <v>16426</v>
      </c>
      <c r="B520" s="98" t="s">
        <v>13237</v>
      </c>
      <c r="C520" s="98" t="s">
        <v>3</v>
      </c>
      <c r="D520" s="99">
        <v>541.55999999999995</v>
      </c>
    </row>
    <row r="521" spans="1:4" ht="15" customHeight="1" x14ac:dyDescent="0.2">
      <c r="A521" s="97" t="s">
        <v>16427</v>
      </c>
      <c r="B521" s="98" t="s">
        <v>13238</v>
      </c>
      <c r="C521" s="98" t="s">
        <v>3</v>
      </c>
      <c r="D521" s="99">
        <v>635.17999999999995</v>
      </c>
    </row>
    <row r="522" spans="1:4" ht="15" customHeight="1" x14ac:dyDescent="0.2">
      <c r="A522" s="94" t="s">
        <v>16677</v>
      </c>
      <c r="B522" s="95" t="s">
        <v>13239</v>
      </c>
      <c r="C522" s="96"/>
      <c r="D522" s="96"/>
    </row>
    <row r="523" spans="1:4" ht="15" customHeight="1" x14ac:dyDescent="0.2">
      <c r="A523" s="97" t="s">
        <v>16678</v>
      </c>
      <c r="B523" s="98" t="s">
        <v>13240</v>
      </c>
      <c r="C523" s="98" t="s">
        <v>3</v>
      </c>
      <c r="D523" s="99">
        <v>28.03</v>
      </c>
    </row>
    <row r="524" spans="1:4" ht="15" customHeight="1" x14ac:dyDescent="0.2">
      <c r="A524" s="97">
        <v>8</v>
      </c>
      <c r="B524" s="98" t="s">
        <v>10820</v>
      </c>
      <c r="C524" s="98"/>
      <c r="D524" s="99"/>
    </row>
    <row r="525" spans="1:4" ht="15" customHeight="1" x14ac:dyDescent="0.2">
      <c r="A525" s="97" t="s">
        <v>10821</v>
      </c>
      <c r="B525" s="98" t="s">
        <v>10822</v>
      </c>
      <c r="C525" s="98"/>
      <c r="D525" s="99"/>
    </row>
    <row r="526" spans="1:4" ht="15" customHeight="1" x14ac:dyDescent="0.2">
      <c r="A526" s="94" t="s">
        <v>10823</v>
      </c>
      <c r="B526" s="95" t="s">
        <v>10824</v>
      </c>
      <c r="C526" s="96" t="s">
        <v>2</v>
      </c>
      <c r="D526" s="96">
        <v>167.3</v>
      </c>
    </row>
    <row r="527" spans="1:4" ht="15" customHeight="1" x14ac:dyDescent="0.2">
      <c r="A527" s="97" t="s">
        <v>10825</v>
      </c>
      <c r="B527" s="98" t="s">
        <v>10826</v>
      </c>
      <c r="C527" s="98" t="s">
        <v>2</v>
      </c>
      <c r="D527" s="99">
        <v>83.89</v>
      </c>
    </row>
    <row r="528" spans="1:4" ht="15" customHeight="1" x14ac:dyDescent="0.2">
      <c r="A528" s="97" t="s">
        <v>10827</v>
      </c>
      <c r="B528" s="98" t="s">
        <v>10828</v>
      </c>
      <c r="C528" s="98" t="s">
        <v>2</v>
      </c>
      <c r="D528" s="99">
        <v>82.03</v>
      </c>
    </row>
    <row r="529" spans="1:4" ht="15" customHeight="1" x14ac:dyDescent="0.2">
      <c r="A529" s="97" t="s">
        <v>10829</v>
      </c>
      <c r="B529" s="98" t="s">
        <v>10830</v>
      </c>
      <c r="C529" s="98" t="s">
        <v>2</v>
      </c>
      <c r="D529" s="99">
        <v>38.99</v>
      </c>
    </row>
    <row r="530" spans="1:4" ht="15" customHeight="1" x14ac:dyDescent="0.2">
      <c r="A530" s="97" t="s">
        <v>10831</v>
      </c>
      <c r="B530" s="98" t="s">
        <v>10832</v>
      </c>
      <c r="C530" s="98" t="s">
        <v>2</v>
      </c>
      <c r="D530" s="99">
        <v>35.32</v>
      </c>
    </row>
    <row r="531" spans="1:4" ht="15" customHeight="1" x14ac:dyDescent="0.2">
      <c r="A531" s="94" t="s">
        <v>10833</v>
      </c>
      <c r="B531" s="95" t="s">
        <v>10834</v>
      </c>
      <c r="C531" s="96"/>
      <c r="D531" s="96"/>
    </row>
    <row r="532" spans="1:4" ht="15" customHeight="1" x14ac:dyDescent="0.2">
      <c r="A532" s="97" t="s">
        <v>10835</v>
      </c>
      <c r="B532" s="98" t="s">
        <v>10836</v>
      </c>
      <c r="C532" s="98" t="s">
        <v>3</v>
      </c>
      <c r="D532" s="99">
        <v>61.81</v>
      </c>
    </row>
    <row r="533" spans="1:4" ht="15" customHeight="1" x14ac:dyDescent="0.2">
      <c r="A533" s="97" t="s">
        <v>10837</v>
      </c>
      <c r="B533" s="98" t="s">
        <v>10838</v>
      </c>
      <c r="C533" s="98" t="s">
        <v>3</v>
      </c>
      <c r="D533" s="99">
        <v>49.51</v>
      </c>
    </row>
    <row r="534" spans="1:4" ht="15" customHeight="1" x14ac:dyDescent="0.2">
      <c r="A534" s="94" t="s">
        <v>10839</v>
      </c>
      <c r="B534" s="95" t="s">
        <v>10840</v>
      </c>
      <c r="C534" s="96" t="s">
        <v>3</v>
      </c>
      <c r="D534" s="96">
        <v>39.270000000000003</v>
      </c>
    </row>
    <row r="535" spans="1:4" ht="15" customHeight="1" x14ac:dyDescent="0.2">
      <c r="A535" s="97" t="s">
        <v>10841</v>
      </c>
      <c r="B535" s="98" t="s">
        <v>10842</v>
      </c>
      <c r="C535" s="98" t="s">
        <v>3</v>
      </c>
      <c r="D535" s="99">
        <v>24.45</v>
      </c>
    </row>
    <row r="536" spans="1:4" ht="15" customHeight="1" x14ac:dyDescent="0.2">
      <c r="A536" s="97" t="s">
        <v>10843</v>
      </c>
      <c r="B536" s="98" t="s">
        <v>10844</v>
      </c>
      <c r="C536" s="98" t="s">
        <v>3</v>
      </c>
      <c r="D536" s="99">
        <v>6.98</v>
      </c>
    </row>
    <row r="537" spans="1:4" ht="15" customHeight="1" x14ac:dyDescent="0.2">
      <c r="A537" s="97" t="s">
        <v>10845</v>
      </c>
      <c r="B537" s="98" t="s">
        <v>10846</v>
      </c>
      <c r="C537" s="98"/>
      <c r="D537" s="99"/>
    </row>
    <row r="538" spans="1:4" ht="15" customHeight="1" x14ac:dyDescent="0.2">
      <c r="A538" s="94" t="s">
        <v>10847</v>
      </c>
      <c r="B538" s="95" t="s">
        <v>10848</v>
      </c>
      <c r="C538" s="96" t="s">
        <v>2</v>
      </c>
      <c r="D538" s="96">
        <v>99.59</v>
      </c>
    </row>
    <row r="539" spans="1:4" ht="15" customHeight="1" x14ac:dyDescent="0.2">
      <c r="A539" s="97" t="s">
        <v>10849</v>
      </c>
      <c r="B539" s="98" t="s">
        <v>10850</v>
      </c>
      <c r="C539" s="98" t="s">
        <v>2</v>
      </c>
      <c r="D539" s="99">
        <v>93.78</v>
      </c>
    </row>
    <row r="540" spans="1:4" ht="15" customHeight="1" x14ac:dyDescent="0.2">
      <c r="A540" s="94" t="s">
        <v>10851</v>
      </c>
      <c r="B540" s="95" t="s">
        <v>10852</v>
      </c>
      <c r="C540" s="96" t="s">
        <v>2</v>
      </c>
      <c r="D540" s="96">
        <v>95.23</v>
      </c>
    </row>
    <row r="541" spans="1:4" ht="15" customHeight="1" x14ac:dyDescent="0.2">
      <c r="A541" s="97" t="s">
        <v>10853</v>
      </c>
      <c r="B541" s="98" t="s">
        <v>10854</v>
      </c>
      <c r="C541" s="98"/>
      <c r="D541" s="99"/>
    </row>
    <row r="542" spans="1:4" ht="15" customHeight="1" x14ac:dyDescent="0.2">
      <c r="A542" s="94" t="s">
        <v>10855</v>
      </c>
      <c r="B542" s="95" t="s">
        <v>10856</v>
      </c>
      <c r="C542" s="96" t="s">
        <v>2</v>
      </c>
      <c r="D542" s="96">
        <v>35.08</v>
      </c>
    </row>
    <row r="543" spans="1:4" ht="15" customHeight="1" x14ac:dyDescent="0.2">
      <c r="A543" s="97" t="s">
        <v>10857</v>
      </c>
      <c r="B543" s="98" t="s">
        <v>10858</v>
      </c>
      <c r="C543" s="98" t="s">
        <v>2</v>
      </c>
      <c r="D543" s="99">
        <v>42.87</v>
      </c>
    </row>
    <row r="544" spans="1:4" ht="15" customHeight="1" x14ac:dyDescent="0.2">
      <c r="A544" s="97" t="s">
        <v>10859</v>
      </c>
      <c r="B544" s="98" t="s">
        <v>10860</v>
      </c>
      <c r="C544" s="98" t="s">
        <v>2</v>
      </c>
      <c r="D544" s="99">
        <v>79.42</v>
      </c>
    </row>
    <row r="545" spans="1:4" ht="15" customHeight="1" x14ac:dyDescent="0.2">
      <c r="A545" s="97" t="s">
        <v>10861</v>
      </c>
      <c r="B545" s="98" t="s">
        <v>10862</v>
      </c>
      <c r="C545" s="98"/>
      <c r="D545" s="99"/>
    </row>
    <row r="546" spans="1:4" ht="15" customHeight="1" x14ac:dyDescent="0.2">
      <c r="A546" s="97" t="s">
        <v>10863</v>
      </c>
      <c r="B546" s="98" t="s">
        <v>10864</v>
      </c>
      <c r="C546" s="98" t="s">
        <v>2</v>
      </c>
      <c r="D546" s="99">
        <v>54.05</v>
      </c>
    </row>
    <row r="547" spans="1:4" ht="15" customHeight="1" x14ac:dyDescent="0.2">
      <c r="A547" s="94" t="s">
        <v>10865</v>
      </c>
      <c r="B547" s="95" t="s">
        <v>10866</v>
      </c>
      <c r="C547" s="96"/>
      <c r="D547" s="96"/>
    </row>
    <row r="548" spans="1:4" ht="15" customHeight="1" x14ac:dyDescent="0.2">
      <c r="A548" s="97" t="s">
        <v>10867</v>
      </c>
      <c r="B548" s="98" t="s">
        <v>10868</v>
      </c>
      <c r="C548" s="98" t="s">
        <v>3</v>
      </c>
      <c r="D548" s="99">
        <v>27.78</v>
      </c>
    </row>
    <row r="549" spans="1:4" ht="15" customHeight="1" x14ac:dyDescent="0.2">
      <c r="A549" s="91" t="s">
        <v>10869</v>
      </c>
      <c r="B549" s="92" t="s">
        <v>10117</v>
      </c>
      <c r="C549" s="93" t="s">
        <v>3</v>
      </c>
      <c r="D549" s="93">
        <v>54.68</v>
      </c>
    </row>
    <row r="550" spans="1:4" ht="15" customHeight="1" x14ac:dyDescent="0.2">
      <c r="A550" s="94" t="s">
        <v>10870</v>
      </c>
      <c r="B550" s="95" t="s">
        <v>10871</v>
      </c>
      <c r="C550" s="96" t="s">
        <v>3</v>
      </c>
      <c r="D550" s="96">
        <v>61.8</v>
      </c>
    </row>
    <row r="551" spans="1:4" ht="15" customHeight="1" x14ac:dyDescent="0.2">
      <c r="A551" s="97" t="s">
        <v>10872</v>
      </c>
      <c r="B551" s="98" t="s">
        <v>10873</v>
      </c>
      <c r="C551" s="98" t="s">
        <v>3</v>
      </c>
      <c r="D551" s="99">
        <v>166.18</v>
      </c>
    </row>
    <row r="552" spans="1:4" ht="15" customHeight="1" x14ac:dyDescent="0.2">
      <c r="A552" s="97" t="s">
        <v>10874</v>
      </c>
      <c r="B552" s="98" t="s">
        <v>10875</v>
      </c>
      <c r="C552" s="98"/>
      <c r="D552" s="99"/>
    </row>
    <row r="553" spans="1:4" ht="15" customHeight="1" x14ac:dyDescent="0.2">
      <c r="A553" s="97" t="s">
        <v>10876</v>
      </c>
      <c r="B553" s="98" t="s">
        <v>10877</v>
      </c>
      <c r="C553" s="98" t="s">
        <v>2</v>
      </c>
      <c r="D553" s="99">
        <v>178.98</v>
      </c>
    </row>
    <row r="554" spans="1:4" ht="15" customHeight="1" x14ac:dyDescent="0.2">
      <c r="A554" s="97" t="s">
        <v>10878</v>
      </c>
      <c r="B554" s="98" t="s">
        <v>10879</v>
      </c>
      <c r="C554" s="98" t="s">
        <v>2</v>
      </c>
      <c r="D554" s="99">
        <v>101.28</v>
      </c>
    </row>
    <row r="555" spans="1:4" ht="15" customHeight="1" x14ac:dyDescent="0.2">
      <c r="A555" s="97" t="s">
        <v>10880</v>
      </c>
      <c r="B555" s="98" t="s">
        <v>10881</v>
      </c>
      <c r="C555" s="98"/>
      <c r="D555" s="99"/>
    </row>
    <row r="556" spans="1:4" ht="15" customHeight="1" x14ac:dyDescent="0.2">
      <c r="A556" s="94" t="s">
        <v>10882</v>
      </c>
      <c r="B556" s="95" t="s">
        <v>10883</v>
      </c>
      <c r="C556" s="96" t="s">
        <v>2</v>
      </c>
      <c r="D556" s="96">
        <v>57.45</v>
      </c>
    </row>
    <row r="557" spans="1:4" ht="15" customHeight="1" x14ac:dyDescent="0.2">
      <c r="A557" s="97" t="s">
        <v>10884</v>
      </c>
      <c r="B557" s="98" t="s">
        <v>10885</v>
      </c>
      <c r="C557" s="98" t="s">
        <v>2</v>
      </c>
      <c r="D557" s="99">
        <v>50</v>
      </c>
    </row>
    <row r="558" spans="1:4" ht="15" customHeight="1" x14ac:dyDescent="0.2">
      <c r="A558" s="97" t="s">
        <v>10886</v>
      </c>
      <c r="B558" s="98" t="s">
        <v>10887</v>
      </c>
      <c r="C558" s="98"/>
      <c r="D558" s="99"/>
    </row>
    <row r="559" spans="1:4" ht="15" customHeight="1" x14ac:dyDescent="0.2">
      <c r="A559" s="97" t="s">
        <v>10888</v>
      </c>
      <c r="B559" s="98" t="s">
        <v>10889</v>
      </c>
      <c r="C559" s="98" t="s">
        <v>2</v>
      </c>
      <c r="D559" s="99">
        <v>67.84</v>
      </c>
    </row>
    <row r="560" spans="1:4" ht="15" customHeight="1" x14ac:dyDescent="0.2">
      <c r="A560" s="97" t="s">
        <v>10890</v>
      </c>
      <c r="B560" s="98" t="s">
        <v>10891</v>
      </c>
      <c r="C560" s="98"/>
      <c r="D560" s="99"/>
    </row>
    <row r="561" spans="1:4" ht="15" customHeight="1" x14ac:dyDescent="0.2">
      <c r="A561" s="97" t="s">
        <v>10892</v>
      </c>
      <c r="B561" s="98" t="s">
        <v>10893</v>
      </c>
      <c r="C561" s="98" t="s">
        <v>3</v>
      </c>
      <c r="D561" s="99">
        <v>77.010000000000005</v>
      </c>
    </row>
    <row r="562" spans="1:4" ht="15" customHeight="1" x14ac:dyDescent="0.2">
      <c r="A562" s="94" t="s">
        <v>10894</v>
      </c>
      <c r="B562" s="95" t="s">
        <v>10895</v>
      </c>
      <c r="C562" s="96" t="s">
        <v>3</v>
      </c>
      <c r="D562" s="96">
        <v>107.81</v>
      </c>
    </row>
    <row r="563" spans="1:4" ht="15" customHeight="1" x14ac:dyDescent="0.2">
      <c r="A563" s="97" t="s">
        <v>10896</v>
      </c>
      <c r="B563" s="98" t="s">
        <v>10897</v>
      </c>
      <c r="C563" s="98" t="s">
        <v>3</v>
      </c>
      <c r="D563" s="99">
        <v>135.16999999999999</v>
      </c>
    </row>
    <row r="564" spans="1:4" ht="15" customHeight="1" x14ac:dyDescent="0.2">
      <c r="A564" s="97" t="s">
        <v>10898</v>
      </c>
      <c r="B564" s="98" t="s">
        <v>10899</v>
      </c>
      <c r="C564" s="98" t="s">
        <v>3</v>
      </c>
      <c r="D564" s="99">
        <v>151.47</v>
      </c>
    </row>
    <row r="565" spans="1:4" ht="15" customHeight="1" x14ac:dyDescent="0.2">
      <c r="A565" s="97" t="s">
        <v>10900</v>
      </c>
      <c r="B565" s="98" t="s">
        <v>10901</v>
      </c>
      <c r="C565" s="98" t="s">
        <v>3</v>
      </c>
      <c r="D565" s="99">
        <v>195.03</v>
      </c>
    </row>
    <row r="566" spans="1:4" ht="15" customHeight="1" x14ac:dyDescent="0.2">
      <c r="A566" s="94" t="s">
        <v>10902</v>
      </c>
      <c r="B566" s="95" t="s">
        <v>10903</v>
      </c>
      <c r="C566" s="96" t="s">
        <v>3</v>
      </c>
      <c r="D566" s="96">
        <v>68.2</v>
      </c>
    </row>
    <row r="567" spans="1:4" ht="15" customHeight="1" x14ac:dyDescent="0.2">
      <c r="A567" s="97" t="s">
        <v>10904</v>
      </c>
      <c r="B567" s="98" t="s">
        <v>10905</v>
      </c>
      <c r="C567" s="98" t="s">
        <v>3</v>
      </c>
      <c r="D567" s="99">
        <v>94.47</v>
      </c>
    </row>
    <row r="568" spans="1:4" ht="15" customHeight="1" x14ac:dyDescent="0.2">
      <c r="A568" s="97" t="s">
        <v>10906</v>
      </c>
      <c r="B568" s="98" t="s">
        <v>10907</v>
      </c>
      <c r="C568" s="98" t="s">
        <v>3</v>
      </c>
      <c r="D568" s="99">
        <v>117.57</v>
      </c>
    </row>
    <row r="569" spans="1:4" ht="15" customHeight="1" x14ac:dyDescent="0.2">
      <c r="A569" s="97" t="s">
        <v>10908</v>
      </c>
      <c r="B569" s="98" t="s">
        <v>10909</v>
      </c>
      <c r="C569" s="98" t="s">
        <v>3</v>
      </c>
      <c r="D569" s="99">
        <v>131.46</v>
      </c>
    </row>
    <row r="570" spans="1:4" ht="15" customHeight="1" x14ac:dyDescent="0.2">
      <c r="A570" s="94" t="s">
        <v>10910</v>
      </c>
      <c r="B570" s="95" t="s">
        <v>10911</v>
      </c>
      <c r="C570" s="96" t="s">
        <v>3</v>
      </c>
      <c r="D570" s="96">
        <v>168.36</v>
      </c>
    </row>
    <row r="571" spans="1:4" ht="15" customHeight="1" x14ac:dyDescent="0.2">
      <c r="A571" s="97" t="s">
        <v>10912</v>
      </c>
      <c r="B571" s="98" t="s">
        <v>10913</v>
      </c>
      <c r="C571" s="98" t="s">
        <v>3</v>
      </c>
      <c r="D571" s="99">
        <v>59.59</v>
      </c>
    </row>
    <row r="572" spans="1:4" ht="15" customHeight="1" x14ac:dyDescent="0.2">
      <c r="A572" s="94" t="s">
        <v>10914</v>
      </c>
      <c r="B572" s="95" t="s">
        <v>10915</v>
      </c>
      <c r="C572" s="96" t="s">
        <v>3</v>
      </c>
      <c r="D572" s="96">
        <v>81.45</v>
      </c>
    </row>
    <row r="573" spans="1:4" ht="15" customHeight="1" x14ac:dyDescent="0.2">
      <c r="A573" s="97" t="s">
        <v>10916</v>
      </c>
      <c r="B573" s="98" t="s">
        <v>10917</v>
      </c>
      <c r="C573" s="98" t="s">
        <v>3</v>
      </c>
      <c r="D573" s="99">
        <v>100.38</v>
      </c>
    </row>
    <row r="574" spans="1:4" ht="15" customHeight="1" x14ac:dyDescent="0.2">
      <c r="A574" s="97" t="s">
        <v>10918</v>
      </c>
      <c r="B574" s="98" t="s">
        <v>10919</v>
      </c>
      <c r="C574" s="98" t="s">
        <v>3</v>
      </c>
      <c r="D574" s="99">
        <v>111.92</v>
      </c>
    </row>
    <row r="575" spans="1:4" ht="15" customHeight="1" x14ac:dyDescent="0.2">
      <c r="A575" s="97" t="s">
        <v>10920</v>
      </c>
      <c r="B575" s="98" t="s">
        <v>10921</v>
      </c>
      <c r="C575" s="98" t="s">
        <v>3</v>
      </c>
      <c r="D575" s="99">
        <v>142.32</v>
      </c>
    </row>
    <row r="576" spans="1:4" ht="15" customHeight="1" x14ac:dyDescent="0.2">
      <c r="A576" s="97" t="s">
        <v>10922</v>
      </c>
      <c r="B576" s="98" t="s">
        <v>10923</v>
      </c>
      <c r="C576" s="98"/>
      <c r="D576" s="99"/>
    </row>
    <row r="577" spans="1:4" ht="15" customHeight="1" x14ac:dyDescent="0.2">
      <c r="A577" s="94" t="s">
        <v>10924</v>
      </c>
      <c r="B577" s="95" t="s">
        <v>10925</v>
      </c>
      <c r="C577" s="96" t="s">
        <v>3</v>
      </c>
      <c r="D577" s="96">
        <v>32.6</v>
      </c>
    </row>
    <row r="578" spans="1:4" ht="15" customHeight="1" x14ac:dyDescent="0.2">
      <c r="A578" s="97" t="s">
        <v>10926</v>
      </c>
      <c r="B578" s="98" t="s">
        <v>10927</v>
      </c>
      <c r="C578" s="98" t="s">
        <v>3</v>
      </c>
      <c r="D578" s="99">
        <v>38.520000000000003</v>
      </c>
    </row>
    <row r="579" spans="1:4" ht="15" customHeight="1" x14ac:dyDescent="0.2">
      <c r="A579" s="97" t="s">
        <v>10928</v>
      </c>
      <c r="B579" s="98" t="s">
        <v>10929</v>
      </c>
      <c r="C579" s="98" t="s">
        <v>3</v>
      </c>
      <c r="D579" s="99">
        <v>44.56</v>
      </c>
    </row>
    <row r="580" spans="1:4" ht="15" customHeight="1" x14ac:dyDescent="0.2">
      <c r="A580" s="94" t="s">
        <v>10930</v>
      </c>
      <c r="B580" s="95" t="s">
        <v>10903</v>
      </c>
      <c r="C580" s="96" t="s">
        <v>3</v>
      </c>
      <c r="D580" s="96">
        <v>54.14</v>
      </c>
    </row>
    <row r="581" spans="1:4" ht="15" customHeight="1" x14ac:dyDescent="0.2">
      <c r="A581" s="97" t="s">
        <v>10931</v>
      </c>
      <c r="B581" s="98" t="s">
        <v>10932</v>
      </c>
      <c r="C581" s="98" t="s">
        <v>3</v>
      </c>
      <c r="D581" s="99">
        <v>28.68</v>
      </c>
    </row>
    <row r="582" spans="1:4" ht="15" customHeight="1" x14ac:dyDescent="0.2">
      <c r="A582" s="97" t="s">
        <v>10933</v>
      </c>
      <c r="B582" s="98" t="s">
        <v>10934</v>
      </c>
      <c r="C582" s="98" t="s">
        <v>3</v>
      </c>
      <c r="D582" s="99">
        <v>33.32</v>
      </c>
    </row>
    <row r="583" spans="1:4" ht="15" customHeight="1" x14ac:dyDescent="0.2">
      <c r="A583" s="94" t="s">
        <v>10935</v>
      </c>
      <c r="B583" s="95" t="s">
        <v>10936</v>
      </c>
      <c r="C583" s="96" t="s">
        <v>3</v>
      </c>
      <c r="D583" s="96">
        <v>38.04</v>
      </c>
    </row>
    <row r="584" spans="1:4" ht="15" customHeight="1" x14ac:dyDescent="0.2">
      <c r="A584" s="97" t="s">
        <v>10937</v>
      </c>
      <c r="B584" s="98" t="s">
        <v>10913</v>
      </c>
      <c r="C584" s="98" t="s">
        <v>3</v>
      </c>
      <c r="D584" s="99">
        <v>45.53</v>
      </c>
    </row>
    <row r="585" spans="1:4" ht="15" customHeight="1" x14ac:dyDescent="0.2">
      <c r="A585" s="94">
        <v>9</v>
      </c>
      <c r="B585" s="95" t="s">
        <v>10938</v>
      </c>
      <c r="C585" s="96"/>
      <c r="D585" s="96"/>
    </row>
    <row r="586" spans="1:4" ht="15" customHeight="1" x14ac:dyDescent="0.2">
      <c r="A586" s="97" t="s">
        <v>10939</v>
      </c>
      <c r="B586" s="98" t="s">
        <v>10940</v>
      </c>
      <c r="C586" s="98"/>
      <c r="D586" s="99"/>
    </row>
    <row r="587" spans="1:4" ht="15" customHeight="1" x14ac:dyDescent="0.2">
      <c r="A587" s="97" t="s">
        <v>10941</v>
      </c>
      <c r="B587" s="98" t="s">
        <v>10942</v>
      </c>
      <c r="C587" s="98" t="s">
        <v>2</v>
      </c>
      <c r="D587" s="99">
        <v>49.72</v>
      </c>
    </row>
    <row r="588" spans="1:4" ht="15" customHeight="1" x14ac:dyDescent="0.2">
      <c r="A588" s="97" t="s">
        <v>10943</v>
      </c>
      <c r="B588" s="98" t="s">
        <v>10944</v>
      </c>
      <c r="C588" s="98"/>
      <c r="D588" s="99"/>
    </row>
    <row r="589" spans="1:4" ht="15" customHeight="1" x14ac:dyDescent="0.2">
      <c r="A589" s="97" t="s">
        <v>10945</v>
      </c>
      <c r="B589" s="98" t="s">
        <v>10946</v>
      </c>
      <c r="C589" s="98" t="s">
        <v>2</v>
      </c>
      <c r="D589" s="99">
        <v>52.72</v>
      </c>
    </row>
    <row r="590" spans="1:4" ht="15" customHeight="1" x14ac:dyDescent="0.2">
      <c r="A590" s="97" t="s">
        <v>10947</v>
      </c>
      <c r="B590" s="98" t="s">
        <v>10948</v>
      </c>
      <c r="C590" s="98"/>
      <c r="D590" s="99"/>
    </row>
    <row r="591" spans="1:4" ht="15" customHeight="1" x14ac:dyDescent="0.2">
      <c r="A591" s="97" t="s">
        <v>10949</v>
      </c>
      <c r="B591" s="98" t="s">
        <v>10950</v>
      </c>
      <c r="C591" s="98" t="s">
        <v>2</v>
      </c>
      <c r="D591" s="99">
        <v>52.34</v>
      </c>
    </row>
    <row r="592" spans="1:4" ht="15" customHeight="1" x14ac:dyDescent="0.2">
      <c r="A592" s="97" t="s">
        <v>10951</v>
      </c>
      <c r="B592" s="98" t="s">
        <v>10952</v>
      </c>
      <c r="C592" s="98"/>
      <c r="D592" s="99"/>
    </row>
    <row r="593" spans="1:4" ht="15" customHeight="1" x14ac:dyDescent="0.2">
      <c r="A593" s="97" t="s">
        <v>10953</v>
      </c>
      <c r="B593" s="98" t="s">
        <v>10954</v>
      </c>
      <c r="C593" s="98" t="s">
        <v>2</v>
      </c>
      <c r="D593" s="99">
        <v>95</v>
      </c>
    </row>
    <row r="594" spans="1:4" ht="15" customHeight="1" x14ac:dyDescent="0.2">
      <c r="A594" s="97" t="s">
        <v>10955</v>
      </c>
      <c r="B594" s="98" t="s">
        <v>10956</v>
      </c>
      <c r="C594" s="98"/>
      <c r="D594" s="99"/>
    </row>
    <row r="595" spans="1:4" ht="15" customHeight="1" x14ac:dyDescent="0.2">
      <c r="A595" s="97" t="s">
        <v>10957</v>
      </c>
      <c r="B595" s="98" t="s">
        <v>10958</v>
      </c>
      <c r="C595" s="98" t="s">
        <v>2</v>
      </c>
      <c r="D595" s="99">
        <v>45.5</v>
      </c>
    </row>
    <row r="596" spans="1:4" ht="15" customHeight="1" x14ac:dyDescent="0.2">
      <c r="A596" s="97" t="s">
        <v>10959</v>
      </c>
      <c r="B596" s="98" t="s">
        <v>10960</v>
      </c>
      <c r="C596" s="98"/>
      <c r="D596" s="99"/>
    </row>
    <row r="597" spans="1:4" ht="15" customHeight="1" x14ac:dyDescent="0.2">
      <c r="A597" s="97" t="s">
        <v>10961</v>
      </c>
      <c r="B597" s="98" t="s">
        <v>10962</v>
      </c>
      <c r="C597" s="98" t="s">
        <v>2</v>
      </c>
      <c r="D597" s="99">
        <v>14.23</v>
      </c>
    </row>
    <row r="598" spans="1:4" ht="15" customHeight="1" x14ac:dyDescent="0.2">
      <c r="A598" s="97">
        <v>10</v>
      </c>
      <c r="B598" s="98" t="s">
        <v>16428</v>
      </c>
      <c r="C598" s="98"/>
      <c r="D598" s="99"/>
    </row>
    <row r="599" spans="1:4" ht="15" customHeight="1" x14ac:dyDescent="0.2">
      <c r="A599" s="97" t="s">
        <v>10963</v>
      </c>
      <c r="B599" s="98" t="s">
        <v>10964</v>
      </c>
      <c r="C599" s="98"/>
      <c r="D599" s="99"/>
    </row>
    <row r="600" spans="1:4" ht="15" customHeight="1" x14ac:dyDescent="0.2">
      <c r="A600" s="97" t="s">
        <v>10965</v>
      </c>
      <c r="B600" s="98" t="s">
        <v>10966</v>
      </c>
      <c r="C600" s="98" t="s">
        <v>3</v>
      </c>
      <c r="D600" s="99">
        <v>7.23</v>
      </c>
    </row>
    <row r="601" spans="1:4" ht="15" customHeight="1" x14ac:dyDescent="0.2">
      <c r="A601" s="94" t="s">
        <v>10967</v>
      </c>
      <c r="B601" s="95" t="s">
        <v>10968</v>
      </c>
      <c r="C601" s="96" t="s">
        <v>3</v>
      </c>
      <c r="D601" s="96">
        <v>7.99</v>
      </c>
    </row>
    <row r="602" spans="1:4" ht="15" customHeight="1" x14ac:dyDescent="0.2">
      <c r="A602" s="97" t="s">
        <v>10969</v>
      </c>
      <c r="B602" s="98" t="s">
        <v>10970</v>
      </c>
      <c r="C602" s="98" t="s">
        <v>3</v>
      </c>
      <c r="D602" s="99">
        <v>12.44</v>
      </c>
    </row>
    <row r="603" spans="1:4" ht="15" customHeight="1" x14ac:dyDescent="0.2">
      <c r="A603" s="97" t="s">
        <v>10971</v>
      </c>
      <c r="B603" s="98" t="s">
        <v>10972</v>
      </c>
      <c r="C603" s="98" t="s">
        <v>3</v>
      </c>
      <c r="D603" s="99">
        <v>19.38</v>
      </c>
    </row>
    <row r="604" spans="1:4" ht="15" customHeight="1" x14ac:dyDescent="0.2">
      <c r="A604" s="97" t="s">
        <v>10973</v>
      </c>
      <c r="B604" s="98" t="s">
        <v>10974</v>
      </c>
      <c r="C604" s="98" t="s">
        <v>3</v>
      </c>
      <c r="D604" s="99">
        <v>25.27</v>
      </c>
    </row>
    <row r="605" spans="1:4" ht="15" customHeight="1" x14ac:dyDescent="0.2">
      <c r="A605" s="97" t="s">
        <v>10975</v>
      </c>
      <c r="B605" s="98" t="s">
        <v>10976</v>
      </c>
      <c r="C605" s="98" t="s">
        <v>3</v>
      </c>
      <c r="D605" s="99">
        <v>38.18</v>
      </c>
    </row>
    <row r="606" spans="1:4" ht="15" customHeight="1" x14ac:dyDescent="0.2">
      <c r="A606" s="97" t="s">
        <v>10977</v>
      </c>
      <c r="B606" s="98" t="s">
        <v>10978</v>
      </c>
      <c r="C606" s="98" t="s">
        <v>3</v>
      </c>
      <c r="D606" s="99">
        <v>63.49</v>
      </c>
    </row>
    <row r="607" spans="1:4" ht="15" customHeight="1" x14ac:dyDescent="0.2">
      <c r="A607" s="97" t="s">
        <v>10979</v>
      </c>
      <c r="B607" s="98" t="s">
        <v>10980</v>
      </c>
      <c r="C607" s="98" t="s">
        <v>3</v>
      </c>
      <c r="D607" s="99">
        <v>80.42</v>
      </c>
    </row>
    <row r="608" spans="1:4" ht="15" customHeight="1" x14ac:dyDescent="0.2">
      <c r="A608" s="97" t="s">
        <v>10981</v>
      </c>
      <c r="B608" s="98" t="s">
        <v>10982</v>
      </c>
      <c r="C608" s="98" t="s">
        <v>3</v>
      </c>
      <c r="D608" s="99">
        <v>125.11</v>
      </c>
    </row>
    <row r="609" spans="1:4" ht="15" customHeight="1" x14ac:dyDescent="0.2">
      <c r="A609" s="97" t="s">
        <v>10983</v>
      </c>
      <c r="B609" s="98" t="s">
        <v>10984</v>
      </c>
      <c r="C609" s="98"/>
      <c r="D609" s="99"/>
    </row>
    <row r="610" spans="1:4" ht="15" customHeight="1" x14ac:dyDescent="0.2">
      <c r="A610" s="91" t="s">
        <v>10985</v>
      </c>
      <c r="B610" s="92" t="s">
        <v>10986</v>
      </c>
      <c r="C610" s="93" t="s">
        <v>3</v>
      </c>
      <c r="D610" s="93">
        <v>45.04</v>
      </c>
    </row>
    <row r="611" spans="1:4" ht="15" customHeight="1" x14ac:dyDescent="0.2">
      <c r="A611" s="94" t="s">
        <v>10987</v>
      </c>
      <c r="B611" s="95" t="s">
        <v>10988</v>
      </c>
      <c r="C611" s="96" t="s">
        <v>3</v>
      </c>
      <c r="D611" s="96">
        <v>54.73</v>
      </c>
    </row>
    <row r="612" spans="1:4" ht="15" customHeight="1" x14ac:dyDescent="0.2">
      <c r="A612" s="97" t="s">
        <v>10989</v>
      </c>
      <c r="B612" s="98" t="s">
        <v>10990</v>
      </c>
      <c r="C612" s="98" t="s">
        <v>3</v>
      </c>
      <c r="D612" s="99">
        <v>63.16</v>
      </c>
    </row>
    <row r="613" spans="1:4" ht="15" customHeight="1" x14ac:dyDescent="0.2">
      <c r="A613" s="94" t="s">
        <v>10991</v>
      </c>
      <c r="B613" s="95" t="s">
        <v>10992</v>
      </c>
      <c r="C613" s="96" t="s">
        <v>3</v>
      </c>
      <c r="D613" s="96">
        <v>75.599999999999994</v>
      </c>
    </row>
    <row r="614" spans="1:4" ht="15" customHeight="1" x14ac:dyDescent="0.2">
      <c r="A614" s="97" t="s">
        <v>10993</v>
      </c>
      <c r="B614" s="98" t="s">
        <v>10994</v>
      </c>
      <c r="C614" s="98" t="s">
        <v>3</v>
      </c>
      <c r="D614" s="99">
        <v>94.27</v>
      </c>
    </row>
    <row r="615" spans="1:4" ht="15" customHeight="1" x14ac:dyDescent="0.2">
      <c r="A615" s="94" t="s">
        <v>10995</v>
      </c>
      <c r="B615" s="95" t="s">
        <v>10996</v>
      </c>
      <c r="C615" s="96" t="s">
        <v>3</v>
      </c>
      <c r="D615" s="96">
        <v>112.46</v>
      </c>
    </row>
    <row r="616" spans="1:4" ht="15" customHeight="1" x14ac:dyDescent="0.2">
      <c r="A616" s="97" t="s">
        <v>10997</v>
      </c>
      <c r="B616" s="98" t="s">
        <v>10998</v>
      </c>
      <c r="C616" s="98" t="s">
        <v>3</v>
      </c>
      <c r="D616" s="99">
        <v>144.87</v>
      </c>
    </row>
    <row r="617" spans="1:4" ht="15" customHeight="1" x14ac:dyDescent="0.2">
      <c r="A617" s="94" t="s">
        <v>10999</v>
      </c>
      <c r="B617" s="95" t="s">
        <v>11000</v>
      </c>
      <c r="C617" s="96" t="s">
        <v>3</v>
      </c>
      <c r="D617" s="96">
        <v>157.05000000000001</v>
      </c>
    </row>
    <row r="618" spans="1:4" ht="15" customHeight="1" x14ac:dyDescent="0.2">
      <c r="A618" s="97" t="s">
        <v>11001</v>
      </c>
      <c r="B618" s="98" t="s">
        <v>11002</v>
      </c>
      <c r="C618" s="98" t="s">
        <v>3</v>
      </c>
      <c r="D618" s="99">
        <v>181.7</v>
      </c>
    </row>
    <row r="619" spans="1:4" ht="15" customHeight="1" x14ac:dyDescent="0.2">
      <c r="A619" s="94" t="s">
        <v>11003</v>
      </c>
      <c r="B619" s="95" t="s">
        <v>11004</v>
      </c>
      <c r="C619" s="96"/>
      <c r="D619" s="96"/>
    </row>
    <row r="620" spans="1:4" ht="15" customHeight="1" x14ac:dyDescent="0.2">
      <c r="A620" s="97" t="s">
        <v>11005</v>
      </c>
      <c r="B620" s="98" t="s">
        <v>11006</v>
      </c>
      <c r="C620" s="98" t="s">
        <v>3</v>
      </c>
      <c r="D620" s="99">
        <v>51.77</v>
      </c>
    </row>
    <row r="621" spans="1:4" ht="15" customHeight="1" x14ac:dyDescent="0.2">
      <c r="A621" s="94" t="s">
        <v>11007</v>
      </c>
      <c r="B621" s="95" t="s">
        <v>11008</v>
      </c>
      <c r="C621" s="96" t="s">
        <v>3</v>
      </c>
      <c r="D621" s="96">
        <v>76.58</v>
      </c>
    </row>
    <row r="622" spans="1:4" ht="15" customHeight="1" x14ac:dyDescent="0.2">
      <c r="A622" s="97" t="s">
        <v>11009</v>
      </c>
      <c r="B622" s="98" t="s">
        <v>11010</v>
      </c>
      <c r="C622" s="98" t="s">
        <v>3</v>
      </c>
      <c r="D622" s="99">
        <v>84.82</v>
      </c>
    </row>
    <row r="623" spans="1:4" ht="15" customHeight="1" x14ac:dyDescent="0.2">
      <c r="A623" s="91" t="s">
        <v>11011</v>
      </c>
      <c r="B623" s="92" t="s">
        <v>11012</v>
      </c>
      <c r="C623" s="93"/>
      <c r="D623" s="93"/>
    </row>
    <row r="624" spans="1:4" ht="15" customHeight="1" x14ac:dyDescent="0.2">
      <c r="A624" s="94" t="s">
        <v>11013</v>
      </c>
      <c r="B624" s="95" t="s">
        <v>11006</v>
      </c>
      <c r="C624" s="96" t="s">
        <v>3</v>
      </c>
      <c r="D624" s="96">
        <v>36.74</v>
      </c>
    </row>
    <row r="625" spans="1:4" ht="15" customHeight="1" x14ac:dyDescent="0.2">
      <c r="A625" s="97" t="s">
        <v>11014</v>
      </c>
      <c r="B625" s="98" t="s">
        <v>11008</v>
      </c>
      <c r="C625" s="98" t="s">
        <v>3</v>
      </c>
      <c r="D625" s="99">
        <v>57.88</v>
      </c>
    </row>
    <row r="626" spans="1:4" ht="15" customHeight="1" x14ac:dyDescent="0.2">
      <c r="A626" s="97" t="s">
        <v>11015</v>
      </c>
      <c r="B626" s="98" t="s">
        <v>11010</v>
      </c>
      <c r="C626" s="98" t="s">
        <v>3</v>
      </c>
      <c r="D626" s="99">
        <v>64.930000000000007</v>
      </c>
    </row>
    <row r="627" spans="1:4" ht="15" customHeight="1" x14ac:dyDescent="0.2">
      <c r="A627" s="97" t="s">
        <v>11016</v>
      </c>
      <c r="B627" s="98" t="s">
        <v>11017</v>
      </c>
      <c r="C627" s="98" t="s">
        <v>3</v>
      </c>
      <c r="D627" s="99">
        <v>79.12</v>
      </c>
    </row>
    <row r="628" spans="1:4" ht="15" customHeight="1" x14ac:dyDescent="0.2">
      <c r="A628" s="97" t="s">
        <v>11018</v>
      </c>
      <c r="B628" s="98" t="s">
        <v>11019</v>
      </c>
      <c r="C628" s="98" t="s">
        <v>3</v>
      </c>
      <c r="D628" s="99">
        <v>138.63</v>
      </c>
    </row>
    <row r="629" spans="1:4" ht="15" customHeight="1" x14ac:dyDescent="0.2">
      <c r="A629" s="97" t="s">
        <v>11020</v>
      </c>
      <c r="B629" s="98" t="s">
        <v>11021</v>
      </c>
      <c r="C629" s="98"/>
      <c r="D629" s="99"/>
    </row>
    <row r="630" spans="1:4" ht="15" customHeight="1" x14ac:dyDescent="0.2">
      <c r="A630" s="97" t="s">
        <v>11022</v>
      </c>
      <c r="B630" s="98" t="s">
        <v>11023</v>
      </c>
      <c r="C630" s="98" t="s">
        <v>3</v>
      </c>
      <c r="D630" s="99">
        <v>24.21</v>
      </c>
    </row>
    <row r="631" spans="1:4" ht="15" customHeight="1" x14ac:dyDescent="0.2">
      <c r="A631" s="97" t="s">
        <v>11024</v>
      </c>
      <c r="B631" s="98" t="s">
        <v>11025</v>
      </c>
      <c r="C631" s="98" t="s">
        <v>3</v>
      </c>
      <c r="D631" s="99">
        <v>33.22</v>
      </c>
    </row>
    <row r="632" spans="1:4" ht="15" customHeight="1" x14ac:dyDescent="0.2">
      <c r="A632" s="97" t="s">
        <v>11026</v>
      </c>
      <c r="B632" s="98" t="s">
        <v>11027</v>
      </c>
      <c r="C632" s="98" t="s">
        <v>3</v>
      </c>
      <c r="D632" s="99">
        <v>32.83</v>
      </c>
    </row>
    <row r="633" spans="1:4" ht="15" customHeight="1" x14ac:dyDescent="0.2">
      <c r="A633" s="97" t="s">
        <v>11028</v>
      </c>
      <c r="B633" s="98" t="s">
        <v>11029</v>
      </c>
      <c r="C633" s="98" t="s">
        <v>3</v>
      </c>
      <c r="D633" s="99">
        <v>57.66</v>
      </c>
    </row>
    <row r="634" spans="1:4" ht="15" customHeight="1" x14ac:dyDescent="0.2">
      <c r="A634" s="94" t="s">
        <v>11030</v>
      </c>
      <c r="B634" s="95" t="s">
        <v>11031</v>
      </c>
      <c r="C634" s="96" t="s">
        <v>3</v>
      </c>
      <c r="D634" s="96">
        <v>112.49</v>
      </c>
    </row>
    <row r="635" spans="1:4" ht="15" customHeight="1" x14ac:dyDescent="0.2">
      <c r="A635" s="97" t="s">
        <v>11032</v>
      </c>
      <c r="B635" s="98" t="s">
        <v>10425</v>
      </c>
      <c r="C635" s="98" t="s">
        <v>3</v>
      </c>
      <c r="D635" s="99">
        <v>140.80000000000001</v>
      </c>
    </row>
    <row r="636" spans="1:4" ht="15" customHeight="1" x14ac:dyDescent="0.2">
      <c r="A636" s="97" t="s">
        <v>11033</v>
      </c>
      <c r="B636" s="98" t="s">
        <v>11034</v>
      </c>
      <c r="C636" s="98"/>
      <c r="D636" s="99"/>
    </row>
    <row r="637" spans="1:4" ht="15" customHeight="1" x14ac:dyDescent="0.2">
      <c r="A637" s="97" t="s">
        <v>11035</v>
      </c>
      <c r="B637" s="98" t="s">
        <v>11036</v>
      </c>
      <c r="C637" s="98" t="s">
        <v>3</v>
      </c>
      <c r="D637" s="99">
        <v>15.94</v>
      </c>
    </row>
    <row r="638" spans="1:4" ht="15" customHeight="1" x14ac:dyDescent="0.2">
      <c r="A638" s="97" t="s">
        <v>11037</v>
      </c>
      <c r="B638" s="98" t="s">
        <v>11038</v>
      </c>
      <c r="C638" s="98"/>
      <c r="D638" s="99"/>
    </row>
    <row r="639" spans="1:4" ht="15" customHeight="1" x14ac:dyDescent="0.2">
      <c r="A639" s="97" t="s">
        <v>11039</v>
      </c>
      <c r="B639" s="98" t="s">
        <v>11025</v>
      </c>
      <c r="C639" s="98" t="s">
        <v>3</v>
      </c>
      <c r="D639" s="99">
        <v>36.700000000000003</v>
      </c>
    </row>
    <row r="640" spans="1:4" ht="15" customHeight="1" x14ac:dyDescent="0.2">
      <c r="A640" s="97" t="s">
        <v>11040</v>
      </c>
      <c r="B640" s="98" t="s">
        <v>11027</v>
      </c>
      <c r="C640" s="98" t="s">
        <v>3</v>
      </c>
      <c r="D640" s="99">
        <v>50.48</v>
      </c>
    </row>
    <row r="641" spans="1:4" ht="15" customHeight="1" x14ac:dyDescent="0.2">
      <c r="A641" s="97" t="s">
        <v>11041</v>
      </c>
      <c r="B641" s="98" t="s">
        <v>11029</v>
      </c>
      <c r="C641" s="98" t="s">
        <v>3</v>
      </c>
      <c r="D641" s="99">
        <v>84.03</v>
      </c>
    </row>
    <row r="642" spans="1:4" ht="15" customHeight="1" x14ac:dyDescent="0.2">
      <c r="A642" s="97" t="s">
        <v>11042</v>
      </c>
      <c r="B642" s="98" t="s">
        <v>11043</v>
      </c>
      <c r="C642" s="98"/>
      <c r="D642" s="99"/>
    </row>
    <row r="643" spans="1:4" ht="15" customHeight="1" x14ac:dyDescent="0.2">
      <c r="A643" s="97" t="s">
        <v>11044</v>
      </c>
      <c r="B643" s="98" t="s">
        <v>11045</v>
      </c>
      <c r="C643" s="98" t="s">
        <v>15645</v>
      </c>
      <c r="D643" s="99">
        <v>20.22</v>
      </c>
    </row>
    <row r="644" spans="1:4" ht="15" customHeight="1" x14ac:dyDescent="0.2">
      <c r="A644" s="94" t="s">
        <v>11046</v>
      </c>
      <c r="B644" s="95" t="s">
        <v>11047</v>
      </c>
      <c r="C644" s="96" t="s">
        <v>15645</v>
      </c>
      <c r="D644" s="96">
        <v>20.91</v>
      </c>
    </row>
    <row r="645" spans="1:4" ht="15" customHeight="1" x14ac:dyDescent="0.2">
      <c r="A645" s="97" t="s">
        <v>11048</v>
      </c>
      <c r="B645" s="98" t="s">
        <v>11049</v>
      </c>
      <c r="C645" s="98" t="s">
        <v>15645</v>
      </c>
      <c r="D645" s="99">
        <v>25.34</v>
      </c>
    </row>
    <row r="646" spans="1:4" ht="15" customHeight="1" x14ac:dyDescent="0.2">
      <c r="A646" s="97" t="s">
        <v>11050</v>
      </c>
      <c r="B646" s="98" t="s">
        <v>11051</v>
      </c>
      <c r="C646" s="98" t="s">
        <v>15645</v>
      </c>
      <c r="D646" s="99">
        <v>38.450000000000003</v>
      </c>
    </row>
    <row r="647" spans="1:4" ht="15" customHeight="1" x14ac:dyDescent="0.2">
      <c r="A647" s="97" t="s">
        <v>11052</v>
      </c>
      <c r="B647" s="98" t="s">
        <v>11053</v>
      </c>
      <c r="C647" s="98" t="s">
        <v>15645</v>
      </c>
      <c r="D647" s="99">
        <v>39.020000000000003</v>
      </c>
    </row>
    <row r="648" spans="1:4" ht="15" customHeight="1" x14ac:dyDescent="0.2">
      <c r="A648" s="94" t="s">
        <v>11054</v>
      </c>
      <c r="B648" s="95" t="s">
        <v>11055</v>
      </c>
      <c r="C648" s="96" t="s">
        <v>15645</v>
      </c>
      <c r="D648" s="96">
        <v>61.43</v>
      </c>
    </row>
    <row r="649" spans="1:4" ht="15" customHeight="1" x14ac:dyDescent="0.2">
      <c r="A649" s="97" t="s">
        <v>11056</v>
      </c>
      <c r="B649" s="98" t="s">
        <v>11057</v>
      </c>
      <c r="C649" s="98" t="s">
        <v>15645</v>
      </c>
      <c r="D649" s="99">
        <v>304.58999999999997</v>
      </c>
    </row>
    <row r="650" spans="1:4" ht="15" customHeight="1" x14ac:dyDescent="0.2">
      <c r="A650" s="97" t="s">
        <v>11058</v>
      </c>
      <c r="B650" s="98" t="s">
        <v>11059</v>
      </c>
      <c r="C650" s="98"/>
      <c r="D650" s="99"/>
    </row>
    <row r="651" spans="1:4" ht="15" customHeight="1" x14ac:dyDescent="0.2">
      <c r="A651" s="97" t="s">
        <v>11060</v>
      </c>
      <c r="B651" s="98" t="s">
        <v>11061</v>
      </c>
      <c r="C651" s="98" t="s">
        <v>15645</v>
      </c>
      <c r="D651" s="99">
        <v>77.180000000000007</v>
      </c>
    </row>
    <row r="652" spans="1:4" ht="15" customHeight="1" x14ac:dyDescent="0.2">
      <c r="A652" s="97" t="s">
        <v>11062</v>
      </c>
      <c r="B652" s="98" t="s">
        <v>11063</v>
      </c>
      <c r="C652" s="98" t="s">
        <v>15645</v>
      </c>
      <c r="D652" s="99">
        <v>83.14</v>
      </c>
    </row>
    <row r="653" spans="1:4" ht="15" customHeight="1" x14ac:dyDescent="0.2">
      <c r="A653" s="97" t="s">
        <v>11064</v>
      </c>
      <c r="B653" s="98" t="s">
        <v>11065</v>
      </c>
      <c r="C653" s="98"/>
      <c r="D653" s="99"/>
    </row>
    <row r="654" spans="1:4" ht="15" customHeight="1" x14ac:dyDescent="0.2">
      <c r="A654" s="94" t="s">
        <v>11066</v>
      </c>
      <c r="B654" s="95" t="s">
        <v>11067</v>
      </c>
      <c r="C654" s="96" t="s">
        <v>15645</v>
      </c>
      <c r="D654" s="96">
        <v>38</v>
      </c>
    </row>
    <row r="655" spans="1:4" ht="15" customHeight="1" x14ac:dyDescent="0.2">
      <c r="A655" s="97" t="s">
        <v>11068</v>
      </c>
      <c r="B655" s="98" t="s">
        <v>11069</v>
      </c>
      <c r="C655" s="98" t="s">
        <v>15645</v>
      </c>
      <c r="D655" s="99">
        <v>41.54</v>
      </c>
    </row>
    <row r="656" spans="1:4" ht="15" customHeight="1" x14ac:dyDescent="0.2">
      <c r="A656" s="97" t="s">
        <v>11070</v>
      </c>
      <c r="B656" s="98" t="s">
        <v>11071</v>
      </c>
      <c r="C656" s="98" t="s">
        <v>15645</v>
      </c>
      <c r="D656" s="99">
        <v>47.67</v>
      </c>
    </row>
    <row r="657" spans="1:4" ht="15" customHeight="1" x14ac:dyDescent="0.2">
      <c r="A657" s="97" t="s">
        <v>11072</v>
      </c>
      <c r="B657" s="98" t="s">
        <v>11073</v>
      </c>
      <c r="C657" s="98" t="s">
        <v>15645</v>
      </c>
      <c r="D657" s="99">
        <v>100.1</v>
      </c>
    </row>
    <row r="658" spans="1:4" ht="15" customHeight="1" x14ac:dyDescent="0.2">
      <c r="A658" s="97" t="s">
        <v>11074</v>
      </c>
      <c r="B658" s="98" t="s">
        <v>11075</v>
      </c>
      <c r="C658" s="98" t="s">
        <v>15645</v>
      </c>
      <c r="D658" s="99">
        <v>129.85</v>
      </c>
    </row>
    <row r="659" spans="1:4" ht="15" customHeight="1" x14ac:dyDescent="0.2">
      <c r="A659" s="97" t="s">
        <v>11076</v>
      </c>
      <c r="B659" s="98" t="s">
        <v>11077</v>
      </c>
      <c r="C659" s="98" t="s">
        <v>15645</v>
      </c>
      <c r="D659" s="99">
        <v>189.05</v>
      </c>
    </row>
    <row r="660" spans="1:4" ht="15" customHeight="1" x14ac:dyDescent="0.2">
      <c r="A660" s="97" t="s">
        <v>11078</v>
      </c>
      <c r="B660" s="98" t="s">
        <v>11079</v>
      </c>
      <c r="C660" s="98" t="s">
        <v>15645</v>
      </c>
      <c r="D660" s="99">
        <v>305.86</v>
      </c>
    </row>
    <row r="661" spans="1:4" ht="15" customHeight="1" x14ac:dyDescent="0.2">
      <c r="A661" s="94" t="s">
        <v>11080</v>
      </c>
      <c r="B661" s="95" t="s">
        <v>11081</v>
      </c>
      <c r="C661" s="96" t="s">
        <v>15645</v>
      </c>
      <c r="D661" s="96">
        <v>472.2</v>
      </c>
    </row>
    <row r="662" spans="1:4" ht="15" customHeight="1" x14ac:dyDescent="0.2">
      <c r="A662" s="97" t="s">
        <v>11082</v>
      </c>
      <c r="B662" s="98" t="s">
        <v>11083</v>
      </c>
      <c r="C662" s="98" t="s">
        <v>15645</v>
      </c>
      <c r="D662" s="99">
        <v>708.52</v>
      </c>
    </row>
    <row r="663" spans="1:4" ht="15" customHeight="1" x14ac:dyDescent="0.2">
      <c r="A663" s="94" t="s">
        <v>11084</v>
      </c>
      <c r="B663" s="95" t="s">
        <v>11085</v>
      </c>
      <c r="C663" s="96" t="s">
        <v>15645</v>
      </c>
      <c r="D663" s="96">
        <v>89.15</v>
      </c>
    </row>
    <row r="664" spans="1:4" ht="15" customHeight="1" x14ac:dyDescent="0.2">
      <c r="A664" s="97" t="s">
        <v>11086</v>
      </c>
      <c r="B664" s="98" t="s">
        <v>11087</v>
      </c>
      <c r="C664" s="98" t="s">
        <v>15645</v>
      </c>
      <c r="D664" s="99">
        <v>95.89</v>
      </c>
    </row>
    <row r="665" spans="1:4" ht="15" customHeight="1" x14ac:dyDescent="0.2">
      <c r="A665" s="97" t="s">
        <v>11088</v>
      </c>
      <c r="B665" s="98" t="s">
        <v>11089</v>
      </c>
      <c r="C665" s="98" t="s">
        <v>15645</v>
      </c>
      <c r="D665" s="99">
        <v>108.68</v>
      </c>
    </row>
    <row r="666" spans="1:4" ht="15" customHeight="1" x14ac:dyDescent="0.2">
      <c r="A666" s="97" t="s">
        <v>11090</v>
      </c>
      <c r="B666" s="98" t="s">
        <v>11091</v>
      </c>
      <c r="C666" s="98" t="s">
        <v>15645</v>
      </c>
      <c r="D666" s="99">
        <v>156.6</v>
      </c>
    </row>
    <row r="667" spans="1:4" ht="15" customHeight="1" x14ac:dyDescent="0.2">
      <c r="A667" s="94" t="s">
        <v>11092</v>
      </c>
      <c r="B667" s="95" t="s">
        <v>11093</v>
      </c>
      <c r="C667" s="96"/>
      <c r="D667" s="96"/>
    </row>
    <row r="668" spans="1:4" ht="15" customHeight="1" x14ac:dyDescent="0.2">
      <c r="A668" s="97" t="s">
        <v>11094</v>
      </c>
      <c r="B668" s="98" t="s">
        <v>11095</v>
      </c>
      <c r="C668" s="98" t="s">
        <v>15645</v>
      </c>
      <c r="D668" s="99">
        <v>391.89</v>
      </c>
    </row>
    <row r="669" spans="1:4" ht="15" customHeight="1" x14ac:dyDescent="0.2">
      <c r="A669" s="97" t="s">
        <v>11096</v>
      </c>
      <c r="B669" s="98" t="s">
        <v>11097</v>
      </c>
      <c r="C669" s="98" t="s">
        <v>15645</v>
      </c>
      <c r="D669" s="99">
        <v>330.49</v>
      </c>
    </row>
    <row r="670" spans="1:4" ht="15" customHeight="1" x14ac:dyDescent="0.2">
      <c r="A670" s="97" t="s">
        <v>11098</v>
      </c>
      <c r="B670" s="98" t="s">
        <v>11099</v>
      </c>
      <c r="C670" s="98" t="s">
        <v>15645</v>
      </c>
      <c r="D670" s="99">
        <v>343.47</v>
      </c>
    </row>
    <row r="671" spans="1:4" ht="15" customHeight="1" x14ac:dyDescent="0.2">
      <c r="A671" s="97" t="s">
        <v>11100</v>
      </c>
      <c r="B671" s="98" t="s">
        <v>11101</v>
      </c>
      <c r="C671" s="98" t="s">
        <v>15645</v>
      </c>
      <c r="D671" s="99">
        <v>280.49</v>
      </c>
    </row>
    <row r="672" spans="1:4" ht="15" customHeight="1" x14ac:dyDescent="0.2">
      <c r="A672" s="97" t="s">
        <v>11102</v>
      </c>
      <c r="B672" s="98" t="s">
        <v>11103</v>
      </c>
      <c r="C672" s="98" t="s">
        <v>15645</v>
      </c>
      <c r="D672" s="99">
        <v>102.76</v>
      </c>
    </row>
    <row r="673" spans="1:4" ht="15" customHeight="1" x14ac:dyDescent="0.2">
      <c r="A673" s="97" t="s">
        <v>11104</v>
      </c>
      <c r="B673" s="98" t="s">
        <v>11105</v>
      </c>
      <c r="C673" s="98" t="s">
        <v>15645</v>
      </c>
      <c r="D673" s="99">
        <v>336.26</v>
      </c>
    </row>
    <row r="674" spans="1:4" ht="15" customHeight="1" x14ac:dyDescent="0.2">
      <c r="A674" s="97" t="s">
        <v>11106</v>
      </c>
      <c r="B674" s="98" t="s">
        <v>11107</v>
      </c>
      <c r="C674" s="98" t="s">
        <v>15645</v>
      </c>
      <c r="D674" s="99">
        <v>233</v>
      </c>
    </row>
    <row r="675" spans="1:4" ht="15" customHeight="1" x14ac:dyDescent="0.2">
      <c r="A675" s="94" t="s">
        <v>11108</v>
      </c>
      <c r="B675" s="95" t="s">
        <v>11109</v>
      </c>
      <c r="C675" s="96" t="s">
        <v>15645</v>
      </c>
      <c r="D675" s="96">
        <v>84.97</v>
      </c>
    </row>
    <row r="676" spans="1:4" ht="15" customHeight="1" x14ac:dyDescent="0.2">
      <c r="A676" s="97" t="s">
        <v>11110</v>
      </c>
      <c r="B676" s="98" t="s">
        <v>11111</v>
      </c>
      <c r="C676" s="98" t="s">
        <v>15645</v>
      </c>
      <c r="D676" s="99">
        <v>50.47</v>
      </c>
    </row>
    <row r="677" spans="1:4" ht="15" customHeight="1" x14ac:dyDescent="0.2">
      <c r="A677" s="97" t="s">
        <v>11112</v>
      </c>
      <c r="B677" s="98" t="s">
        <v>11113</v>
      </c>
      <c r="C677" s="98" t="s">
        <v>15645</v>
      </c>
      <c r="D677" s="99">
        <v>317.39999999999998</v>
      </c>
    </row>
    <row r="678" spans="1:4" ht="15" customHeight="1" x14ac:dyDescent="0.2">
      <c r="A678" s="94" t="s">
        <v>11114</v>
      </c>
      <c r="B678" s="95" t="s">
        <v>11115</v>
      </c>
      <c r="C678" s="96" t="s">
        <v>15645</v>
      </c>
      <c r="D678" s="96">
        <v>49.77</v>
      </c>
    </row>
    <row r="679" spans="1:4" ht="15" customHeight="1" x14ac:dyDescent="0.2">
      <c r="A679" s="97" t="s">
        <v>11116</v>
      </c>
      <c r="B679" s="98" t="s">
        <v>11117</v>
      </c>
      <c r="C679" s="98" t="s">
        <v>15645</v>
      </c>
      <c r="D679" s="99">
        <v>60.6</v>
      </c>
    </row>
    <row r="680" spans="1:4" ht="15" customHeight="1" x14ac:dyDescent="0.2">
      <c r="A680" s="97" t="s">
        <v>11118</v>
      </c>
      <c r="B680" s="98" t="s">
        <v>11119</v>
      </c>
      <c r="C680" s="98" t="s">
        <v>15645</v>
      </c>
      <c r="D680" s="99">
        <v>806.27</v>
      </c>
    </row>
    <row r="681" spans="1:4" ht="15" customHeight="1" x14ac:dyDescent="0.2">
      <c r="A681" s="97" t="s">
        <v>11120</v>
      </c>
      <c r="B681" s="98" t="s">
        <v>11121</v>
      </c>
      <c r="C681" s="98" t="s">
        <v>15645</v>
      </c>
      <c r="D681" s="99">
        <v>124.5</v>
      </c>
    </row>
    <row r="682" spans="1:4" ht="15" customHeight="1" x14ac:dyDescent="0.2">
      <c r="A682" s="97" t="s">
        <v>11122</v>
      </c>
      <c r="B682" s="98" t="s">
        <v>11123</v>
      </c>
      <c r="C682" s="98" t="s">
        <v>15645</v>
      </c>
      <c r="D682" s="99">
        <v>124.84</v>
      </c>
    </row>
    <row r="683" spans="1:4" ht="15" customHeight="1" x14ac:dyDescent="0.2">
      <c r="A683" s="97" t="s">
        <v>11124</v>
      </c>
      <c r="B683" s="98" t="s">
        <v>11125</v>
      </c>
      <c r="C683" s="98" t="s">
        <v>15645</v>
      </c>
      <c r="D683" s="99">
        <v>141.56</v>
      </c>
    </row>
    <row r="684" spans="1:4" ht="15" customHeight="1" x14ac:dyDescent="0.2">
      <c r="A684" s="97" t="s">
        <v>11126</v>
      </c>
      <c r="B684" s="98" t="s">
        <v>11127</v>
      </c>
      <c r="C684" s="98" t="s">
        <v>15645</v>
      </c>
      <c r="D684" s="99">
        <v>86.47</v>
      </c>
    </row>
    <row r="685" spans="1:4" ht="15" customHeight="1" x14ac:dyDescent="0.2">
      <c r="A685" s="97" t="s">
        <v>11128</v>
      </c>
      <c r="B685" s="98" t="s">
        <v>11129</v>
      </c>
      <c r="C685" s="98" t="s">
        <v>15645</v>
      </c>
      <c r="D685" s="99">
        <v>89.51</v>
      </c>
    </row>
    <row r="686" spans="1:4" ht="15" customHeight="1" x14ac:dyDescent="0.2">
      <c r="A686" s="97" t="s">
        <v>11130</v>
      </c>
      <c r="B686" s="98" t="s">
        <v>11131</v>
      </c>
      <c r="C686" s="98" t="s">
        <v>15645</v>
      </c>
      <c r="D686" s="99">
        <v>109.75</v>
      </c>
    </row>
    <row r="687" spans="1:4" ht="15" customHeight="1" x14ac:dyDescent="0.2">
      <c r="A687" s="97" t="s">
        <v>11132</v>
      </c>
      <c r="B687" s="98" t="s">
        <v>11133</v>
      </c>
      <c r="C687" s="98" t="s">
        <v>15645</v>
      </c>
      <c r="D687" s="99">
        <v>59.74</v>
      </c>
    </row>
    <row r="688" spans="1:4" ht="15" customHeight="1" x14ac:dyDescent="0.2">
      <c r="A688" s="97" t="s">
        <v>11134</v>
      </c>
      <c r="B688" s="98" t="s">
        <v>11135</v>
      </c>
      <c r="C688" s="98" t="s">
        <v>15645</v>
      </c>
      <c r="D688" s="99">
        <v>55.18</v>
      </c>
    </row>
    <row r="689" spans="1:4" ht="15" customHeight="1" x14ac:dyDescent="0.2">
      <c r="A689" s="97" t="s">
        <v>11136</v>
      </c>
      <c r="B689" s="98" t="s">
        <v>11137</v>
      </c>
      <c r="C689" s="98" t="s">
        <v>15645</v>
      </c>
      <c r="D689" s="99">
        <v>48.86</v>
      </c>
    </row>
    <row r="690" spans="1:4" ht="15" customHeight="1" x14ac:dyDescent="0.2">
      <c r="A690" s="97" t="s">
        <v>11138</v>
      </c>
      <c r="B690" s="98" t="s">
        <v>11139</v>
      </c>
      <c r="C690" s="98" t="s">
        <v>15645</v>
      </c>
      <c r="D690" s="99">
        <v>56.47</v>
      </c>
    </row>
    <row r="691" spans="1:4" ht="15" customHeight="1" x14ac:dyDescent="0.2">
      <c r="A691" s="97" t="s">
        <v>11140</v>
      </c>
      <c r="B691" s="98" t="s">
        <v>11141</v>
      </c>
      <c r="C691" s="98" t="s">
        <v>15645</v>
      </c>
      <c r="D691" s="99">
        <v>362.92</v>
      </c>
    </row>
    <row r="692" spans="1:4" ht="15" customHeight="1" x14ac:dyDescent="0.2">
      <c r="A692" s="94" t="s">
        <v>11142</v>
      </c>
      <c r="B692" s="95" t="s">
        <v>11143</v>
      </c>
      <c r="C692" s="96" t="s">
        <v>15645</v>
      </c>
      <c r="D692" s="96">
        <v>113.06</v>
      </c>
    </row>
    <row r="693" spans="1:4" ht="15" customHeight="1" x14ac:dyDescent="0.2">
      <c r="A693" s="97" t="s">
        <v>11144</v>
      </c>
      <c r="B693" s="98" t="s">
        <v>11145</v>
      </c>
      <c r="C693" s="98"/>
      <c r="D693" s="99"/>
    </row>
    <row r="694" spans="1:4" ht="15" customHeight="1" x14ac:dyDescent="0.2">
      <c r="A694" s="97" t="s">
        <v>11146</v>
      </c>
      <c r="B694" s="98" t="s">
        <v>11147</v>
      </c>
      <c r="C694" s="98" t="s">
        <v>15645</v>
      </c>
      <c r="D694" s="99">
        <v>49.03</v>
      </c>
    </row>
    <row r="695" spans="1:4" ht="15" customHeight="1" x14ac:dyDescent="0.2">
      <c r="A695" s="97" t="s">
        <v>11148</v>
      </c>
      <c r="B695" s="98" t="s">
        <v>11149</v>
      </c>
      <c r="C695" s="98" t="s">
        <v>15645</v>
      </c>
      <c r="D695" s="99">
        <v>29.32</v>
      </c>
    </row>
    <row r="696" spans="1:4" ht="15" customHeight="1" x14ac:dyDescent="0.2">
      <c r="A696" s="97" t="s">
        <v>11150</v>
      </c>
      <c r="B696" s="98" t="s">
        <v>11151</v>
      </c>
      <c r="C696" s="98" t="s">
        <v>15645</v>
      </c>
      <c r="D696" s="99">
        <v>49.16</v>
      </c>
    </row>
    <row r="697" spans="1:4" ht="15" customHeight="1" x14ac:dyDescent="0.2">
      <c r="A697" s="97" t="s">
        <v>11152</v>
      </c>
      <c r="B697" s="98" t="s">
        <v>11153</v>
      </c>
      <c r="C697" s="98" t="s">
        <v>15645</v>
      </c>
      <c r="D697" s="99">
        <v>41.15</v>
      </c>
    </row>
    <row r="698" spans="1:4" ht="15" customHeight="1" x14ac:dyDescent="0.2">
      <c r="A698" s="97" t="s">
        <v>11154</v>
      </c>
      <c r="B698" s="98" t="s">
        <v>11155</v>
      </c>
      <c r="C698" s="98" t="s">
        <v>15645</v>
      </c>
      <c r="D698" s="99">
        <v>253.47</v>
      </c>
    </row>
    <row r="699" spans="1:4" ht="15" customHeight="1" x14ac:dyDescent="0.2">
      <c r="A699" s="97" t="s">
        <v>11156</v>
      </c>
      <c r="B699" s="98" t="s">
        <v>11157</v>
      </c>
      <c r="C699" s="98" t="s">
        <v>15645</v>
      </c>
      <c r="D699" s="99">
        <v>663.87</v>
      </c>
    </row>
    <row r="700" spans="1:4" ht="15" customHeight="1" x14ac:dyDescent="0.2">
      <c r="A700" s="97" t="s">
        <v>11158</v>
      </c>
      <c r="B700" s="98" t="s">
        <v>11159</v>
      </c>
      <c r="C700" s="98" t="s">
        <v>15645</v>
      </c>
      <c r="D700" s="99">
        <v>222.76</v>
      </c>
    </row>
    <row r="701" spans="1:4" ht="15" customHeight="1" x14ac:dyDescent="0.2">
      <c r="A701" s="97" t="s">
        <v>11160</v>
      </c>
      <c r="B701" s="98" t="s">
        <v>11161</v>
      </c>
      <c r="C701" s="98" t="s">
        <v>15645</v>
      </c>
      <c r="D701" s="99">
        <v>451.87</v>
      </c>
    </row>
    <row r="702" spans="1:4" ht="15" customHeight="1" x14ac:dyDescent="0.2">
      <c r="A702" s="97" t="s">
        <v>11162</v>
      </c>
      <c r="B702" s="98" t="s">
        <v>11163</v>
      </c>
      <c r="C702" s="98" t="s">
        <v>15645</v>
      </c>
      <c r="D702" s="99">
        <v>16.899999999999999</v>
      </c>
    </row>
    <row r="703" spans="1:4" ht="15" customHeight="1" x14ac:dyDescent="0.2">
      <c r="A703" s="97" t="s">
        <v>11164</v>
      </c>
      <c r="B703" s="98" t="s">
        <v>11165</v>
      </c>
      <c r="C703" s="98" t="s">
        <v>15645</v>
      </c>
      <c r="D703" s="99">
        <v>77.59</v>
      </c>
    </row>
    <row r="704" spans="1:4" ht="15" customHeight="1" x14ac:dyDescent="0.2">
      <c r="A704" s="97" t="s">
        <v>11166</v>
      </c>
      <c r="B704" s="98" t="s">
        <v>11167</v>
      </c>
      <c r="C704" s="98" t="s">
        <v>15645</v>
      </c>
      <c r="D704" s="99">
        <v>93.17</v>
      </c>
    </row>
    <row r="705" spans="1:4" ht="15" customHeight="1" x14ac:dyDescent="0.2">
      <c r="A705" s="97" t="s">
        <v>11168</v>
      </c>
      <c r="B705" s="98" t="s">
        <v>11169</v>
      </c>
      <c r="C705" s="98" t="s">
        <v>15645</v>
      </c>
      <c r="D705" s="99">
        <v>111.31</v>
      </c>
    </row>
    <row r="706" spans="1:4" ht="15" customHeight="1" x14ac:dyDescent="0.2">
      <c r="A706" s="97" t="s">
        <v>11170</v>
      </c>
      <c r="B706" s="98" t="s">
        <v>11171</v>
      </c>
      <c r="C706" s="98" t="s">
        <v>15645</v>
      </c>
      <c r="D706" s="99">
        <v>192.89</v>
      </c>
    </row>
    <row r="707" spans="1:4" ht="15" customHeight="1" x14ac:dyDescent="0.2">
      <c r="A707" s="97" t="s">
        <v>11172</v>
      </c>
      <c r="B707" s="98" t="s">
        <v>11173</v>
      </c>
      <c r="C707" s="98" t="s">
        <v>15645</v>
      </c>
      <c r="D707" s="99">
        <v>81.11</v>
      </c>
    </row>
    <row r="708" spans="1:4" ht="15" customHeight="1" x14ac:dyDescent="0.2">
      <c r="A708" s="97" t="s">
        <v>11174</v>
      </c>
      <c r="B708" s="98" t="s">
        <v>11175</v>
      </c>
      <c r="C708" s="98" t="s">
        <v>15645</v>
      </c>
      <c r="D708" s="99">
        <v>99.61</v>
      </c>
    </row>
    <row r="709" spans="1:4" ht="15" customHeight="1" x14ac:dyDescent="0.2">
      <c r="A709" s="97" t="s">
        <v>11176</v>
      </c>
      <c r="B709" s="98" t="s">
        <v>11177</v>
      </c>
      <c r="C709" s="98" t="s">
        <v>15645</v>
      </c>
      <c r="D709" s="99">
        <v>168.24</v>
      </c>
    </row>
    <row r="710" spans="1:4" ht="15" customHeight="1" x14ac:dyDescent="0.2">
      <c r="A710" s="97" t="s">
        <v>11178</v>
      </c>
      <c r="B710" s="98" t="s">
        <v>11179</v>
      </c>
      <c r="C710" s="98" t="s">
        <v>15645</v>
      </c>
      <c r="D710" s="99">
        <v>215.57</v>
      </c>
    </row>
    <row r="711" spans="1:4" ht="15" customHeight="1" x14ac:dyDescent="0.2">
      <c r="A711" s="97" t="s">
        <v>11180</v>
      </c>
      <c r="B711" s="98" t="s">
        <v>11181</v>
      </c>
      <c r="C711" s="98"/>
      <c r="D711" s="99"/>
    </row>
    <row r="712" spans="1:4" ht="15" customHeight="1" x14ac:dyDescent="0.2">
      <c r="A712" s="97" t="s">
        <v>11182</v>
      </c>
      <c r="B712" s="98" t="s">
        <v>11183</v>
      </c>
      <c r="C712" s="98" t="s">
        <v>15645</v>
      </c>
      <c r="D712" s="99">
        <v>15.87</v>
      </c>
    </row>
    <row r="713" spans="1:4" ht="15" customHeight="1" x14ac:dyDescent="0.2">
      <c r="A713" s="97" t="s">
        <v>11184</v>
      </c>
      <c r="B713" s="98" t="s">
        <v>11185</v>
      </c>
      <c r="C713" s="98" t="s">
        <v>15645</v>
      </c>
      <c r="D713" s="99">
        <v>21.44</v>
      </c>
    </row>
    <row r="714" spans="1:4" ht="15" customHeight="1" x14ac:dyDescent="0.2">
      <c r="A714" s="97" t="s">
        <v>11186</v>
      </c>
      <c r="B714" s="98" t="s">
        <v>11187</v>
      </c>
      <c r="C714" s="98" t="s">
        <v>15645</v>
      </c>
      <c r="D714" s="99">
        <v>25.98</v>
      </c>
    </row>
    <row r="715" spans="1:4" ht="15" customHeight="1" x14ac:dyDescent="0.2">
      <c r="A715" s="97" t="s">
        <v>11188</v>
      </c>
      <c r="B715" s="98" t="s">
        <v>11189</v>
      </c>
      <c r="C715" s="98" t="s">
        <v>15645</v>
      </c>
      <c r="D715" s="99">
        <v>34.6</v>
      </c>
    </row>
    <row r="716" spans="1:4" ht="15" customHeight="1" x14ac:dyDescent="0.2">
      <c r="A716" s="97" t="s">
        <v>11190</v>
      </c>
      <c r="B716" s="98" t="s">
        <v>11191</v>
      </c>
      <c r="C716" s="98" t="s">
        <v>15645</v>
      </c>
      <c r="D716" s="99">
        <v>50.96</v>
      </c>
    </row>
    <row r="717" spans="1:4" ht="15" customHeight="1" x14ac:dyDescent="0.2">
      <c r="A717" s="97" t="s">
        <v>11192</v>
      </c>
      <c r="B717" s="98" t="s">
        <v>11193</v>
      </c>
      <c r="C717" s="98"/>
      <c r="D717" s="99"/>
    </row>
    <row r="718" spans="1:4" ht="15" customHeight="1" x14ac:dyDescent="0.2">
      <c r="A718" s="94" t="s">
        <v>11194</v>
      </c>
      <c r="B718" s="95" t="s">
        <v>11195</v>
      </c>
      <c r="C718" s="96" t="s">
        <v>15645</v>
      </c>
      <c r="D718" s="96">
        <v>33.56</v>
      </c>
    </row>
    <row r="719" spans="1:4" ht="15" customHeight="1" x14ac:dyDescent="0.2">
      <c r="A719" s="97" t="s">
        <v>11196</v>
      </c>
      <c r="B719" s="98" t="s">
        <v>11197</v>
      </c>
      <c r="C719" s="98" t="s">
        <v>15645</v>
      </c>
      <c r="D719" s="99">
        <v>28.37</v>
      </c>
    </row>
    <row r="720" spans="1:4" ht="15" customHeight="1" x14ac:dyDescent="0.2">
      <c r="A720" s="97" t="s">
        <v>11198</v>
      </c>
      <c r="B720" s="98" t="s">
        <v>11199</v>
      </c>
      <c r="C720" s="98" t="s">
        <v>15645</v>
      </c>
      <c r="D720" s="99">
        <v>210.42</v>
      </c>
    </row>
    <row r="721" spans="1:4" ht="15" customHeight="1" x14ac:dyDescent="0.2">
      <c r="A721" s="97" t="s">
        <v>11200</v>
      </c>
      <c r="B721" s="98" t="s">
        <v>11201</v>
      </c>
      <c r="C721" s="98" t="s">
        <v>15645</v>
      </c>
      <c r="D721" s="99">
        <v>210.34</v>
      </c>
    </row>
    <row r="722" spans="1:4" ht="15" customHeight="1" x14ac:dyDescent="0.2">
      <c r="A722" s="97" t="s">
        <v>11202</v>
      </c>
      <c r="B722" s="98" t="s">
        <v>11203</v>
      </c>
      <c r="C722" s="98" t="s">
        <v>15645</v>
      </c>
      <c r="D722" s="99">
        <v>100.34</v>
      </c>
    </row>
    <row r="723" spans="1:4" ht="15" customHeight="1" x14ac:dyDescent="0.2">
      <c r="A723" s="97" t="s">
        <v>11204</v>
      </c>
      <c r="B723" s="98" t="s">
        <v>11205</v>
      </c>
      <c r="C723" s="98" t="s">
        <v>15645</v>
      </c>
      <c r="D723" s="99">
        <v>55.37</v>
      </c>
    </row>
    <row r="724" spans="1:4" ht="15" customHeight="1" x14ac:dyDescent="0.2">
      <c r="A724" s="97" t="s">
        <v>11206</v>
      </c>
      <c r="B724" s="98" t="s">
        <v>11207</v>
      </c>
      <c r="C724" s="98" t="s">
        <v>15645</v>
      </c>
      <c r="D724" s="99">
        <v>34.79</v>
      </c>
    </row>
    <row r="725" spans="1:4" ht="15" customHeight="1" x14ac:dyDescent="0.2">
      <c r="A725" s="97" t="s">
        <v>11208</v>
      </c>
      <c r="B725" s="98" t="s">
        <v>11209</v>
      </c>
      <c r="C725" s="98" t="s">
        <v>15645</v>
      </c>
      <c r="D725" s="99">
        <v>36.43</v>
      </c>
    </row>
    <row r="726" spans="1:4" ht="15" customHeight="1" x14ac:dyDescent="0.2">
      <c r="A726" s="97" t="s">
        <v>11210</v>
      </c>
      <c r="B726" s="98" t="s">
        <v>11211</v>
      </c>
      <c r="C726" s="98" t="s">
        <v>15645</v>
      </c>
      <c r="D726" s="99">
        <v>67.290000000000006</v>
      </c>
    </row>
    <row r="727" spans="1:4" ht="15" customHeight="1" x14ac:dyDescent="0.2">
      <c r="A727" s="97" t="s">
        <v>11212</v>
      </c>
      <c r="B727" s="98" t="s">
        <v>11213</v>
      </c>
      <c r="C727" s="98" t="s">
        <v>15645</v>
      </c>
      <c r="D727" s="99">
        <v>40.5</v>
      </c>
    </row>
    <row r="728" spans="1:4" ht="15" customHeight="1" x14ac:dyDescent="0.2">
      <c r="A728" s="97" t="s">
        <v>11214</v>
      </c>
      <c r="B728" s="98" t="s">
        <v>11215</v>
      </c>
      <c r="C728" s="98" t="s">
        <v>15645</v>
      </c>
      <c r="D728" s="99">
        <v>11.16</v>
      </c>
    </row>
    <row r="729" spans="1:4" ht="15" customHeight="1" x14ac:dyDescent="0.2">
      <c r="A729" s="97" t="s">
        <v>11216</v>
      </c>
      <c r="B729" s="98" t="s">
        <v>11217</v>
      </c>
      <c r="C729" s="98" t="s">
        <v>15645</v>
      </c>
      <c r="D729" s="99">
        <v>180.35</v>
      </c>
    </row>
    <row r="730" spans="1:4" ht="15" customHeight="1" x14ac:dyDescent="0.2">
      <c r="A730" s="97" t="s">
        <v>11218</v>
      </c>
      <c r="B730" s="98" t="s">
        <v>11219</v>
      </c>
      <c r="C730" s="98" t="s">
        <v>15645</v>
      </c>
      <c r="D730" s="99">
        <v>195.34</v>
      </c>
    </row>
    <row r="731" spans="1:4" ht="15" customHeight="1" x14ac:dyDescent="0.2">
      <c r="A731" s="97" t="s">
        <v>11220</v>
      </c>
      <c r="B731" s="98" t="s">
        <v>11221</v>
      </c>
      <c r="C731" s="98"/>
      <c r="D731" s="99"/>
    </row>
    <row r="732" spans="1:4" ht="15" customHeight="1" x14ac:dyDescent="0.2">
      <c r="A732" s="97" t="s">
        <v>11222</v>
      </c>
      <c r="B732" s="98" t="s">
        <v>11223</v>
      </c>
      <c r="C732" s="98" t="s">
        <v>15645</v>
      </c>
      <c r="D732" s="99">
        <v>167.46</v>
      </c>
    </row>
    <row r="733" spans="1:4" ht="15" customHeight="1" x14ac:dyDescent="0.2">
      <c r="A733" s="97" t="s">
        <v>11224</v>
      </c>
      <c r="B733" s="98" t="s">
        <v>11225</v>
      </c>
      <c r="C733" s="98" t="s">
        <v>15645</v>
      </c>
      <c r="D733" s="99">
        <v>311.27999999999997</v>
      </c>
    </row>
    <row r="734" spans="1:4" ht="15" customHeight="1" x14ac:dyDescent="0.2">
      <c r="A734" s="97" t="s">
        <v>11226</v>
      </c>
      <c r="B734" s="98" t="s">
        <v>11227</v>
      </c>
      <c r="C734" s="98" t="s">
        <v>15645</v>
      </c>
      <c r="D734" s="99">
        <v>525.47</v>
      </c>
    </row>
    <row r="735" spans="1:4" ht="15" customHeight="1" x14ac:dyDescent="0.2">
      <c r="A735" s="97" t="s">
        <v>11228</v>
      </c>
      <c r="B735" s="98" t="s">
        <v>11229</v>
      </c>
      <c r="C735" s="98"/>
      <c r="D735" s="99"/>
    </row>
    <row r="736" spans="1:4" ht="15" customHeight="1" x14ac:dyDescent="0.2">
      <c r="A736" s="94" t="s">
        <v>11230</v>
      </c>
      <c r="B736" s="95" t="s">
        <v>11231</v>
      </c>
      <c r="C736" s="96" t="s">
        <v>15645</v>
      </c>
      <c r="D736" s="96">
        <v>9.34</v>
      </c>
    </row>
    <row r="737" spans="1:4" ht="15" customHeight="1" x14ac:dyDescent="0.2">
      <c r="A737" s="97" t="s">
        <v>11232</v>
      </c>
      <c r="B737" s="98" t="s">
        <v>11233</v>
      </c>
      <c r="C737" s="98"/>
      <c r="D737" s="99"/>
    </row>
    <row r="738" spans="1:4" ht="15" customHeight="1" x14ac:dyDescent="0.2">
      <c r="A738" s="97" t="s">
        <v>11234</v>
      </c>
      <c r="B738" s="98" t="s">
        <v>16679</v>
      </c>
      <c r="C738" s="98" t="s">
        <v>15645</v>
      </c>
      <c r="D738" s="99">
        <v>280.13</v>
      </c>
    </row>
    <row r="739" spans="1:4" ht="15" customHeight="1" x14ac:dyDescent="0.2">
      <c r="A739" s="97" t="s">
        <v>11235</v>
      </c>
      <c r="B739" s="98" t="s">
        <v>16680</v>
      </c>
      <c r="C739" s="98" t="s">
        <v>15645</v>
      </c>
      <c r="D739" s="99">
        <v>368.89</v>
      </c>
    </row>
    <row r="740" spans="1:4" ht="15" customHeight="1" x14ac:dyDescent="0.2">
      <c r="A740" s="97" t="s">
        <v>11236</v>
      </c>
      <c r="B740" s="98" t="s">
        <v>16681</v>
      </c>
      <c r="C740" s="98" t="s">
        <v>15645</v>
      </c>
      <c r="D740" s="99">
        <v>46.35</v>
      </c>
    </row>
    <row r="741" spans="1:4" ht="15" customHeight="1" x14ac:dyDescent="0.2">
      <c r="A741" s="97" t="s">
        <v>11237</v>
      </c>
      <c r="B741" s="98" t="s">
        <v>16682</v>
      </c>
      <c r="C741" s="98" t="s">
        <v>15645</v>
      </c>
      <c r="D741" s="99">
        <v>60.23</v>
      </c>
    </row>
    <row r="742" spans="1:4" ht="15" customHeight="1" x14ac:dyDescent="0.2">
      <c r="A742" s="94" t="s">
        <v>11238</v>
      </c>
      <c r="B742" s="95" t="s">
        <v>16683</v>
      </c>
      <c r="C742" s="96" t="s">
        <v>15645</v>
      </c>
      <c r="D742" s="96">
        <v>42.15</v>
      </c>
    </row>
    <row r="743" spans="1:4" ht="15" customHeight="1" x14ac:dyDescent="0.2">
      <c r="A743" s="97" t="s">
        <v>11239</v>
      </c>
      <c r="B743" s="98" t="s">
        <v>16684</v>
      </c>
      <c r="C743" s="98" t="s">
        <v>15645</v>
      </c>
      <c r="D743" s="99">
        <v>89.56</v>
      </c>
    </row>
    <row r="744" spans="1:4" ht="15" customHeight="1" x14ac:dyDescent="0.2">
      <c r="A744" s="97" t="s">
        <v>11240</v>
      </c>
      <c r="B744" s="98" t="s">
        <v>16685</v>
      </c>
      <c r="C744" s="98" t="s">
        <v>15645</v>
      </c>
      <c r="D744" s="99">
        <v>108.93</v>
      </c>
    </row>
    <row r="745" spans="1:4" ht="15" customHeight="1" x14ac:dyDescent="0.2">
      <c r="A745" s="97" t="s">
        <v>11241</v>
      </c>
      <c r="B745" s="98" t="s">
        <v>16686</v>
      </c>
      <c r="C745" s="98" t="s">
        <v>15645</v>
      </c>
      <c r="D745" s="99">
        <v>44.96</v>
      </c>
    </row>
    <row r="746" spans="1:4" ht="15" customHeight="1" x14ac:dyDescent="0.2">
      <c r="A746" s="97" t="s">
        <v>11242</v>
      </c>
      <c r="B746" s="98" t="s">
        <v>11243</v>
      </c>
      <c r="C746" s="98" t="s">
        <v>15645</v>
      </c>
      <c r="D746" s="99">
        <v>30.43</v>
      </c>
    </row>
    <row r="747" spans="1:4" ht="15" customHeight="1" x14ac:dyDescent="0.2">
      <c r="A747" s="97" t="s">
        <v>11244</v>
      </c>
      <c r="B747" s="98" t="s">
        <v>11245</v>
      </c>
      <c r="C747" s="98" t="s">
        <v>15645</v>
      </c>
      <c r="D747" s="99">
        <v>35.64</v>
      </c>
    </row>
    <row r="748" spans="1:4" ht="15" customHeight="1" x14ac:dyDescent="0.2">
      <c r="A748" s="97" t="s">
        <v>11246</v>
      </c>
      <c r="B748" s="98" t="s">
        <v>11247</v>
      </c>
      <c r="C748" s="98" t="s">
        <v>15645</v>
      </c>
      <c r="D748" s="99">
        <v>284.74</v>
      </c>
    </row>
    <row r="749" spans="1:4" ht="15" customHeight="1" x14ac:dyDescent="0.2">
      <c r="A749" s="97" t="s">
        <v>11248</v>
      </c>
      <c r="B749" s="98" t="s">
        <v>11249</v>
      </c>
      <c r="C749" s="98" t="s">
        <v>15645</v>
      </c>
      <c r="D749" s="99">
        <v>303.74</v>
      </c>
    </row>
    <row r="750" spans="1:4" ht="15" customHeight="1" x14ac:dyDescent="0.2">
      <c r="A750" s="97" t="s">
        <v>11250</v>
      </c>
      <c r="B750" s="98" t="s">
        <v>11251</v>
      </c>
      <c r="C750" s="98" t="s">
        <v>15645</v>
      </c>
      <c r="D750" s="99">
        <v>442.73</v>
      </c>
    </row>
    <row r="751" spans="1:4" ht="15" customHeight="1" x14ac:dyDescent="0.2">
      <c r="A751" s="97" t="s">
        <v>11252</v>
      </c>
      <c r="B751" s="98" t="s">
        <v>11253</v>
      </c>
      <c r="C751" s="98" t="s">
        <v>15645</v>
      </c>
      <c r="D751" s="99">
        <v>259.33999999999997</v>
      </c>
    </row>
    <row r="752" spans="1:4" ht="15" customHeight="1" x14ac:dyDescent="0.2">
      <c r="A752" s="97" t="s">
        <v>11254</v>
      </c>
      <c r="B752" s="98" t="s">
        <v>11255</v>
      </c>
      <c r="C752" s="98" t="s">
        <v>15645</v>
      </c>
      <c r="D752" s="99">
        <v>340.34</v>
      </c>
    </row>
    <row r="753" spans="1:4" ht="15" customHeight="1" x14ac:dyDescent="0.2">
      <c r="A753" s="97" t="s">
        <v>11256</v>
      </c>
      <c r="B753" s="98" t="s">
        <v>11257</v>
      </c>
      <c r="C753" s="98" t="s">
        <v>15645</v>
      </c>
      <c r="D753" s="99">
        <v>4939.3900000000003</v>
      </c>
    </row>
    <row r="754" spans="1:4" ht="15" customHeight="1" x14ac:dyDescent="0.2">
      <c r="A754" s="97" t="s">
        <v>11258</v>
      </c>
      <c r="B754" s="98" t="s">
        <v>11259</v>
      </c>
      <c r="C754" s="98" t="s">
        <v>15645</v>
      </c>
      <c r="D754" s="99">
        <v>14.33</v>
      </c>
    </row>
    <row r="755" spans="1:4" ht="15" customHeight="1" x14ac:dyDescent="0.2">
      <c r="A755" s="97" t="s">
        <v>11260</v>
      </c>
      <c r="B755" s="98" t="s">
        <v>11261</v>
      </c>
      <c r="C755" s="98" t="s">
        <v>15645</v>
      </c>
      <c r="D755" s="99">
        <v>15.07</v>
      </c>
    </row>
    <row r="756" spans="1:4" ht="15" customHeight="1" x14ac:dyDescent="0.2">
      <c r="A756" s="94" t="s">
        <v>11262</v>
      </c>
      <c r="B756" s="95" t="s">
        <v>11263</v>
      </c>
      <c r="C756" s="96" t="s">
        <v>15645</v>
      </c>
      <c r="D756" s="96">
        <v>18.420000000000002</v>
      </c>
    </row>
    <row r="757" spans="1:4" ht="15" customHeight="1" x14ac:dyDescent="0.2">
      <c r="A757" s="97" t="s">
        <v>11264</v>
      </c>
      <c r="B757" s="98" t="s">
        <v>11265</v>
      </c>
      <c r="C757" s="98"/>
      <c r="D757" s="99"/>
    </row>
    <row r="758" spans="1:4" ht="15" customHeight="1" x14ac:dyDescent="0.2">
      <c r="A758" s="97" t="s">
        <v>11266</v>
      </c>
      <c r="B758" s="98" t="s">
        <v>11267</v>
      </c>
      <c r="C758" s="98" t="s">
        <v>15645</v>
      </c>
      <c r="D758" s="99">
        <v>177.73</v>
      </c>
    </row>
    <row r="759" spans="1:4" ht="15" customHeight="1" x14ac:dyDescent="0.2">
      <c r="A759" s="97" t="s">
        <v>11268</v>
      </c>
      <c r="B759" s="98" t="s">
        <v>11269</v>
      </c>
      <c r="C759" s="98" t="s">
        <v>15645</v>
      </c>
      <c r="D759" s="99">
        <v>462.59</v>
      </c>
    </row>
    <row r="760" spans="1:4" ht="15" customHeight="1" x14ac:dyDescent="0.2">
      <c r="A760" s="94" t="s">
        <v>11270</v>
      </c>
      <c r="B760" s="95" t="s">
        <v>11271</v>
      </c>
      <c r="C760" s="96" t="s">
        <v>15645</v>
      </c>
      <c r="D760" s="96">
        <v>238.73</v>
      </c>
    </row>
    <row r="761" spans="1:4" ht="15" customHeight="1" x14ac:dyDescent="0.2">
      <c r="A761" s="97" t="s">
        <v>11272</v>
      </c>
      <c r="B761" s="98" t="s">
        <v>11273</v>
      </c>
      <c r="C761" s="98" t="s">
        <v>15645</v>
      </c>
      <c r="D761" s="99">
        <v>508.54</v>
      </c>
    </row>
    <row r="762" spans="1:4" ht="15" customHeight="1" x14ac:dyDescent="0.2">
      <c r="A762" s="94" t="s">
        <v>11274</v>
      </c>
      <c r="B762" s="95" t="s">
        <v>11275</v>
      </c>
      <c r="C762" s="96" t="s">
        <v>15645</v>
      </c>
      <c r="D762" s="96">
        <v>155.63999999999999</v>
      </c>
    </row>
    <row r="763" spans="1:4" ht="15" customHeight="1" x14ac:dyDescent="0.2">
      <c r="A763" s="97" t="s">
        <v>11276</v>
      </c>
      <c r="B763" s="98" t="s">
        <v>11277</v>
      </c>
      <c r="C763" s="98" t="s">
        <v>15645</v>
      </c>
      <c r="D763" s="99">
        <v>425.45</v>
      </c>
    </row>
    <row r="764" spans="1:4" ht="15" customHeight="1" x14ac:dyDescent="0.2">
      <c r="A764" s="97" t="s">
        <v>11278</v>
      </c>
      <c r="B764" s="98" t="s">
        <v>11279</v>
      </c>
      <c r="C764" s="98" t="s">
        <v>15645</v>
      </c>
      <c r="D764" s="99">
        <v>194.94</v>
      </c>
    </row>
    <row r="765" spans="1:4" ht="15" customHeight="1" x14ac:dyDescent="0.2">
      <c r="A765" s="97" t="s">
        <v>11280</v>
      </c>
      <c r="B765" s="98" t="s">
        <v>11281</v>
      </c>
      <c r="C765" s="98" t="s">
        <v>15645</v>
      </c>
      <c r="D765" s="99">
        <v>311.64</v>
      </c>
    </row>
    <row r="766" spans="1:4" ht="15" customHeight="1" x14ac:dyDescent="0.2">
      <c r="A766" s="97" t="s">
        <v>11282</v>
      </c>
      <c r="B766" s="98" t="s">
        <v>11283</v>
      </c>
      <c r="C766" s="98" t="s">
        <v>15645</v>
      </c>
      <c r="D766" s="99">
        <v>576.66999999999996</v>
      </c>
    </row>
    <row r="767" spans="1:4" ht="15" customHeight="1" x14ac:dyDescent="0.2">
      <c r="A767" s="97" t="s">
        <v>11284</v>
      </c>
      <c r="B767" s="98" t="s">
        <v>11285</v>
      </c>
      <c r="C767" s="98" t="s">
        <v>5701</v>
      </c>
      <c r="D767" s="99">
        <v>2065.17</v>
      </c>
    </row>
    <row r="768" spans="1:4" ht="15" customHeight="1" x14ac:dyDescent="0.2">
      <c r="A768" s="97" t="s">
        <v>11286</v>
      </c>
      <c r="B768" s="98" t="s">
        <v>11287</v>
      </c>
      <c r="C768" s="98" t="s">
        <v>5701</v>
      </c>
      <c r="D768" s="99">
        <v>917.79</v>
      </c>
    </row>
    <row r="769" spans="1:4" ht="15" customHeight="1" x14ac:dyDescent="0.2">
      <c r="A769" s="97" t="s">
        <v>11288</v>
      </c>
      <c r="B769" s="98" t="s">
        <v>11289</v>
      </c>
      <c r="C769" s="98" t="s">
        <v>15645</v>
      </c>
      <c r="D769" s="99">
        <v>956.36</v>
      </c>
    </row>
    <row r="770" spans="1:4" ht="15" customHeight="1" x14ac:dyDescent="0.2">
      <c r="A770" s="97" t="s">
        <v>11290</v>
      </c>
      <c r="B770" s="98" t="s">
        <v>11291</v>
      </c>
      <c r="C770" s="98" t="s">
        <v>15645</v>
      </c>
      <c r="D770" s="99">
        <v>177.64</v>
      </c>
    </row>
    <row r="771" spans="1:4" ht="15" customHeight="1" x14ac:dyDescent="0.2">
      <c r="A771" s="97" t="s">
        <v>11292</v>
      </c>
      <c r="B771" s="98" t="s">
        <v>11293</v>
      </c>
      <c r="C771" s="98" t="s">
        <v>15645</v>
      </c>
      <c r="D771" s="99">
        <v>269.73</v>
      </c>
    </row>
    <row r="772" spans="1:4" ht="15" customHeight="1" x14ac:dyDescent="0.2">
      <c r="A772" s="97" t="s">
        <v>11294</v>
      </c>
      <c r="B772" s="98" t="s">
        <v>11295</v>
      </c>
      <c r="C772" s="98"/>
      <c r="D772" s="99"/>
    </row>
    <row r="773" spans="1:4" ht="15" customHeight="1" x14ac:dyDescent="0.2">
      <c r="A773" s="97" t="s">
        <v>11296</v>
      </c>
      <c r="B773" s="98" t="s">
        <v>11297</v>
      </c>
      <c r="C773" s="98" t="s">
        <v>15645</v>
      </c>
      <c r="D773" s="99">
        <v>325.37</v>
      </c>
    </row>
    <row r="774" spans="1:4" ht="15" customHeight="1" x14ac:dyDescent="0.2">
      <c r="A774" s="97" t="s">
        <v>11298</v>
      </c>
      <c r="B774" s="98" t="s">
        <v>11299</v>
      </c>
      <c r="C774" s="98" t="s">
        <v>15645</v>
      </c>
      <c r="D774" s="99">
        <v>668.56</v>
      </c>
    </row>
    <row r="775" spans="1:4" ht="15" customHeight="1" x14ac:dyDescent="0.2">
      <c r="A775" s="97" t="s">
        <v>11300</v>
      </c>
      <c r="B775" s="98" t="s">
        <v>11301</v>
      </c>
      <c r="C775" s="98" t="s">
        <v>15645</v>
      </c>
      <c r="D775" s="99">
        <v>398.19</v>
      </c>
    </row>
    <row r="776" spans="1:4" ht="15" customHeight="1" x14ac:dyDescent="0.2">
      <c r="A776" s="97" t="s">
        <v>11302</v>
      </c>
      <c r="B776" s="98" t="s">
        <v>11303</v>
      </c>
      <c r="C776" s="98" t="s">
        <v>15645</v>
      </c>
      <c r="D776" s="99">
        <v>453.55</v>
      </c>
    </row>
    <row r="777" spans="1:4" ht="15" customHeight="1" x14ac:dyDescent="0.2">
      <c r="A777" s="97" t="s">
        <v>11304</v>
      </c>
      <c r="B777" s="98" t="s">
        <v>11305</v>
      </c>
      <c r="C777" s="98" t="s">
        <v>15645</v>
      </c>
      <c r="D777" s="99">
        <v>334.61</v>
      </c>
    </row>
    <row r="778" spans="1:4" ht="15" customHeight="1" x14ac:dyDescent="0.2">
      <c r="A778" s="97" t="s">
        <v>11306</v>
      </c>
      <c r="B778" s="98" t="s">
        <v>11307</v>
      </c>
      <c r="C778" s="98" t="s">
        <v>15645</v>
      </c>
      <c r="D778" s="99">
        <v>677.8</v>
      </c>
    </row>
    <row r="779" spans="1:4" ht="15" customHeight="1" x14ac:dyDescent="0.2">
      <c r="A779" s="97" t="s">
        <v>11308</v>
      </c>
      <c r="B779" s="98" t="s">
        <v>11309</v>
      </c>
      <c r="C779" s="98" t="s">
        <v>15645</v>
      </c>
      <c r="D779" s="99">
        <v>643.49</v>
      </c>
    </row>
    <row r="780" spans="1:4" ht="15" customHeight="1" x14ac:dyDescent="0.2">
      <c r="A780" s="97" t="s">
        <v>11310</v>
      </c>
      <c r="B780" s="98" t="s">
        <v>11311</v>
      </c>
      <c r="C780" s="98" t="s">
        <v>15645</v>
      </c>
      <c r="D780" s="99">
        <v>124.27</v>
      </c>
    </row>
    <row r="781" spans="1:4" ht="15" customHeight="1" x14ac:dyDescent="0.2">
      <c r="A781" s="97" t="s">
        <v>16687</v>
      </c>
      <c r="B781" s="98" t="s">
        <v>16688</v>
      </c>
      <c r="C781" s="98" t="s">
        <v>15645</v>
      </c>
      <c r="D781" s="99">
        <v>80.47</v>
      </c>
    </row>
    <row r="782" spans="1:4" ht="15" customHeight="1" x14ac:dyDescent="0.2">
      <c r="A782" s="94" t="s">
        <v>11312</v>
      </c>
      <c r="B782" s="95" t="s">
        <v>11313</v>
      </c>
      <c r="C782" s="96"/>
      <c r="D782" s="96"/>
    </row>
    <row r="783" spans="1:4" ht="15" customHeight="1" x14ac:dyDescent="0.2">
      <c r="A783" s="97" t="s">
        <v>11314</v>
      </c>
      <c r="B783" s="98" t="s">
        <v>11315</v>
      </c>
      <c r="C783" s="98" t="s">
        <v>15645</v>
      </c>
      <c r="D783" s="99">
        <v>460.73</v>
      </c>
    </row>
    <row r="784" spans="1:4" ht="15" customHeight="1" x14ac:dyDescent="0.2">
      <c r="A784" s="97" t="s">
        <v>11316</v>
      </c>
      <c r="B784" s="98" t="s">
        <v>11317</v>
      </c>
      <c r="C784" s="98" t="s">
        <v>15645</v>
      </c>
      <c r="D784" s="99">
        <v>774.33</v>
      </c>
    </row>
    <row r="785" spans="1:4" ht="15" customHeight="1" x14ac:dyDescent="0.2">
      <c r="A785" s="97" t="s">
        <v>11318</v>
      </c>
      <c r="B785" s="98" t="s">
        <v>11319</v>
      </c>
      <c r="C785" s="98" t="s">
        <v>3</v>
      </c>
      <c r="D785" s="99">
        <v>812.37</v>
      </c>
    </row>
    <row r="786" spans="1:4" ht="15" customHeight="1" x14ac:dyDescent="0.2">
      <c r="A786" s="97" t="s">
        <v>11320</v>
      </c>
      <c r="B786" s="98" t="s">
        <v>11321</v>
      </c>
      <c r="C786" s="98" t="s">
        <v>15645</v>
      </c>
      <c r="D786" s="99">
        <v>1251.21</v>
      </c>
    </row>
    <row r="787" spans="1:4" ht="15" customHeight="1" x14ac:dyDescent="0.2">
      <c r="A787" s="97" t="s">
        <v>11322</v>
      </c>
      <c r="B787" s="98" t="s">
        <v>11323</v>
      </c>
      <c r="C787" s="98"/>
      <c r="D787" s="99"/>
    </row>
    <row r="788" spans="1:4" ht="15" customHeight="1" x14ac:dyDescent="0.2">
      <c r="A788" s="97" t="s">
        <v>11324</v>
      </c>
      <c r="B788" s="98" t="s">
        <v>11325</v>
      </c>
      <c r="C788" s="98" t="s">
        <v>15645</v>
      </c>
      <c r="D788" s="99">
        <v>372.63</v>
      </c>
    </row>
    <row r="789" spans="1:4" ht="15" customHeight="1" x14ac:dyDescent="0.2">
      <c r="A789" s="97" t="s">
        <v>11326</v>
      </c>
      <c r="B789" s="98" t="s">
        <v>11327</v>
      </c>
      <c r="C789" s="98" t="s">
        <v>15645</v>
      </c>
      <c r="D789" s="99">
        <v>421.79</v>
      </c>
    </row>
    <row r="790" spans="1:4" ht="15" customHeight="1" x14ac:dyDescent="0.2">
      <c r="A790" s="97" t="s">
        <v>11328</v>
      </c>
      <c r="B790" s="98" t="s">
        <v>11329</v>
      </c>
      <c r="C790" s="98"/>
      <c r="D790" s="99"/>
    </row>
    <row r="791" spans="1:4" ht="15" customHeight="1" x14ac:dyDescent="0.2">
      <c r="A791" s="97" t="s">
        <v>11330</v>
      </c>
      <c r="B791" s="98" t="s">
        <v>11331</v>
      </c>
      <c r="C791" s="98" t="s">
        <v>15645</v>
      </c>
      <c r="D791" s="99">
        <v>587.62</v>
      </c>
    </row>
    <row r="792" spans="1:4" ht="15" customHeight="1" x14ac:dyDescent="0.2">
      <c r="A792" s="97" t="s">
        <v>11332</v>
      </c>
      <c r="B792" s="98" t="s">
        <v>11333</v>
      </c>
      <c r="C792" s="98" t="s">
        <v>15645</v>
      </c>
      <c r="D792" s="99">
        <v>824.11</v>
      </c>
    </row>
    <row r="793" spans="1:4" ht="15" customHeight="1" x14ac:dyDescent="0.2">
      <c r="A793" s="97" t="s">
        <v>11334</v>
      </c>
      <c r="B793" s="98" t="s">
        <v>11335</v>
      </c>
      <c r="C793" s="98" t="s">
        <v>15645</v>
      </c>
      <c r="D793" s="99">
        <v>651.64</v>
      </c>
    </row>
    <row r="794" spans="1:4" ht="15" customHeight="1" x14ac:dyDescent="0.2">
      <c r="A794" s="97" t="s">
        <v>11336</v>
      </c>
      <c r="B794" s="98" t="s">
        <v>11337</v>
      </c>
      <c r="C794" s="98" t="s">
        <v>15645</v>
      </c>
      <c r="D794" s="99">
        <v>1438.08</v>
      </c>
    </row>
    <row r="795" spans="1:4" ht="15" customHeight="1" x14ac:dyDescent="0.2">
      <c r="A795" s="97" t="s">
        <v>11338</v>
      </c>
      <c r="B795" s="98" t="s">
        <v>11339</v>
      </c>
      <c r="C795" s="98"/>
      <c r="D795" s="99"/>
    </row>
    <row r="796" spans="1:4" ht="15" customHeight="1" x14ac:dyDescent="0.2">
      <c r="A796" s="97" t="s">
        <v>11340</v>
      </c>
      <c r="B796" s="98" t="s">
        <v>11341</v>
      </c>
      <c r="C796" s="98" t="s">
        <v>15645</v>
      </c>
      <c r="D796" s="99">
        <v>2041.02</v>
      </c>
    </row>
    <row r="797" spans="1:4" ht="15" customHeight="1" x14ac:dyDescent="0.2">
      <c r="A797" s="94" t="s">
        <v>11342</v>
      </c>
      <c r="B797" s="95" t="s">
        <v>11343</v>
      </c>
      <c r="C797" s="96" t="s">
        <v>15645</v>
      </c>
      <c r="D797" s="96">
        <v>2223.11</v>
      </c>
    </row>
    <row r="798" spans="1:4" ht="15" customHeight="1" x14ac:dyDescent="0.2">
      <c r="A798" s="97" t="s">
        <v>11344</v>
      </c>
      <c r="B798" s="98" t="s">
        <v>11345</v>
      </c>
      <c r="C798" s="98" t="s">
        <v>15645</v>
      </c>
      <c r="D798" s="99">
        <v>1141.21</v>
      </c>
    </row>
    <row r="799" spans="1:4" ht="15" customHeight="1" x14ac:dyDescent="0.2">
      <c r="A799" s="97" t="s">
        <v>11346</v>
      </c>
      <c r="B799" s="98" t="s">
        <v>11347</v>
      </c>
      <c r="C799" s="98" t="s">
        <v>15645</v>
      </c>
      <c r="D799" s="99">
        <v>2648.08</v>
      </c>
    </row>
    <row r="800" spans="1:4" ht="15" customHeight="1" x14ac:dyDescent="0.2">
      <c r="A800" s="97" t="s">
        <v>11348</v>
      </c>
      <c r="B800" s="98" t="s">
        <v>11349</v>
      </c>
      <c r="C800" s="98" t="s">
        <v>15645</v>
      </c>
      <c r="D800" s="99">
        <v>191.42</v>
      </c>
    </row>
    <row r="801" spans="1:4" ht="15" customHeight="1" x14ac:dyDescent="0.2">
      <c r="A801" s="97" t="s">
        <v>11350</v>
      </c>
      <c r="B801" s="98" t="s">
        <v>11351</v>
      </c>
      <c r="C801" s="98"/>
      <c r="D801" s="99"/>
    </row>
    <row r="802" spans="1:4" ht="15" customHeight="1" x14ac:dyDescent="0.2">
      <c r="A802" s="97" t="s">
        <v>11352</v>
      </c>
      <c r="B802" s="98" t="s">
        <v>11353</v>
      </c>
      <c r="C802" s="98" t="s">
        <v>15645</v>
      </c>
      <c r="D802" s="99">
        <v>71.69</v>
      </c>
    </row>
    <row r="803" spans="1:4" ht="15" customHeight="1" x14ac:dyDescent="0.2">
      <c r="A803" s="97" t="s">
        <v>11354</v>
      </c>
      <c r="B803" s="98" t="s">
        <v>11355</v>
      </c>
      <c r="C803" s="98" t="s">
        <v>15645</v>
      </c>
      <c r="D803" s="99">
        <v>142.93</v>
      </c>
    </row>
    <row r="804" spans="1:4" ht="15" customHeight="1" x14ac:dyDescent="0.2">
      <c r="A804" s="97" t="s">
        <v>11356</v>
      </c>
      <c r="B804" s="98" t="s">
        <v>11357</v>
      </c>
      <c r="C804" s="98" t="s">
        <v>15645</v>
      </c>
      <c r="D804" s="99">
        <v>55.99</v>
      </c>
    </row>
    <row r="805" spans="1:4" ht="15" customHeight="1" x14ac:dyDescent="0.2">
      <c r="A805" s="97" t="s">
        <v>11358</v>
      </c>
      <c r="B805" s="98" t="s">
        <v>11359</v>
      </c>
      <c r="C805" s="98" t="s">
        <v>15645</v>
      </c>
      <c r="D805" s="99">
        <v>71.92</v>
      </c>
    </row>
    <row r="806" spans="1:4" ht="15" customHeight="1" x14ac:dyDescent="0.2">
      <c r="A806" s="97" t="s">
        <v>11360</v>
      </c>
      <c r="B806" s="98" t="s">
        <v>11361</v>
      </c>
      <c r="C806" s="98" t="s">
        <v>15645</v>
      </c>
      <c r="D806" s="99">
        <v>83.69</v>
      </c>
    </row>
    <row r="807" spans="1:4" ht="15" customHeight="1" x14ac:dyDescent="0.2">
      <c r="A807" s="94" t="s">
        <v>11362</v>
      </c>
      <c r="B807" s="95" t="s">
        <v>11363</v>
      </c>
      <c r="C807" s="96" t="s">
        <v>15645</v>
      </c>
      <c r="D807" s="96">
        <v>57.77</v>
      </c>
    </row>
    <row r="808" spans="1:4" ht="15" customHeight="1" x14ac:dyDescent="0.2">
      <c r="A808" s="97" t="s">
        <v>11364</v>
      </c>
      <c r="B808" s="98" t="s">
        <v>11365</v>
      </c>
      <c r="C808" s="98" t="s">
        <v>15645</v>
      </c>
      <c r="D808" s="99">
        <v>38.479999999999997</v>
      </c>
    </row>
    <row r="809" spans="1:4" ht="15" customHeight="1" x14ac:dyDescent="0.2">
      <c r="A809" s="97" t="s">
        <v>11366</v>
      </c>
      <c r="B809" s="98" t="s">
        <v>11367</v>
      </c>
      <c r="C809" s="98" t="s">
        <v>15645</v>
      </c>
      <c r="D809" s="99">
        <v>54.22</v>
      </c>
    </row>
    <row r="810" spans="1:4" ht="15" customHeight="1" x14ac:dyDescent="0.2">
      <c r="A810" s="97" t="s">
        <v>11368</v>
      </c>
      <c r="B810" s="98" t="s">
        <v>11369</v>
      </c>
      <c r="C810" s="98" t="s">
        <v>15645</v>
      </c>
      <c r="D810" s="99">
        <v>81.8</v>
      </c>
    </row>
    <row r="811" spans="1:4" ht="15" customHeight="1" x14ac:dyDescent="0.2">
      <c r="A811" s="97" t="s">
        <v>11370</v>
      </c>
      <c r="B811" s="98" t="s">
        <v>11371</v>
      </c>
      <c r="C811" s="98" t="s">
        <v>15645</v>
      </c>
      <c r="D811" s="99">
        <v>22.85</v>
      </c>
    </row>
    <row r="812" spans="1:4" ht="15" customHeight="1" x14ac:dyDescent="0.2">
      <c r="A812" s="94" t="s">
        <v>11372</v>
      </c>
      <c r="B812" s="95" t="s">
        <v>11373</v>
      </c>
      <c r="C812" s="96" t="s">
        <v>15645</v>
      </c>
      <c r="D812" s="96">
        <v>65.760000000000005</v>
      </c>
    </row>
    <row r="813" spans="1:4" ht="15" customHeight="1" x14ac:dyDescent="0.2">
      <c r="A813" s="97" t="s">
        <v>11374</v>
      </c>
      <c r="B813" s="98" t="s">
        <v>11375</v>
      </c>
      <c r="C813" s="98" t="s">
        <v>15645</v>
      </c>
      <c r="D813" s="99">
        <v>634.87</v>
      </c>
    </row>
    <row r="814" spans="1:4" ht="15" customHeight="1" x14ac:dyDescent="0.2">
      <c r="A814" s="97" t="s">
        <v>11376</v>
      </c>
      <c r="B814" s="98" t="s">
        <v>11377</v>
      </c>
      <c r="C814" s="98" t="s">
        <v>15645</v>
      </c>
      <c r="D814" s="99">
        <v>842.99</v>
      </c>
    </row>
    <row r="815" spans="1:4" ht="15" customHeight="1" x14ac:dyDescent="0.2">
      <c r="A815" s="94" t="s">
        <v>11378</v>
      </c>
      <c r="B815" s="95" t="s">
        <v>11379</v>
      </c>
      <c r="C815" s="96" t="s">
        <v>15645</v>
      </c>
      <c r="D815" s="96">
        <v>69.78</v>
      </c>
    </row>
    <row r="816" spans="1:4" ht="15" customHeight="1" x14ac:dyDescent="0.2">
      <c r="A816" s="97" t="s">
        <v>11380</v>
      </c>
      <c r="B816" s="98" t="s">
        <v>11381</v>
      </c>
      <c r="C816" s="98" t="s">
        <v>15645</v>
      </c>
      <c r="D816" s="99">
        <v>13.8</v>
      </c>
    </row>
    <row r="817" spans="1:4" ht="15" customHeight="1" x14ac:dyDescent="0.2">
      <c r="A817" s="97" t="s">
        <v>11382</v>
      </c>
      <c r="B817" s="98" t="s">
        <v>11383</v>
      </c>
      <c r="C817" s="98" t="s">
        <v>15645</v>
      </c>
      <c r="D817" s="99">
        <v>18.72</v>
      </c>
    </row>
    <row r="818" spans="1:4" ht="15" customHeight="1" x14ac:dyDescent="0.2">
      <c r="A818" s="97" t="s">
        <v>11384</v>
      </c>
      <c r="B818" s="98" t="s">
        <v>11385</v>
      </c>
      <c r="C818" s="98"/>
      <c r="D818" s="99"/>
    </row>
    <row r="819" spans="1:4" ht="15" customHeight="1" x14ac:dyDescent="0.2">
      <c r="A819" s="97" t="s">
        <v>11386</v>
      </c>
      <c r="B819" s="98" t="s">
        <v>11387</v>
      </c>
      <c r="C819" s="98" t="s">
        <v>3</v>
      </c>
      <c r="D819" s="99">
        <v>59</v>
      </c>
    </row>
    <row r="820" spans="1:4" ht="15" customHeight="1" x14ac:dyDescent="0.2">
      <c r="A820" s="94" t="s">
        <v>11388</v>
      </c>
      <c r="B820" s="95" t="s">
        <v>11389</v>
      </c>
      <c r="C820" s="96" t="s">
        <v>3</v>
      </c>
      <c r="D820" s="96">
        <v>77.23</v>
      </c>
    </row>
    <row r="821" spans="1:4" ht="15" customHeight="1" x14ac:dyDescent="0.2">
      <c r="A821" s="97" t="s">
        <v>11390</v>
      </c>
      <c r="B821" s="98" t="s">
        <v>11391</v>
      </c>
      <c r="C821" s="98" t="s">
        <v>15645</v>
      </c>
      <c r="D821" s="99">
        <v>72.489999999999995</v>
      </c>
    </row>
    <row r="822" spans="1:4" ht="15" customHeight="1" x14ac:dyDescent="0.2">
      <c r="A822" s="97" t="s">
        <v>11392</v>
      </c>
      <c r="B822" s="98" t="s">
        <v>11393</v>
      </c>
      <c r="C822" s="98" t="s">
        <v>15645</v>
      </c>
      <c r="D822" s="99">
        <v>49.3</v>
      </c>
    </row>
    <row r="823" spans="1:4" ht="15" customHeight="1" x14ac:dyDescent="0.2">
      <c r="A823" s="97" t="s">
        <v>11394</v>
      </c>
      <c r="B823" s="98" t="s">
        <v>11395</v>
      </c>
      <c r="C823" s="98" t="s">
        <v>15645</v>
      </c>
      <c r="D823" s="99">
        <v>101.43</v>
      </c>
    </row>
    <row r="824" spans="1:4" ht="15" customHeight="1" x14ac:dyDescent="0.2">
      <c r="A824" s="97" t="s">
        <v>11396</v>
      </c>
      <c r="B824" s="98" t="s">
        <v>11397</v>
      </c>
      <c r="C824" s="98" t="s">
        <v>15645</v>
      </c>
      <c r="D824" s="99">
        <v>44.17</v>
      </c>
    </row>
    <row r="825" spans="1:4" ht="15" customHeight="1" x14ac:dyDescent="0.2">
      <c r="A825" s="97" t="s">
        <v>11398</v>
      </c>
      <c r="B825" s="98" t="s">
        <v>11399</v>
      </c>
      <c r="C825" s="98" t="s">
        <v>15645</v>
      </c>
      <c r="D825" s="99">
        <v>136.66999999999999</v>
      </c>
    </row>
    <row r="826" spans="1:4" ht="15" customHeight="1" x14ac:dyDescent="0.2">
      <c r="A826" s="94" t="s">
        <v>11400</v>
      </c>
      <c r="B826" s="95" t="s">
        <v>11401</v>
      </c>
      <c r="C826" s="96" t="s">
        <v>15645</v>
      </c>
      <c r="D826" s="96">
        <v>980</v>
      </c>
    </row>
    <row r="827" spans="1:4" ht="15" customHeight="1" x14ac:dyDescent="0.2">
      <c r="A827" s="97" t="s">
        <v>11402</v>
      </c>
      <c r="B827" s="98" t="s">
        <v>11403</v>
      </c>
      <c r="C827" s="98" t="s">
        <v>15645</v>
      </c>
      <c r="D827" s="99">
        <v>37.08</v>
      </c>
    </row>
    <row r="828" spans="1:4" ht="15" customHeight="1" x14ac:dyDescent="0.2">
      <c r="A828" s="97" t="s">
        <v>21371</v>
      </c>
      <c r="B828" s="98" t="s">
        <v>21372</v>
      </c>
      <c r="C828" s="98"/>
      <c r="D828" s="99"/>
    </row>
    <row r="829" spans="1:4" ht="15" customHeight="1" x14ac:dyDescent="0.2">
      <c r="A829" s="97" t="s">
        <v>28330</v>
      </c>
      <c r="B829" s="98" t="s">
        <v>28331</v>
      </c>
      <c r="C829" s="98" t="s">
        <v>15645</v>
      </c>
      <c r="D829" s="99">
        <v>41.14</v>
      </c>
    </row>
    <row r="830" spans="1:4" ht="15" customHeight="1" x14ac:dyDescent="0.2">
      <c r="A830" s="97" t="s">
        <v>28332</v>
      </c>
      <c r="B830" s="98" t="s">
        <v>28333</v>
      </c>
      <c r="C830" s="98" t="s">
        <v>15645</v>
      </c>
      <c r="D830" s="99">
        <v>989.45</v>
      </c>
    </row>
    <row r="831" spans="1:4" ht="15" customHeight="1" x14ac:dyDescent="0.2">
      <c r="A831" s="97" t="s">
        <v>28334</v>
      </c>
      <c r="B831" s="98" t="s">
        <v>28335</v>
      </c>
      <c r="C831" s="98" t="s">
        <v>15645</v>
      </c>
      <c r="D831" s="99">
        <v>85.59</v>
      </c>
    </row>
    <row r="832" spans="1:4" ht="15" customHeight="1" x14ac:dyDescent="0.2">
      <c r="A832" s="97" t="s">
        <v>28336</v>
      </c>
      <c r="B832" s="98" t="s">
        <v>28337</v>
      </c>
      <c r="C832" s="98" t="s">
        <v>15645</v>
      </c>
      <c r="D832" s="99">
        <v>1138.83</v>
      </c>
    </row>
    <row r="833" spans="1:4" ht="15" customHeight="1" x14ac:dyDescent="0.2">
      <c r="A833" s="97" t="s">
        <v>28338</v>
      </c>
      <c r="B833" s="98" t="s">
        <v>28339</v>
      </c>
      <c r="C833" s="98" t="s">
        <v>15645</v>
      </c>
      <c r="D833" s="99">
        <v>277.94</v>
      </c>
    </row>
    <row r="834" spans="1:4" ht="15" customHeight="1" x14ac:dyDescent="0.2">
      <c r="A834" s="97" t="s">
        <v>28340</v>
      </c>
      <c r="B834" s="98" t="s">
        <v>28341</v>
      </c>
      <c r="C834" s="98" t="s">
        <v>15645</v>
      </c>
      <c r="D834" s="99">
        <v>1542.29</v>
      </c>
    </row>
    <row r="835" spans="1:4" ht="15" customHeight="1" x14ac:dyDescent="0.2">
      <c r="A835" s="97" t="s">
        <v>28342</v>
      </c>
      <c r="B835" s="98" t="s">
        <v>28343</v>
      </c>
      <c r="C835" s="98" t="s">
        <v>15645</v>
      </c>
      <c r="D835" s="99">
        <v>539.79</v>
      </c>
    </row>
    <row r="836" spans="1:4" ht="15" customHeight="1" x14ac:dyDescent="0.2">
      <c r="A836" s="97" t="s">
        <v>28344</v>
      </c>
      <c r="B836" s="98" t="s">
        <v>28345</v>
      </c>
      <c r="C836" s="98" t="s">
        <v>15645</v>
      </c>
      <c r="D836" s="99">
        <v>1997.73</v>
      </c>
    </row>
    <row r="837" spans="1:4" ht="15" customHeight="1" x14ac:dyDescent="0.2">
      <c r="A837" s="97" t="s">
        <v>28346</v>
      </c>
      <c r="B837" s="98" t="s">
        <v>28347</v>
      </c>
      <c r="C837" s="98" t="s">
        <v>15645</v>
      </c>
      <c r="D837" s="99">
        <v>793.24</v>
      </c>
    </row>
    <row r="838" spans="1:4" ht="15" customHeight="1" x14ac:dyDescent="0.2">
      <c r="A838" s="97" t="s">
        <v>28348</v>
      </c>
      <c r="B838" s="98" t="s">
        <v>28349</v>
      </c>
      <c r="C838" s="98" t="s">
        <v>15645</v>
      </c>
      <c r="D838" s="99">
        <v>2531.77</v>
      </c>
    </row>
    <row r="839" spans="1:4" ht="15" customHeight="1" x14ac:dyDescent="0.2">
      <c r="A839" s="97" t="s">
        <v>21373</v>
      </c>
      <c r="B839" s="98" t="s">
        <v>21374</v>
      </c>
      <c r="C839" s="98" t="s">
        <v>15645</v>
      </c>
      <c r="D839" s="99">
        <v>156.77000000000001</v>
      </c>
    </row>
    <row r="840" spans="1:4" ht="15" customHeight="1" x14ac:dyDescent="0.2">
      <c r="A840" s="97" t="s">
        <v>21375</v>
      </c>
      <c r="B840" s="98" t="s">
        <v>21376</v>
      </c>
      <c r="C840" s="98" t="s">
        <v>15645</v>
      </c>
      <c r="D840" s="99">
        <v>250.44</v>
      </c>
    </row>
    <row r="841" spans="1:4" ht="15" customHeight="1" x14ac:dyDescent="0.2">
      <c r="A841" s="97" t="s">
        <v>21377</v>
      </c>
      <c r="B841" s="98" t="s">
        <v>21378</v>
      </c>
      <c r="C841" s="98" t="s">
        <v>15645</v>
      </c>
      <c r="D841" s="99">
        <v>1087.27</v>
      </c>
    </row>
    <row r="842" spans="1:4" ht="15" customHeight="1" x14ac:dyDescent="0.2">
      <c r="A842" s="97" t="s">
        <v>21379</v>
      </c>
      <c r="B842" s="98" t="s">
        <v>21380</v>
      </c>
      <c r="C842" s="98" t="s">
        <v>15645</v>
      </c>
      <c r="D842" s="99">
        <v>269.61</v>
      </c>
    </row>
    <row r="843" spans="1:4" ht="15" customHeight="1" x14ac:dyDescent="0.2">
      <c r="A843" s="94" t="s">
        <v>21381</v>
      </c>
      <c r="B843" s="95" t="s">
        <v>21382</v>
      </c>
      <c r="C843" s="96" t="s">
        <v>15645</v>
      </c>
      <c r="D843" s="96">
        <v>313.06</v>
      </c>
    </row>
    <row r="844" spans="1:4" ht="15" customHeight="1" x14ac:dyDescent="0.2">
      <c r="A844" s="97" t="s">
        <v>21383</v>
      </c>
      <c r="B844" s="98" t="s">
        <v>21384</v>
      </c>
      <c r="C844" s="98" t="s">
        <v>15645</v>
      </c>
      <c r="D844" s="99">
        <v>1254.1500000000001</v>
      </c>
    </row>
    <row r="845" spans="1:4" ht="15" customHeight="1" x14ac:dyDescent="0.2">
      <c r="A845" s="97" t="s">
        <v>21385</v>
      </c>
      <c r="B845" s="98" t="s">
        <v>21386</v>
      </c>
      <c r="C845" s="98" t="s">
        <v>15645</v>
      </c>
      <c r="D845" s="99">
        <v>593.25</v>
      </c>
    </row>
    <row r="846" spans="1:4" ht="15" customHeight="1" x14ac:dyDescent="0.2">
      <c r="A846" s="97" t="s">
        <v>21387</v>
      </c>
      <c r="B846" s="98" t="s">
        <v>21388</v>
      </c>
      <c r="C846" s="98" t="s">
        <v>15645</v>
      </c>
      <c r="D846" s="99">
        <v>438.29</v>
      </c>
    </row>
    <row r="847" spans="1:4" ht="15" customHeight="1" x14ac:dyDescent="0.2">
      <c r="A847" s="97" t="s">
        <v>21389</v>
      </c>
      <c r="B847" s="98" t="s">
        <v>21390</v>
      </c>
      <c r="C847" s="98" t="s">
        <v>15645</v>
      </c>
      <c r="D847" s="99">
        <v>1693.87</v>
      </c>
    </row>
    <row r="848" spans="1:4" ht="15" customHeight="1" x14ac:dyDescent="0.2">
      <c r="A848" s="97" t="s">
        <v>21391</v>
      </c>
      <c r="B848" s="98" t="s">
        <v>21392</v>
      </c>
      <c r="C848" s="98" t="s">
        <v>15645</v>
      </c>
      <c r="D848" s="99">
        <v>787.51</v>
      </c>
    </row>
    <row r="849" spans="1:4" ht="15" customHeight="1" x14ac:dyDescent="0.2">
      <c r="A849" s="97" t="s">
        <v>21393</v>
      </c>
      <c r="B849" s="98" t="s">
        <v>21394</v>
      </c>
      <c r="C849" s="98" t="s">
        <v>15645</v>
      </c>
      <c r="D849" s="99">
        <v>563.51</v>
      </c>
    </row>
    <row r="850" spans="1:4" ht="15" customHeight="1" x14ac:dyDescent="0.2">
      <c r="A850" s="97" t="s">
        <v>21395</v>
      </c>
      <c r="B850" s="98" t="s">
        <v>21396</v>
      </c>
      <c r="C850" s="98" t="s">
        <v>15645</v>
      </c>
      <c r="D850" s="99">
        <v>2245.4499999999998</v>
      </c>
    </row>
    <row r="851" spans="1:4" ht="15" customHeight="1" x14ac:dyDescent="0.2">
      <c r="A851" s="97" t="s">
        <v>21397</v>
      </c>
      <c r="B851" s="98" t="s">
        <v>21398</v>
      </c>
      <c r="C851" s="98" t="s">
        <v>15645</v>
      </c>
      <c r="D851" s="99">
        <v>997.37</v>
      </c>
    </row>
    <row r="852" spans="1:4" ht="15" customHeight="1" x14ac:dyDescent="0.2">
      <c r="A852" s="97" t="s">
        <v>21399</v>
      </c>
      <c r="B852" s="98" t="s">
        <v>21400</v>
      </c>
      <c r="C852" s="98" t="s">
        <v>15645</v>
      </c>
      <c r="D852" s="99">
        <v>688.74</v>
      </c>
    </row>
    <row r="853" spans="1:4" ht="15" customHeight="1" x14ac:dyDescent="0.2">
      <c r="A853" s="94" t="s">
        <v>21401</v>
      </c>
      <c r="B853" s="95" t="s">
        <v>21402</v>
      </c>
      <c r="C853" s="96" t="s">
        <v>15645</v>
      </c>
      <c r="D853" s="96">
        <v>2735.9</v>
      </c>
    </row>
    <row r="854" spans="1:4" ht="15" customHeight="1" x14ac:dyDescent="0.2">
      <c r="A854" s="97" t="s">
        <v>21403</v>
      </c>
      <c r="B854" s="98" t="s">
        <v>21404</v>
      </c>
      <c r="C854" s="98" t="s">
        <v>15645</v>
      </c>
      <c r="D854" s="99">
        <v>230.5</v>
      </c>
    </row>
    <row r="855" spans="1:4" ht="15" customHeight="1" x14ac:dyDescent="0.2">
      <c r="A855" s="97" t="s">
        <v>21405</v>
      </c>
      <c r="B855" s="98" t="s">
        <v>21406</v>
      </c>
      <c r="C855" s="98" t="s">
        <v>15645</v>
      </c>
      <c r="D855" s="99">
        <v>187.38</v>
      </c>
    </row>
    <row r="856" spans="1:4" ht="15" customHeight="1" x14ac:dyDescent="0.2">
      <c r="A856" s="97" t="s">
        <v>21407</v>
      </c>
      <c r="B856" s="98" t="s">
        <v>21408</v>
      </c>
      <c r="C856" s="98" t="s">
        <v>15645</v>
      </c>
      <c r="D856" s="99">
        <v>1215.04</v>
      </c>
    </row>
    <row r="857" spans="1:4" ht="15" customHeight="1" x14ac:dyDescent="0.2">
      <c r="A857" s="97" t="s">
        <v>21409</v>
      </c>
      <c r="B857" s="98" t="s">
        <v>21410</v>
      </c>
      <c r="C857" s="98" t="s">
        <v>15645</v>
      </c>
      <c r="D857" s="99">
        <v>499.72</v>
      </c>
    </row>
    <row r="858" spans="1:4" ht="15" customHeight="1" x14ac:dyDescent="0.2">
      <c r="A858" s="97" t="s">
        <v>21411</v>
      </c>
      <c r="B858" s="98" t="s">
        <v>21412</v>
      </c>
      <c r="C858" s="98" t="s">
        <v>15645</v>
      </c>
      <c r="D858" s="99">
        <v>262.33999999999997</v>
      </c>
    </row>
    <row r="859" spans="1:4" ht="15" customHeight="1" x14ac:dyDescent="0.2">
      <c r="A859" s="97" t="s">
        <v>21413</v>
      </c>
      <c r="B859" s="98" t="s">
        <v>21414</v>
      </c>
      <c r="C859" s="98" t="s">
        <v>15645</v>
      </c>
      <c r="D859" s="99">
        <v>1600.34</v>
      </c>
    </row>
    <row r="860" spans="1:4" ht="15" customHeight="1" x14ac:dyDescent="0.2">
      <c r="A860" s="97" t="s">
        <v>21415</v>
      </c>
      <c r="B860" s="98" t="s">
        <v>21416</v>
      </c>
      <c r="C860" s="98" t="s">
        <v>15645</v>
      </c>
      <c r="D860" s="99">
        <v>668.17</v>
      </c>
    </row>
    <row r="861" spans="1:4" ht="15" customHeight="1" x14ac:dyDescent="0.2">
      <c r="A861" s="97" t="s">
        <v>21417</v>
      </c>
      <c r="B861" s="98" t="s">
        <v>21418</v>
      </c>
      <c r="C861" s="98" t="s">
        <v>15645</v>
      </c>
      <c r="D861" s="99">
        <v>330.8</v>
      </c>
    </row>
    <row r="862" spans="1:4" ht="15" customHeight="1" x14ac:dyDescent="0.2">
      <c r="A862" s="97" t="s">
        <v>21419</v>
      </c>
      <c r="B862" s="98" t="s">
        <v>21420</v>
      </c>
      <c r="C862" s="98" t="s">
        <v>15645</v>
      </c>
      <c r="D862" s="99">
        <v>2126.11</v>
      </c>
    </row>
    <row r="863" spans="1:4" ht="15" customHeight="1" x14ac:dyDescent="0.2">
      <c r="A863" s="97" t="s">
        <v>21421</v>
      </c>
      <c r="B863" s="98" t="s">
        <v>21422</v>
      </c>
      <c r="C863" s="98" t="s">
        <v>15645</v>
      </c>
      <c r="D863" s="99">
        <v>2473.84</v>
      </c>
    </row>
    <row r="864" spans="1:4" ht="15" customHeight="1" x14ac:dyDescent="0.2">
      <c r="A864" s="97" t="s">
        <v>21423</v>
      </c>
      <c r="B864" s="98" t="s">
        <v>21424</v>
      </c>
      <c r="C864" s="98" t="s">
        <v>15645</v>
      </c>
      <c r="D864" s="99">
        <v>412.24</v>
      </c>
    </row>
    <row r="865" spans="1:4" ht="15" customHeight="1" x14ac:dyDescent="0.2">
      <c r="A865" s="97" t="s">
        <v>21425</v>
      </c>
      <c r="B865" s="98" t="s">
        <v>21426</v>
      </c>
      <c r="C865" s="98" t="s">
        <v>15645</v>
      </c>
      <c r="D865" s="99">
        <v>4212.37</v>
      </c>
    </row>
    <row r="866" spans="1:4" ht="15" customHeight="1" x14ac:dyDescent="0.2">
      <c r="A866" s="97" t="s">
        <v>11404</v>
      </c>
      <c r="B866" s="98" t="s">
        <v>11405</v>
      </c>
      <c r="C866" s="98"/>
      <c r="D866" s="99"/>
    </row>
    <row r="867" spans="1:4" ht="15" customHeight="1" x14ac:dyDescent="0.2">
      <c r="A867" s="97" t="s">
        <v>11406</v>
      </c>
      <c r="B867" s="98" t="s">
        <v>16689</v>
      </c>
      <c r="C867" s="98" t="s">
        <v>15645</v>
      </c>
      <c r="D867" s="99">
        <v>422.59</v>
      </c>
    </row>
    <row r="868" spans="1:4" ht="15" customHeight="1" x14ac:dyDescent="0.2">
      <c r="A868" s="97" t="s">
        <v>11407</v>
      </c>
      <c r="B868" s="98" t="s">
        <v>16690</v>
      </c>
      <c r="C868" s="98" t="s">
        <v>15645</v>
      </c>
      <c r="D868" s="99">
        <v>553.24</v>
      </c>
    </row>
    <row r="869" spans="1:4" ht="15" customHeight="1" x14ac:dyDescent="0.2">
      <c r="A869" s="97" t="s">
        <v>11408</v>
      </c>
      <c r="B869" s="98" t="s">
        <v>16691</v>
      </c>
      <c r="C869" s="98" t="s">
        <v>15645</v>
      </c>
      <c r="D869" s="99">
        <v>514.17999999999995</v>
      </c>
    </row>
    <row r="870" spans="1:4" ht="15" customHeight="1" x14ac:dyDescent="0.2">
      <c r="A870" s="97" t="s">
        <v>11409</v>
      </c>
      <c r="B870" s="98" t="s">
        <v>16692</v>
      </c>
      <c r="C870" s="98" t="s">
        <v>15645</v>
      </c>
      <c r="D870" s="99">
        <v>601.97</v>
      </c>
    </row>
    <row r="871" spans="1:4" ht="15" customHeight="1" x14ac:dyDescent="0.2">
      <c r="A871" s="97" t="s">
        <v>11410</v>
      </c>
      <c r="B871" s="98" t="s">
        <v>16693</v>
      </c>
      <c r="C871" s="98" t="s">
        <v>15645</v>
      </c>
      <c r="D871" s="99">
        <v>568.09</v>
      </c>
    </row>
    <row r="872" spans="1:4" ht="15" customHeight="1" x14ac:dyDescent="0.2">
      <c r="A872" s="97" t="s">
        <v>11411</v>
      </c>
      <c r="B872" s="98" t="s">
        <v>16694</v>
      </c>
      <c r="C872" s="98" t="s">
        <v>15645</v>
      </c>
      <c r="D872" s="99">
        <v>733.54</v>
      </c>
    </row>
    <row r="873" spans="1:4" ht="15" customHeight="1" x14ac:dyDescent="0.2">
      <c r="A873" s="97" t="s">
        <v>11412</v>
      </c>
      <c r="B873" s="98" t="s">
        <v>11413</v>
      </c>
      <c r="C873" s="98"/>
      <c r="D873" s="99"/>
    </row>
    <row r="874" spans="1:4" ht="15" customHeight="1" x14ac:dyDescent="0.2">
      <c r="A874" s="97" t="s">
        <v>11414</v>
      </c>
      <c r="B874" s="98" t="s">
        <v>11415</v>
      </c>
      <c r="C874" s="98" t="s">
        <v>3</v>
      </c>
      <c r="D874" s="99">
        <v>85.54</v>
      </c>
    </row>
    <row r="875" spans="1:4" ht="15" customHeight="1" x14ac:dyDescent="0.2">
      <c r="A875" s="97" t="s">
        <v>11416</v>
      </c>
      <c r="B875" s="98" t="s">
        <v>11417</v>
      </c>
      <c r="C875" s="98"/>
      <c r="D875" s="99"/>
    </row>
    <row r="876" spans="1:4" ht="15" customHeight="1" x14ac:dyDescent="0.2">
      <c r="A876" s="97" t="s">
        <v>11418</v>
      </c>
      <c r="B876" s="98" t="s">
        <v>11419</v>
      </c>
      <c r="C876" s="98" t="s">
        <v>15645</v>
      </c>
      <c r="D876" s="99">
        <v>15.27</v>
      </c>
    </row>
    <row r="877" spans="1:4" ht="15" customHeight="1" x14ac:dyDescent="0.2">
      <c r="A877" s="97" t="s">
        <v>11420</v>
      </c>
      <c r="B877" s="98" t="s">
        <v>11421</v>
      </c>
      <c r="C877" s="98"/>
      <c r="D877" s="99"/>
    </row>
    <row r="878" spans="1:4" ht="15" customHeight="1" x14ac:dyDescent="0.2">
      <c r="A878" s="97" t="s">
        <v>11422</v>
      </c>
      <c r="B878" s="98" t="s">
        <v>11423</v>
      </c>
      <c r="C878" s="98" t="s">
        <v>15645</v>
      </c>
      <c r="D878" s="99">
        <v>6458.72</v>
      </c>
    </row>
    <row r="879" spans="1:4" ht="15" customHeight="1" x14ac:dyDescent="0.2">
      <c r="A879" s="97" t="s">
        <v>11424</v>
      </c>
      <c r="B879" s="98" t="s">
        <v>11425</v>
      </c>
      <c r="C879" s="98" t="s">
        <v>15645</v>
      </c>
      <c r="D879" s="99">
        <v>7544.13</v>
      </c>
    </row>
    <row r="880" spans="1:4" ht="15" customHeight="1" x14ac:dyDescent="0.2">
      <c r="A880" s="97" t="s">
        <v>11426</v>
      </c>
      <c r="B880" s="98" t="s">
        <v>11427</v>
      </c>
      <c r="C880" s="98" t="s">
        <v>15645</v>
      </c>
      <c r="D880" s="99">
        <v>1493.41</v>
      </c>
    </row>
    <row r="881" spans="1:4" ht="15" customHeight="1" x14ac:dyDescent="0.2">
      <c r="A881" s="94" t="s">
        <v>11428</v>
      </c>
      <c r="B881" s="95" t="s">
        <v>11429</v>
      </c>
      <c r="C881" s="96" t="s">
        <v>15645</v>
      </c>
      <c r="D881" s="96">
        <v>1632.63</v>
      </c>
    </row>
    <row r="882" spans="1:4" ht="15" customHeight="1" x14ac:dyDescent="0.2">
      <c r="A882" s="97" t="s">
        <v>11430</v>
      </c>
      <c r="B882" s="98" t="s">
        <v>11431</v>
      </c>
      <c r="C882" s="98"/>
      <c r="D882" s="99"/>
    </row>
    <row r="883" spans="1:4" ht="15" customHeight="1" x14ac:dyDescent="0.2">
      <c r="A883" s="97" t="s">
        <v>11432</v>
      </c>
      <c r="B883" s="98" t="s">
        <v>11433</v>
      </c>
      <c r="C883" s="98" t="s">
        <v>15645</v>
      </c>
      <c r="D883" s="99">
        <v>126.95</v>
      </c>
    </row>
    <row r="884" spans="1:4" ht="15" customHeight="1" x14ac:dyDescent="0.2">
      <c r="A884" s="97" t="s">
        <v>11434</v>
      </c>
      <c r="B884" s="98" t="s">
        <v>11435</v>
      </c>
      <c r="C884" s="98" t="s">
        <v>15645</v>
      </c>
      <c r="D884" s="99">
        <v>126.95</v>
      </c>
    </row>
    <row r="885" spans="1:4" ht="15" customHeight="1" x14ac:dyDescent="0.2">
      <c r="A885" s="97" t="s">
        <v>11436</v>
      </c>
      <c r="B885" s="98" t="s">
        <v>11437</v>
      </c>
      <c r="C885" s="98" t="s">
        <v>15645</v>
      </c>
      <c r="D885" s="99">
        <v>131.94999999999999</v>
      </c>
    </row>
    <row r="886" spans="1:4" ht="15" customHeight="1" x14ac:dyDescent="0.2">
      <c r="A886" s="97" t="s">
        <v>11438</v>
      </c>
      <c r="B886" s="98" t="s">
        <v>11439</v>
      </c>
      <c r="C886" s="98" t="s">
        <v>15645</v>
      </c>
      <c r="D886" s="99">
        <v>121.95</v>
      </c>
    </row>
    <row r="887" spans="1:4" ht="15" customHeight="1" x14ac:dyDescent="0.2">
      <c r="A887" s="97" t="s">
        <v>11440</v>
      </c>
      <c r="B887" s="98" t="s">
        <v>11441</v>
      </c>
      <c r="C887" s="98" t="s">
        <v>15645</v>
      </c>
      <c r="D887" s="99">
        <v>21.55</v>
      </c>
    </row>
    <row r="888" spans="1:4" ht="15" customHeight="1" x14ac:dyDescent="0.2">
      <c r="A888" s="94" t="s">
        <v>11442</v>
      </c>
      <c r="B888" s="95" t="s">
        <v>11443</v>
      </c>
      <c r="C888" s="96" t="s">
        <v>15645</v>
      </c>
      <c r="D888" s="96">
        <v>305.86</v>
      </c>
    </row>
    <row r="889" spans="1:4" ht="15" customHeight="1" x14ac:dyDescent="0.2">
      <c r="A889" s="97" t="s">
        <v>11444</v>
      </c>
      <c r="B889" s="98" t="s">
        <v>11445</v>
      </c>
      <c r="C889" s="98" t="s">
        <v>15645</v>
      </c>
      <c r="D889" s="99">
        <v>112.28</v>
      </c>
    </row>
    <row r="890" spans="1:4" ht="15" customHeight="1" x14ac:dyDescent="0.2">
      <c r="A890" s="94" t="s">
        <v>11446</v>
      </c>
      <c r="B890" s="95" t="s">
        <v>11447</v>
      </c>
      <c r="C890" s="96" t="s">
        <v>15645</v>
      </c>
      <c r="D890" s="96">
        <v>187.59</v>
      </c>
    </row>
    <row r="891" spans="1:4" ht="15" customHeight="1" x14ac:dyDescent="0.2">
      <c r="A891" s="97" t="s">
        <v>11448</v>
      </c>
      <c r="B891" s="98" t="s">
        <v>11449</v>
      </c>
      <c r="C891" s="98" t="s">
        <v>15645</v>
      </c>
      <c r="D891" s="99">
        <v>195.94</v>
      </c>
    </row>
    <row r="892" spans="1:4" ht="15" customHeight="1" x14ac:dyDescent="0.2">
      <c r="A892" s="94" t="s">
        <v>11450</v>
      </c>
      <c r="B892" s="95" t="s">
        <v>11451</v>
      </c>
      <c r="C892" s="96" t="s">
        <v>15645</v>
      </c>
      <c r="D892" s="96">
        <v>29.5</v>
      </c>
    </row>
    <row r="893" spans="1:4" ht="15" customHeight="1" x14ac:dyDescent="0.2">
      <c r="A893" s="97" t="s">
        <v>11452</v>
      </c>
      <c r="B893" s="98" t="s">
        <v>11453</v>
      </c>
      <c r="C893" s="98" t="s">
        <v>15645</v>
      </c>
      <c r="D893" s="99">
        <v>57.26</v>
      </c>
    </row>
    <row r="894" spans="1:4" ht="15" customHeight="1" x14ac:dyDescent="0.2">
      <c r="A894" s="97" t="s">
        <v>11454</v>
      </c>
      <c r="B894" s="98" t="s">
        <v>11455</v>
      </c>
      <c r="C894" s="98" t="s">
        <v>15645</v>
      </c>
      <c r="D894" s="99">
        <v>149.84</v>
      </c>
    </row>
    <row r="895" spans="1:4" ht="15" customHeight="1" x14ac:dyDescent="0.2">
      <c r="A895" s="97" t="s">
        <v>11456</v>
      </c>
      <c r="B895" s="98" t="s">
        <v>11457</v>
      </c>
      <c r="C895" s="98" t="s">
        <v>15645</v>
      </c>
      <c r="D895" s="99">
        <v>209.02</v>
      </c>
    </row>
    <row r="896" spans="1:4" ht="15" customHeight="1" x14ac:dyDescent="0.2">
      <c r="A896" s="97" t="s">
        <v>11458</v>
      </c>
      <c r="B896" s="98" t="s">
        <v>11459</v>
      </c>
      <c r="C896" s="98" t="s">
        <v>15645</v>
      </c>
      <c r="D896" s="99">
        <v>261.56</v>
      </c>
    </row>
    <row r="897" spans="1:4" ht="15" customHeight="1" x14ac:dyDescent="0.2">
      <c r="A897" s="94" t="s">
        <v>11460</v>
      </c>
      <c r="B897" s="95" t="s">
        <v>11461</v>
      </c>
      <c r="C897" s="96" t="s">
        <v>15645</v>
      </c>
      <c r="D897" s="96">
        <v>7.41</v>
      </c>
    </row>
    <row r="898" spans="1:4" ht="15" customHeight="1" x14ac:dyDescent="0.2">
      <c r="A898" s="97" t="s">
        <v>11462</v>
      </c>
      <c r="B898" s="98" t="s">
        <v>11463</v>
      </c>
      <c r="C898" s="98" t="s">
        <v>15645</v>
      </c>
      <c r="D898" s="99">
        <v>516.13</v>
      </c>
    </row>
    <row r="899" spans="1:4" ht="15" customHeight="1" x14ac:dyDescent="0.2">
      <c r="A899" s="97" t="s">
        <v>11464</v>
      </c>
      <c r="B899" s="98" t="s">
        <v>11465</v>
      </c>
      <c r="C899" s="98" t="s">
        <v>15645</v>
      </c>
      <c r="D899" s="99">
        <v>11.69</v>
      </c>
    </row>
    <row r="900" spans="1:4" ht="15" customHeight="1" x14ac:dyDescent="0.2">
      <c r="A900" s="97" t="s">
        <v>11466</v>
      </c>
      <c r="B900" s="98" t="s">
        <v>11467</v>
      </c>
      <c r="C900" s="98" t="s">
        <v>15645</v>
      </c>
      <c r="D900" s="99">
        <v>286.18</v>
      </c>
    </row>
    <row r="901" spans="1:4" ht="15" customHeight="1" x14ac:dyDescent="0.2">
      <c r="A901" s="97" t="s">
        <v>11468</v>
      </c>
      <c r="B901" s="98" t="s">
        <v>11469</v>
      </c>
      <c r="C901" s="98" t="s">
        <v>15645</v>
      </c>
      <c r="D901" s="99">
        <v>358.18</v>
      </c>
    </row>
    <row r="902" spans="1:4" ht="15" customHeight="1" x14ac:dyDescent="0.2">
      <c r="A902" s="97" t="s">
        <v>11470</v>
      </c>
      <c r="B902" s="98" t="s">
        <v>11471</v>
      </c>
      <c r="C902" s="98" t="s">
        <v>15645</v>
      </c>
      <c r="D902" s="99">
        <v>202.28</v>
      </c>
    </row>
    <row r="903" spans="1:4" ht="15" customHeight="1" x14ac:dyDescent="0.2">
      <c r="A903" s="97" t="s">
        <v>11472</v>
      </c>
      <c r="B903" s="98" t="s">
        <v>11473</v>
      </c>
      <c r="C903" s="98" t="s">
        <v>15645</v>
      </c>
      <c r="D903" s="99">
        <v>103.46</v>
      </c>
    </row>
    <row r="904" spans="1:4" ht="15" customHeight="1" x14ac:dyDescent="0.2">
      <c r="A904" s="97" t="s">
        <v>11474</v>
      </c>
      <c r="B904" s="98" t="s">
        <v>11475</v>
      </c>
      <c r="C904" s="98" t="s">
        <v>15645</v>
      </c>
      <c r="D904" s="99">
        <v>206.7</v>
      </c>
    </row>
    <row r="905" spans="1:4" ht="15" customHeight="1" x14ac:dyDescent="0.2">
      <c r="A905" s="97" t="s">
        <v>11476</v>
      </c>
      <c r="B905" s="98" t="s">
        <v>11477</v>
      </c>
      <c r="C905" s="98" t="s">
        <v>15645</v>
      </c>
      <c r="D905" s="99">
        <v>615.65</v>
      </c>
    </row>
    <row r="906" spans="1:4" ht="15" customHeight="1" x14ac:dyDescent="0.2">
      <c r="A906" s="97" t="s">
        <v>11478</v>
      </c>
      <c r="B906" s="98" t="s">
        <v>11479</v>
      </c>
      <c r="C906" s="98" t="s">
        <v>15645</v>
      </c>
      <c r="D906" s="99">
        <v>1841.63</v>
      </c>
    </row>
    <row r="907" spans="1:4" ht="15" customHeight="1" x14ac:dyDescent="0.2">
      <c r="A907" s="97" t="s">
        <v>11480</v>
      </c>
      <c r="B907" s="98" t="s">
        <v>11481</v>
      </c>
      <c r="C907" s="98" t="s">
        <v>15645</v>
      </c>
      <c r="D907" s="99">
        <v>34.86</v>
      </c>
    </row>
    <row r="908" spans="1:4" ht="15" customHeight="1" x14ac:dyDescent="0.2">
      <c r="A908" s="97" t="s">
        <v>11482</v>
      </c>
      <c r="B908" s="98" t="s">
        <v>11483</v>
      </c>
      <c r="C908" s="98" t="s">
        <v>15645</v>
      </c>
      <c r="D908" s="99">
        <v>98.3</v>
      </c>
    </row>
    <row r="909" spans="1:4" ht="15" customHeight="1" x14ac:dyDescent="0.2">
      <c r="A909" s="97" t="s">
        <v>11484</v>
      </c>
      <c r="B909" s="98" t="s">
        <v>11485</v>
      </c>
      <c r="C909" s="98" t="s">
        <v>15645</v>
      </c>
      <c r="D909" s="99">
        <v>349.02</v>
      </c>
    </row>
    <row r="910" spans="1:4" ht="15" customHeight="1" x14ac:dyDescent="0.2">
      <c r="A910" s="97" t="s">
        <v>11486</v>
      </c>
      <c r="B910" s="98" t="s">
        <v>11487</v>
      </c>
      <c r="C910" s="98" t="s">
        <v>15645</v>
      </c>
      <c r="D910" s="99">
        <v>890.2</v>
      </c>
    </row>
    <row r="911" spans="1:4" ht="15" customHeight="1" x14ac:dyDescent="0.2">
      <c r="A911" s="97" t="s">
        <v>11488</v>
      </c>
      <c r="B911" s="98" t="s">
        <v>11489</v>
      </c>
      <c r="C911" s="98" t="s">
        <v>15645</v>
      </c>
      <c r="D911" s="99">
        <v>2189.59</v>
      </c>
    </row>
    <row r="912" spans="1:4" ht="15" customHeight="1" x14ac:dyDescent="0.2">
      <c r="A912" s="97" t="s">
        <v>11490</v>
      </c>
      <c r="B912" s="98" t="s">
        <v>11491</v>
      </c>
      <c r="C912" s="98" t="s">
        <v>15645</v>
      </c>
      <c r="D912" s="99">
        <v>58.73</v>
      </c>
    </row>
    <row r="913" spans="1:4" ht="15" customHeight="1" x14ac:dyDescent="0.2">
      <c r="A913" s="97" t="s">
        <v>11492</v>
      </c>
      <c r="B913" s="98" t="s">
        <v>11493</v>
      </c>
      <c r="C913" s="98" t="s">
        <v>15645</v>
      </c>
      <c r="D913" s="99">
        <v>107.68</v>
      </c>
    </row>
    <row r="914" spans="1:4" ht="15" customHeight="1" x14ac:dyDescent="0.2">
      <c r="A914" s="97">
        <v>11</v>
      </c>
      <c r="B914" s="98" t="s">
        <v>11494</v>
      </c>
      <c r="C914" s="98"/>
      <c r="D914" s="99"/>
    </row>
    <row r="915" spans="1:4" ht="15" customHeight="1" x14ac:dyDescent="0.2">
      <c r="A915" s="97" t="s">
        <v>11495</v>
      </c>
      <c r="B915" s="98" t="s">
        <v>11496</v>
      </c>
      <c r="C915" s="98"/>
      <c r="D915" s="99"/>
    </row>
    <row r="916" spans="1:4" ht="15" customHeight="1" x14ac:dyDescent="0.2">
      <c r="A916" s="97" t="s">
        <v>11497</v>
      </c>
      <c r="B916" s="98" t="s">
        <v>11498</v>
      </c>
      <c r="C916" s="98" t="s">
        <v>3</v>
      </c>
      <c r="D916" s="99">
        <v>8.56</v>
      </c>
    </row>
    <row r="917" spans="1:4" ht="15" customHeight="1" x14ac:dyDescent="0.2">
      <c r="A917" s="97" t="s">
        <v>11499</v>
      </c>
      <c r="B917" s="98" t="s">
        <v>11500</v>
      </c>
      <c r="C917" s="98" t="s">
        <v>3</v>
      </c>
      <c r="D917" s="99">
        <v>11.42</v>
      </c>
    </row>
    <row r="918" spans="1:4" ht="15" customHeight="1" x14ac:dyDescent="0.2">
      <c r="A918" s="97" t="s">
        <v>11501</v>
      </c>
      <c r="B918" s="98" t="s">
        <v>11502</v>
      </c>
      <c r="C918" s="98" t="s">
        <v>3</v>
      </c>
      <c r="D918" s="99">
        <v>19.68</v>
      </c>
    </row>
    <row r="919" spans="1:4" ht="15" customHeight="1" x14ac:dyDescent="0.2">
      <c r="A919" s="97" t="s">
        <v>11503</v>
      </c>
      <c r="B919" s="98" t="s">
        <v>11504</v>
      </c>
      <c r="C919" s="98" t="s">
        <v>3</v>
      </c>
      <c r="D919" s="99">
        <v>26.29</v>
      </c>
    </row>
    <row r="920" spans="1:4" ht="15" customHeight="1" x14ac:dyDescent="0.2">
      <c r="A920" s="97" t="s">
        <v>11505</v>
      </c>
      <c r="B920" s="98" t="s">
        <v>11506</v>
      </c>
      <c r="C920" s="98" t="s">
        <v>3</v>
      </c>
      <c r="D920" s="99">
        <v>29.59</v>
      </c>
    </row>
    <row r="921" spans="1:4" ht="15" customHeight="1" x14ac:dyDescent="0.2">
      <c r="A921" s="97" t="s">
        <v>11507</v>
      </c>
      <c r="B921" s="98" t="s">
        <v>11508</v>
      </c>
      <c r="C921" s="98" t="s">
        <v>3</v>
      </c>
      <c r="D921" s="99">
        <v>40.36</v>
      </c>
    </row>
    <row r="922" spans="1:4" ht="15" customHeight="1" x14ac:dyDescent="0.2">
      <c r="A922" s="97" t="s">
        <v>11509</v>
      </c>
      <c r="B922" s="98" t="s">
        <v>11510</v>
      </c>
      <c r="C922" s="98" t="s">
        <v>3</v>
      </c>
      <c r="D922" s="99">
        <v>62.38</v>
      </c>
    </row>
    <row r="923" spans="1:4" ht="15" customHeight="1" x14ac:dyDescent="0.2">
      <c r="A923" s="97" t="s">
        <v>11511</v>
      </c>
      <c r="B923" s="98" t="s">
        <v>11512</v>
      </c>
      <c r="C923" s="98" t="s">
        <v>3</v>
      </c>
      <c r="D923" s="99">
        <v>86.51</v>
      </c>
    </row>
    <row r="924" spans="1:4" ht="15" customHeight="1" x14ac:dyDescent="0.2">
      <c r="A924" s="97" t="s">
        <v>11513</v>
      </c>
      <c r="B924" s="98" t="s">
        <v>11514</v>
      </c>
      <c r="C924" s="98"/>
      <c r="D924" s="99"/>
    </row>
    <row r="925" spans="1:4" ht="15" customHeight="1" x14ac:dyDescent="0.2">
      <c r="A925" s="97" t="s">
        <v>11515</v>
      </c>
      <c r="B925" s="98" t="s">
        <v>11516</v>
      </c>
      <c r="C925" s="98" t="s">
        <v>3</v>
      </c>
      <c r="D925" s="99">
        <v>6.49</v>
      </c>
    </row>
    <row r="926" spans="1:4" ht="15" customHeight="1" x14ac:dyDescent="0.2">
      <c r="A926" s="97" t="s">
        <v>11517</v>
      </c>
      <c r="B926" s="98" t="s">
        <v>11518</v>
      </c>
      <c r="C926" s="98" t="s">
        <v>3</v>
      </c>
      <c r="D926" s="99">
        <v>11.3</v>
      </c>
    </row>
    <row r="927" spans="1:4" ht="15" customHeight="1" x14ac:dyDescent="0.2">
      <c r="A927" s="97" t="s">
        <v>11519</v>
      </c>
      <c r="B927" s="98" t="s">
        <v>11520</v>
      </c>
      <c r="C927" s="98"/>
      <c r="D927" s="99"/>
    </row>
    <row r="928" spans="1:4" ht="15" customHeight="1" x14ac:dyDescent="0.2">
      <c r="A928" s="97" t="s">
        <v>11521</v>
      </c>
      <c r="B928" s="98" t="s">
        <v>11522</v>
      </c>
      <c r="C928" s="98" t="s">
        <v>3</v>
      </c>
      <c r="D928" s="99">
        <v>19.350000000000001</v>
      </c>
    </row>
    <row r="929" spans="1:4" ht="15" customHeight="1" x14ac:dyDescent="0.2">
      <c r="A929" s="91" t="s">
        <v>11523</v>
      </c>
      <c r="B929" s="92" t="s">
        <v>11524</v>
      </c>
      <c r="C929" s="93" t="s">
        <v>3</v>
      </c>
      <c r="D929" s="93">
        <v>30.83</v>
      </c>
    </row>
    <row r="930" spans="1:4" ht="15" customHeight="1" x14ac:dyDescent="0.2">
      <c r="A930" s="94" t="s">
        <v>11525</v>
      </c>
      <c r="B930" s="95" t="s">
        <v>11526</v>
      </c>
      <c r="C930" s="96" t="s">
        <v>3</v>
      </c>
      <c r="D930" s="96">
        <v>63.32</v>
      </c>
    </row>
    <row r="931" spans="1:4" ht="15" customHeight="1" x14ac:dyDescent="0.2">
      <c r="A931" s="97" t="s">
        <v>11527</v>
      </c>
      <c r="B931" s="98" t="s">
        <v>11528</v>
      </c>
      <c r="C931" s="98"/>
      <c r="D931" s="99"/>
    </row>
    <row r="932" spans="1:4" ht="15" customHeight="1" x14ac:dyDescent="0.2">
      <c r="A932" s="97" t="s">
        <v>11529</v>
      </c>
      <c r="B932" s="98" t="s">
        <v>11498</v>
      </c>
      <c r="C932" s="98" t="s">
        <v>3</v>
      </c>
      <c r="D932" s="99">
        <v>35.51</v>
      </c>
    </row>
    <row r="933" spans="1:4" ht="15" customHeight="1" x14ac:dyDescent="0.2">
      <c r="A933" s="97" t="s">
        <v>11530</v>
      </c>
      <c r="B933" s="98" t="s">
        <v>11500</v>
      </c>
      <c r="C933" s="98" t="s">
        <v>3</v>
      </c>
      <c r="D933" s="99">
        <v>48.72</v>
      </c>
    </row>
    <row r="934" spans="1:4" ht="15" customHeight="1" x14ac:dyDescent="0.2">
      <c r="A934" s="97" t="s">
        <v>11531</v>
      </c>
      <c r="B934" s="98" t="s">
        <v>11502</v>
      </c>
      <c r="C934" s="98" t="s">
        <v>3</v>
      </c>
      <c r="D934" s="99">
        <v>64.05</v>
      </c>
    </row>
    <row r="935" spans="1:4" ht="15" customHeight="1" x14ac:dyDescent="0.2">
      <c r="A935" s="97" t="s">
        <v>11532</v>
      </c>
      <c r="B935" s="98" t="s">
        <v>11504</v>
      </c>
      <c r="C935" s="98" t="s">
        <v>3</v>
      </c>
      <c r="D935" s="99">
        <v>82.39</v>
      </c>
    </row>
    <row r="936" spans="1:4" ht="15" customHeight="1" x14ac:dyDescent="0.2">
      <c r="A936" s="97" t="s">
        <v>11533</v>
      </c>
      <c r="B936" s="98" t="s">
        <v>11506</v>
      </c>
      <c r="C936" s="98" t="s">
        <v>3</v>
      </c>
      <c r="D936" s="99">
        <v>101.69</v>
      </c>
    </row>
    <row r="937" spans="1:4" ht="15" customHeight="1" x14ac:dyDescent="0.2">
      <c r="A937" s="97" t="s">
        <v>11534</v>
      </c>
      <c r="B937" s="98" t="s">
        <v>11508</v>
      </c>
      <c r="C937" s="98" t="s">
        <v>3</v>
      </c>
      <c r="D937" s="99">
        <v>135.5</v>
      </c>
    </row>
    <row r="938" spans="1:4" ht="15" customHeight="1" x14ac:dyDescent="0.2">
      <c r="A938" s="97" t="s">
        <v>11535</v>
      </c>
      <c r="B938" s="98" t="s">
        <v>11510</v>
      </c>
      <c r="C938" s="98" t="s">
        <v>3</v>
      </c>
      <c r="D938" s="99">
        <v>163.65</v>
      </c>
    </row>
    <row r="939" spans="1:4" ht="15" customHeight="1" x14ac:dyDescent="0.2">
      <c r="A939" s="94" t="s">
        <v>11536</v>
      </c>
      <c r="B939" s="95" t="s">
        <v>11537</v>
      </c>
      <c r="C939" s="96"/>
      <c r="D939" s="96"/>
    </row>
    <row r="940" spans="1:4" ht="15" customHeight="1" x14ac:dyDescent="0.2">
      <c r="A940" s="97" t="s">
        <v>11538</v>
      </c>
      <c r="B940" s="98" t="s">
        <v>11539</v>
      </c>
      <c r="C940" s="98" t="s">
        <v>3</v>
      </c>
      <c r="D940" s="99">
        <v>40.25</v>
      </c>
    </row>
    <row r="941" spans="1:4" ht="15" customHeight="1" x14ac:dyDescent="0.2">
      <c r="A941" s="97" t="s">
        <v>11540</v>
      </c>
      <c r="B941" s="98" t="s">
        <v>11541</v>
      </c>
      <c r="C941" s="98" t="s">
        <v>3</v>
      </c>
      <c r="D941" s="99">
        <v>46.43</v>
      </c>
    </row>
    <row r="942" spans="1:4" ht="15" customHeight="1" x14ac:dyDescent="0.2">
      <c r="A942" s="94" t="s">
        <v>11542</v>
      </c>
      <c r="B942" s="95" t="s">
        <v>11543</v>
      </c>
      <c r="C942" s="96" t="s">
        <v>3</v>
      </c>
      <c r="D942" s="96">
        <v>49.22</v>
      </c>
    </row>
    <row r="943" spans="1:4" ht="15" customHeight="1" x14ac:dyDescent="0.2">
      <c r="A943" s="97" t="s">
        <v>11544</v>
      </c>
      <c r="B943" s="98" t="s">
        <v>11545</v>
      </c>
      <c r="C943" s="98" t="s">
        <v>3</v>
      </c>
      <c r="D943" s="99">
        <v>49.02</v>
      </c>
    </row>
    <row r="944" spans="1:4" ht="15" customHeight="1" x14ac:dyDescent="0.2">
      <c r="A944" s="97" t="s">
        <v>11546</v>
      </c>
      <c r="B944" s="98" t="s">
        <v>11547</v>
      </c>
      <c r="C944" s="98" t="s">
        <v>3</v>
      </c>
      <c r="D944" s="99">
        <v>71.400000000000006</v>
      </c>
    </row>
    <row r="945" spans="1:4" ht="15" customHeight="1" x14ac:dyDescent="0.2">
      <c r="A945" s="97" t="s">
        <v>11548</v>
      </c>
      <c r="B945" s="98" t="s">
        <v>11549</v>
      </c>
      <c r="C945" s="98" t="s">
        <v>3</v>
      </c>
      <c r="D945" s="99">
        <v>154.49</v>
      </c>
    </row>
    <row r="946" spans="1:4" ht="15" customHeight="1" x14ac:dyDescent="0.2">
      <c r="A946" s="94" t="s">
        <v>11550</v>
      </c>
      <c r="B946" s="95" t="s">
        <v>11551</v>
      </c>
      <c r="C946" s="96" t="s">
        <v>15645</v>
      </c>
      <c r="D946" s="96">
        <v>8.58</v>
      </c>
    </row>
    <row r="947" spans="1:4" ht="15" customHeight="1" x14ac:dyDescent="0.2">
      <c r="A947" s="97" t="s">
        <v>11552</v>
      </c>
      <c r="B947" s="98" t="s">
        <v>11553</v>
      </c>
      <c r="C947" s="98" t="s">
        <v>15645</v>
      </c>
      <c r="D947" s="99">
        <v>9.08</v>
      </c>
    </row>
    <row r="948" spans="1:4" ht="15" customHeight="1" x14ac:dyDescent="0.2">
      <c r="A948" s="97" t="s">
        <v>11554</v>
      </c>
      <c r="B948" s="98" t="s">
        <v>11555</v>
      </c>
      <c r="C948" s="98" t="s">
        <v>15645</v>
      </c>
      <c r="D948" s="99">
        <v>10.97</v>
      </c>
    </row>
    <row r="949" spans="1:4" ht="15" customHeight="1" x14ac:dyDescent="0.2">
      <c r="A949" s="97" t="s">
        <v>11556</v>
      </c>
      <c r="B949" s="98" t="s">
        <v>11557</v>
      </c>
      <c r="C949" s="98" t="s">
        <v>15645</v>
      </c>
      <c r="D949" s="99">
        <v>12.83</v>
      </c>
    </row>
    <row r="950" spans="1:4" ht="15" customHeight="1" x14ac:dyDescent="0.2">
      <c r="A950" s="97" t="s">
        <v>11558</v>
      </c>
      <c r="B950" s="98" t="s">
        <v>11559</v>
      </c>
      <c r="C950" s="98" t="s">
        <v>15645</v>
      </c>
      <c r="D950" s="99">
        <v>15.06</v>
      </c>
    </row>
    <row r="951" spans="1:4" ht="15" customHeight="1" x14ac:dyDescent="0.2">
      <c r="A951" s="97" t="s">
        <v>11560</v>
      </c>
      <c r="B951" s="98" t="s">
        <v>11561</v>
      </c>
      <c r="C951" s="98" t="s">
        <v>15645</v>
      </c>
      <c r="D951" s="99">
        <v>19.46</v>
      </c>
    </row>
    <row r="952" spans="1:4" ht="15" customHeight="1" x14ac:dyDescent="0.2">
      <c r="A952" s="97" t="s">
        <v>11562</v>
      </c>
      <c r="B952" s="98" t="s">
        <v>11563</v>
      </c>
      <c r="C952" s="98" t="s">
        <v>15645</v>
      </c>
      <c r="D952" s="99">
        <v>22.89</v>
      </c>
    </row>
    <row r="953" spans="1:4" ht="15" customHeight="1" x14ac:dyDescent="0.2">
      <c r="A953" s="97" t="s">
        <v>11564</v>
      </c>
      <c r="B953" s="98" t="s">
        <v>11565</v>
      </c>
      <c r="C953" s="98" t="s">
        <v>3</v>
      </c>
      <c r="D953" s="99">
        <v>6.01</v>
      </c>
    </row>
    <row r="954" spans="1:4" ht="15" customHeight="1" x14ac:dyDescent="0.2">
      <c r="A954" s="94" t="s">
        <v>11566</v>
      </c>
      <c r="B954" s="95" t="s">
        <v>11567</v>
      </c>
      <c r="C954" s="96" t="s">
        <v>15645</v>
      </c>
      <c r="D954" s="96">
        <v>36.83</v>
      </c>
    </row>
    <row r="955" spans="1:4" ht="15" customHeight="1" x14ac:dyDescent="0.2">
      <c r="A955" s="97" t="s">
        <v>11568</v>
      </c>
      <c r="B955" s="98" t="s">
        <v>11569</v>
      </c>
      <c r="C955" s="98" t="s">
        <v>15645</v>
      </c>
      <c r="D955" s="99">
        <v>43.09</v>
      </c>
    </row>
    <row r="956" spans="1:4" ht="15" customHeight="1" x14ac:dyDescent="0.2">
      <c r="A956" s="97" t="s">
        <v>11570</v>
      </c>
      <c r="B956" s="98" t="s">
        <v>11571</v>
      </c>
      <c r="C956" s="98" t="s">
        <v>15645</v>
      </c>
      <c r="D956" s="99">
        <v>47.43</v>
      </c>
    </row>
    <row r="957" spans="1:4" ht="15" customHeight="1" x14ac:dyDescent="0.2">
      <c r="A957" s="97" t="s">
        <v>11572</v>
      </c>
      <c r="B957" s="98" t="s">
        <v>11573</v>
      </c>
      <c r="C957" s="98" t="s">
        <v>15645</v>
      </c>
      <c r="D957" s="99">
        <v>54.68</v>
      </c>
    </row>
    <row r="958" spans="1:4" ht="15" customHeight="1" x14ac:dyDescent="0.2">
      <c r="A958" s="97" t="s">
        <v>11574</v>
      </c>
      <c r="B958" s="98" t="s">
        <v>11575</v>
      </c>
      <c r="C958" s="98" t="s">
        <v>15645</v>
      </c>
      <c r="D958" s="99">
        <v>74.459999999999994</v>
      </c>
    </row>
    <row r="959" spans="1:4" ht="15" customHeight="1" x14ac:dyDescent="0.2">
      <c r="A959" s="97" t="s">
        <v>11576</v>
      </c>
      <c r="B959" s="98" t="s">
        <v>11577</v>
      </c>
      <c r="C959" s="98" t="s">
        <v>15645</v>
      </c>
      <c r="D959" s="99">
        <v>140.97999999999999</v>
      </c>
    </row>
    <row r="960" spans="1:4" ht="15" customHeight="1" x14ac:dyDescent="0.2">
      <c r="A960" s="97" t="s">
        <v>11578</v>
      </c>
      <c r="B960" s="98" t="s">
        <v>11579</v>
      </c>
      <c r="C960" s="98" t="s">
        <v>15645</v>
      </c>
      <c r="D960" s="99">
        <v>24.72</v>
      </c>
    </row>
    <row r="961" spans="1:4" ht="15" customHeight="1" x14ac:dyDescent="0.2">
      <c r="A961" s="97" t="s">
        <v>11580</v>
      </c>
      <c r="B961" s="98" t="s">
        <v>11581</v>
      </c>
      <c r="C961" s="98" t="s">
        <v>15645</v>
      </c>
      <c r="D961" s="99">
        <v>29.66</v>
      </c>
    </row>
    <row r="962" spans="1:4" ht="15" customHeight="1" x14ac:dyDescent="0.2">
      <c r="A962" s="97" t="s">
        <v>11582</v>
      </c>
      <c r="B962" s="98" t="s">
        <v>11583</v>
      </c>
      <c r="C962" s="98" t="s">
        <v>15645</v>
      </c>
      <c r="D962" s="99">
        <v>47.85</v>
      </c>
    </row>
    <row r="963" spans="1:4" ht="15" customHeight="1" x14ac:dyDescent="0.2">
      <c r="A963" s="97" t="s">
        <v>11584</v>
      </c>
      <c r="B963" s="98" t="s">
        <v>11585</v>
      </c>
      <c r="C963" s="98" t="s">
        <v>15645</v>
      </c>
      <c r="D963" s="99">
        <v>43.51</v>
      </c>
    </row>
    <row r="964" spans="1:4" ht="15" customHeight="1" x14ac:dyDescent="0.2">
      <c r="A964" s="97" t="s">
        <v>11586</v>
      </c>
      <c r="B964" s="98" t="s">
        <v>11587</v>
      </c>
      <c r="C964" s="98" t="s">
        <v>15645</v>
      </c>
      <c r="D964" s="99">
        <v>58.48</v>
      </c>
    </row>
    <row r="965" spans="1:4" ht="15" customHeight="1" x14ac:dyDescent="0.2">
      <c r="A965" s="97" t="s">
        <v>11588</v>
      </c>
      <c r="B965" s="98" t="s">
        <v>11589</v>
      </c>
      <c r="C965" s="98" t="s">
        <v>15645</v>
      </c>
      <c r="D965" s="99">
        <v>99</v>
      </c>
    </row>
    <row r="966" spans="1:4" ht="15" customHeight="1" x14ac:dyDescent="0.2">
      <c r="A966" s="97" t="s">
        <v>11590</v>
      </c>
      <c r="B966" s="98" t="s">
        <v>11591</v>
      </c>
      <c r="C966" s="98" t="s">
        <v>15645</v>
      </c>
      <c r="D966" s="99">
        <v>64.44</v>
      </c>
    </row>
    <row r="967" spans="1:4" ht="15" customHeight="1" x14ac:dyDescent="0.2">
      <c r="A967" s="97" t="s">
        <v>11592</v>
      </c>
      <c r="B967" s="98" t="s">
        <v>11593</v>
      </c>
      <c r="C967" s="98" t="s">
        <v>15645</v>
      </c>
      <c r="D967" s="99">
        <v>68.37</v>
      </c>
    </row>
    <row r="968" spans="1:4" ht="15" customHeight="1" x14ac:dyDescent="0.2">
      <c r="A968" s="97" t="s">
        <v>11594</v>
      </c>
      <c r="B968" s="98" t="s">
        <v>11595</v>
      </c>
      <c r="C968" s="98" t="s">
        <v>15645</v>
      </c>
      <c r="D968" s="99">
        <v>69.34</v>
      </c>
    </row>
    <row r="969" spans="1:4" ht="15" customHeight="1" x14ac:dyDescent="0.2">
      <c r="A969" s="97" t="s">
        <v>11596</v>
      </c>
      <c r="B969" s="98" t="s">
        <v>11597</v>
      </c>
      <c r="C969" s="98" t="s">
        <v>15645</v>
      </c>
      <c r="D969" s="99">
        <v>75.42</v>
      </c>
    </row>
    <row r="970" spans="1:4" ht="15" customHeight="1" x14ac:dyDescent="0.2">
      <c r="A970" s="97" t="s">
        <v>11598</v>
      </c>
      <c r="B970" s="98" t="s">
        <v>11599</v>
      </c>
      <c r="C970" s="98" t="s">
        <v>15645</v>
      </c>
      <c r="D970" s="99">
        <v>99.62</v>
      </c>
    </row>
    <row r="971" spans="1:4" ht="15" customHeight="1" x14ac:dyDescent="0.2">
      <c r="A971" s="97" t="s">
        <v>11600</v>
      </c>
      <c r="B971" s="98" t="s">
        <v>11601</v>
      </c>
      <c r="C971" s="98" t="s">
        <v>15645</v>
      </c>
      <c r="D971" s="99">
        <v>182.13</v>
      </c>
    </row>
    <row r="972" spans="1:4" ht="15" customHeight="1" x14ac:dyDescent="0.2">
      <c r="A972" s="97" t="s">
        <v>11602</v>
      </c>
      <c r="B972" s="98" t="s">
        <v>11603</v>
      </c>
      <c r="C972" s="98" t="s">
        <v>15645</v>
      </c>
      <c r="D972" s="99">
        <v>11.38</v>
      </c>
    </row>
    <row r="973" spans="1:4" ht="15" customHeight="1" x14ac:dyDescent="0.2">
      <c r="A973" s="97" t="s">
        <v>11604</v>
      </c>
      <c r="B973" s="98" t="s">
        <v>11605</v>
      </c>
      <c r="C973" s="98" t="s">
        <v>15645</v>
      </c>
      <c r="D973" s="99">
        <v>13.38</v>
      </c>
    </row>
    <row r="974" spans="1:4" ht="15" customHeight="1" x14ac:dyDescent="0.2">
      <c r="A974" s="97" t="s">
        <v>11606</v>
      </c>
      <c r="B974" s="98" t="s">
        <v>11607</v>
      </c>
      <c r="C974" s="98" t="s">
        <v>15645</v>
      </c>
      <c r="D974" s="99">
        <v>14.38</v>
      </c>
    </row>
    <row r="975" spans="1:4" ht="15" customHeight="1" x14ac:dyDescent="0.2">
      <c r="A975" s="97" t="s">
        <v>11608</v>
      </c>
      <c r="B975" s="98" t="s">
        <v>11609</v>
      </c>
      <c r="C975" s="98" t="s">
        <v>15645</v>
      </c>
      <c r="D975" s="99">
        <v>13.38</v>
      </c>
    </row>
    <row r="976" spans="1:4" ht="15" customHeight="1" x14ac:dyDescent="0.2">
      <c r="A976" s="97" t="s">
        <v>11610</v>
      </c>
      <c r="B976" s="98" t="s">
        <v>11611</v>
      </c>
      <c r="C976" s="98" t="s">
        <v>15645</v>
      </c>
      <c r="D976" s="99">
        <v>18.38</v>
      </c>
    </row>
    <row r="977" spans="1:4" ht="15" customHeight="1" x14ac:dyDescent="0.2">
      <c r="A977" s="97" t="s">
        <v>11612</v>
      </c>
      <c r="B977" s="98" t="s">
        <v>11613</v>
      </c>
      <c r="C977" s="98" t="s">
        <v>15645</v>
      </c>
      <c r="D977" s="99">
        <v>20.99</v>
      </c>
    </row>
    <row r="978" spans="1:4" ht="15" customHeight="1" x14ac:dyDescent="0.2">
      <c r="A978" s="97" t="s">
        <v>11614</v>
      </c>
      <c r="B978" s="98" t="s">
        <v>11615</v>
      </c>
      <c r="C978" s="98" t="s">
        <v>15645</v>
      </c>
      <c r="D978" s="99">
        <v>8.5399999999999991</v>
      </c>
    </row>
    <row r="979" spans="1:4" ht="15" customHeight="1" x14ac:dyDescent="0.2">
      <c r="A979" s="97" t="s">
        <v>11616</v>
      </c>
      <c r="B979" s="98" t="s">
        <v>11617</v>
      </c>
      <c r="C979" s="98" t="s">
        <v>15645</v>
      </c>
      <c r="D979" s="99">
        <v>9.07</v>
      </c>
    </row>
    <row r="980" spans="1:4" ht="15" customHeight="1" x14ac:dyDescent="0.2">
      <c r="A980" s="97" t="s">
        <v>11618</v>
      </c>
      <c r="B980" s="98" t="s">
        <v>11619</v>
      </c>
      <c r="C980" s="98" t="s">
        <v>15645</v>
      </c>
      <c r="D980" s="99">
        <v>9.8699999999999992</v>
      </c>
    </row>
    <row r="981" spans="1:4" ht="15" customHeight="1" x14ac:dyDescent="0.2">
      <c r="A981" s="97" t="s">
        <v>11620</v>
      </c>
      <c r="B981" s="98" t="s">
        <v>11621</v>
      </c>
      <c r="C981" s="98" t="s">
        <v>15645</v>
      </c>
      <c r="D981" s="99">
        <v>9.19</v>
      </c>
    </row>
    <row r="982" spans="1:4" ht="15" customHeight="1" x14ac:dyDescent="0.2">
      <c r="A982" s="97" t="s">
        <v>11622</v>
      </c>
      <c r="B982" s="98" t="s">
        <v>11623</v>
      </c>
      <c r="C982" s="98" t="s">
        <v>15645</v>
      </c>
      <c r="D982" s="99">
        <v>11.34</v>
      </c>
    </row>
    <row r="983" spans="1:4" ht="15" customHeight="1" x14ac:dyDescent="0.2">
      <c r="A983" s="97" t="s">
        <v>11624</v>
      </c>
      <c r="B983" s="98" t="s">
        <v>11625</v>
      </c>
      <c r="C983" s="98" t="s">
        <v>15645</v>
      </c>
      <c r="D983" s="99">
        <v>17.260000000000002</v>
      </c>
    </row>
    <row r="984" spans="1:4" ht="15" customHeight="1" x14ac:dyDescent="0.2">
      <c r="A984" s="97" t="s">
        <v>11626</v>
      </c>
      <c r="B984" s="98" t="s">
        <v>11627</v>
      </c>
      <c r="C984" s="98" t="s">
        <v>15645</v>
      </c>
      <c r="D984" s="99">
        <v>10.28</v>
      </c>
    </row>
    <row r="985" spans="1:4" ht="15" customHeight="1" x14ac:dyDescent="0.2">
      <c r="A985" s="97" t="s">
        <v>11628</v>
      </c>
      <c r="B985" s="98" t="s">
        <v>11629</v>
      </c>
      <c r="C985" s="98" t="s">
        <v>15645</v>
      </c>
      <c r="D985" s="99">
        <v>11.26</v>
      </c>
    </row>
    <row r="986" spans="1:4" ht="15" customHeight="1" x14ac:dyDescent="0.2">
      <c r="A986" s="97" t="s">
        <v>11630</v>
      </c>
      <c r="B986" s="98" t="s">
        <v>11631</v>
      </c>
      <c r="C986" s="98" t="s">
        <v>15645</v>
      </c>
      <c r="D986" s="99">
        <v>12.03</v>
      </c>
    </row>
    <row r="987" spans="1:4" ht="15" customHeight="1" x14ac:dyDescent="0.2">
      <c r="A987" s="97" t="s">
        <v>11632</v>
      </c>
      <c r="B987" s="98" t="s">
        <v>11633</v>
      </c>
      <c r="C987" s="98" t="s">
        <v>15645</v>
      </c>
      <c r="D987" s="99">
        <v>31.03</v>
      </c>
    </row>
    <row r="988" spans="1:4" ht="15" customHeight="1" x14ac:dyDescent="0.2">
      <c r="A988" s="97" t="s">
        <v>11634</v>
      </c>
      <c r="B988" s="98" t="s">
        <v>11635</v>
      </c>
      <c r="C988" s="98"/>
      <c r="D988" s="99"/>
    </row>
    <row r="989" spans="1:4" ht="15" customHeight="1" x14ac:dyDescent="0.2">
      <c r="A989" s="97" t="s">
        <v>11636</v>
      </c>
      <c r="B989" s="98" t="s">
        <v>11637</v>
      </c>
      <c r="C989" s="98" t="s">
        <v>3</v>
      </c>
      <c r="D989" s="99">
        <v>27.9</v>
      </c>
    </row>
    <row r="990" spans="1:4" ht="15" customHeight="1" x14ac:dyDescent="0.2">
      <c r="A990" s="97" t="s">
        <v>11638</v>
      </c>
      <c r="B990" s="98" t="s">
        <v>11639</v>
      </c>
      <c r="C990" s="98" t="s">
        <v>3</v>
      </c>
      <c r="D990" s="99">
        <v>13.31</v>
      </c>
    </row>
    <row r="991" spans="1:4" ht="15" customHeight="1" x14ac:dyDescent="0.2">
      <c r="A991" s="97" t="s">
        <v>11640</v>
      </c>
      <c r="B991" s="98" t="s">
        <v>11641</v>
      </c>
      <c r="C991" s="98" t="s">
        <v>15645</v>
      </c>
      <c r="D991" s="99">
        <v>18.690000000000001</v>
      </c>
    </row>
    <row r="992" spans="1:4" ht="15" customHeight="1" x14ac:dyDescent="0.2">
      <c r="A992" s="97" t="s">
        <v>11642</v>
      </c>
      <c r="B992" s="98" t="s">
        <v>11643</v>
      </c>
      <c r="C992" s="98" t="s">
        <v>15645</v>
      </c>
      <c r="D992" s="99">
        <v>9.31</v>
      </c>
    </row>
    <row r="993" spans="1:4" ht="15" customHeight="1" x14ac:dyDescent="0.2">
      <c r="A993" s="97" t="s">
        <v>11644</v>
      </c>
      <c r="B993" s="98" t="s">
        <v>11645</v>
      </c>
      <c r="C993" s="98" t="s">
        <v>15645</v>
      </c>
      <c r="D993" s="99">
        <v>18.420000000000002</v>
      </c>
    </row>
    <row r="994" spans="1:4" ht="15" customHeight="1" x14ac:dyDescent="0.2">
      <c r="A994" s="97" t="s">
        <v>11646</v>
      </c>
      <c r="B994" s="98" t="s">
        <v>11647</v>
      </c>
      <c r="C994" s="98" t="s">
        <v>15645</v>
      </c>
      <c r="D994" s="99">
        <v>12.1</v>
      </c>
    </row>
    <row r="995" spans="1:4" ht="15" customHeight="1" x14ac:dyDescent="0.2">
      <c r="A995" s="97" t="s">
        <v>11648</v>
      </c>
      <c r="B995" s="98" t="s">
        <v>11649</v>
      </c>
      <c r="C995" s="98" t="s">
        <v>15645</v>
      </c>
      <c r="D995" s="99">
        <v>9.7799999999999994</v>
      </c>
    </row>
    <row r="996" spans="1:4" ht="15" customHeight="1" x14ac:dyDescent="0.2">
      <c r="A996" s="97" t="s">
        <v>11650</v>
      </c>
      <c r="B996" s="98" t="s">
        <v>11651</v>
      </c>
      <c r="C996" s="98" t="s">
        <v>15645</v>
      </c>
      <c r="D996" s="99">
        <v>13.8</v>
      </c>
    </row>
    <row r="997" spans="1:4" ht="15" customHeight="1" x14ac:dyDescent="0.2">
      <c r="A997" s="97" t="s">
        <v>11652</v>
      </c>
      <c r="B997" s="98" t="s">
        <v>11653</v>
      </c>
      <c r="C997" s="98" t="s">
        <v>15645</v>
      </c>
      <c r="D997" s="99">
        <v>10.33</v>
      </c>
    </row>
    <row r="998" spans="1:4" ht="15" customHeight="1" x14ac:dyDescent="0.2">
      <c r="A998" s="97" t="s">
        <v>11654</v>
      </c>
      <c r="B998" s="98" t="s">
        <v>11655</v>
      </c>
      <c r="C998" s="98" t="s">
        <v>15645</v>
      </c>
      <c r="D998" s="99">
        <v>14.47</v>
      </c>
    </row>
    <row r="999" spans="1:4" ht="15" customHeight="1" x14ac:dyDescent="0.2">
      <c r="A999" s="97" t="s">
        <v>11656</v>
      </c>
      <c r="B999" s="98" t="s">
        <v>11657</v>
      </c>
      <c r="C999" s="98" t="s">
        <v>15645</v>
      </c>
      <c r="D999" s="99">
        <v>16.07</v>
      </c>
    </row>
    <row r="1000" spans="1:4" ht="15" customHeight="1" x14ac:dyDescent="0.2">
      <c r="A1000" s="97" t="s">
        <v>11658</v>
      </c>
      <c r="B1000" s="98" t="s">
        <v>11659</v>
      </c>
      <c r="C1000" s="98" t="s">
        <v>15645</v>
      </c>
      <c r="D1000" s="99">
        <v>17.77</v>
      </c>
    </row>
    <row r="1001" spans="1:4" ht="15" customHeight="1" x14ac:dyDescent="0.2">
      <c r="A1001" s="97" t="s">
        <v>11660</v>
      </c>
      <c r="B1001" s="98" t="s">
        <v>11661</v>
      </c>
      <c r="C1001" s="98" t="s">
        <v>15645</v>
      </c>
      <c r="D1001" s="99">
        <v>19.47</v>
      </c>
    </row>
    <row r="1002" spans="1:4" ht="15" customHeight="1" x14ac:dyDescent="0.2">
      <c r="A1002" s="97" t="s">
        <v>11662</v>
      </c>
      <c r="B1002" s="98" t="s">
        <v>11663</v>
      </c>
      <c r="C1002" s="98" t="s">
        <v>15645</v>
      </c>
      <c r="D1002" s="99">
        <v>14.21</v>
      </c>
    </row>
    <row r="1003" spans="1:4" ht="15" customHeight="1" x14ac:dyDescent="0.2">
      <c r="A1003" s="94" t="s">
        <v>11664</v>
      </c>
      <c r="B1003" s="95" t="s">
        <v>11665</v>
      </c>
      <c r="C1003" s="96" t="s">
        <v>15645</v>
      </c>
      <c r="D1003" s="96">
        <v>14.86</v>
      </c>
    </row>
    <row r="1004" spans="1:4" ht="15" customHeight="1" x14ac:dyDescent="0.2">
      <c r="A1004" s="97" t="s">
        <v>11666</v>
      </c>
      <c r="B1004" s="98" t="s">
        <v>11667</v>
      </c>
      <c r="C1004" s="98"/>
      <c r="D1004" s="99"/>
    </row>
    <row r="1005" spans="1:4" ht="15" customHeight="1" x14ac:dyDescent="0.2">
      <c r="A1005" s="97" t="s">
        <v>11668</v>
      </c>
      <c r="B1005" s="98" t="s">
        <v>11669</v>
      </c>
      <c r="C1005" s="98" t="s">
        <v>15645</v>
      </c>
      <c r="D1005" s="99">
        <v>23.65</v>
      </c>
    </row>
    <row r="1006" spans="1:4" ht="15" customHeight="1" x14ac:dyDescent="0.2">
      <c r="A1006" s="97" t="s">
        <v>11670</v>
      </c>
      <c r="B1006" s="98" t="s">
        <v>11671</v>
      </c>
      <c r="C1006" s="98" t="s">
        <v>15645</v>
      </c>
      <c r="D1006" s="99">
        <v>57.83</v>
      </c>
    </row>
    <row r="1007" spans="1:4" ht="15" customHeight="1" x14ac:dyDescent="0.2">
      <c r="A1007" s="97" t="s">
        <v>11672</v>
      </c>
      <c r="B1007" s="98" t="s">
        <v>11673</v>
      </c>
      <c r="C1007" s="98" t="s">
        <v>15645</v>
      </c>
      <c r="D1007" s="99">
        <v>115.17</v>
      </c>
    </row>
    <row r="1008" spans="1:4" ht="15" customHeight="1" x14ac:dyDescent="0.2">
      <c r="A1008" s="97" t="s">
        <v>11674</v>
      </c>
      <c r="B1008" s="98" t="s">
        <v>11675</v>
      </c>
      <c r="C1008" s="98" t="s">
        <v>15645</v>
      </c>
      <c r="D1008" s="99">
        <v>40.21</v>
      </c>
    </row>
    <row r="1009" spans="1:4" ht="15" customHeight="1" x14ac:dyDescent="0.2">
      <c r="A1009" s="97" t="s">
        <v>11676</v>
      </c>
      <c r="B1009" s="98" t="s">
        <v>11677</v>
      </c>
      <c r="C1009" s="98" t="s">
        <v>15645</v>
      </c>
      <c r="D1009" s="99">
        <v>72.209999999999994</v>
      </c>
    </row>
    <row r="1010" spans="1:4" ht="15" customHeight="1" x14ac:dyDescent="0.2">
      <c r="A1010" s="97" t="s">
        <v>11678</v>
      </c>
      <c r="B1010" s="98" t="s">
        <v>11679</v>
      </c>
      <c r="C1010" s="98" t="s">
        <v>15645</v>
      </c>
      <c r="D1010" s="99">
        <v>109.69</v>
      </c>
    </row>
    <row r="1011" spans="1:4" ht="15" customHeight="1" x14ac:dyDescent="0.2">
      <c r="A1011" s="97" t="s">
        <v>11680</v>
      </c>
      <c r="B1011" s="98" t="s">
        <v>11681</v>
      </c>
      <c r="C1011" s="98" t="s">
        <v>15645</v>
      </c>
      <c r="D1011" s="99">
        <v>228.25</v>
      </c>
    </row>
    <row r="1012" spans="1:4" ht="15" customHeight="1" x14ac:dyDescent="0.2">
      <c r="A1012" s="97" t="s">
        <v>11682</v>
      </c>
      <c r="B1012" s="98" t="s">
        <v>11683</v>
      </c>
      <c r="C1012" s="98" t="s">
        <v>15645</v>
      </c>
      <c r="D1012" s="99">
        <v>536.04</v>
      </c>
    </row>
    <row r="1013" spans="1:4" ht="15" customHeight="1" x14ac:dyDescent="0.2">
      <c r="A1013" s="97" t="s">
        <v>11684</v>
      </c>
      <c r="B1013" s="98" t="s">
        <v>11685</v>
      </c>
      <c r="C1013" s="98" t="s">
        <v>15645</v>
      </c>
      <c r="D1013" s="99">
        <v>53.91</v>
      </c>
    </row>
    <row r="1014" spans="1:4" ht="15" customHeight="1" x14ac:dyDescent="0.2">
      <c r="A1014" s="97" t="s">
        <v>11686</v>
      </c>
      <c r="B1014" s="98" t="s">
        <v>11687</v>
      </c>
      <c r="C1014" s="98" t="s">
        <v>15645</v>
      </c>
      <c r="D1014" s="99">
        <v>71.239999999999995</v>
      </c>
    </row>
    <row r="1015" spans="1:4" ht="15" customHeight="1" x14ac:dyDescent="0.2">
      <c r="A1015" s="97" t="s">
        <v>11688</v>
      </c>
      <c r="B1015" s="98" t="s">
        <v>11689</v>
      </c>
      <c r="C1015" s="98" t="s">
        <v>15645</v>
      </c>
      <c r="D1015" s="99">
        <v>119.35</v>
      </c>
    </row>
    <row r="1016" spans="1:4" ht="15" customHeight="1" x14ac:dyDescent="0.2">
      <c r="A1016" s="97" t="s">
        <v>11690</v>
      </c>
      <c r="B1016" s="98" t="s">
        <v>11691</v>
      </c>
      <c r="C1016" s="98" t="s">
        <v>15645</v>
      </c>
      <c r="D1016" s="99">
        <v>7.56</v>
      </c>
    </row>
    <row r="1017" spans="1:4" ht="15" customHeight="1" x14ac:dyDescent="0.2">
      <c r="A1017" s="97" t="s">
        <v>11692</v>
      </c>
      <c r="B1017" s="98" t="s">
        <v>11693</v>
      </c>
      <c r="C1017" s="98" t="s">
        <v>15645</v>
      </c>
      <c r="D1017" s="99">
        <v>9.19</v>
      </c>
    </row>
    <row r="1018" spans="1:4" ht="15" customHeight="1" x14ac:dyDescent="0.2">
      <c r="A1018" s="97" t="s">
        <v>11694</v>
      </c>
      <c r="B1018" s="98" t="s">
        <v>11695</v>
      </c>
      <c r="C1018" s="98" t="s">
        <v>15645</v>
      </c>
      <c r="D1018" s="99">
        <v>11.68</v>
      </c>
    </row>
    <row r="1019" spans="1:4" ht="15" customHeight="1" x14ac:dyDescent="0.2">
      <c r="A1019" s="94" t="s">
        <v>11696</v>
      </c>
      <c r="B1019" s="95" t="s">
        <v>11697</v>
      </c>
      <c r="C1019" s="96" t="s">
        <v>15645</v>
      </c>
      <c r="D1019" s="96">
        <v>8.5</v>
      </c>
    </row>
    <row r="1020" spans="1:4" ht="15" customHeight="1" x14ac:dyDescent="0.2">
      <c r="A1020" s="97" t="s">
        <v>11698</v>
      </c>
      <c r="B1020" s="98" t="s">
        <v>11699</v>
      </c>
      <c r="C1020" s="98" t="s">
        <v>15645</v>
      </c>
      <c r="D1020" s="99">
        <v>10.73</v>
      </c>
    </row>
    <row r="1021" spans="1:4" ht="15" customHeight="1" x14ac:dyDescent="0.2">
      <c r="A1021" s="97" t="s">
        <v>11700</v>
      </c>
      <c r="B1021" s="98" t="s">
        <v>11701</v>
      </c>
      <c r="C1021" s="98" t="s">
        <v>15645</v>
      </c>
      <c r="D1021" s="99">
        <v>8.5</v>
      </c>
    </row>
    <row r="1022" spans="1:4" ht="15" customHeight="1" x14ac:dyDescent="0.2">
      <c r="A1022" s="97" t="s">
        <v>11702</v>
      </c>
      <c r="B1022" s="98" t="s">
        <v>11703</v>
      </c>
      <c r="C1022" s="98" t="s">
        <v>15645</v>
      </c>
      <c r="D1022" s="99">
        <v>9.5</v>
      </c>
    </row>
    <row r="1023" spans="1:4" ht="15" customHeight="1" x14ac:dyDescent="0.2">
      <c r="A1023" s="97" t="s">
        <v>11704</v>
      </c>
      <c r="B1023" s="98" t="s">
        <v>11705</v>
      </c>
      <c r="C1023" s="98" t="s">
        <v>15645</v>
      </c>
      <c r="D1023" s="99">
        <v>9.5</v>
      </c>
    </row>
    <row r="1024" spans="1:4" ht="15" customHeight="1" x14ac:dyDescent="0.2">
      <c r="A1024" s="97" t="s">
        <v>11706</v>
      </c>
      <c r="B1024" s="98" t="s">
        <v>11707</v>
      </c>
      <c r="C1024" s="98" t="s">
        <v>15645</v>
      </c>
      <c r="D1024" s="99">
        <v>10.88</v>
      </c>
    </row>
    <row r="1025" spans="1:4" ht="15" customHeight="1" x14ac:dyDescent="0.2">
      <c r="A1025" s="97" t="s">
        <v>11708</v>
      </c>
      <c r="B1025" s="98" t="s">
        <v>11709</v>
      </c>
      <c r="C1025" s="98" t="s">
        <v>15645</v>
      </c>
      <c r="D1025" s="99">
        <v>13.69</v>
      </c>
    </row>
    <row r="1026" spans="1:4" ht="15" customHeight="1" x14ac:dyDescent="0.2">
      <c r="A1026" s="97" t="s">
        <v>11710</v>
      </c>
      <c r="B1026" s="98" t="s">
        <v>11711</v>
      </c>
      <c r="C1026" s="98" t="s">
        <v>15645</v>
      </c>
      <c r="D1026" s="99">
        <v>16.04</v>
      </c>
    </row>
    <row r="1027" spans="1:4" ht="15" customHeight="1" x14ac:dyDescent="0.2">
      <c r="A1027" s="97" t="s">
        <v>11712</v>
      </c>
      <c r="B1027" s="98" t="s">
        <v>11713</v>
      </c>
      <c r="C1027" s="98" t="s">
        <v>15645</v>
      </c>
      <c r="D1027" s="99">
        <v>8.82</v>
      </c>
    </row>
    <row r="1028" spans="1:4" ht="15" customHeight="1" x14ac:dyDescent="0.2">
      <c r="A1028" s="97" t="s">
        <v>11714</v>
      </c>
      <c r="B1028" s="98" t="s">
        <v>11715</v>
      </c>
      <c r="C1028" s="98" t="s">
        <v>15645</v>
      </c>
      <c r="D1028" s="99">
        <v>58.82</v>
      </c>
    </row>
    <row r="1029" spans="1:4" ht="15" customHeight="1" x14ac:dyDescent="0.2">
      <c r="A1029" s="97" t="s">
        <v>11716</v>
      </c>
      <c r="B1029" s="98" t="s">
        <v>11717</v>
      </c>
      <c r="C1029" s="98" t="s">
        <v>15645</v>
      </c>
      <c r="D1029" s="99">
        <v>237.09</v>
      </c>
    </row>
    <row r="1030" spans="1:4" ht="15" customHeight="1" x14ac:dyDescent="0.2">
      <c r="A1030" s="97" t="s">
        <v>11718</v>
      </c>
      <c r="B1030" s="98" t="s">
        <v>11719</v>
      </c>
      <c r="C1030" s="98" t="s">
        <v>15645</v>
      </c>
      <c r="D1030" s="99">
        <v>372.42</v>
      </c>
    </row>
    <row r="1031" spans="1:4" ht="15" customHeight="1" x14ac:dyDescent="0.2">
      <c r="A1031" s="97" t="s">
        <v>11720</v>
      </c>
      <c r="B1031" s="98" t="s">
        <v>11721</v>
      </c>
      <c r="C1031" s="98" t="s">
        <v>15645</v>
      </c>
      <c r="D1031" s="99">
        <v>439.88</v>
      </c>
    </row>
    <row r="1032" spans="1:4" ht="15" customHeight="1" x14ac:dyDescent="0.2">
      <c r="A1032" s="97" t="s">
        <v>11722</v>
      </c>
      <c r="B1032" s="98" t="s">
        <v>11723</v>
      </c>
      <c r="C1032" s="98" t="s">
        <v>15645</v>
      </c>
      <c r="D1032" s="99">
        <v>340.73</v>
      </c>
    </row>
    <row r="1033" spans="1:4" ht="15" customHeight="1" x14ac:dyDescent="0.2">
      <c r="A1033" s="97" t="s">
        <v>11724</v>
      </c>
      <c r="B1033" s="98" t="s">
        <v>11725</v>
      </c>
      <c r="C1033" s="98" t="s">
        <v>15645</v>
      </c>
      <c r="D1033" s="99">
        <v>636.79</v>
      </c>
    </row>
    <row r="1034" spans="1:4" ht="15" customHeight="1" x14ac:dyDescent="0.2">
      <c r="A1034" s="97" t="s">
        <v>11726</v>
      </c>
      <c r="B1034" s="98" t="s">
        <v>11727</v>
      </c>
      <c r="C1034" s="98" t="s">
        <v>15645</v>
      </c>
      <c r="D1034" s="99">
        <v>789.27</v>
      </c>
    </row>
    <row r="1035" spans="1:4" ht="15" customHeight="1" x14ac:dyDescent="0.2">
      <c r="A1035" s="97" t="s">
        <v>11728</v>
      </c>
      <c r="B1035" s="98" t="s">
        <v>11729</v>
      </c>
      <c r="C1035" s="98" t="s">
        <v>15645</v>
      </c>
      <c r="D1035" s="99">
        <v>1204.26</v>
      </c>
    </row>
    <row r="1036" spans="1:4" ht="15" customHeight="1" x14ac:dyDescent="0.2">
      <c r="A1036" s="97" t="s">
        <v>11730</v>
      </c>
      <c r="B1036" s="98" t="s">
        <v>11731</v>
      </c>
      <c r="C1036" s="98" t="s">
        <v>15645</v>
      </c>
      <c r="D1036" s="99">
        <v>269.74</v>
      </c>
    </row>
    <row r="1037" spans="1:4" ht="15" customHeight="1" x14ac:dyDescent="0.2">
      <c r="A1037" s="97" t="s">
        <v>11732</v>
      </c>
      <c r="B1037" s="98" t="s">
        <v>11733</v>
      </c>
      <c r="C1037" s="98" t="s">
        <v>15645</v>
      </c>
      <c r="D1037" s="99">
        <v>690.45</v>
      </c>
    </row>
    <row r="1038" spans="1:4" ht="15" customHeight="1" x14ac:dyDescent="0.2">
      <c r="A1038" s="97" t="s">
        <v>11734</v>
      </c>
      <c r="B1038" s="98" t="s">
        <v>11735</v>
      </c>
      <c r="C1038" s="98" t="s">
        <v>15645</v>
      </c>
      <c r="D1038" s="99">
        <v>1364.84</v>
      </c>
    </row>
    <row r="1039" spans="1:4" ht="15" customHeight="1" x14ac:dyDescent="0.2">
      <c r="A1039" s="97" t="s">
        <v>11736</v>
      </c>
      <c r="B1039" s="98" t="s">
        <v>11737</v>
      </c>
      <c r="C1039" s="98"/>
      <c r="D1039" s="99"/>
    </row>
    <row r="1040" spans="1:4" ht="15" customHeight="1" x14ac:dyDescent="0.2">
      <c r="A1040" s="97" t="s">
        <v>11738</v>
      </c>
      <c r="B1040" s="98" t="s">
        <v>11739</v>
      </c>
      <c r="C1040" s="98" t="s">
        <v>15645</v>
      </c>
      <c r="D1040" s="99">
        <v>118.43</v>
      </c>
    </row>
    <row r="1041" spans="1:4" ht="15" customHeight="1" x14ac:dyDescent="0.2">
      <c r="A1041" s="97" t="s">
        <v>11740</v>
      </c>
      <c r="B1041" s="98" t="s">
        <v>11741</v>
      </c>
      <c r="C1041" s="98" t="s">
        <v>15645</v>
      </c>
      <c r="D1041" s="99">
        <v>142.75</v>
      </c>
    </row>
    <row r="1042" spans="1:4" ht="15" customHeight="1" x14ac:dyDescent="0.2">
      <c r="A1042" s="97" t="s">
        <v>11742</v>
      </c>
      <c r="B1042" s="98" t="s">
        <v>11743</v>
      </c>
      <c r="C1042" s="98" t="s">
        <v>15645</v>
      </c>
      <c r="D1042" s="99">
        <v>555.11</v>
      </c>
    </row>
    <row r="1043" spans="1:4" ht="15" customHeight="1" x14ac:dyDescent="0.2">
      <c r="A1043" s="97" t="s">
        <v>11744</v>
      </c>
      <c r="B1043" s="98" t="s">
        <v>11745</v>
      </c>
      <c r="C1043" s="98"/>
      <c r="D1043" s="99"/>
    </row>
    <row r="1044" spans="1:4" ht="15" customHeight="1" x14ac:dyDescent="0.2">
      <c r="A1044" s="97" t="s">
        <v>11746</v>
      </c>
      <c r="B1044" s="98" t="s">
        <v>11747</v>
      </c>
      <c r="C1044" s="98" t="s">
        <v>15645</v>
      </c>
      <c r="D1044" s="99">
        <v>22.86</v>
      </c>
    </row>
    <row r="1045" spans="1:4" ht="15" customHeight="1" x14ac:dyDescent="0.2">
      <c r="A1045" s="97" t="s">
        <v>11748</v>
      </c>
      <c r="B1045" s="98" t="s">
        <v>11749</v>
      </c>
      <c r="C1045" s="98" t="s">
        <v>15645</v>
      </c>
      <c r="D1045" s="99">
        <v>28.06</v>
      </c>
    </row>
    <row r="1046" spans="1:4" ht="15" customHeight="1" x14ac:dyDescent="0.2">
      <c r="A1046" s="97" t="s">
        <v>11750</v>
      </c>
      <c r="B1046" s="98" t="s">
        <v>11751</v>
      </c>
      <c r="C1046" s="98" t="s">
        <v>15645</v>
      </c>
      <c r="D1046" s="99">
        <v>73.41</v>
      </c>
    </row>
    <row r="1047" spans="1:4" ht="15" customHeight="1" x14ac:dyDescent="0.2">
      <c r="A1047" s="97" t="s">
        <v>11752</v>
      </c>
      <c r="B1047" s="98" t="s">
        <v>11753</v>
      </c>
      <c r="C1047" s="98" t="s">
        <v>15645</v>
      </c>
      <c r="D1047" s="99">
        <v>45.5</v>
      </c>
    </row>
    <row r="1048" spans="1:4" ht="15" customHeight="1" x14ac:dyDescent="0.2">
      <c r="A1048" s="97" t="s">
        <v>11754</v>
      </c>
      <c r="B1048" s="98" t="s">
        <v>11755</v>
      </c>
      <c r="C1048" s="98" t="s">
        <v>15645</v>
      </c>
      <c r="D1048" s="99">
        <v>6.97</v>
      </c>
    </row>
    <row r="1049" spans="1:4" ht="15" customHeight="1" x14ac:dyDescent="0.2">
      <c r="A1049" s="97" t="s">
        <v>11756</v>
      </c>
      <c r="B1049" s="98" t="s">
        <v>11757</v>
      </c>
      <c r="C1049" s="98" t="s">
        <v>15645</v>
      </c>
      <c r="D1049" s="99">
        <v>22.71</v>
      </c>
    </row>
    <row r="1050" spans="1:4" ht="15" customHeight="1" x14ac:dyDescent="0.2">
      <c r="A1050" s="97" t="s">
        <v>11758</v>
      </c>
      <c r="B1050" s="98" t="s">
        <v>11759</v>
      </c>
      <c r="C1050" s="98" t="s">
        <v>15645</v>
      </c>
      <c r="D1050" s="99">
        <v>16.48</v>
      </c>
    </row>
    <row r="1051" spans="1:4" ht="15" customHeight="1" x14ac:dyDescent="0.2">
      <c r="A1051" s="97" t="s">
        <v>11760</v>
      </c>
      <c r="B1051" s="98" t="s">
        <v>11761</v>
      </c>
      <c r="C1051" s="98" t="s">
        <v>15645</v>
      </c>
      <c r="D1051" s="99">
        <v>25.32</v>
      </c>
    </row>
    <row r="1052" spans="1:4" ht="15" customHeight="1" x14ac:dyDescent="0.2">
      <c r="A1052" s="97" t="s">
        <v>11762</v>
      </c>
      <c r="B1052" s="98" t="s">
        <v>11763</v>
      </c>
      <c r="C1052" s="98" t="s">
        <v>15645</v>
      </c>
      <c r="D1052" s="99">
        <v>29.27</v>
      </c>
    </row>
    <row r="1053" spans="1:4" ht="15" customHeight="1" x14ac:dyDescent="0.2">
      <c r="A1053" s="97" t="s">
        <v>11764</v>
      </c>
      <c r="B1053" s="98" t="s">
        <v>11765</v>
      </c>
      <c r="C1053" s="98" t="s">
        <v>15645</v>
      </c>
      <c r="D1053" s="99">
        <v>19.53</v>
      </c>
    </row>
    <row r="1054" spans="1:4" ht="15" customHeight="1" x14ac:dyDescent="0.2">
      <c r="A1054" s="94" t="s">
        <v>11766</v>
      </c>
      <c r="B1054" s="95" t="s">
        <v>11767</v>
      </c>
      <c r="C1054" s="96" t="s">
        <v>15645</v>
      </c>
      <c r="D1054" s="96">
        <v>25.41</v>
      </c>
    </row>
    <row r="1055" spans="1:4" ht="15" customHeight="1" x14ac:dyDescent="0.2">
      <c r="A1055" s="97" t="s">
        <v>11768</v>
      </c>
      <c r="B1055" s="98" t="s">
        <v>11769</v>
      </c>
      <c r="C1055" s="98"/>
      <c r="D1055" s="99"/>
    </row>
    <row r="1056" spans="1:4" ht="15" customHeight="1" x14ac:dyDescent="0.2">
      <c r="A1056" s="97" t="s">
        <v>11770</v>
      </c>
      <c r="B1056" s="98" t="s">
        <v>11771</v>
      </c>
      <c r="C1056" s="98" t="s">
        <v>15645</v>
      </c>
      <c r="D1056" s="99">
        <v>30.8</v>
      </c>
    </row>
    <row r="1057" spans="1:4" ht="15" customHeight="1" x14ac:dyDescent="0.2">
      <c r="A1057" s="97" t="s">
        <v>11772</v>
      </c>
      <c r="B1057" s="98" t="s">
        <v>11773</v>
      </c>
      <c r="C1057" s="98" t="s">
        <v>15645</v>
      </c>
      <c r="D1057" s="99">
        <v>47.82</v>
      </c>
    </row>
    <row r="1058" spans="1:4" ht="15" customHeight="1" x14ac:dyDescent="0.2">
      <c r="A1058" s="94" t="s">
        <v>11774</v>
      </c>
      <c r="B1058" s="95" t="s">
        <v>11775</v>
      </c>
      <c r="C1058" s="96" t="s">
        <v>15645</v>
      </c>
      <c r="D1058" s="96">
        <v>88.52</v>
      </c>
    </row>
    <row r="1059" spans="1:4" ht="15" customHeight="1" x14ac:dyDescent="0.2">
      <c r="A1059" s="97" t="s">
        <v>11776</v>
      </c>
      <c r="B1059" s="98" t="s">
        <v>11777</v>
      </c>
      <c r="C1059" s="98" t="s">
        <v>15645</v>
      </c>
      <c r="D1059" s="99">
        <v>105.67</v>
      </c>
    </row>
    <row r="1060" spans="1:4" ht="15" customHeight="1" x14ac:dyDescent="0.2">
      <c r="A1060" s="97" t="s">
        <v>11778</v>
      </c>
      <c r="B1060" s="98" t="s">
        <v>11779</v>
      </c>
      <c r="C1060" s="98" t="s">
        <v>15645</v>
      </c>
      <c r="D1060" s="99">
        <v>113.06</v>
      </c>
    </row>
    <row r="1061" spans="1:4" ht="15" customHeight="1" x14ac:dyDescent="0.2">
      <c r="A1061" s="97" t="s">
        <v>11780</v>
      </c>
      <c r="B1061" s="98" t="s">
        <v>11781</v>
      </c>
      <c r="C1061" s="98" t="s">
        <v>15645</v>
      </c>
      <c r="D1061" s="99">
        <v>149.99</v>
      </c>
    </row>
    <row r="1062" spans="1:4" ht="15" customHeight="1" x14ac:dyDescent="0.2">
      <c r="A1062" s="97" t="s">
        <v>11782</v>
      </c>
      <c r="B1062" s="98" t="s">
        <v>11783</v>
      </c>
      <c r="C1062" s="98" t="s">
        <v>15645</v>
      </c>
      <c r="D1062" s="99">
        <v>148.19</v>
      </c>
    </row>
    <row r="1063" spans="1:4" ht="15" customHeight="1" x14ac:dyDescent="0.2">
      <c r="A1063" s="97" t="s">
        <v>11784</v>
      </c>
      <c r="B1063" s="98" t="s">
        <v>11785</v>
      </c>
      <c r="C1063" s="98" t="s">
        <v>15645</v>
      </c>
      <c r="D1063" s="99">
        <v>148.19</v>
      </c>
    </row>
    <row r="1064" spans="1:4" ht="15" customHeight="1" x14ac:dyDescent="0.2">
      <c r="A1064" s="97" t="s">
        <v>11786</v>
      </c>
      <c r="B1064" s="98" t="s">
        <v>11787</v>
      </c>
      <c r="C1064" s="98" t="s">
        <v>15645</v>
      </c>
      <c r="D1064" s="99">
        <v>174.52</v>
      </c>
    </row>
    <row r="1065" spans="1:4" ht="15" customHeight="1" x14ac:dyDescent="0.2">
      <c r="A1065" s="97" t="s">
        <v>11788</v>
      </c>
      <c r="B1065" s="98" t="s">
        <v>11789</v>
      </c>
      <c r="C1065" s="98" t="s">
        <v>15645</v>
      </c>
      <c r="D1065" s="99">
        <v>463.37</v>
      </c>
    </row>
    <row r="1066" spans="1:4" ht="15" customHeight="1" x14ac:dyDescent="0.2">
      <c r="A1066" s="97" t="s">
        <v>11790</v>
      </c>
      <c r="B1066" s="98" t="s">
        <v>11791</v>
      </c>
      <c r="C1066" s="98" t="s">
        <v>15645</v>
      </c>
      <c r="D1066" s="99">
        <v>469.87</v>
      </c>
    </row>
    <row r="1067" spans="1:4" ht="15" customHeight="1" x14ac:dyDescent="0.2">
      <c r="A1067" s="97" t="s">
        <v>11792</v>
      </c>
      <c r="B1067" s="98" t="s">
        <v>11793</v>
      </c>
      <c r="C1067" s="98" t="s">
        <v>15645</v>
      </c>
      <c r="D1067" s="99">
        <v>469.87</v>
      </c>
    </row>
    <row r="1068" spans="1:4" ht="15" customHeight="1" x14ac:dyDescent="0.2">
      <c r="A1068" s="97" t="s">
        <v>11794</v>
      </c>
      <c r="B1068" s="98" t="s">
        <v>11795</v>
      </c>
      <c r="C1068" s="98"/>
      <c r="D1068" s="99"/>
    </row>
    <row r="1069" spans="1:4" ht="15" customHeight="1" x14ac:dyDescent="0.2">
      <c r="A1069" s="97" t="s">
        <v>11796</v>
      </c>
      <c r="B1069" s="98" t="s">
        <v>11797</v>
      </c>
      <c r="C1069" s="98" t="s">
        <v>15645</v>
      </c>
      <c r="D1069" s="99">
        <v>17.09</v>
      </c>
    </row>
    <row r="1070" spans="1:4" ht="15" customHeight="1" x14ac:dyDescent="0.2">
      <c r="A1070" s="94" t="s">
        <v>11798</v>
      </c>
      <c r="B1070" s="95" t="s">
        <v>11799</v>
      </c>
      <c r="C1070" s="96" t="s">
        <v>15645</v>
      </c>
      <c r="D1070" s="96">
        <v>17.09</v>
      </c>
    </row>
    <row r="1071" spans="1:4" ht="15" customHeight="1" x14ac:dyDescent="0.2">
      <c r="A1071" s="97" t="s">
        <v>11800</v>
      </c>
      <c r="B1071" s="98" t="s">
        <v>11801</v>
      </c>
      <c r="C1071" s="98" t="s">
        <v>15645</v>
      </c>
      <c r="D1071" s="99">
        <v>17.09</v>
      </c>
    </row>
    <row r="1072" spans="1:4" ht="15" customHeight="1" x14ac:dyDescent="0.2">
      <c r="A1072" s="97" t="s">
        <v>11802</v>
      </c>
      <c r="B1072" s="98" t="s">
        <v>11803</v>
      </c>
      <c r="C1072" s="98" t="s">
        <v>15645</v>
      </c>
      <c r="D1072" s="99">
        <v>17.09</v>
      </c>
    </row>
    <row r="1073" spans="1:4" ht="15" customHeight="1" x14ac:dyDescent="0.2">
      <c r="A1073" s="97" t="s">
        <v>11804</v>
      </c>
      <c r="B1073" s="98" t="s">
        <v>11805</v>
      </c>
      <c r="C1073" s="98" t="s">
        <v>15645</v>
      </c>
      <c r="D1073" s="99">
        <v>17.09</v>
      </c>
    </row>
    <row r="1074" spans="1:4" ht="15" customHeight="1" x14ac:dyDescent="0.2">
      <c r="A1074" s="97" t="s">
        <v>11806</v>
      </c>
      <c r="B1074" s="98" t="s">
        <v>11807</v>
      </c>
      <c r="C1074" s="98" t="s">
        <v>15645</v>
      </c>
      <c r="D1074" s="99">
        <v>20.350000000000001</v>
      </c>
    </row>
    <row r="1075" spans="1:4" ht="15" customHeight="1" x14ac:dyDescent="0.2">
      <c r="A1075" s="97" t="s">
        <v>11808</v>
      </c>
      <c r="B1075" s="98" t="s">
        <v>11809</v>
      </c>
      <c r="C1075" s="98" t="s">
        <v>15645</v>
      </c>
      <c r="D1075" s="99">
        <v>20.350000000000001</v>
      </c>
    </row>
    <row r="1076" spans="1:4" ht="15" customHeight="1" x14ac:dyDescent="0.2">
      <c r="A1076" s="97" t="s">
        <v>11810</v>
      </c>
      <c r="B1076" s="98" t="s">
        <v>11811</v>
      </c>
      <c r="C1076" s="98" t="s">
        <v>15645</v>
      </c>
      <c r="D1076" s="99">
        <v>22.89</v>
      </c>
    </row>
    <row r="1077" spans="1:4" ht="15" customHeight="1" x14ac:dyDescent="0.2">
      <c r="A1077" s="97" t="s">
        <v>11812</v>
      </c>
      <c r="B1077" s="98" t="s">
        <v>11813</v>
      </c>
      <c r="C1077" s="98" t="s">
        <v>15645</v>
      </c>
      <c r="D1077" s="99">
        <v>56.49</v>
      </c>
    </row>
    <row r="1078" spans="1:4" ht="15" customHeight="1" x14ac:dyDescent="0.2">
      <c r="A1078" s="97" t="s">
        <v>11814</v>
      </c>
      <c r="B1078" s="98" t="s">
        <v>11815</v>
      </c>
      <c r="C1078" s="98" t="s">
        <v>15645</v>
      </c>
      <c r="D1078" s="99">
        <v>56.49</v>
      </c>
    </row>
    <row r="1079" spans="1:4" ht="15" customHeight="1" x14ac:dyDescent="0.2">
      <c r="A1079" s="97" t="s">
        <v>11816</v>
      </c>
      <c r="B1079" s="98" t="s">
        <v>11817</v>
      </c>
      <c r="C1079" s="98" t="s">
        <v>15645</v>
      </c>
      <c r="D1079" s="99">
        <v>56.49</v>
      </c>
    </row>
    <row r="1080" spans="1:4" ht="15" customHeight="1" x14ac:dyDescent="0.2">
      <c r="A1080" s="97" t="s">
        <v>11818</v>
      </c>
      <c r="B1080" s="98" t="s">
        <v>11819</v>
      </c>
      <c r="C1080" s="98" t="s">
        <v>15645</v>
      </c>
      <c r="D1080" s="99">
        <v>56.49</v>
      </c>
    </row>
    <row r="1081" spans="1:4" ht="15" customHeight="1" x14ac:dyDescent="0.2">
      <c r="A1081" s="97" t="s">
        <v>11820</v>
      </c>
      <c r="B1081" s="98" t="s">
        <v>11821</v>
      </c>
      <c r="C1081" s="98" t="s">
        <v>15645</v>
      </c>
      <c r="D1081" s="99">
        <v>56.49</v>
      </c>
    </row>
    <row r="1082" spans="1:4" ht="15" customHeight="1" x14ac:dyDescent="0.2">
      <c r="A1082" s="97" t="s">
        <v>11822</v>
      </c>
      <c r="B1082" s="98" t="s">
        <v>11823</v>
      </c>
      <c r="C1082" s="98" t="s">
        <v>15645</v>
      </c>
      <c r="D1082" s="99">
        <v>56.49</v>
      </c>
    </row>
    <row r="1083" spans="1:4" ht="15" customHeight="1" x14ac:dyDescent="0.2">
      <c r="A1083" s="94" t="s">
        <v>11824</v>
      </c>
      <c r="B1083" s="95" t="s">
        <v>11825</v>
      </c>
      <c r="C1083" s="96" t="s">
        <v>15645</v>
      </c>
      <c r="D1083" s="96">
        <v>56.49</v>
      </c>
    </row>
    <row r="1084" spans="1:4" ht="15" customHeight="1" x14ac:dyDescent="0.2">
      <c r="A1084" s="97" t="s">
        <v>11826</v>
      </c>
      <c r="B1084" s="98" t="s">
        <v>11827</v>
      </c>
      <c r="C1084" s="98" t="s">
        <v>15645</v>
      </c>
      <c r="D1084" s="99">
        <v>60.04</v>
      </c>
    </row>
    <row r="1085" spans="1:4" ht="15" customHeight="1" x14ac:dyDescent="0.2">
      <c r="A1085" s="97" t="s">
        <v>11828</v>
      </c>
      <c r="B1085" s="98" t="s">
        <v>11829</v>
      </c>
      <c r="C1085" s="98" t="s">
        <v>15645</v>
      </c>
      <c r="D1085" s="99">
        <v>66.739999999999995</v>
      </c>
    </row>
    <row r="1086" spans="1:4" ht="15" customHeight="1" x14ac:dyDescent="0.2">
      <c r="A1086" s="97" t="s">
        <v>11830</v>
      </c>
      <c r="B1086" s="98" t="s">
        <v>11831</v>
      </c>
      <c r="C1086" s="98" t="s">
        <v>15645</v>
      </c>
      <c r="D1086" s="99">
        <v>73.55</v>
      </c>
    </row>
    <row r="1087" spans="1:4" ht="15" customHeight="1" x14ac:dyDescent="0.2">
      <c r="A1087" s="97" t="s">
        <v>11832</v>
      </c>
      <c r="B1087" s="98" t="s">
        <v>11833</v>
      </c>
      <c r="C1087" s="98" t="s">
        <v>15645</v>
      </c>
      <c r="D1087" s="99">
        <v>73.55</v>
      </c>
    </row>
    <row r="1088" spans="1:4" ht="15" customHeight="1" x14ac:dyDescent="0.2">
      <c r="A1088" s="97" t="s">
        <v>11834</v>
      </c>
      <c r="B1088" s="98" t="s">
        <v>11835</v>
      </c>
      <c r="C1088" s="98" t="s">
        <v>15645</v>
      </c>
      <c r="D1088" s="99">
        <v>73.55</v>
      </c>
    </row>
    <row r="1089" spans="1:4" ht="15" customHeight="1" x14ac:dyDescent="0.2">
      <c r="A1089" s="97" t="s">
        <v>11836</v>
      </c>
      <c r="B1089" s="98" t="s">
        <v>11837</v>
      </c>
      <c r="C1089" s="98" t="s">
        <v>15645</v>
      </c>
      <c r="D1089" s="99">
        <v>73.55</v>
      </c>
    </row>
    <row r="1090" spans="1:4" ht="15" customHeight="1" x14ac:dyDescent="0.2">
      <c r="A1090" s="97" t="s">
        <v>11838</v>
      </c>
      <c r="B1090" s="98" t="s">
        <v>11839</v>
      </c>
      <c r="C1090" s="98" t="s">
        <v>15645</v>
      </c>
      <c r="D1090" s="99">
        <v>73.540000000000006</v>
      </c>
    </row>
    <row r="1091" spans="1:4" ht="15" customHeight="1" x14ac:dyDescent="0.2">
      <c r="A1091" s="97" t="s">
        <v>11840</v>
      </c>
      <c r="B1091" s="98" t="s">
        <v>11841</v>
      </c>
      <c r="C1091" s="98" t="s">
        <v>15645</v>
      </c>
      <c r="D1091" s="99">
        <v>73.55</v>
      </c>
    </row>
    <row r="1092" spans="1:4" ht="15" customHeight="1" x14ac:dyDescent="0.2">
      <c r="A1092" s="97" t="s">
        <v>11842</v>
      </c>
      <c r="B1092" s="98" t="s">
        <v>11843</v>
      </c>
      <c r="C1092" s="98" t="s">
        <v>15645</v>
      </c>
      <c r="D1092" s="99">
        <v>78.08</v>
      </c>
    </row>
    <row r="1093" spans="1:4" ht="15" customHeight="1" x14ac:dyDescent="0.2">
      <c r="A1093" s="97" t="s">
        <v>11844</v>
      </c>
      <c r="B1093" s="98" t="s">
        <v>11845</v>
      </c>
      <c r="C1093" s="98"/>
      <c r="D1093" s="99"/>
    </row>
    <row r="1094" spans="1:4" ht="15" customHeight="1" x14ac:dyDescent="0.2">
      <c r="A1094" s="97" t="s">
        <v>11846</v>
      </c>
      <c r="B1094" s="98" t="s">
        <v>11847</v>
      </c>
      <c r="C1094" s="98" t="s">
        <v>15645</v>
      </c>
      <c r="D1094" s="99">
        <v>102.19</v>
      </c>
    </row>
    <row r="1095" spans="1:4" ht="15" customHeight="1" x14ac:dyDescent="0.2">
      <c r="A1095" s="97" t="s">
        <v>11848</v>
      </c>
      <c r="B1095" s="98" t="s">
        <v>11849</v>
      </c>
      <c r="C1095" s="98" t="s">
        <v>15645</v>
      </c>
      <c r="D1095" s="99">
        <v>102.19</v>
      </c>
    </row>
    <row r="1096" spans="1:4" ht="15" customHeight="1" x14ac:dyDescent="0.2">
      <c r="A1096" s="97" t="s">
        <v>11850</v>
      </c>
      <c r="B1096" s="98" t="s">
        <v>11851</v>
      </c>
      <c r="C1096" s="98"/>
      <c r="D1096" s="99"/>
    </row>
    <row r="1097" spans="1:4" ht="15" customHeight="1" x14ac:dyDescent="0.2">
      <c r="A1097" s="97" t="s">
        <v>11852</v>
      </c>
      <c r="B1097" s="98" t="s">
        <v>11853</v>
      </c>
      <c r="C1097" s="98" t="s">
        <v>15645</v>
      </c>
      <c r="D1097" s="99">
        <v>44.78</v>
      </c>
    </row>
    <row r="1098" spans="1:4" ht="15" customHeight="1" x14ac:dyDescent="0.2">
      <c r="A1098" s="97" t="s">
        <v>11854</v>
      </c>
      <c r="B1098" s="98" t="s">
        <v>11855</v>
      </c>
      <c r="C1098" s="98" t="s">
        <v>15645</v>
      </c>
      <c r="D1098" s="99">
        <v>45.67</v>
      </c>
    </row>
    <row r="1099" spans="1:4" ht="15" customHeight="1" x14ac:dyDescent="0.2">
      <c r="A1099" s="97" t="s">
        <v>11856</v>
      </c>
      <c r="B1099" s="98" t="s">
        <v>11857</v>
      </c>
      <c r="C1099" s="98" t="s">
        <v>15645</v>
      </c>
      <c r="D1099" s="99">
        <v>19.02</v>
      </c>
    </row>
    <row r="1100" spans="1:4" ht="15" customHeight="1" x14ac:dyDescent="0.2">
      <c r="A1100" s="97" t="s">
        <v>11858</v>
      </c>
      <c r="B1100" s="98" t="s">
        <v>11859</v>
      </c>
      <c r="C1100" s="98" t="s">
        <v>15645</v>
      </c>
      <c r="D1100" s="99">
        <v>519.33000000000004</v>
      </c>
    </row>
    <row r="1101" spans="1:4" ht="15" customHeight="1" x14ac:dyDescent="0.2">
      <c r="A1101" s="97" t="s">
        <v>11860</v>
      </c>
      <c r="B1101" s="98" t="s">
        <v>11861</v>
      </c>
      <c r="C1101" s="98" t="s">
        <v>15645</v>
      </c>
      <c r="D1101" s="99">
        <v>540.66</v>
      </c>
    </row>
    <row r="1102" spans="1:4" ht="15" customHeight="1" x14ac:dyDescent="0.2">
      <c r="A1102" s="97" t="s">
        <v>11862</v>
      </c>
      <c r="B1102" s="98" t="s">
        <v>11863</v>
      </c>
      <c r="C1102" s="98" t="s">
        <v>15645</v>
      </c>
      <c r="D1102" s="99">
        <v>554.30999999999995</v>
      </c>
    </row>
    <row r="1103" spans="1:4" ht="15" customHeight="1" x14ac:dyDescent="0.2">
      <c r="A1103" s="97" t="s">
        <v>11864</v>
      </c>
      <c r="B1103" s="98" t="s">
        <v>11865</v>
      </c>
      <c r="C1103" s="98"/>
      <c r="D1103" s="99"/>
    </row>
    <row r="1104" spans="1:4" ht="15" customHeight="1" x14ac:dyDescent="0.2">
      <c r="A1104" s="97" t="s">
        <v>11866</v>
      </c>
      <c r="B1104" s="98" t="s">
        <v>11867</v>
      </c>
      <c r="C1104" s="98" t="s">
        <v>3</v>
      </c>
      <c r="D1104" s="99">
        <v>1.92</v>
      </c>
    </row>
    <row r="1105" spans="1:4" ht="15" customHeight="1" x14ac:dyDescent="0.2">
      <c r="A1105" s="97" t="s">
        <v>11868</v>
      </c>
      <c r="B1105" s="98" t="s">
        <v>11869</v>
      </c>
      <c r="C1105" s="98" t="s">
        <v>3</v>
      </c>
      <c r="D1105" s="99">
        <v>3.81</v>
      </c>
    </row>
    <row r="1106" spans="1:4" ht="15" customHeight="1" x14ac:dyDescent="0.2">
      <c r="A1106" s="97" t="s">
        <v>11870</v>
      </c>
      <c r="B1106" s="98" t="s">
        <v>11871</v>
      </c>
      <c r="C1106" s="98" t="s">
        <v>3</v>
      </c>
      <c r="D1106" s="99">
        <v>4.83</v>
      </c>
    </row>
    <row r="1107" spans="1:4" ht="15" customHeight="1" x14ac:dyDescent="0.2">
      <c r="A1107" s="97" t="s">
        <v>11872</v>
      </c>
      <c r="B1107" s="98" t="s">
        <v>11873</v>
      </c>
      <c r="C1107" s="98" t="s">
        <v>3</v>
      </c>
      <c r="D1107" s="99">
        <v>5.43</v>
      </c>
    </row>
    <row r="1108" spans="1:4" ht="15" customHeight="1" x14ac:dyDescent="0.2">
      <c r="A1108" s="94" t="s">
        <v>11874</v>
      </c>
      <c r="B1108" s="95" t="s">
        <v>11875</v>
      </c>
      <c r="C1108" s="96" t="s">
        <v>3</v>
      </c>
      <c r="D1108" s="96">
        <v>9.33</v>
      </c>
    </row>
    <row r="1109" spans="1:4" ht="15" customHeight="1" x14ac:dyDescent="0.2">
      <c r="A1109" s="97" t="s">
        <v>11876</v>
      </c>
      <c r="B1109" s="98" t="s">
        <v>11877</v>
      </c>
      <c r="C1109" s="98"/>
      <c r="D1109" s="99"/>
    </row>
    <row r="1110" spans="1:4" ht="15" customHeight="1" x14ac:dyDescent="0.2">
      <c r="A1110" s="97" t="s">
        <v>11878</v>
      </c>
      <c r="B1110" s="98" t="s">
        <v>11879</v>
      </c>
      <c r="C1110" s="98" t="s">
        <v>3</v>
      </c>
      <c r="D1110" s="99">
        <v>2.02</v>
      </c>
    </row>
    <row r="1111" spans="1:4" ht="15" customHeight="1" x14ac:dyDescent="0.2">
      <c r="A1111" s="94" t="s">
        <v>11880</v>
      </c>
      <c r="B1111" s="95" t="s">
        <v>11881</v>
      </c>
      <c r="C1111" s="96" t="s">
        <v>3</v>
      </c>
      <c r="D1111" s="96">
        <v>2.99</v>
      </c>
    </row>
    <row r="1112" spans="1:4" ht="15" customHeight="1" x14ac:dyDescent="0.2">
      <c r="A1112" s="97" t="s">
        <v>11882</v>
      </c>
      <c r="B1112" s="98" t="s">
        <v>11883</v>
      </c>
      <c r="C1112" s="98" t="s">
        <v>3</v>
      </c>
      <c r="D1112" s="99">
        <v>4.05</v>
      </c>
    </row>
    <row r="1113" spans="1:4" ht="15" customHeight="1" x14ac:dyDescent="0.2">
      <c r="A1113" s="97" t="s">
        <v>11884</v>
      </c>
      <c r="B1113" s="98" t="s">
        <v>11885</v>
      </c>
      <c r="C1113" s="98" t="s">
        <v>3</v>
      </c>
      <c r="D1113" s="99">
        <v>5.69</v>
      </c>
    </row>
    <row r="1114" spans="1:4" ht="15" customHeight="1" x14ac:dyDescent="0.2">
      <c r="A1114" s="97" t="s">
        <v>11886</v>
      </c>
      <c r="B1114" s="98" t="s">
        <v>11887</v>
      </c>
      <c r="C1114" s="98" t="s">
        <v>3</v>
      </c>
      <c r="D1114" s="99">
        <v>8.92</v>
      </c>
    </row>
    <row r="1115" spans="1:4" ht="15" customHeight="1" x14ac:dyDescent="0.2">
      <c r="A1115" s="97" t="s">
        <v>11888</v>
      </c>
      <c r="B1115" s="98" t="s">
        <v>11889</v>
      </c>
      <c r="C1115" s="98" t="s">
        <v>3</v>
      </c>
      <c r="D1115" s="99">
        <v>13.53</v>
      </c>
    </row>
    <row r="1116" spans="1:4" ht="15" customHeight="1" x14ac:dyDescent="0.2">
      <c r="A1116" s="97" t="s">
        <v>11890</v>
      </c>
      <c r="B1116" s="98" t="s">
        <v>11891</v>
      </c>
      <c r="C1116" s="98" t="s">
        <v>3</v>
      </c>
      <c r="D1116" s="99">
        <v>18.420000000000002</v>
      </c>
    </row>
    <row r="1117" spans="1:4" ht="15" customHeight="1" x14ac:dyDescent="0.2">
      <c r="A1117" s="97" t="s">
        <v>11892</v>
      </c>
      <c r="B1117" s="98" t="s">
        <v>11893</v>
      </c>
      <c r="C1117" s="98" t="s">
        <v>3</v>
      </c>
      <c r="D1117" s="99">
        <v>25.08</v>
      </c>
    </row>
    <row r="1118" spans="1:4" ht="15" customHeight="1" x14ac:dyDescent="0.2">
      <c r="A1118" s="94" t="s">
        <v>11894</v>
      </c>
      <c r="B1118" s="95" t="s">
        <v>11895</v>
      </c>
      <c r="C1118" s="96" t="s">
        <v>3</v>
      </c>
      <c r="D1118" s="96">
        <v>32.54</v>
      </c>
    </row>
    <row r="1119" spans="1:4" ht="15" customHeight="1" x14ac:dyDescent="0.2">
      <c r="A1119" s="97" t="s">
        <v>11896</v>
      </c>
      <c r="B1119" s="98" t="s">
        <v>11897</v>
      </c>
      <c r="C1119" s="98" t="s">
        <v>3</v>
      </c>
      <c r="D1119" s="99">
        <v>52.47</v>
      </c>
    </row>
    <row r="1120" spans="1:4" ht="15" customHeight="1" x14ac:dyDescent="0.2">
      <c r="A1120" s="97" t="s">
        <v>11898</v>
      </c>
      <c r="B1120" s="98" t="s">
        <v>11899</v>
      </c>
      <c r="C1120" s="98" t="s">
        <v>3</v>
      </c>
      <c r="D1120" s="99">
        <v>70.47</v>
      </c>
    </row>
    <row r="1121" spans="1:4" ht="15" customHeight="1" x14ac:dyDescent="0.2">
      <c r="A1121" s="97" t="s">
        <v>11900</v>
      </c>
      <c r="B1121" s="98" t="s">
        <v>11901</v>
      </c>
      <c r="C1121" s="98" t="s">
        <v>3</v>
      </c>
      <c r="D1121" s="99">
        <v>91.89</v>
      </c>
    </row>
    <row r="1122" spans="1:4" ht="15" customHeight="1" x14ac:dyDescent="0.2">
      <c r="A1122" s="97" t="s">
        <v>11902</v>
      </c>
      <c r="B1122" s="98" t="s">
        <v>11903</v>
      </c>
      <c r="C1122" s="98" t="s">
        <v>3</v>
      </c>
      <c r="D1122" s="99">
        <v>1.81</v>
      </c>
    </row>
    <row r="1123" spans="1:4" ht="15" customHeight="1" x14ac:dyDescent="0.2">
      <c r="A1123" s="97" t="s">
        <v>11904</v>
      </c>
      <c r="B1123" s="98" t="s">
        <v>11905</v>
      </c>
      <c r="C1123" s="98" t="s">
        <v>3</v>
      </c>
      <c r="D1123" s="99">
        <v>2.67</v>
      </c>
    </row>
    <row r="1124" spans="1:4" ht="15" customHeight="1" x14ac:dyDescent="0.2">
      <c r="A1124" s="94" t="s">
        <v>11906</v>
      </c>
      <c r="B1124" s="95" t="s">
        <v>11907</v>
      </c>
      <c r="C1124" s="96" t="s">
        <v>3</v>
      </c>
      <c r="D1124" s="96">
        <v>3.72</v>
      </c>
    </row>
    <row r="1125" spans="1:4" ht="15" customHeight="1" x14ac:dyDescent="0.2">
      <c r="A1125" s="97" t="s">
        <v>11908</v>
      </c>
      <c r="B1125" s="98" t="s">
        <v>11909</v>
      </c>
      <c r="C1125" s="98" t="s">
        <v>3</v>
      </c>
      <c r="D1125" s="99">
        <v>5.22</v>
      </c>
    </row>
    <row r="1126" spans="1:4" ht="15" customHeight="1" x14ac:dyDescent="0.2">
      <c r="A1126" s="97" t="s">
        <v>11910</v>
      </c>
      <c r="B1126" s="98" t="s">
        <v>11911</v>
      </c>
      <c r="C1126" s="98" t="s">
        <v>3</v>
      </c>
      <c r="D1126" s="99">
        <v>8.4600000000000009</v>
      </c>
    </row>
    <row r="1127" spans="1:4" ht="15" customHeight="1" x14ac:dyDescent="0.2">
      <c r="A1127" s="97" t="s">
        <v>11912</v>
      </c>
      <c r="B1127" s="98" t="s">
        <v>11913</v>
      </c>
      <c r="C1127" s="98" t="s">
        <v>3</v>
      </c>
      <c r="D1127" s="99">
        <v>13.06</v>
      </c>
    </row>
    <row r="1128" spans="1:4" ht="15" customHeight="1" x14ac:dyDescent="0.2">
      <c r="A1128" s="97" t="s">
        <v>11914</v>
      </c>
      <c r="B1128" s="98" t="s">
        <v>11915</v>
      </c>
      <c r="C1128" s="98" t="s">
        <v>3</v>
      </c>
      <c r="D1128" s="99">
        <v>18.86</v>
      </c>
    </row>
    <row r="1129" spans="1:4" ht="15" customHeight="1" x14ac:dyDescent="0.2">
      <c r="A1129" s="97" t="s">
        <v>11916</v>
      </c>
      <c r="B1129" s="98" t="s">
        <v>11917</v>
      </c>
      <c r="C1129" s="98" t="s">
        <v>3</v>
      </c>
      <c r="D1129" s="99">
        <v>25.03</v>
      </c>
    </row>
    <row r="1130" spans="1:4" ht="15" customHeight="1" x14ac:dyDescent="0.2">
      <c r="A1130" s="97" t="s">
        <v>11918</v>
      </c>
      <c r="B1130" s="98" t="s">
        <v>11919</v>
      </c>
      <c r="C1130" s="98" t="s">
        <v>3</v>
      </c>
      <c r="D1130" s="99">
        <v>31.96</v>
      </c>
    </row>
    <row r="1131" spans="1:4" ht="15" customHeight="1" x14ac:dyDescent="0.2">
      <c r="A1131" s="97" t="s">
        <v>11920</v>
      </c>
      <c r="B1131" s="98" t="s">
        <v>11921</v>
      </c>
      <c r="C1131" s="98" t="s">
        <v>3</v>
      </c>
      <c r="D1131" s="99">
        <v>50.49</v>
      </c>
    </row>
    <row r="1132" spans="1:4" ht="15" customHeight="1" x14ac:dyDescent="0.2">
      <c r="A1132" s="97" t="s">
        <v>11922</v>
      </c>
      <c r="B1132" s="98" t="s">
        <v>11923</v>
      </c>
      <c r="C1132" s="98" t="s">
        <v>3</v>
      </c>
      <c r="D1132" s="99">
        <v>71.209999999999994</v>
      </c>
    </row>
    <row r="1133" spans="1:4" ht="15" customHeight="1" x14ac:dyDescent="0.2">
      <c r="A1133" s="97" t="s">
        <v>11924</v>
      </c>
      <c r="B1133" s="98" t="s">
        <v>11925</v>
      </c>
      <c r="C1133" s="98" t="s">
        <v>3</v>
      </c>
      <c r="D1133" s="99">
        <v>90</v>
      </c>
    </row>
    <row r="1134" spans="1:4" ht="15" customHeight="1" x14ac:dyDescent="0.2">
      <c r="A1134" s="97" t="s">
        <v>11926</v>
      </c>
      <c r="B1134" s="98" t="s">
        <v>11927</v>
      </c>
      <c r="C1134" s="98" t="s">
        <v>3</v>
      </c>
      <c r="D1134" s="99">
        <v>116.71</v>
      </c>
    </row>
    <row r="1135" spans="1:4" ht="15" customHeight="1" x14ac:dyDescent="0.2">
      <c r="A1135" s="97" t="s">
        <v>11928</v>
      </c>
      <c r="B1135" s="98" t="s">
        <v>11929</v>
      </c>
      <c r="C1135" s="98" t="s">
        <v>3</v>
      </c>
      <c r="D1135" s="99">
        <v>140.51</v>
      </c>
    </row>
    <row r="1136" spans="1:4" ht="15" customHeight="1" x14ac:dyDescent="0.2">
      <c r="A1136" s="97" t="s">
        <v>11930</v>
      </c>
      <c r="B1136" s="98" t="s">
        <v>11931</v>
      </c>
      <c r="C1136" s="98" t="s">
        <v>3</v>
      </c>
      <c r="D1136" s="99">
        <v>175.06</v>
      </c>
    </row>
    <row r="1137" spans="1:4" ht="15" customHeight="1" x14ac:dyDescent="0.2">
      <c r="A1137" s="97" t="s">
        <v>11932</v>
      </c>
      <c r="B1137" s="98" t="s">
        <v>11933</v>
      </c>
      <c r="C1137" s="98"/>
      <c r="D1137" s="99"/>
    </row>
    <row r="1138" spans="1:4" ht="15" customHeight="1" x14ac:dyDescent="0.2">
      <c r="A1138" s="97" t="s">
        <v>11934</v>
      </c>
      <c r="B1138" s="98" t="s">
        <v>11935</v>
      </c>
      <c r="C1138" s="98" t="s">
        <v>15645</v>
      </c>
      <c r="D1138" s="99">
        <v>14.72</v>
      </c>
    </row>
    <row r="1139" spans="1:4" ht="15" customHeight="1" x14ac:dyDescent="0.2">
      <c r="A1139" s="97" t="s">
        <v>11936</v>
      </c>
      <c r="B1139" s="98" t="s">
        <v>11937</v>
      </c>
      <c r="C1139" s="98" t="s">
        <v>15645</v>
      </c>
      <c r="D1139" s="99">
        <v>8.49</v>
      </c>
    </row>
    <row r="1140" spans="1:4" ht="15" customHeight="1" x14ac:dyDescent="0.2">
      <c r="A1140" s="97" t="s">
        <v>11938</v>
      </c>
      <c r="B1140" s="98" t="s">
        <v>11939</v>
      </c>
      <c r="C1140" s="98" t="s">
        <v>15645</v>
      </c>
      <c r="D1140" s="99">
        <v>8.41</v>
      </c>
    </row>
    <row r="1141" spans="1:4" ht="15" customHeight="1" x14ac:dyDescent="0.2">
      <c r="A1141" s="97" t="s">
        <v>11940</v>
      </c>
      <c r="B1141" s="98" t="s">
        <v>11941</v>
      </c>
      <c r="C1141" s="98" t="s">
        <v>15645</v>
      </c>
      <c r="D1141" s="99">
        <v>12.85</v>
      </c>
    </row>
    <row r="1142" spans="1:4" ht="15" customHeight="1" x14ac:dyDescent="0.2">
      <c r="A1142" s="97" t="s">
        <v>11942</v>
      </c>
      <c r="B1142" s="98" t="s">
        <v>11943</v>
      </c>
      <c r="C1142" s="98" t="s">
        <v>15645</v>
      </c>
      <c r="D1142" s="99">
        <v>17.260000000000002</v>
      </c>
    </row>
    <row r="1143" spans="1:4" ht="15" customHeight="1" x14ac:dyDescent="0.2">
      <c r="A1143" s="97" t="s">
        <v>11944</v>
      </c>
      <c r="B1143" s="98" t="s">
        <v>11945</v>
      </c>
      <c r="C1143" s="98" t="s">
        <v>15645</v>
      </c>
      <c r="D1143" s="99">
        <v>21.43</v>
      </c>
    </row>
    <row r="1144" spans="1:4" ht="15" customHeight="1" x14ac:dyDescent="0.2">
      <c r="A1144" s="97" t="s">
        <v>11946</v>
      </c>
      <c r="B1144" s="98" t="s">
        <v>11947</v>
      </c>
      <c r="C1144" s="98" t="s">
        <v>15645</v>
      </c>
      <c r="D1144" s="99">
        <v>20.07</v>
      </c>
    </row>
    <row r="1145" spans="1:4" ht="15" customHeight="1" x14ac:dyDescent="0.2">
      <c r="A1145" s="97" t="s">
        <v>11948</v>
      </c>
      <c r="B1145" s="98" t="s">
        <v>11949</v>
      </c>
      <c r="C1145" s="98" t="s">
        <v>15645</v>
      </c>
      <c r="D1145" s="99">
        <v>20.41</v>
      </c>
    </row>
    <row r="1146" spans="1:4" ht="15" customHeight="1" x14ac:dyDescent="0.2">
      <c r="A1146" s="97" t="s">
        <v>11950</v>
      </c>
      <c r="B1146" s="98" t="s">
        <v>11951</v>
      </c>
      <c r="C1146" s="98" t="s">
        <v>15645</v>
      </c>
      <c r="D1146" s="99">
        <v>23.79</v>
      </c>
    </row>
    <row r="1147" spans="1:4" ht="15" customHeight="1" x14ac:dyDescent="0.2">
      <c r="A1147" s="97" t="s">
        <v>11952</v>
      </c>
      <c r="B1147" s="98" t="s">
        <v>11953</v>
      </c>
      <c r="C1147" s="98" t="s">
        <v>15645</v>
      </c>
      <c r="D1147" s="99">
        <v>37.08</v>
      </c>
    </row>
    <row r="1148" spans="1:4" ht="15" customHeight="1" x14ac:dyDescent="0.2">
      <c r="A1148" s="97" t="s">
        <v>11954</v>
      </c>
      <c r="B1148" s="98" t="s">
        <v>11955</v>
      </c>
      <c r="C1148" s="98" t="s">
        <v>15645</v>
      </c>
      <c r="D1148" s="99">
        <v>28.16</v>
      </c>
    </row>
    <row r="1149" spans="1:4" ht="15" customHeight="1" x14ac:dyDescent="0.2">
      <c r="A1149" s="97" t="s">
        <v>11956</v>
      </c>
      <c r="B1149" s="98" t="s">
        <v>11957</v>
      </c>
      <c r="C1149" s="98" t="s">
        <v>15645</v>
      </c>
      <c r="D1149" s="99">
        <v>7.87</v>
      </c>
    </row>
    <row r="1150" spans="1:4" ht="15" customHeight="1" x14ac:dyDescent="0.2">
      <c r="A1150" s="97" t="s">
        <v>11958</v>
      </c>
      <c r="B1150" s="98" t="s">
        <v>11959</v>
      </c>
      <c r="C1150" s="98" t="s">
        <v>15645</v>
      </c>
      <c r="D1150" s="99">
        <v>7.4</v>
      </c>
    </row>
    <row r="1151" spans="1:4" ht="15" customHeight="1" x14ac:dyDescent="0.2">
      <c r="A1151" s="97" t="s">
        <v>11960</v>
      </c>
      <c r="B1151" s="98" t="s">
        <v>11961</v>
      </c>
      <c r="C1151" s="98" t="s">
        <v>15645</v>
      </c>
      <c r="D1151" s="99">
        <v>5.47</v>
      </c>
    </row>
    <row r="1152" spans="1:4" ht="15" customHeight="1" x14ac:dyDescent="0.2">
      <c r="A1152" s="94" t="s">
        <v>11962</v>
      </c>
      <c r="B1152" s="95" t="s">
        <v>11963</v>
      </c>
      <c r="C1152" s="96" t="s">
        <v>15645</v>
      </c>
      <c r="D1152" s="96">
        <v>5.96</v>
      </c>
    </row>
    <row r="1153" spans="1:4" ht="15" customHeight="1" x14ac:dyDescent="0.2">
      <c r="A1153" s="97" t="s">
        <v>11964</v>
      </c>
      <c r="B1153" s="98" t="s">
        <v>11965</v>
      </c>
      <c r="C1153" s="98"/>
      <c r="D1153" s="99"/>
    </row>
    <row r="1154" spans="1:4" ht="15" customHeight="1" x14ac:dyDescent="0.2">
      <c r="A1154" s="97" t="s">
        <v>11966</v>
      </c>
      <c r="B1154" s="98" t="s">
        <v>11967</v>
      </c>
      <c r="C1154" s="98" t="s">
        <v>15645</v>
      </c>
      <c r="D1154" s="99">
        <v>15.65</v>
      </c>
    </row>
    <row r="1155" spans="1:4" ht="15" customHeight="1" x14ac:dyDescent="0.2">
      <c r="A1155" s="97" t="s">
        <v>11968</v>
      </c>
      <c r="B1155" s="98" t="s">
        <v>11969</v>
      </c>
      <c r="C1155" s="98" t="s">
        <v>15645</v>
      </c>
      <c r="D1155" s="99">
        <v>21.41</v>
      </c>
    </row>
    <row r="1156" spans="1:4" ht="15" customHeight="1" x14ac:dyDescent="0.2">
      <c r="A1156" s="97" t="s">
        <v>11970</v>
      </c>
      <c r="B1156" s="98" t="s">
        <v>11971</v>
      </c>
      <c r="C1156" s="98" t="s">
        <v>15645</v>
      </c>
      <c r="D1156" s="99">
        <v>27.64</v>
      </c>
    </row>
    <row r="1157" spans="1:4" ht="15" customHeight="1" x14ac:dyDescent="0.2">
      <c r="A1157" s="97" t="s">
        <v>11972</v>
      </c>
      <c r="B1157" s="98" t="s">
        <v>11973</v>
      </c>
      <c r="C1157" s="98" t="s">
        <v>15645</v>
      </c>
      <c r="D1157" s="99">
        <v>34.590000000000003</v>
      </c>
    </row>
    <row r="1158" spans="1:4" ht="15" customHeight="1" x14ac:dyDescent="0.2">
      <c r="A1158" s="97" t="s">
        <v>11974</v>
      </c>
      <c r="B1158" s="98" t="s">
        <v>11975</v>
      </c>
      <c r="C1158" s="98" t="s">
        <v>15645</v>
      </c>
      <c r="D1158" s="99">
        <v>14.21</v>
      </c>
    </row>
    <row r="1159" spans="1:4" ht="15" customHeight="1" x14ac:dyDescent="0.2">
      <c r="A1159" s="97" t="s">
        <v>11976</v>
      </c>
      <c r="B1159" s="98" t="s">
        <v>11977</v>
      </c>
      <c r="C1159" s="98" t="s">
        <v>15645</v>
      </c>
      <c r="D1159" s="99">
        <v>22.36</v>
      </c>
    </row>
    <row r="1160" spans="1:4" ht="15" customHeight="1" x14ac:dyDescent="0.2">
      <c r="A1160" s="97" t="s">
        <v>11978</v>
      </c>
      <c r="B1160" s="98" t="s">
        <v>11979</v>
      </c>
      <c r="C1160" s="98" t="s">
        <v>15645</v>
      </c>
      <c r="D1160" s="99">
        <v>26.95</v>
      </c>
    </row>
    <row r="1161" spans="1:4" ht="15" customHeight="1" x14ac:dyDescent="0.2">
      <c r="A1161" s="97" t="s">
        <v>11980</v>
      </c>
      <c r="B1161" s="98" t="s">
        <v>11981</v>
      </c>
      <c r="C1161" s="98" t="s">
        <v>15645</v>
      </c>
      <c r="D1161" s="99">
        <v>9.8000000000000007</v>
      </c>
    </row>
    <row r="1162" spans="1:4" ht="15" customHeight="1" x14ac:dyDescent="0.2">
      <c r="A1162" s="97" t="s">
        <v>11982</v>
      </c>
      <c r="B1162" s="98" t="s">
        <v>11983</v>
      </c>
      <c r="C1162" s="98" t="s">
        <v>15645</v>
      </c>
      <c r="D1162" s="99">
        <v>19.260000000000002</v>
      </c>
    </row>
    <row r="1163" spans="1:4" ht="15" customHeight="1" x14ac:dyDescent="0.2">
      <c r="A1163" s="97" t="s">
        <v>11984</v>
      </c>
      <c r="B1163" s="98" t="s">
        <v>11985</v>
      </c>
      <c r="C1163" s="98" t="s">
        <v>15645</v>
      </c>
      <c r="D1163" s="99">
        <v>5.29</v>
      </c>
    </row>
    <row r="1164" spans="1:4" ht="15" customHeight="1" x14ac:dyDescent="0.2">
      <c r="A1164" s="97" t="s">
        <v>11986</v>
      </c>
      <c r="B1164" s="98" t="s">
        <v>11987</v>
      </c>
      <c r="C1164" s="98" t="s">
        <v>15645</v>
      </c>
      <c r="D1164" s="99">
        <v>5.18</v>
      </c>
    </row>
    <row r="1165" spans="1:4" ht="15" customHeight="1" x14ac:dyDescent="0.2">
      <c r="A1165" s="97" t="s">
        <v>11988</v>
      </c>
      <c r="B1165" s="98" t="s">
        <v>11989</v>
      </c>
      <c r="C1165" s="98" t="s">
        <v>15645</v>
      </c>
      <c r="D1165" s="99">
        <v>6.69</v>
      </c>
    </row>
    <row r="1166" spans="1:4" ht="15" customHeight="1" x14ac:dyDescent="0.2">
      <c r="A1166" s="97" t="s">
        <v>11990</v>
      </c>
      <c r="B1166" s="98" t="s">
        <v>11991</v>
      </c>
      <c r="C1166" s="98" t="s">
        <v>15645</v>
      </c>
      <c r="D1166" s="99">
        <v>5.67</v>
      </c>
    </row>
    <row r="1167" spans="1:4" ht="15" customHeight="1" x14ac:dyDescent="0.2">
      <c r="A1167" s="97" t="s">
        <v>11992</v>
      </c>
      <c r="B1167" s="98" t="s">
        <v>11993</v>
      </c>
      <c r="C1167" s="98" t="s">
        <v>15645</v>
      </c>
      <c r="D1167" s="99">
        <v>7.89</v>
      </c>
    </row>
    <row r="1168" spans="1:4" ht="15" customHeight="1" x14ac:dyDescent="0.2">
      <c r="A1168" s="94" t="s">
        <v>11994</v>
      </c>
      <c r="B1168" s="95" t="s">
        <v>11995</v>
      </c>
      <c r="C1168" s="96"/>
      <c r="D1168" s="96"/>
    </row>
    <row r="1169" spans="1:4" ht="15" customHeight="1" x14ac:dyDescent="0.2">
      <c r="A1169" s="97" t="s">
        <v>11996</v>
      </c>
      <c r="B1169" s="98" t="s">
        <v>11997</v>
      </c>
      <c r="C1169" s="98" t="s">
        <v>15645</v>
      </c>
      <c r="D1169" s="99">
        <v>70.900000000000006</v>
      </c>
    </row>
    <row r="1170" spans="1:4" ht="15" customHeight="1" x14ac:dyDescent="0.2">
      <c r="A1170" s="97" t="s">
        <v>11998</v>
      </c>
      <c r="B1170" s="98" t="s">
        <v>11999</v>
      </c>
      <c r="C1170" s="98" t="s">
        <v>15645</v>
      </c>
      <c r="D1170" s="99">
        <v>70.900000000000006</v>
      </c>
    </row>
    <row r="1171" spans="1:4" ht="15" customHeight="1" x14ac:dyDescent="0.2">
      <c r="A1171" s="97" t="s">
        <v>12000</v>
      </c>
      <c r="B1171" s="98" t="s">
        <v>12001</v>
      </c>
      <c r="C1171" s="98" t="s">
        <v>15645</v>
      </c>
      <c r="D1171" s="99">
        <v>70.900000000000006</v>
      </c>
    </row>
    <row r="1172" spans="1:4" ht="15" customHeight="1" x14ac:dyDescent="0.2">
      <c r="A1172" s="97" t="s">
        <v>12002</v>
      </c>
      <c r="B1172" s="98" t="s">
        <v>12003</v>
      </c>
      <c r="C1172" s="98" t="s">
        <v>15645</v>
      </c>
      <c r="D1172" s="99">
        <v>96.11</v>
      </c>
    </row>
    <row r="1173" spans="1:4" ht="15" customHeight="1" x14ac:dyDescent="0.2">
      <c r="A1173" s="97" t="s">
        <v>12004</v>
      </c>
      <c r="B1173" s="98" t="s">
        <v>12005</v>
      </c>
      <c r="C1173" s="98" t="s">
        <v>15645</v>
      </c>
      <c r="D1173" s="99">
        <v>117.59</v>
      </c>
    </row>
    <row r="1174" spans="1:4" ht="15" customHeight="1" x14ac:dyDescent="0.2">
      <c r="A1174" s="97" t="s">
        <v>12006</v>
      </c>
      <c r="B1174" s="98" t="s">
        <v>12007</v>
      </c>
      <c r="C1174" s="98" t="s">
        <v>5701</v>
      </c>
      <c r="D1174" s="99">
        <v>138.72999999999999</v>
      </c>
    </row>
    <row r="1175" spans="1:4" ht="15" customHeight="1" x14ac:dyDescent="0.2">
      <c r="A1175" s="97" t="s">
        <v>12008</v>
      </c>
      <c r="B1175" s="98" t="s">
        <v>12009</v>
      </c>
      <c r="C1175" s="98" t="s">
        <v>5701</v>
      </c>
      <c r="D1175" s="99">
        <v>144.72999999999999</v>
      </c>
    </row>
    <row r="1176" spans="1:4" ht="15" customHeight="1" x14ac:dyDescent="0.2">
      <c r="A1176" s="97" t="s">
        <v>12010</v>
      </c>
      <c r="B1176" s="98" t="s">
        <v>12011</v>
      </c>
      <c r="C1176" s="98" t="s">
        <v>5701</v>
      </c>
      <c r="D1176" s="99">
        <v>191.42</v>
      </c>
    </row>
    <row r="1177" spans="1:4" ht="15" customHeight="1" x14ac:dyDescent="0.2">
      <c r="A1177" s="97" t="s">
        <v>12012</v>
      </c>
      <c r="B1177" s="98" t="s">
        <v>12013</v>
      </c>
      <c r="C1177" s="98" t="s">
        <v>15645</v>
      </c>
      <c r="D1177" s="99">
        <v>245.44</v>
      </c>
    </row>
    <row r="1178" spans="1:4" ht="15" customHeight="1" x14ac:dyDescent="0.2">
      <c r="A1178" s="97" t="s">
        <v>12014</v>
      </c>
      <c r="B1178" s="98" t="s">
        <v>12015</v>
      </c>
      <c r="C1178" s="98" t="s">
        <v>15645</v>
      </c>
      <c r="D1178" s="99">
        <v>61.49</v>
      </c>
    </row>
    <row r="1179" spans="1:4" ht="15" customHeight="1" x14ac:dyDescent="0.2">
      <c r="A1179" s="97" t="s">
        <v>12016</v>
      </c>
      <c r="B1179" s="98" t="s">
        <v>12017</v>
      </c>
      <c r="C1179" s="98" t="s">
        <v>15645</v>
      </c>
      <c r="D1179" s="99">
        <v>115.22</v>
      </c>
    </row>
    <row r="1180" spans="1:4" ht="15" customHeight="1" x14ac:dyDescent="0.2">
      <c r="A1180" s="97" t="s">
        <v>12018</v>
      </c>
      <c r="B1180" s="98" t="s">
        <v>12019</v>
      </c>
      <c r="C1180" s="98" t="s">
        <v>15645</v>
      </c>
      <c r="D1180" s="99">
        <v>117.59</v>
      </c>
    </row>
    <row r="1181" spans="1:4" ht="15" customHeight="1" x14ac:dyDescent="0.2">
      <c r="A1181" s="97" t="s">
        <v>12020</v>
      </c>
      <c r="B1181" s="98" t="s">
        <v>12021</v>
      </c>
      <c r="C1181" s="98"/>
      <c r="D1181" s="99"/>
    </row>
    <row r="1182" spans="1:4" ht="15" customHeight="1" x14ac:dyDescent="0.2">
      <c r="A1182" s="97" t="s">
        <v>12022</v>
      </c>
      <c r="B1182" s="98" t="s">
        <v>12023</v>
      </c>
      <c r="C1182" s="98" t="s">
        <v>15645</v>
      </c>
      <c r="D1182" s="99">
        <v>70.900000000000006</v>
      </c>
    </row>
    <row r="1183" spans="1:4" ht="15" customHeight="1" x14ac:dyDescent="0.2">
      <c r="A1183" s="94" t="s">
        <v>12024</v>
      </c>
      <c r="B1183" s="95" t="s">
        <v>12025</v>
      </c>
      <c r="C1183" s="96" t="s">
        <v>15645</v>
      </c>
      <c r="D1183" s="96">
        <v>117.59</v>
      </c>
    </row>
    <row r="1184" spans="1:4" ht="15" customHeight="1" x14ac:dyDescent="0.2">
      <c r="A1184" s="97" t="s">
        <v>12026</v>
      </c>
      <c r="B1184" s="98" t="s">
        <v>12027</v>
      </c>
      <c r="C1184" s="98" t="s">
        <v>15645</v>
      </c>
      <c r="D1184" s="99">
        <v>117.59</v>
      </c>
    </row>
    <row r="1185" spans="1:4" ht="15" customHeight="1" x14ac:dyDescent="0.2">
      <c r="A1185" s="97" t="s">
        <v>12028</v>
      </c>
      <c r="B1185" s="98" t="s">
        <v>12029</v>
      </c>
      <c r="C1185" s="98" t="s">
        <v>15645</v>
      </c>
      <c r="D1185" s="99">
        <v>70.900000000000006</v>
      </c>
    </row>
    <row r="1186" spans="1:4" ht="15" customHeight="1" x14ac:dyDescent="0.2">
      <c r="A1186" s="97" t="s">
        <v>12030</v>
      </c>
      <c r="B1186" s="98" t="s">
        <v>12031</v>
      </c>
      <c r="C1186" s="98" t="s">
        <v>15645</v>
      </c>
      <c r="D1186" s="99">
        <v>70.900000000000006</v>
      </c>
    </row>
    <row r="1187" spans="1:4" ht="15" customHeight="1" x14ac:dyDescent="0.2">
      <c r="A1187" s="97" t="s">
        <v>12032</v>
      </c>
      <c r="B1187" s="98" t="s">
        <v>12033</v>
      </c>
      <c r="C1187" s="98" t="s">
        <v>15645</v>
      </c>
      <c r="D1187" s="99">
        <v>117.59</v>
      </c>
    </row>
    <row r="1188" spans="1:4" ht="15" customHeight="1" x14ac:dyDescent="0.2">
      <c r="A1188" s="97" t="s">
        <v>12034</v>
      </c>
      <c r="B1188" s="98" t="s">
        <v>12035</v>
      </c>
      <c r="C1188" s="98" t="s">
        <v>15645</v>
      </c>
      <c r="D1188" s="99">
        <v>117.59</v>
      </c>
    </row>
    <row r="1189" spans="1:4" ht="15" customHeight="1" x14ac:dyDescent="0.2">
      <c r="A1189" s="97" t="s">
        <v>12036</v>
      </c>
      <c r="B1189" s="98" t="s">
        <v>12007</v>
      </c>
      <c r="C1189" s="98" t="s">
        <v>15645</v>
      </c>
      <c r="D1189" s="99">
        <v>138.72999999999999</v>
      </c>
    </row>
    <row r="1190" spans="1:4" ht="15" customHeight="1" x14ac:dyDescent="0.2">
      <c r="A1190" s="97" t="s">
        <v>12037</v>
      </c>
      <c r="B1190" s="98" t="s">
        <v>12009</v>
      </c>
      <c r="C1190" s="98" t="s">
        <v>15645</v>
      </c>
      <c r="D1190" s="99">
        <v>144.72999999999999</v>
      </c>
    </row>
    <row r="1191" spans="1:4" ht="15" customHeight="1" x14ac:dyDescent="0.2">
      <c r="A1191" s="97" t="s">
        <v>12038</v>
      </c>
      <c r="B1191" s="98" t="s">
        <v>12011</v>
      </c>
      <c r="C1191" s="98" t="s">
        <v>15645</v>
      </c>
      <c r="D1191" s="99">
        <v>191.42</v>
      </c>
    </row>
    <row r="1192" spans="1:4" ht="15" customHeight="1" x14ac:dyDescent="0.2">
      <c r="A1192" s="97" t="s">
        <v>12039</v>
      </c>
      <c r="B1192" s="98" t="s">
        <v>12040</v>
      </c>
      <c r="C1192" s="98"/>
      <c r="D1192" s="99"/>
    </row>
    <row r="1193" spans="1:4" ht="15" customHeight="1" x14ac:dyDescent="0.2">
      <c r="A1193" s="97" t="s">
        <v>12041</v>
      </c>
      <c r="B1193" s="98" t="s">
        <v>12042</v>
      </c>
      <c r="C1193" s="98" t="s">
        <v>15645</v>
      </c>
      <c r="D1193" s="99">
        <v>71.11</v>
      </c>
    </row>
    <row r="1194" spans="1:4" ht="15" customHeight="1" x14ac:dyDescent="0.2">
      <c r="A1194" s="97" t="s">
        <v>12043</v>
      </c>
      <c r="B1194" s="98" t="s">
        <v>12044</v>
      </c>
      <c r="C1194" s="98"/>
      <c r="D1194" s="99"/>
    </row>
    <row r="1195" spans="1:4" ht="15" customHeight="1" x14ac:dyDescent="0.2">
      <c r="A1195" s="97" t="s">
        <v>12045</v>
      </c>
      <c r="B1195" s="98" t="s">
        <v>12046</v>
      </c>
      <c r="C1195" s="98" t="s">
        <v>15645</v>
      </c>
      <c r="D1195" s="99">
        <v>124.54</v>
      </c>
    </row>
    <row r="1196" spans="1:4" ht="15" customHeight="1" x14ac:dyDescent="0.2">
      <c r="A1196" s="94" t="s">
        <v>12047</v>
      </c>
      <c r="B1196" s="95" t="s">
        <v>12048</v>
      </c>
      <c r="C1196" s="96" t="s">
        <v>15645</v>
      </c>
      <c r="D1196" s="96">
        <v>48.11</v>
      </c>
    </row>
    <row r="1197" spans="1:4" ht="15" customHeight="1" x14ac:dyDescent="0.2">
      <c r="A1197" s="97" t="s">
        <v>12049</v>
      </c>
      <c r="B1197" s="98" t="s">
        <v>12050</v>
      </c>
      <c r="C1197" s="98" t="s">
        <v>15645</v>
      </c>
      <c r="D1197" s="99">
        <v>51.76</v>
      </c>
    </row>
    <row r="1198" spans="1:4" ht="15" customHeight="1" x14ac:dyDescent="0.2">
      <c r="A1198" s="97" t="s">
        <v>12051</v>
      </c>
      <c r="B1198" s="98" t="s">
        <v>12052</v>
      </c>
      <c r="C1198" s="98"/>
      <c r="D1198" s="99"/>
    </row>
    <row r="1199" spans="1:4" ht="15" customHeight="1" x14ac:dyDescent="0.2">
      <c r="A1199" s="97" t="s">
        <v>12053</v>
      </c>
      <c r="B1199" s="98" t="s">
        <v>12054</v>
      </c>
      <c r="C1199" s="98" t="s">
        <v>15645</v>
      </c>
      <c r="D1199" s="99">
        <v>174.52</v>
      </c>
    </row>
    <row r="1200" spans="1:4" ht="15" customHeight="1" x14ac:dyDescent="0.2">
      <c r="A1200" s="97" t="s">
        <v>12055</v>
      </c>
      <c r="B1200" s="98" t="s">
        <v>12056</v>
      </c>
      <c r="C1200" s="98" t="s">
        <v>15645</v>
      </c>
      <c r="D1200" s="99">
        <v>176.58</v>
      </c>
    </row>
    <row r="1201" spans="1:4" ht="15" customHeight="1" x14ac:dyDescent="0.2">
      <c r="A1201" s="97" t="s">
        <v>12057</v>
      </c>
      <c r="B1201" s="98" t="s">
        <v>12058</v>
      </c>
      <c r="C1201" s="98"/>
      <c r="D1201" s="99"/>
    </row>
    <row r="1202" spans="1:4" ht="15" customHeight="1" x14ac:dyDescent="0.2">
      <c r="A1202" s="97" t="s">
        <v>12059</v>
      </c>
      <c r="B1202" s="98" t="s">
        <v>12060</v>
      </c>
      <c r="C1202" s="98" t="s">
        <v>15645</v>
      </c>
      <c r="D1202" s="99">
        <v>16.739999999999998</v>
      </c>
    </row>
    <row r="1203" spans="1:4" ht="15" customHeight="1" x14ac:dyDescent="0.2">
      <c r="A1203" s="97" t="s">
        <v>12061</v>
      </c>
      <c r="B1203" s="98" t="s">
        <v>12062</v>
      </c>
      <c r="C1203" s="98" t="s">
        <v>15645</v>
      </c>
      <c r="D1203" s="99">
        <v>20.6</v>
      </c>
    </row>
    <row r="1204" spans="1:4" ht="15" customHeight="1" x14ac:dyDescent="0.2">
      <c r="A1204" s="97" t="s">
        <v>12063</v>
      </c>
      <c r="B1204" s="98" t="s">
        <v>12064</v>
      </c>
      <c r="C1204" s="98" t="s">
        <v>15645</v>
      </c>
      <c r="D1204" s="99">
        <v>133.41999999999999</v>
      </c>
    </row>
    <row r="1205" spans="1:4" ht="15" customHeight="1" x14ac:dyDescent="0.2">
      <c r="A1205" s="97" t="s">
        <v>12065</v>
      </c>
      <c r="B1205" s="98" t="s">
        <v>12066</v>
      </c>
      <c r="C1205" s="98" t="s">
        <v>15645</v>
      </c>
      <c r="D1205" s="99">
        <v>158.41999999999999</v>
      </c>
    </row>
    <row r="1206" spans="1:4" ht="15" customHeight="1" x14ac:dyDescent="0.2">
      <c r="A1206" s="97" t="s">
        <v>12067</v>
      </c>
      <c r="B1206" s="98" t="s">
        <v>12068</v>
      </c>
      <c r="C1206" s="98" t="s">
        <v>15645</v>
      </c>
      <c r="D1206" s="99">
        <v>188.42</v>
      </c>
    </row>
    <row r="1207" spans="1:4" ht="15" customHeight="1" x14ac:dyDescent="0.2">
      <c r="A1207" s="94" t="s">
        <v>12069</v>
      </c>
      <c r="B1207" s="95" t="s">
        <v>12070</v>
      </c>
      <c r="C1207" s="96" t="s">
        <v>15645</v>
      </c>
      <c r="D1207" s="96">
        <v>12.94</v>
      </c>
    </row>
    <row r="1208" spans="1:4" ht="15" customHeight="1" x14ac:dyDescent="0.2">
      <c r="A1208" s="97" t="s">
        <v>12071</v>
      </c>
      <c r="B1208" s="98" t="s">
        <v>12072</v>
      </c>
      <c r="C1208" s="98"/>
      <c r="D1208" s="99"/>
    </row>
    <row r="1209" spans="1:4" ht="15" customHeight="1" x14ac:dyDescent="0.2">
      <c r="A1209" s="94" t="s">
        <v>12073</v>
      </c>
      <c r="B1209" s="95" t="s">
        <v>12074</v>
      </c>
      <c r="C1209" s="96" t="s">
        <v>15645</v>
      </c>
      <c r="D1209" s="96">
        <v>986.15</v>
      </c>
    </row>
    <row r="1210" spans="1:4" ht="15" customHeight="1" x14ac:dyDescent="0.2">
      <c r="A1210" s="97" t="s">
        <v>12075</v>
      </c>
      <c r="B1210" s="98" t="s">
        <v>12076</v>
      </c>
      <c r="C1210" s="98" t="s">
        <v>15645</v>
      </c>
      <c r="D1210" s="99">
        <v>1459.5</v>
      </c>
    </row>
    <row r="1211" spans="1:4" ht="15" customHeight="1" x14ac:dyDescent="0.2">
      <c r="A1211" s="97" t="s">
        <v>12077</v>
      </c>
      <c r="B1211" s="98" t="s">
        <v>12078</v>
      </c>
      <c r="C1211" s="98" t="s">
        <v>15645</v>
      </c>
      <c r="D1211" s="99">
        <v>2257.5</v>
      </c>
    </row>
    <row r="1212" spans="1:4" ht="15" customHeight="1" x14ac:dyDescent="0.2">
      <c r="A1212" s="97" t="s">
        <v>12079</v>
      </c>
      <c r="B1212" s="98" t="s">
        <v>12080</v>
      </c>
      <c r="C1212" s="98"/>
      <c r="D1212" s="99"/>
    </row>
    <row r="1213" spans="1:4" ht="15" customHeight="1" x14ac:dyDescent="0.2">
      <c r="A1213" s="94" t="s">
        <v>12081</v>
      </c>
      <c r="B1213" s="95" t="s">
        <v>12082</v>
      </c>
      <c r="C1213" s="96" t="s">
        <v>15645</v>
      </c>
      <c r="D1213" s="96">
        <v>13.65</v>
      </c>
    </row>
    <row r="1214" spans="1:4" ht="15" customHeight="1" x14ac:dyDescent="0.2">
      <c r="A1214" s="97" t="s">
        <v>12083</v>
      </c>
      <c r="B1214" s="98" t="s">
        <v>12084</v>
      </c>
      <c r="C1214" s="98" t="s">
        <v>15645</v>
      </c>
      <c r="D1214" s="99">
        <v>11.64</v>
      </c>
    </row>
    <row r="1215" spans="1:4" ht="15" customHeight="1" x14ac:dyDescent="0.2">
      <c r="A1215" s="97" t="s">
        <v>12085</v>
      </c>
      <c r="B1215" s="98" t="s">
        <v>12086</v>
      </c>
      <c r="C1215" s="98" t="s">
        <v>15645</v>
      </c>
      <c r="D1215" s="99">
        <v>17.86</v>
      </c>
    </row>
    <row r="1216" spans="1:4" ht="15" customHeight="1" x14ac:dyDescent="0.2">
      <c r="A1216" s="94" t="s">
        <v>12087</v>
      </c>
      <c r="B1216" s="95" t="s">
        <v>12088</v>
      </c>
      <c r="C1216" s="96" t="s">
        <v>15645</v>
      </c>
      <c r="D1216" s="96">
        <v>25.01</v>
      </c>
    </row>
    <row r="1217" spans="1:4" ht="15" customHeight="1" x14ac:dyDescent="0.2">
      <c r="A1217" s="97" t="s">
        <v>12089</v>
      </c>
      <c r="B1217" s="98" t="s">
        <v>12090</v>
      </c>
      <c r="C1217" s="98" t="s">
        <v>15645</v>
      </c>
      <c r="D1217" s="99">
        <v>21.04</v>
      </c>
    </row>
    <row r="1218" spans="1:4" ht="15" customHeight="1" x14ac:dyDescent="0.2">
      <c r="A1218" s="97" t="s">
        <v>12091</v>
      </c>
      <c r="B1218" s="98" t="s">
        <v>12092</v>
      </c>
      <c r="C1218" s="98" t="s">
        <v>15645</v>
      </c>
      <c r="D1218" s="99">
        <v>31.21</v>
      </c>
    </row>
    <row r="1219" spans="1:4" ht="15" customHeight="1" x14ac:dyDescent="0.2">
      <c r="A1219" s="97" t="s">
        <v>12093</v>
      </c>
      <c r="B1219" s="98" t="s">
        <v>12094</v>
      </c>
      <c r="C1219" s="98" t="s">
        <v>15645</v>
      </c>
      <c r="D1219" s="99">
        <v>48.14</v>
      </c>
    </row>
    <row r="1220" spans="1:4" ht="15" customHeight="1" x14ac:dyDescent="0.2">
      <c r="A1220" s="97" t="s">
        <v>12095</v>
      </c>
      <c r="B1220" s="98" t="s">
        <v>12096</v>
      </c>
      <c r="C1220" s="98" t="s">
        <v>15645</v>
      </c>
      <c r="D1220" s="99">
        <v>65.540000000000006</v>
      </c>
    </row>
    <row r="1221" spans="1:4" ht="15" customHeight="1" x14ac:dyDescent="0.2">
      <c r="A1221" s="97" t="s">
        <v>12097</v>
      </c>
      <c r="B1221" s="98" t="s">
        <v>12098</v>
      </c>
      <c r="C1221" s="98" t="s">
        <v>15645</v>
      </c>
      <c r="D1221" s="99">
        <v>16.54</v>
      </c>
    </row>
    <row r="1222" spans="1:4" ht="15" customHeight="1" x14ac:dyDescent="0.2">
      <c r="A1222" s="97" t="s">
        <v>12099</v>
      </c>
      <c r="B1222" s="98" t="s">
        <v>12100</v>
      </c>
      <c r="C1222" s="98" t="s">
        <v>15645</v>
      </c>
      <c r="D1222" s="99">
        <v>19.54</v>
      </c>
    </row>
    <row r="1223" spans="1:4" ht="15" customHeight="1" x14ac:dyDescent="0.2">
      <c r="A1223" s="94" t="s">
        <v>12101</v>
      </c>
      <c r="B1223" s="95" t="s">
        <v>12102</v>
      </c>
      <c r="C1223" s="96" t="s">
        <v>15645</v>
      </c>
      <c r="D1223" s="96">
        <v>19.54</v>
      </c>
    </row>
    <row r="1224" spans="1:4" ht="15" customHeight="1" x14ac:dyDescent="0.2">
      <c r="A1224" s="97" t="s">
        <v>12103</v>
      </c>
      <c r="B1224" s="98" t="s">
        <v>12104</v>
      </c>
      <c r="C1224" s="98" t="s">
        <v>15645</v>
      </c>
      <c r="D1224" s="99">
        <v>11.44</v>
      </c>
    </row>
    <row r="1225" spans="1:4" ht="15" customHeight="1" x14ac:dyDescent="0.2">
      <c r="A1225" s="97" t="s">
        <v>12105</v>
      </c>
      <c r="B1225" s="98" t="s">
        <v>12106</v>
      </c>
      <c r="C1225" s="98" t="s">
        <v>15645</v>
      </c>
      <c r="D1225" s="99">
        <v>12.54</v>
      </c>
    </row>
    <row r="1226" spans="1:4" ht="15" customHeight="1" x14ac:dyDescent="0.2">
      <c r="A1226" s="97" t="s">
        <v>12107</v>
      </c>
      <c r="B1226" s="98" t="s">
        <v>12108</v>
      </c>
      <c r="C1226" s="98" t="s">
        <v>15645</v>
      </c>
      <c r="D1226" s="99">
        <v>13.04</v>
      </c>
    </row>
    <row r="1227" spans="1:4" ht="15" customHeight="1" x14ac:dyDescent="0.2">
      <c r="A1227" s="94" t="s">
        <v>12109</v>
      </c>
      <c r="B1227" s="95" t="s">
        <v>12110</v>
      </c>
      <c r="C1227" s="96" t="s">
        <v>15645</v>
      </c>
      <c r="D1227" s="96">
        <v>14.74</v>
      </c>
    </row>
    <row r="1228" spans="1:4" ht="15" customHeight="1" x14ac:dyDescent="0.2">
      <c r="A1228" s="97" t="s">
        <v>12111</v>
      </c>
      <c r="B1228" s="98" t="s">
        <v>12098</v>
      </c>
      <c r="C1228" s="98" t="s">
        <v>15645</v>
      </c>
      <c r="D1228" s="99">
        <v>16.54</v>
      </c>
    </row>
    <row r="1229" spans="1:4" ht="15" customHeight="1" x14ac:dyDescent="0.2">
      <c r="A1229" s="97" t="s">
        <v>12112</v>
      </c>
      <c r="B1229" s="98" t="s">
        <v>12113</v>
      </c>
      <c r="C1229" s="98" t="s">
        <v>15645</v>
      </c>
      <c r="D1229" s="99">
        <v>19.54</v>
      </c>
    </row>
    <row r="1230" spans="1:4" ht="15" customHeight="1" x14ac:dyDescent="0.2">
      <c r="A1230" s="97" t="s">
        <v>12114</v>
      </c>
      <c r="B1230" s="98" t="s">
        <v>12115</v>
      </c>
      <c r="C1230" s="98"/>
      <c r="D1230" s="99"/>
    </row>
    <row r="1231" spans="1:4" ht="15" customHeight="1" x14ac:dyDescent="0.2">
      <c r="A1231" s="97" t="s">
        <v>12116</v>
      </c>
      <c r="B1231" s="98" t="s">
        <v>12117</v>
      </c>
      <c r="C1231" s="98" t="s">
        <v>15645</v>
      </c>
      <c r="D1231" s="99">
        <v>1319.68</v>
      </c>
    </row>
    <row r="1232" spans="1:4" ht="15" customHeight="1" x14ac:dyDescent="0.2">
      <c r="A1232" s="97" t="s">
        <v>12118</v>
      </c>
      <c r="B1232" s="98" t="s">
        <v>12119</v>
      </c>
      <c r="C1232" s="98" t="s">
        <v>15645</v>
      </c>
      <c r="D1232" s="99">
        <v>1356.02</v>
      </c>
    </row>
    <row r="1233" spans="1:4" ht="15" customHeight="1" x14ac:dyDescent="0.2">
      <c r="A1233" s="97" t="s">
        <v>12120</v>
      </c>
      <c r="B1233" s="98" t="s">
        <v>12121</v>
      </c>
      <c r="C1233" s="98" t="s">
        <v>15645</v>
      </c>
      <c r="D1233" s="99">
        <v>1436.75</v>
      </c>
    </row>
    <row r="1234" spans="1:4" ht="15" customHeight="1" x14ac:dyDescent="0.2">
      <c r="A1234" s="97" t="s">
        <v>12122</v>
      </c>
      <c r="B1234" s="98" t="s">
        <v>12123</v>
      </c>
      <c r="C1234" s="98" t="s">
        <v>15645</v>
      </c>
      <c r="D1234" s="99">
        <v>1530.24</v>
      </c>
    </row>
    <row r="1235" spans="1:4" ht="15" customHeight="1" x14ac:dyDescent="0.2">
      <c r="A1235" s="97" t="s">
        <v>12124</v>
      </c>
      <c r="B1235" s="98" t="s">
        <v>12125</v>
      </c>
      <c r="C1235" s="98" t="s">
        <v>15645</v>
      </c>
      <c r="D1235" s="99">
        <v>1721.91</v>
      </c>
    </row>
    <row r="1236" spans="1:4" ht="15" customHeight="1" x14ac:dyDescent="0.2">
      <c r="A1236" s="97" t="s">
        <v>12126</v>
      </c>
      <c r="B1236" s="98" t="s">
        <v>12127</v>
      </c>
      <c r="C1236" s="98" t="s">
        <v>15645</v>
      </c>
      <c r="D1236" s="99">
        <v>1858.29</v>
      </c>
    </row>
    <row r="1237" spans="1:4" ht="15" customHeight="1" x14ac:dyDescent="0.2">
      <c r="A1237" s="97" t="s">
        <v>12128</v>
      </c>
      <c r="B1237" s="98" t="s">
        <v>12129</v>
      </c>
      <c r="C1237" s="98" t="s">
        <v>15645</v>
      </c>
      <c r="D1237" s="99">
        <v>2138.1999999999998</v>
      </c>
    </row>
    <row r="1238" spans="1:4" ht="15" customHeight="1" x14ac:dyDescent="0.2">
      <c r="A1238" s="97" t="s">
        <v>12130</v>
      </c>
      <c r="B1238" s="98" t="s">
        <v>12131</v>
      </c>
      <c r="C1238" s="98" t="s">
        <v>15645</v>
      </c>
      <c r="D1238" s="99">
        <v>2480.89</v>
      </c>
    </row>
    <row r="1239" spans="1:4" ht="15" customHeight="1" x14ac:dyDescent="0.2">
      <c r="A1239" s="97" t="s">
        <v>12132</v>
      </c>
      <c r="B1239" s="98" t="s">
        <v>12133</v>
      </c>
      <c r="C1239" s="98" t="s">
        <v>15645</v>
      </c>
      <c r="D1239" s="99">
        <v>3230.05</v>
      </c>
    </row>
    <row r="1240" spans="1:4" ht="15" customHeight="1" x14ac:dyDescent="0.2">
      <c r="A1240" s="97" t="s">
        <v>12134</v>
      </c>
      <c r="B1240" s="98" t="s">
        <v>12135</v>
      </c>
      <c r="C1240" s="98" t="s">
        <v>15645</v>
      </c>
      <c r="D1240" s="99">
        <v>3575.56</v>
      </c>
    </row>
    <row r="1241" spans="1:4" ht="15" customHeight="1" x14ac:dyDescent="0.2">
      <c r="A1241" s="97" t="s">
        <v>12136</v>
      </c>
      <c r="B1241" s="98" t="s">
        <v>12137</v>
      </c>
      <c r="C1241" s="98" t="s">
        <v>15645</v>
      </c>
      <c r="D1241" s="99">
        <v>5288.93</v>
      </c>
    </row>
    <row r="1242" spans="1:4" ht="15" customHeight="1" x14ac:dyDescent="0.2">
      <c r="A1242" s="97" t="s">
        <v>12138</v>
      </c>
      <c r="B1242" s="98" t="s">
        <v>12139</v>
      </c>
      <c r="C1242" s="98" t="s">
        <v>15645</v>
      </c>
      <c r="D1242" s="99">
        <v>5956.64</v>
      </c>
    </row>
    <row r="1243" spans="1:4" ht="15" customHeight="1" x14ac:dyDescent="0.2">
      <c r="A1243" s="97" t="s">
        <v>12140</v>
      </c>
      <c r="B1243" s="98" t="s">
        <v>12141</v>
      </c>
      <c r="C1243" s="98" t="s">
        <v>15645</v>
      </c>
      <c r="D1243" s="99">
        <v>5956.64</v>
      </c>
    </row>
    <row r="1244" spans="1:4" ht="15" customHeight="1" x14ac:dyDescent="0.2">
      <c r="A1244" s="97" t="s">
        <v>12142</v>
      </c>
      <c r="B1244" s="98" t="s">
        <v>12143</v>
      </c>
      <c r="C1244" s="98"/>
      <c r="D1244" s="99"/>
    </row>
    <row r="1245" spans="1:4" ht="15" customHeight="1" x14ac:dyDescent="0.2">
      <c r="A1245" s="94" t="s">
        <v>12144</v>
      </c>
      <c r="B1245" s="95" t="s">
        <v>12117</v>
      </c>
      <c r="C1245" s="96" t="s">
        <v>15645</v>
      </c>
      <c r="D1245" s="96">
        <v>1132.9100000000001</v>
      </c>
    </row>
    <row r="1246" spans="1:4" ht="15" customHeight="1" x14ac:dyDescent="0.2">
      <c r="A1246" s="97" t="s">
        <v>12145</v>
      </c>
      <c r="B1246" s="98" t="s">
        <v>12119</v>
      </c>
      <c r="C1246" s="98" t="s">
        <v>15645</v>
      </c>
      <c r="D1246" s="99">
        <v>1169.25</v>
      </c>
    </row>
    <row r="1247" spans="1:4" ht="15" customHeight="1" x14ac:dyDescent="0.2">
      <c r="A1247" s="97" t="s">
        <v>12146</v>
      </c>
      <c r="B1247" s="98" t="s">
        <v>12121</v>
      </c>
      <c r="C1247" s="98" t="s">
        <v>15645</v>
      </c>
      <c r="D1247" s="99">
        <v>1249.98</v>
      </c>
    </row>
    <row r="1248" spans="1:4" ht="15" customHeight="1" x14ac:dyDescent="0.2">
      <c r="A1248" s="97" t="s">
        <v>12147</v>
      </c>
      <c r="B1248" s="98" t="s">
        <v>12123</v>
      </c>
      <c r="C1248" s="98" t="s">
        <v>15645</v>
      </c>
      <c r="D1248" s="99">
        <v>1343.47</v>
      </c>
    </row>
    <row r="1249" spans="1:4" ht="15" customHeight="1" x14ac:dyDescent="0.2">
      <c r="A1249" s="97" t="s">
        <v>12148</v>
      </c>
      <c r="B1249" s="98" t="s">
        <v>12125</v>
      </c>
      <c r="C1249" s="98" t="s">
        <v>15645</v>
      </c>
      <c r="D1249" s="99">
        <v>1535.14</v>
      </c>
    </row>
    <row r="1250" spans="1:4" ht="15" customHeight="1" x14ac:dyDescent="0.2">
      <c r="A1250" s="97" t="s">
        <v>12149</v>
      </c>
      <c r="B1250" s="98" t="s">
        <v>12127</v>
      </c>
      <c r="C1250" s="98" t="s">
        <v>15645</v>
      </c>
      <c r="D1250" s="99">
        <v>1671.52</v>
      </c>
    </row>
    <row r="1251" spans="1:4" ht="15" customHeight="1" x14ac:dyDescent="0.2">
      <c r="A1251" s="97" t="s">
        <v>12150</v>
      </c>
      <c r="B1251" s="98" t="s">
        <v>12129</v>
      </c>
      <c r="C1251" s="98" t="s">
        <v>15645</v>
      </c>
      <c r="D1251" s="99">
        <v>1951.43</v>
      </c>
    </row>
    <row r="1252" spans="1:4" ht="15" customHeight="1" x14ac:dyDescent="0.2">
      <c r="A1252" s="97" t="s">
        <v>12151</v>
      </c>
      <c r="B1252" s="98" t="s">
        <v>12131</v>
      </c>
      <c r="C1252" s="98" t="s">
        <v>15645</v>
      </c>
      <c r="D1252" s="99">
        <v>2294.12</v>
      </c>
    </row>
    <row r="1253" spans="1:4" ht="15" customHeight="1" x14ac:dyDescent="0.2">
      <c r="A1253" s="97" t="s">
        <v>12152</v>
      </c>
      <c r="B1253" s="98" t="s">
        <v>12133</v>
      </c>
      <c r="C1253" s="98" t="s">
        <v>15645</v>
      </c>
      <c r="D1253" s="99">
        <v>2667.93</v>
      </c>
    </row>
    <row r="1254" spans="1:4" ht="15" customHeight="1" x14ac:dyDescent="0.2">
      <c r="A1254" s="97" t="s">
        <v>12153</v>
      </c>
      <c r="B1254" s="98" t="s">
        <v>12135</v>
      </c>
      <c r="C1254" s="98" t="s">
        <v>15645</v>
      </c>
      <c r="D1254" s="99">
        <v>3013.44</v>
      </c>
    </row>
    <row r="1255" spans="1:4" ht="15" customHeight="1" x14ac:dyDescent="0.2">
      <c r="A1255" s="97" t="s">
        <v>12154</v>
      </c>
      <c r="B1255" s="98" t="s">
        <v>12137</v>
      </c>
      <c r="C1255" s="98" t="s">
        <v>15645</v>
      </c>
      <c r="D1255" s="99">
        <v>4684.07</v>
      </c>
    </row>
    <row r="1256" spans="1:4" ht="15" customHeight="1" x14ac:dyDescent="0.2">
      <c r="A1256" s="97" t="s">
        <v>12155</v>
      </c>
      <c r="B1256" s="98" t="s">
        <v>12139</v>
      </c>
      <c r="C1256" s="98" t="s">
        <v>15645</v>
      </c>
      <c r="D1256" s="99">
        <v>5351.78</v>
      </c>
    </row>
    <row r="1257" spans="1:4" ht="15" customHeight="1" x14ac:dyDescent="0.2">
      <c r="A1257" s="97" t="s">
        <v>12156</v>
      </c>
      <c r="B1257" s="98" t="s">
        <v>12141</v>
      </c>
      <c r="C1257" s="98" t="s">
        <v>15645</v>
      </c>
      <c r="D1257" s="99">
        <v>5351.78</v>
      </c>
    </row>
    <row r="1258" spans="1:4" ht="15" customHeight="1" x14ac:dyDescent="0.2">
      <c r="A1258" s="97" t="s">
        <v>12157</v>
      </c>
      <c r="B1258" s="98" t="s">
        <v>21427</v>
      </c>
      <c r="C1258" s="98"/>
      <c r="D1258" s="99"/>
    </row>
    <row r="1259" spans="1:4" ht="15" customHeight="1" x14ac:dyDescent="0.2">
      <c r="A1259" s="94" t="s">
        <v>12158</v>
      </c>
      <c r="B1259" s="95" t="s">
        <v>12159</v>
      </c>
      <c r="C1259" s="96" t="s">
        <v>3</v>
      </c>
      <c r="D1259" s="96">
        <v>3.43</v>
      </c>
    </row>
    <row r="1260" spans="1:4" ht="15" customHeight="1" x14ac:dyDescent="0.2">
      <c r="A1260" s="97" t="s">
        <v>12160</v>
      </c>
      <c r="B1260" s="98" t="s">
        <v>12161</v>
      </c>
      <c r="C1260" s="98" t="s">
        <v>3</v>
      </c>
      <c r="D1260" s="99">
        <v>8.2899999999999991</v>
      </c>
    </row>
    <row r="1261" spans="1:4" ht="15" customHeight="1" x14ac:dyDescent="0.2">
      <c r="A1261" s="97" t="s">
        <v>12162</v>
      </c>
      <c r="B1261" s="98" t="s">
        <v>12163</v>
      </c>
      <c r="C1261" s="98" t="s">
        <v>3</v>
      </c>
      <c r="D1261" s="99">
        <v>15.18</v>
      </c>
    </row>
    <row r="1262" spans="1:4" ht="15" customHeight="1" x14ac:dyDescent="0.2">
      <c r="A1262" s="97" t="s">
        <v>12164</v>
      </c>
      <c r="B1262" s="98" t="s">
        <v>12165</v>
      </c>
      <c r="C1262" s="98" t="s">
        <v>3</v>
      </c>
      <c r="D1262" s="99">
        <v>33.630000000000003</v>
      </c>
    </row>
    <row r="1263" spans="1:4" ht="15" customHeight="1" x14ac:dyDescent="0.2">
      <c r="A1263" s="97" t="s">
        <v>12166</v>
      </c>
      <c r="B1263" s="98" t="s">
        <v>12167</v>
      </c>
      <c r="C1263" s="98" t="s">
        <v>3</v>
      </c>
      <c r="D1263" s="99">
        <v>44.08</v>
      </c>
    </row>
    <row r="1264" spans="1:4" ht="15" customHeight="1" x14ac:dyDescent="0.2">
      <c r="A1264" s="97" t="s">
        <v>12168</v>
      </c>
      <c r="B1264" s="98" t="s">
        <v>12169</v>
      </c>
      <c r="C1264" s="98" t="s">
        <v>3</v>
      </c>
      <c r="D1264" s="99">
        <v>3.57</v>
      </c>
    </row>
    <row r="1265" spans="1:4" ht="15" customHeight="1" x14ac:dyDescent="0.2">
      <c r="A1265" s="97" t="s">
        <v>12170</v>
      </c>
      <c r="B1265" s="98" t="s">
        <v>12171</v>
      </c>
      <c r="C1265" s="98" t="s">
        <v>3</v>
      </c>
      <c r="D1265" s="99">
        <v>4.71</v>
      </c>
    </row>
    <row r="1266" spans="1:4" ht="15" customHeight="1" x14ac:dyDescent="0.2">
      <c r="A1266" s="97" t="s">
        <v>12172</v>
      </c>
      <c r="B1266" s="98" t="s">
        <v>12173</v>
      </c>
      <c r="C1266" s="98" t="s">
        <v>3</v>
      </c>
      <c r="D1266" s="99">
        <v>6.19</v>
      </c>
    </row>
    <row r="1267" spans="1:4" ht="15" customHeight="1" x14ac:dyDescent="0.2">
      <c r="A1267" s="97" t="s">
        <v>12174</v>
      </c>
      <c r="B1267" s="98" t="s">
        <v>12175</v>
      </c>
      <c r="C1267" s="98" t="s">
        <v>3</v>
      </c>
      <c r="D1267" s="99">
        <v>15.31</v>
      </c>
    </row>
    <row r="1268" spans="1:4" ht="15" customHeight="1" x14ac:dyDescent="0.2">
      <c r="A1268" s="97" t="s">
        <v>12176</v>
      </c>
      <c r="B1268" s="98" t="s">
        <v>12177</v>
      </c>
      <c r="C1268" s="98" t="s">
        <v>3</v>
      </c>
      <c r="D1268" s="99">
        <v>19.09</v>
      </c>
    </row>
    <row r="1269" spans="1:4" ht="15" customHeight="1" x14ac:dyDescent="0.2">
      <c r="A1269" s="97" t="s">
        <v>12178</v>
      </c>
      <c r="B1269" s="98" t="s">
        <v>12179</v>
      </c>
      <c r="C1269" s="98" t="s">
        <v>3</v>
      </c>
      <c r="D1269" s="99">
        <v>35.270000000000003</v>
      </c>
    </row>
    <row r="1270" spans="1:4" ht="15" customHeight="1" x14ac:dyDescent="0.2">
      <c r="A1270" s="97" t="s">
        <v>12180</v>
      </c>
      <c r="B1270" s="98" t="s">
        <v>12181</v>
      </c>
      <c r="C1270" s="98" t="s">
        <v>3</v>
      </c>
      <c r="D1270" s="99">
        <v>55.07</v>
      </c>
    </row>
    <row r="1271" spans="1:4" ht="15" customHeight="1" x14ac:dyDescent="0.2">
      <c r="A1271" s="97" t="s">
        <v>12182</v>
      </c>
      <c r="B1271" s="98" t="s">
        <v>12183</v>
      </c>
      <c r="C1271" s="98" t="s">
        <v>3</v>
      </c>
      <c r="D1271" s="99">
        <v>5</v>
      </c>
    </row>
    <row r="1272" spans="1:4" ht="15" customHeight="1" x14ac:dyDescent="0.2">
      <c r="A1272" s="97" t="s">
        <v>12184</v>
      </c>
      <c r="B1272" s="98" t="s">
        <v>12185</v>
      </c>
      <c r="C1272" s="98"/>
      <c r="D1272" s="99"/>
    </row>
    <row r="1273" spans="1:4" ht="15" customHeight="1" x14ac:dyDescent="0.2">
      <c r="A1273" s="94" t="s">
        <v>12186</v>
      </c>
      <c r="B1273" s="95" t="s">
        <v>12187</v>
      </c>
      <c r="C1273" s="96" t="s">
        <v>15645</v>
      </c>
      <c r="D1273" s="96">
        <v>14.07</v>
      </c>
    </row>
    <row r="1274" spans="1:4" ht="15" customHeight="1" x14ac:dyDescent="0.2">
      <c r="A1274" s="97" t="s">
        <v>12188</v>
      </c>
      <c r="B1274" s="98" t="s">
        <v>12189</v>
      </c>
      <c r="C1274" s="98" t="s">
        <v>15645</v>
      </c>
      <c r="D1274" s="99">
        <v>16.97</v>
      </c>
    </row>
    <row r="1275" spans="1:4" ht="15" customHeight="1" x14ac:dyDescent="0.2">
      <c r="A1275" s="97" t="s">
        <v>12190</v>
      </c>
      <c r="B1275" s="98" t="s">
        <v>12191</v>
      </c>
      <c r="C1275" s="98" t="s">
        <v>15645</v>
      </c>
      <c r="D1275" s="99">
        <v>5.96</v>
      </c>
    </row>
    <row r="1276" spans="1:4" ht="15" customHeight="1" x14ac:dyDescent="0.2">
      <c r="A1276" s="97" t="s">
        <v>12192</v>
      </c>
      <c r="B1276" s="98" t="s">
        <v>12193</v>
      </c>
      <c r="C1276" s="98"/>
      <c r="D1276" s="99"/>
    </row>
    <row r="1277" spans="1:4" ht="15" customHeight="1" x14ac:dyDescent="0.2">
      <c r="A1277" s="97" t="s">
        <v>12194</v>
      </c>
      <c r="B1277" s="98" t="s">
        <v>21428</v>
      </c>
      <c r="C1277" s="98" t="s">
        <v>15645</v>
      </c>
      <c r="D1277" s="99">
        <v>4.6500000000000004</v>
      </c>
    </row>
    <row r="1278" spans="1:4" ht="15" customHeight="1" x14ac:dyDescent="0.2">
      <c r="A1278" s="97" t="s">
        <v>12195</v>
      </c>
      <c r="B1278" s="98" t="s">
        <v>21429</v>
      </c>
      <c r="C1278" s="98" t="s">
        <v>15645</v>
      </c>
      <c r="D1278" s="99">
        <v>4.6500000000000004</v>
      </c>
    </row>
    <row r="1279" spans="1:4" ht="15" customHeight="1" x14ac:dyDescent="0.2">
      <c r="A1279" s="97" t="s">
        <v>12196</v>
      </c>
      <c r="B1279" s="98" t="s">
        <v>12197</v>
      </c>
      <c r="C1279" s="98" t="s">
        <v>3</v>
      </c>
      <c r="D1279" s="99">
        <v>4.1900000000000004</v>
      </c>
    </row>
    <row r="1280" spans="1:4" ht="15" customHeight="1" x14ac:dyDescent="0.2">
      <c r="A1280" s="97" t="s">
        <v>12198</v>
      </c>
      <c r="B1280" s="98" t="s">
        <v>12199</v>
      </c>
      <c r="C1280" s="98" t="s">
        <v>3</v>
      </c>
      <c r="D1280" s="99">
        <v>6.19</v>
      </c>
    </row>
    <row r="1281" spans="1:4" ht="15" customHeight="1" x14ac:dyDescent="0.2">
      <c r="A1281" s="97" t="s">
        <v>12200</v>
      </c>
      <c r="B1281" s="98" t="s">
        <v>21430</v>
      </c>
      <c r="C1281" s="98" t="s">
        <v>15645</v>
      </c>
      <c r="D1281" s="99">
        <v>11.07</v>
      </c>
    </row>
    <row r="1282" spans="1:4" ht="15" customHeight="1" x14ac:dyDescent="0.2">
      <c r="A1282" s="97" t="s">
        <v>12201</v>
      </c>
      <c r="B1282" s="98" t="s">
        <v>21431</v>
      </c>
      <c r="C1282" s="98" t="s">
        <v>15645</v>
      </c>
      <c r="D1282" s="99">
        <v>2.02</v>
      </c>
    </row>
    <row r="1283" spans="1:4" ht="15" customHeight="1" x14ac:dyDescent="0.2">
      <c r="A1283" s="97" t="s">
        <v>12202</v>
      </c>
      <c r="B1283" s="98" t="s">
        <v>21432</v>
      </c>
      <c r="C1283" s="98" t="s">
        <v>15645</v>
      </c>
      <c r="D1283" s="99">
        <v>2.02</v>
      </c>
    </row>
    <row r="1284" spans="1:4" ht="15" customHeight="1" x14ac:dyDescent="0.2">
      <c r="A1284" s="97" t="s">
        <v>12203</v>
      </c>
      <c r="B1284" s="98" t="s">
        <v>21433</v>
      </c>
      <c r="C1284" s="98" t="s">
        <v>15645</v>
      </c>
      <c r="D1284" s="99">
        <v>2.04</v>
      </c>
    </row>
    <row r="1285" spans="1:4" ht="15" customHeight="1" x14ac:dyDescent="0.2">
      <c r="A1285" s="97" t="s">
        <v>12204</v>
      </c>
      <c r="B1285" s="98" t="s">
        <v>21434</v>
      </c>
      <c r="C1285" s="98" t="s">
        <v>15645</v>
      </c>
      <c r="D1285" s="99">
        <v>2.12</v>
      </c>
    </row>
    <row r="1286" spans="1:4" ht="15" customHeight="1" x14ac:dyDescent="0.2">
      <c r="A1286" s="97" t="s">
        <v>12205</v>
      </c>
      <c r="B1286" s="98" t="s">
        <v>21435</v>
      </c>
      <c r="C1286" s="98" t="s">
        <v>15645</v>
      </c>
      <c r="D1286" s="99">
        <v>3.22</v>
      </c>
    </row>
    <row r="1287" spans="1:4" ht="15" customHeight="1" x14ac:dyDescent="0.2">
      <c r="A1287" s="94" t="s">
        <v>12206</v>
      </c>
      <c r="B1287" s="95" t="s">
        <v>12207</v>
      </c>
      <c r="C1287" s="96" t="s">
        <v>15645</v>
      </c>
      <c r="D1287" s="96">
        <v>14.67</v>
      </c>
    </row>
    <row r="1288" spans="1:4" ht="15" customHeight="1" x14ac:dyDescent="0.2">
      <c r="A1288" s="97" t="s">
        <v>12208</v>
      </c>
      <c r="B1288" s="98" t="s">
        <v>12209</v>
      </c>
      <c r="C1288" s="98" t="s">
        <v>15645</v>
      </c>
      <c r="D1288" s="99">
        <v>48.06</v>
      </c>
    </row>
    <row r="1289" spans="1:4" ht="15" customHeight="1" x14ac:dyDescent="0.2">
      <c r="A1289" s="97" t="s">
        <v>12210</v>
      </c>
      <c r="B1289" s="98" t="s">
        <v>12211</v>
      </c>
      <c r="C1289" s="98" t="s">
        <v>15645</v>
      </c>
      <c r="D1289" s="99">
        <v>30.16</v>
      </c>
    </row>
    <row r="1290" spans="1:4" ht="15" customHeight="1" x14ac:dyDescent="0.2">
      <c r="A1290" s="97" t="s">
        <v>12212</v>
      </c>
      <c r="B1290" s="98" t="s">
        <v>12213</v>
      </c>
      <c r="C1290" s="98" t="s">
        <v>15645</v>
      </c>
      <c r="D1290" s="99">
        <v>117.14</v>
      </c>
    </row>
    <row r="1291" spans="1:4" ht="15" customHeight="1" x14ac:dyDescent="0.2">
      <c r="A1291" s="94" t="s">
        <v>12214</v>
      </c>
      <c r="B1291" s="95" t="s">
        <v>12215</v>
      </c>
      <c r="C1291" s="96" t="s">
        <v>15645</v>
      </c>
      <c r="D1291" s="96">
        <v>71.430000000000007</v>
      </c>
    </row>
    <row r="1292" spans="1:4" ht="15" customHeight="1" x14ac:dyDescent="0.2">
      <c r="A1292" s="97" t="s">
        <v>12216</v>
      </c>
      <c r="B1292" s="98" t="s">
        <v>12217</v>
      </c>
      <c r="C1292" s="98" t="s">
        <v>15645</v>
      </c>
      <c r="D1292" s="99">
        <v>94.97</v>
      </c>
    </row>
    <row r="1293" spans="1:4" ht="15" customHeight="1" x14ac:dyDescent="0.2">
      <c r="A1293" s="97" t="s">
        <v>12218</v>
      </c>
      <c r="B1293" s="98" t="s">
        <v>12219</v>
      </c>
      <c r="C1293" s="98" t="s">
        <v>15645</v>
      </c>
      <c r="D1293" s="99">
        <v>37.54</v>
      </c>
    </row>
    <row r="1294" spans="1:4" ht="15" customHeight="1" x14ac:dyDescent="0.2">
      <c r="A1294" s="97" t="s">
        <v>12220</v>
      </c>
      <c r="B1294" s="98" t="s">
        <v>12221</v>
      </c>
      <c r="C1294" s="98" t="s">
        <v>15645</v>
      </c>
      <c r="D1294" s="99">
        <v>19.18</v>
      </c>
    </row>
    <row r="1295" spans="1:4" ht="15" customHeight="1" x14ac:dyDescent="0.2">
      <c r="A1295" s="97" t="s">
        <v>12222</v>
      </c>
      <c r="B1295" s="98" t="s">
        <v>12223</v>
      </c>
      <c r="C1295" s="98" t="s">
        <v>15645</v>
      </c>
      <c r="D1295" s="99">
        <v>1181.04</v>
      </c>
    </row>
    <row r="1296" spans="1:4" ht="15" customHeight="1" x14ac:dyDescent="0.2">
      <c r="A1296" s="97" t="s">
        <v>12224</v>
      </c>
      <c r="B1296" s="98" t="s">
        <v>12225</v>
      </c>
      <c r="C1296" s="98" t="s">
        <v>15645</v>
      </c>
      <c r="D1296" s="99">
        <v>50.79</v>
      </c>
    </row>
    <row r="1297" spans="1:4" ht="15" customHeight="1" x14ac:dyDescent="0.2">
      <c r="A1297" s="97" t="s">
        <v>12226</v>
      </c>
      <c r="B1297" s="98" t="s">
        <v>12227</v>
      </c>
      <c r="C1297" s="98" t="s">
        <v>15645</v>
      </c>
      <c r="D1297" s="99">
        <v>69.08</v>
      </c>
    </row>
    <row r="1298" spans="1:4" ht="15" customHeight="1" x14ac:dyDescent="0.2">
      <c r="A1298" s="97" t="s">
        <v>12228</v>
      </c>
      <c r="B1298" s="98" t="s">
        <v>12229</v>
      </c>
      <c r="C1298" s="98" t="s">
        <v>15645</v>
      </c>
      <c r="D1298" s="99">
        <v>213.07</v>
      </c>
    </row>
    <row r="1299" spans="1:4" ht="15" customHeight="1" x14ac:dyDescent="0.2">
      <c r="A1299" s="97" t="s">
        <v>12230</v>
      </c>
      <c r="B1299" s="98" t="s">
        <v>12231</v>
      </c>
      <c r="C1299" s="98" t="s">
        <v>15645</v>
      </c>
      <c r="D1299" s="99">
        <v>290.77</v>
      </c>
    </row>
    <row r="1300" spans="1:4" ht="15" customHeight="1" x14ac:dyDescent="0.2">
      <c r="A1300" s="97" t="s">
        <v>12232</v>
      </c>
      <c r="B1300" s="98" t="s">
        <v>12233</v>
      </c>
      <c r="C1300" s="98" t="s">
        <v>15645</v>
      </c>
      <c r="D1300" s="99">
        <v>25</v>
      </c>
    </row>
    <row r="1301" spans="1:4" ht="15" customHeight="1" x14ac:dyDescent="0.2">
      <c r="A1301" s="97" t="s">
        <v>12234</v>
      </c>
      <c r="B1301" s="98" t="s">
        <v>12235</v>
      </c>
      <c r="C1301" s="98"/>
      <c r="D1301" s="99"/>
    </row>
    <row r="1302" spans="1:4" ht="15" customHeight="1" x14ac:dyDescent="0.2">
      <c r="A1302" s="97" t="s">
        <v>12236</v>
      </c>
      <c r="B1302" s="98" t="s">
        <v>12237</v>
      </c>
      <c r="C1302" s="98" t="s">
        <v>15645</v>
      </c>
      <c r="D1302" s="99">
        <v>71.7</v>
      </c>
    </row>
    <row r="1303" spans="1:4" ht="15" customHeight="1" x14ac:dyDescent="0.2">
      <c r="A1303" s="97" t="s">
        <v>12238</v>
      </c>
      <c r="B1303" s="98" t="s">
        <v>12239</v>
      </c>
      <c r="C1303" s="98" t="s">
        <v>15645</v>
      </c>
      <c r="D1303" s="99">
        <v>19.829999999999998</v>
      </c>
    </row>
    <row r="1304" spans="1:4" ht="15" customHeight="1" x14ac:dyDescent="0.2">
      <c r="A1304" s="97" t="s">
        <v>12240</v>
      </c>
      <c r="B1304" s="98" t="s">
        <v>12241</v>
      </c>
      <c r="C1304" s="98" t="s">
        <v>15645</v>
      </c>
      <c r="D1304" s="99">
        <v>221.78</v>
      </c>
    </row>
    <row r="1305" spans="1:4" ht="15" customHeight="1" x14ac:dyDescent="0.2">
      <c r="A1305" s="97" t="s">
        <v>12242</v>
      </c>
      <c r="B1305" s="98" t="s">
        <v>12243</v>
      </c>
      <c r="C1305" s="98" t="s">
        <v>15645</v>
      </c>
      <c r="D1305" s="99">
        <v>94.44</v>
      </c>
    </row>
    <row r="1306" spans="1:4" ht="15" customHeight="1" x14ac:dyDescent="0.2">
      <c r="A1306" s="97" t="s">
        <v>12244</v>
      </c>
      <c r="B1306" s="98" t="s">
        <v>12245</v>
      </c>
      <c r="C1306" s="98" t="s">
        <v>15645</v>
      </c>
      <c r="D1306" s="99">
        <v>136</v>
      </c>
    </row>
    <row r="1307" spans="1:4" ht="15" customHeight="1" x14ac:dyDescent="0.2">
      <c r="A1307" s="97" t="s">
        <v>12246</v>
      </c>
      <c r="B1307" s="98" t="s">
        <v>21436</v>
      </c>
      <c r="C1307" s="98"/>
      <c r="D1307" s="99"/>
    </row>
    <row r="1308" spans="1:4" ht="15" customHeight="1" x14ac:dyDescent="0.2">
      <c r="A1308" s="97" t="s">
        <v>12247</v>
      </c>
      <c r="B1308" s="98" t="s">
        <v>21437</v>
      </c>
      <c r="C1308" s="98" t="s">
        <v>15645</v>
      </c>
      <c r="D1308" s="99">
        <v>125.73</v>
      </c>
    </row>
    <row r="1309" spans="1:4" ht="15" customHeight="1" x14ac:dyDescent="0.2">
      <c r="A1309" s="97" t="s">
        <v>12248</v>
      </c>
      <c r="B1309" s="98" t="s">
        <v>12249</v>
      </c>
      <c r="C1309" s="98" t="s">
        <v>15645</v>
      </c>
      <c r="D1309" s="99">
        <v>1046.6400000000001</v>
      </c>
    </row>
    <row r="1310" spans="1:4" ht="15" customHeight="1" x14ac:dyDescent="0.2">
      <c r="A1310" s="97" t="s">
        <v>12250</v>
      </c>
      <c r="B1310" s="98" t="s">
        <v>12251</v>
      </c>
      <c r="C1310" s="98" t="s">
        <v>15645</v>
      </c>
      <c r="D1310" s="99">
        <v>1553.08</v>
      </c>
    </row>
    <row r="1311" spans="1:4" ht="15" customHeight="1" x14ac:dyDescent="0.2">
      <c r="A1311" s="97" t="s">
        <v>12252</v>
      </c>
      <c r="B1311" s="98" t="s">
        <v>21438</v>
      </c>
      <c r="C1311" s="98"/>
      <c r="D1311" s="99"/>
    </row>
    <row r="1312" spans="1:4" ht="15" customHeight="1" x14ac:dyDescent="0.2">
      <c r="A1312" s="97" t="s">
        <v>12253</v>
      </c>
      <c r="B1312" s="98" t="s">
        <v>12254</v>
      </c>
      <c r="C1312" s="98" t="s">
        <v>15645</v>
      </c>
      <c r="D1312" s="99">
        <v>73.39</v>
      </c>
    </row>
    <row r="1313" spans="1:4" ht="15" customHeight="1" x14ac:dyDescent="0.2">
      <c r="A1313" s="97" t="s">
        <v>12255</v>
      </c>
      <c r="B1313" s="98" t="s">
        <v>12256</v>
      </c>
      <c r="C1313" s="98" t="s">
        <v>15645</v>
      </c>
      <c r="D1313" s="99">
        <v>172.88</v>
      </c>
    </row>
    <row r="1314" spans="1:4" ht="15" customHeight="1" x14ac:dyDescent="0.2">
      <c r="A1314" s="97" t="s">
        <v>12257</v>
      </c>
      <c r="B1314" s="98" t="s">
        <v>12258</v>
      </c>
      <c r="C1314" s="98" t="s">
        <v>15645</v>
      </c>
      <c r="D1314" s="99">
        <v>283.83</v>
      </c>
    </row>
    <row r="1315" spans="1:4" ht="15" customHeight="1" x14ac:dyDescent="0.2">
      <c r="A1315" s="97" t="s">
        <v>12259</v>
      </c>
      <c r="B1315" s="98" t="s">
        <v>12260</v>
      </c>
      <c r="C1315" s="98" t="s">
        <v>15645</v>
      </c>
      <c r="D1315" s="99">
        <v>465.5</v>
      </c>
    </row>
    <row r="1316" spans="1:4" ht="15" customHeight="1" x14ac:dyDescent="0.2">
      <c r="A1316" s="94" t="s">
        <v>12261</v>
      </c>
      <c r="B1316" s="95" t="s">
        <v>12262</v>
      </c>
      <c r="C1316" s="96" t="s">
        <v>15645</v>
      </c>
      <c r="D1316" s="96">
        <v>1551.46</v>
      </c>
    </row>
    <row r="1317" spans="1:4" ht="15" customHeight="1" x14ac:dyDescent="0.2">
      <c r="A1317" s="97" t="s">
        <v>12263</v>
      </c>
      <c r="B1317" s="98" t="s">
        <v>12264</v>
      </c>
      <c r="C1317" s="98"/>
      <c r="D1317" s="99"/>
    </row>
    <row r="1318" spans="1:4" ht="15" customHeight="1" x14ac:dyDescent="0.2">
      <c r="A1318" s="97" t="s">
        <v>12265</v>
      </c>
      <c r="B1318" s="98" t="s">
        <v>12266</v>
      </c>
      <c r="C1318" s="98" t="s">
        <v>3</v>
      </c>
      <c r="D1318" s="99">
        <v>11.47</v>
      </c>
    </row>
    <row r="1319" spans="1:4" ht="15" customHeight="1" x14ac:dyDescent="0.2">
      <c r="A1319" s="97" t="s">
        <v>12267</v>
      </c>
      <c r="B1319" s="98" t="s">
        <v>12268</v>
      </c>
      <c r="C1319" s="98" t="s">
        <v>3</v>
      </c>
      <c r="D1319" s="99">
        <v>14.69</v>
      </c>
    </row>
    <row r="1320" spans="1:4" ht="15" customHeight="1" x14ac:dyDescent="0.2">
      <c r="A1320" s="97" t="s">
        <v>12269</v>
      </c>
      <c r="B1320" s="98" t="s">
        <v>12270</v>
      </c>
      <c r="C1320" s="98" t="s">
        <v>3</v>
      </c>
      <c r="D1320" s="99">
        <v>21.87</v>
      </c>
    </row>
    <row r="1321" spans="1:4" ht="15" customHeight="1" x14ac:dyDescent="0.2">
      <c r="A1321" s="97" t="s">
        <v>12271</v>
      </c>
      <c r="B1321" s="98" t="s">
        <v>12272</v>
      </c>
      <c r="C1321" s="98" t="s">
        <v>3</v>
      </c>
      <c r="D1321" s="99">
        <v>30.28</v>
      </c>
    </row>
    <row r="1322" spans="1:4" ht="15" customHeight="1" x14ac:dyDescent="0.2">
      <c r="A1322" s="94" t="s">
        <v>12273</v>
      </c>
      <c r="B1322" s="95" t="s">
        <v>12274</v>
      </c>
      <c r="C1322" s="96" t="s">
        <v>3</v>
      </c>
      <c r="D1322" s="96">
        <v>39.21</v>
      </c>
    </row>
    <row r="1323" spans="1:4" ht="15" customHeight="1" x14ac:dyDescent="0.2">
      <c r="A1323" s="97" t="s">
        <v>12275</v>
      </c>
      <c r="B1323" s="98" t="s">
        <v>12276</v>
      </c>
      <c r="C1323" s="98" t="s">
        <v>3</v>
      </c>
      <c r="D1323" s="99">
        <v>57.94</v>
      </c>
    </row>
    <row r="1324" spans="1:4" ht="15" customHeight="1" x14ac:dyDescent="0.2">
      <c r="A1324" s="97" t="s">
        <v>12277</v>
      </c>
      <c r="B1324" s="98" t="s">
        <v>12278</v>
      </c>
      <c r="C1324" s="98"/>
      <c r="D1324" s="99"/>
    </row>
    <row r="1325" spans="1:4" ht="15" customHeight="1" x14ac:dyDescent="0.2">
      <c r="A1325" s="97" t="s">
        <v>12279</v>
      </c>
      <c r="B1325" s="98" t="s">
        <v>12280</v>
      </c>
      <c r="C1325" s="98" t="s">
        <v>15645</v>
      </c>
      <c r="D1325" s="99">
        <v>14.62</v>
      </c>
    </row>
    <row r="1326" spans="1:4" ht="15" customHeight="1" x14ac:dyDescent="0.2">
      <c r="A1326" s="94" t="s">
        <v>12281</v>
      </c>
      <c r="B1326" s="95" t="s">
        <v>12282</v>
      </c>
      <c r="C1326" s="96" t="s">
        <v>15645</v>
      </c>
      <c r="D1326" s="96">
        <v>13.9</v>
      </c>
    </row>
    <row r="1327" spans="1:4" ht="15" customHeight="1" x14ac:dyDescent="0.2">
      <c r="A1327" s="97" t="s">
        <v>12283</v>
      </c>
      <c r="B1327" s="98" t="s">
        <v>12284</v>
      </c>
      <c r="C1327" s="98" t="s">
        <v>15645</v>
      </c>
      <c r="D1327" s="99">
        <v>149.6</v>
      </c>
    </row>
    <row r="1328" spans="1:4" ht="15" customHeight="1" x14ac:dyDescent="0.2">
      <c r="A1328" s="97" t="s">
        <v>12285</v>
      </c>
      <c r="B1328" s="98" t="s">
        <v>12286</v>
      </c>
      <c r="C1328" s="98" t="s">
        <v>15645</v>
      </c>
      <c r="D1328" s="99">
        <v>220.24</v>
      </c>
    </row>
    <row r="1329" spans="1:4" ht="15" customHeight="1" x14ac:dyDescent="0.2">
      <c r="A1329" s="97" t="s">
        <v>12287</v>
      </c>
      <c r="B1329" s="98" t="s">
        <v>12288</v>
      </c>
      <c r="C1329" s="98" t="s">
        <v>15645</v>
      </c>
      <c r="D1329" s="99">
        <v>34.090000000000003</v>
      </c>
    </row>
    <row r="1330" spans="1:4" ht="15" customHeight="1" x14ac:dyDescent="0.2">
      <c r="A1330" s="97" t="s">
        <v>12289</v>
      </c>
      <c r="B1330" s="98" t="s">
        <v>12290</v>
      </c>
      <c r="C1330" s="98" t="s">
        <v>15645</v>
      </c>
      <c r="D1330" s="99">
        <v>3.6</v>
      </c>
    </row>
    <row r="1331" spans="1:4" ht="15" customHeight="1" x14ac:dyDescent="0.2">
      <c r="A1331" s="97" t="s">
        <v>12291</v>
      </c>
      <c r="B1331" s="98" t="s">
        <v>12292</v>
      </c>
      <c r="C1331" s="98" t="s">
        <v>15645</v>
      </c>
      <c r="D1331" s="99">
        <v>48.5</v>
      </c>
    </row>
    <row r="1332" spans="1:4" ht="15" customHeight="1" x14ac:dyDescent="0.2">
      <c r="A1332" s="94" t="s">
        <v>12293</v>
      </c>
      <c r="B1332" s="95" t="s">
        <v>12294</v>
      </c>
      <c r="C1332" s="96" t="s">
        <v>15645</v>
      </c>
      <c r="D1332" s="96">
        <v>545.66</v>
      </c>
    </row>
    <row r="1333" spans="1:4" ht="15" customHeight="1" x14ac:dyDescent="0.2">
      <c r="A1333" s="97" t="s">
        <v>12295</v>
      </c>
      <c r="B1333" s="98" t="s">
        <v>12296</v>
      </c>
      <c r="C1333" s="98" t="s">
        <v>15645</v>
      </c>
      <c r="D1333" s="99">
        <v>13.13</v>
      </c>
    </row>
    <row r="1334" spans="1:4" ht="15" customHeight="1" x14ac:dyDescent="0.2">
      <c r="A1334" s="97" t="s">
        <v>12297</v>
      </c>
      <c r="B1334" s="98" t="s">
        <v>12298</v>
      </c>
      <c r="C1334" s="98" t="s">
        <v>15645</v>
      </c>
      <c r="D1334" s="99">
        <v>5.07</v>
      </c>
    </row>
    <row r="1335" spans="1:4" ht="15" customHeight="1" x14ac:dyDescent="0.2">
      <c r="A1335" s="97" t="s">
        <v>12299</v>
      </c>
      <c r="B1335" s="98" t="s">
        <v>12300</v>
      </c>
      <c r="C1335" s="98" t="s">
        <v>15645</v>
      </c>
      <c r="D1335" s="99">
        <v>24.5</v>
      </c>
    </row>
    <row r="1336" spans="1:4" ht="15" customHeight="1" x14ac:dyDescent="0.2">
      <c r="A1336" s="97" t="s">
        <v>12301</v>
      </c>
      <c r="B1336" s="98" t="s">
        <v>12302</v>
      </c>
      <c r="C1336" s="98" t="s">
        <v>15645</v>
      </c>
      <c r="D1336" s="99">
        <v>5.01</v>
      </c>
    </row>
    <row r="1337" spans="1:4" ht="15" customHeight="1" x14ac:dyDescent="0.2">
      <c r="A1337" s="97" t="s">
        <v>12303</v>
      </c>
      <c r="B1337" s="98" t="s">
        <v>12304</v>
      </c>
      <c r="C1337" s="98" t="s">
        <v>15645</v>
      </c>
      <c r="D1337" s="99">
        <v>5.07</v>
      </c>
    </row>
    <row r="1338" spans="1:4" ht="15" customHeight="1" x14ac:dyDescent="0.2">
      <c r="A1338" s="97" t="s">
        <v>12305</v>
      </c>
      <c r="B1338" s="98" t="s">
        <v>12306</v>
      </c>
      <c r="C1338" s="98" t="s">
        <v>15645</v>
      </c>
      <c r="D1338" s="99">
        <v>30.11</v>
      </c>
    </row>
    <row r="1339" spans="1:4" ht="15" customHeight="1" x14ac:dyDescent="0.2">
      <c r="A1339" s="94" t="s">
        <v>12307</v>
      </c>
      <c r="B1339" s="95" t="s">
        <v>12308</v>
      </c>
      <c r="C1339" s="96" t="s">
        <v>15645</v>
      </c>
      <c r="D1339" s="96">
        <v>3.96</v>
      </c>
    </row>
    <row r="1340" spans="1:4" ht="15" customHeight="1" x14ac:dyDescent="0.2">
      <c r="A1340" s="97" t="s">
        <v>12309</v>
      </c>
      <c r="B1340" s="98" t="s">
        <v>12310</v>
      </c>
      <c r="C1340" s="98" t="s">
        <v>15645</v>
      </c>
      <c r="D1340" s="99">
        <v>304.31</v>
      </c>
    </row>
    <row r="1341" spans="1:4" ht="15" customHeight="1" x14ac:dyDescent="0.2">
      <c r="A1341" s="97" t="s">
        <v>12311</v>
      </c>
      <c r="B1341" s="98" t="s">
        <v>12312</v>
      </c>
      <c r="C1341" s="98" t="s">
        <v>15645</v>
      </c>
      <c r="D1341" s="99">
        <v>157.94999999999999</v>
      </c>
    </row>
    <row r="1342" spans="1:4" ht="15" customHeight="1" x14ac:dyDescent="0.2">
      <c r="A1342" s="97" t="s">
        <v>12313</v>
      </c>
      <c r="B1342" s="98" t="s">
        <v>12314</v>
      </c>
      <c r="C1342" s="98" t="s">
        <v>15645</v>
      </c>
      <c r="D1342" s="99">
        <v>6.4</v>
      </c>
    </row>
    <row r="1343" spans="1:4" ht="15" customHeight="1" x14ac:dyDescent="0.2">
      <c r="A1343" s="97" t="s">
        <v>12315</v>
      </c>
      <c r="B1343" s="98" t="s">
        <v>12316</v>
      </c>
      <c r="C1343" s="98" t="s">
        <v>15645</v>
      </c>
      <c r="D1343" s="99">
        <v>5</v>
      </c>
    </row>
    <row r="1344" spans="1:4" ht="15" customHeight="1" x14ac:dyDescent="0.2">
      <c r="A1344" s="97" t="s">
        <v>12317</v>
      </c>
      <c r="B1344" s="98" t="s">
        <v>12318</v>
      </c>
      <c r="C1344" s="98" t="s">
        <v>15645</v>
      </c>
      <c r="D1344" s="99">
        <v>2.42</v>
      </c>
    </row>
    <row r="1345" spans="1:4" ht="15" customHeight="1" x14ac:dyDescent="0.2">
      <c r="A1345" s="97" t="s">
        <v>12319</v>
      </c>
      <c r="B1345" s="98" t="s">
        <v>12320</v>
      </c>
      <c r="C1345" s="98" t="s">
        <v>15645</v>
      </c>
      <c r="D1345" s="99">
        <v>2.44</v>
      </c>
    </row>
    <row r="1346" spans="1:4" ht="15" customHeight="1" x14ac:dyDescent="0.2">
      <c r="A1346" s="97" t="s">
        <v>12321</v>
      </c>
      <c r="B1346" s="98" t="s">
        <v>12322</v>
      </c>
      <c r="C1346" s="98" t="s">
        <v>15645</v>
      </c>
      <c r="D1346" s="99">
        <v>2.54</v>
      </c>
    </row>
    <row r="1347" spans="1:4" ht="15" customHeight="1" x14ac:dyDescent="0.2">
      <c r="A1347" s="97" t="s">
        <v>12323</v>
      </c>
      <c r="B1347" s="98" t="s">
        <v>12324</v>
      </c>
      <c r="C1347" s="98" t="s">
        <v>15645</v>
      </c>
      <c r="D1347" s="99">
        <v>5.17</v>
      </c>
    </row>
    <row r="1348" spans="1:4" ht="15" customHeight="1" x14ac:dyDescent="0.2">
      <c r="A1348" s="97" t="s">
        <v>12325</v>
      </c>
      <c r="B1348" s="98" t="s">
        <v>12326</v>
      </c>
      <c r="C1348" s="98" t="s">
        <v>15645</v>
      </c>
      <c r="D1348" s="99">
        <v>34.76</v>
      </c>
    </row>
    <row r="1349" spans="1:4" ht="15" customHeight="1" x14ac:dyDescent="0.2">
      <c r="A1349" s="97" t="s">
        <v>12327</v>
      </c>
      <c r="B1349" s="98" t="s">
        <v>12328</v>
      </c>
      <c r="C1349" s="98" t="s">
        <v>15645</v>
      </c>
      <c r="D1349" s="99">
        <v>264.64</v>
      </c>
    </row>
    <row r="1350" spans="1:4" ht="15" customHeight="1" x14ac:dyDescent="0.2">
      <c r="A1350" s="97" t="s">
        <v>12329</v>
      </c>
      <c r="B1350" s="98" t="s">
        <v>12330</v>
      </c>
      <c r="C1350" s="98" t="s">
        <v>15645</v>
      </c>
      <c r="D1350" s="99">
        <v>137.32</v>
      </c>
    </row>
    <row r="1351" spans="1:4" ht="15" customHeight="1" x14ac:dyDescent="0.2">
      <c r="A1351" s="97" t="s">
        <v>12331</v>
      </c>
      <c r="B1351" s="98" t="s">
        <v>12332</v>
      </c>
      <c r="C1351" s="98" t="s">
        <v>15645</v>
      </c>
      <c r="D1351" s="99">
        <v>2.23</v>
      </c>
    </row>
    <row r="1352" spans="1:4" ht="15" customHeight="1" x14ac:dyDescent="0.2">
      <c r="A1352" s="97" t="s">
        <v>12333</v>
      </c>
      <c r="B1352" s="98" t="s">
        <v>12334</v>
      </c>
      <c r="C1352" s="98" t="s">
        <v>15645</v>
      </c>
      <c r="D1352" s="99">
        <v>53.05</v>
      </c>
    </row>
    <row r="1353" spans="1:4" ht="15" customHeight="1" x14ac:dyDescent="0.2">
      <c r="A1353" s="97" t="s">
        <v>12335</v>
      </c>
      <c r="B1353" s="98" t="s">
        <v>12336</v>
      </c>
      <c r="C1353" s="98" t="s">
        <v>15645</v>
      </c>
      <c r="D1353" s="99">
        <v>14.47</v>
      </c>
    </row>
    <row r="1354" spans="1:4" ht="15" customHeight="1" x14ac:dyDescent="0.2">
      <c r="A1354" s="97" t="s">
        <v>12337</v>
      </c>
      <c r="B1354" s="98" t="s">
        <v>12338</v>
      </c>
      <c r="C1354" s="98" t="s">
        <v>15645</v>
      </c>
      <c r="D1354" s="99">
        <v>49.77</v>
      </c>
    </row>
    <row r="1355" spans="1:4" ht="15" customHeight="1" x14ac:dyDescent="0.2">
      <c r="A1355" s="97" t="s">
        <v>12339</v>
      </c>
      <c r="B1355" s="98" t="s">
        <v>12340</v>
      </c>
      <c r="C1355" s="98" t="s">
        <v>15645</v>
      </c>
      <c r="D1355" s="99">
        <v>22.04</v>
      </c>
    </row>
    <row r="1356" spans="1:4" ht="15" customHeight="1" x14ac:dyDescent="0.2">
      <c r="A1356" s="97" t="s">
        <v>12341</v>
      </c>
      <c r="B1356" s="98" t="s">
        <v>12342</v>
      </c>
      <c r="C1356" s="98" t="s">
        <v>15645</v>
      </c>
      <c r="D1356" s="99">
        <v>21.28</v>
      </c>
    </row>
    <row r="1357" spans="1:4" ht="15" customHeight="1" x14ac:dyDescent="0.2">
      <c r="A1357" s="97" t="s">
        <v>12343</v>
      </c>
      <c r="B1357" s="98" t="s">
        <v>12344</v>
      </c>
      <c r="C1357" s="98" t="s">
        <v>15645</v>
      </c>
      <c r="D1357" s="99">
        <v>577.71</v>
      </c>
    </row>
    <row r="1358" spans="1:4" ht="15" customHeight="1" x14ac:dyDescent="0.2">
      <c r="A1358" s="97" t="s">
        <v>12345</v>
      </c>
      <c r="B1358" s="98" t="s">
        <v>12346</v>
      </c>
      <c r="C1358" s="98" t="s">
        <v>15645</v>
      </c>
      <c r="D1358" s="99">
        <v>85.46</v>
      </c>
    </row>
    <row r="1359" spans="1:4" ht="15" customHeight="1" x14ac:dyDescent="0.2">
      <c r="A1359" s="97" t="s">
        <v>12347</v>
      </c>
      <c r="B1359" s="98" t="s">
        <v>12348</v>
      </c>
      <c r="C1359" s="98" t="s">
        <v>15645</v>
      </c>
      <c r="D1359" s="99">
        <v>17.86</v>
      </c>
    </row>
    <row r="1360" spans="1:4" ht="15" customHeight="1" x14ac:dyDescent="0.2">
      <c r="A1360" s="97" t="s">
        <v>12349</v>
      </c>
      <c r="B1360" s="98" t="s">
        <v>12350</v>
      </c>
      <c r="C1360" s="98" t="s">
        <v>15645</v>
      </c>
      <c r="D1360" s="99">
        <v>74.900000000000006</v>
      </c>
    </row>
    <row r="1361" spans="1:4" ht="15" customHeight="1" x14ac:dyDescent="0.2">
      <c r="A1361" s="97" t="s">
        <v>12351</v>
      </c>
      <c r="B1361" s="98" t="s">
        <v>12352</v>
      </c>
      <c r="C1361" s="98" t="s">
        <v>15645</v>
      </c>
      <c r="D1361" s="99">
        <v>47.16</v>
      </c>
    </row>
    <row r="1362" spans="1:4" ht="15" customHeight="1" x14ac:dyDescent="0.2">
      <c r="A1362" s="97" t="s">
        <v>12353</v>
      </c>
      <c r="B1362" s="98" t="s">
        <v>12354</v>
      </c>
      <c r="C1362" s="98" t="s">
        <v>15645</v>
      </c>
      <c r="D1362" s="99">
        <v>8.1199999999999992</v>
      </c>
    </row>
    <row r="1363" spans="1:4" ht="15" customHeight="1" x14ac:dyDescent="0.2">
      <c r="A1363" s="97" t="s">
        <v>12355</v>
      </c>
      <c r="B1363" s="98" t="s">
        <v>12356</v>
      </c>
      <c r="C1363" s="98" t="s">
        <v>15645</v>
      </c>
      <c r="D1363" s="99">
        <v>31.04</v>
      </c>
    </row>
    <row r="1364" spans="1:4" ht="15" customHeight="1" x14ac:dyDescent="0.2">
      <c r="A1364" s="97" t="s">
        <v>12357</v>
      </c>
      <c r="B1364" s="98" t="s">
        <v>12358</v>
      </c>
      <c r="C1364" s="98"/>
      <c r="D1364" s="99"/>
    </row>
    <row r="1365" spans="1:4" ht="15" customHeight="1" x14ac:dyDescent="0.2">
      <c r="A1365" s="97" t="s">
        <v>12359</v>
      </c>
      <c r="B1365" s="98" t="s">
        <v>12360</v>
      </c>
      <c r="C1365" s="98" t="s">
        <v>15645</v>
      </c>
      <c r="D1365" s="99">
        <v>72.87</v>
      </c>
    </row>
    <row r="1366" spans="1:4" ht="15" customHeight="1" x14ac:dyDescent="0.2">
      <c r="A1366" s="97">
        <v>12</v>
      </c>
      <c r="B1366" s="98" t="s">
        <v>12361</v>
      </c>
      <c r="C1366" s="98"/>
      <c r="D1366" s="99"/>
    </row>
    <row r="1367" spans="1:4" ht="15" customHeight="1" x14ac:dyDescent="0.2">
      <c r="A1367" s="97" t="s">
        <v>28350</v>
      </c>
      <c r="B1367" s="98" t="s">
        <v>28351</v>
      </c>
      <c r="C1367" s="98"/>
      <c r="D1367" s="99"/>
    </row>
    <row r="1368" spans="1:4" ht="15" customHeight="1" x14ac:dyDescent="0.2">
      <c r="A1368" s="97" t="s">
        <v>28352</v>
      </c>
      <c r="B1368" s="98" t="s">
        <v>28353</v>
      </c>
      <c r="C1368" s="98" t="s">
        <v>15645</v>
      </c>
      <c r="D1368" s="99">
        <v>935.36</v>
      </c>
    </row>
    <row r="1369" spans="1:4" ht="15" customHeight="1" x14ac:dyDescent="0.2">
      <c r="A1369" s="97" t="s">
        <v>28354</v>
      </c>
      <c r="B1369" s="98" t="s">
        <v>28355</v>
      </c>
      <c r="C1369" s="98" t="s">
        <v>15645</v>
      </c>
      <c r="D1369" s="99">
        <v>969.45</v>
      </c>
    </row>
    <row r="1370" spans="1:4" ht="15" customHeight="1" x14ac:dyDescent="0.2">
      <c r="A1370" s="97" t="s">
        <v>28356</v>
      </c>
      <c r="B1370" s="98" t="s">
        <v>28357</v>
      </c>
      <c r="C1370" s="98" t="s">
        <v>15645</v>
      </c>
      <c r="D1370" s="99">
        <v>998.35</v>
      </c>
    </row>
    <row r="1371" spans="1:4" ht="15" customHeight="1" x14ac:dyDescent="0.2">
      <c r="A1371" s="97" t="s">
        <v>28358</v>
      </c>
      <c r="B1371" s="98" t="s">
        <v>28359</v>
      </c>
      <c r="C1371" s="98" t="s">
        <v>15645</v>
      </c>
      <c r="D1371" s="99">
        <v>1019.25</v>
      </c>
    </row>
    <row r="1372" spans="1:4" ht="15" customHeight="1" x14ac:dyDescent="0.2">
      <c r="A1372" s="97" t="s">
        <v>28360</v>
      </c>
      <c r="B1372" s="98" t="s">
        <v>28361</v>
      </c>
      <c r="C1372" s="98"/>
      <c r="D1372" s="99"/>
    </row>
    <row r="1373" spans="1:4" ht="15" customHeight="1" x14ac:dyDescent="0.2">
      <c r="A1373" s="97" t="s">
        <v>28362</v>
      </c>
      <c r="B1373" s="98" t="s">
        <v>28363</v>
      </c>
      <c r="C1373" s="98" t="s">
        <v>15645</v>
      </c>
      <c r="D1373" s="99">
        <v>255.88</v>
      </c>
    </row>
    <row r="1374" spans="1:4" ht="15" customHeight="1" x14ac:dyDescent="0.2">
      <c r="A1374" s="97" t="s">
        <v>28364</v>
      </c>
      <c r="B1374" s="98" t="s">
        <v>28365</v>
      </c>
      <c r="C1374" s="98" t="s">
        <v>15645</v>
      </c>
      <c r="D1374" s="99">
        <v>287.70999999999998</v>
      </c>
    </row>
    <row r="1375" spans="1:4" ht="15" customHeight="1" x14ac:dyDescent="0.2">
      <c r="A1375" s="97" t="s">
        <v>28366</v>
      </c>
      <c r="B1375" s="98" t="s">
        <v>28367</v>
      </c>
      <c r="C1375" s="98" t="s">
        <v>15645</v>
      </c>
      <c r="D1375" s="99">
        <v>314.35000000000002</v>
      </c>
    </row>
    <row r="1376" spans="1:4" ht="15" customHeight="1" x14ac:dyDescent="0.2">
      <c r="A1376" s="97" t="s">
        <v>28368</v>
      </c>
      <c r="B1376" s="98" t="s">
        <v>28369</v>
      </c>
      <c r="C1376" s="98" t="s">
        <v>15645</v>
      </c>
      <c r="D1376" s="99">
        <v>332.99</v>
      </c>
    </row>
    <row r="1377" spans="1:4" ht="15" customHeight="1" x14ac:dyDescent="0.2">
      <c r="A1377" s="97" t="s">
        <v>28370</v>
      </c>
      <c r="B1377" s="98" t="s">
        <v>28371</v>
      </c>
      <c r="C1377" s="98"/>
      <c r="D1377" s="99"/>
    </row>
    <row r="1378" spans="1:4" ht="15" customHeight="1" x14ac:dyDescent="0.2">
      <c r="A1378" s="97" t="s">
        <v>28372</v>
      </c>
      <c r="B1378" s="98" t="s">
        <v>28373</v>
      </c>
      <c r="C1378" s="98" t="s">
        <v>15645</v>
      </c>
      <c r="D1378" s="99">
        <v>261.10000000000002</v>
      </c>
    </row>
    <row r="1379" spans="1:4" ht="15" customHeight="1" x14ac:dyDescent="0.2">
      <c r="A1379" s="94" t="s">
        <v>28374</v>
      </c>
      <c r="B1379" s="95" t="s">
        <v>28375</v>
      </c>
      <c r="C1379" s="96" t="s">
        <v>3</v>
      </c>
      <c r="D1379" s="96">
        <v>11.31</v>
      </c>
    </row>
    <row r="1380" spans="1:4" ht="15" customHeight="1" x14ac:dyDescent="0.2">
      <c r="A1380" s="97" t="s">
        <v>12362</v>
      </c>
      <c r="B1380" s="98" t="s">
        <v>12363</v>
      </c>
      <c r="C1380" s="98"/>
      <c r="D1380" s="99"/>
    </row>
    <row r="1381" spans="1:4" ht="15" customHeight="1" x14ac:dyDescent="0.2">
      <c r="A1381" s="91" t="s">
        <v>28376</v>
      </c>
      <c r="B1381" s="92" t="s">
        <v>28377</v>
      </c>
      <c r="C1381" s="93" t="s">
        <v>15645</v>
      </c>
      <c r="D1381" s="93">
        <v>421.45</v>
      </c>
    </row>
    <row r="1382" spans="1:4" ht="15" customHeight="1" x14ac:dyDescent="0.2">
      <c r="A1382" s="94" t="s">
        <v>28378</v>
      </c>
      <c r="B1382" s="95" t="s">
        <v>28379</v>
      </c>
      <c r="C1382" s="96" t="s">
        <v>15645</v>
      </c>
      <c r="D1382" s="96">
        <v>339.8</v>
      </c>
    </row>
    <row r="1383" spans="1:4" ht="15" customHeight="1" x14ac:dyDescent="0.2">
      <c r="A1383" s="97" t="s">
        <v>28380</v>
      </c>
      <c r="B1383" s="98" t="s">
        <v>28381</v>
      </c>
      <c r="C1383" s="98" t="s">
        <v>15645</v>
      </c>
      <c r="D1383" s="99">
        <v>331.45</v>
      </c>
    </row>
    <row r="1384" spans="1:4" ht="15" customHeight="1" x14ac:dyDescent="0.2">
      <c r="A1384" s="97" t="s">
        <v>28382</v>
      </c>
      <c r="B1384" s="98" t="s">
        <v>28383</v>
      </c>
      <c r="C1384" s="98" t="s">
        <v>15645</v>
      </c>
      <c r="D1384" s="99">
        <v>309.8</v>
      </c>
    </row>
    <row r="1385" spans="1:4" ht="15" customHeight="1" x14ac:dyDescent="0.2">
      <c r="A1385" s="97" t="s">
        <v>28384</v>
      </c>
      <c r="B1385" s="98" t="s">
        <v>28385</v>
      </c>
      <c r="C1385" s="98" t="s">
        <v>15645</v>
      </c>
      <c r="D1385" s="99">
        <v>38.35</v>
      </c>
    </row>
    <row r="1386" spans="1:4" ht="15" customHeight="1" x14ac:dyDescent="0.2">
      <c r="A1386" s="97" t="s">
        <v>28386</v>
      </c>
      <c r="B1386" s="98" t="s">
        <v>28387</v>
      </c>
      <c r="C1386" s="98" t="s">
        <v>15645</v>
      </c>
      <c r="D1386" s="99">
        <v>95.9</v>
      </c>
    </row>
    <row r="1387" spans="1:4" ht="15" customHeight="1" x14ac:dyDescent="0.2">
      <c r="A1387" s="97">
        <v>13</v>
      </c>
      <c r="B1387" s="98" t="s">
        <v>12365</v>
      </c>
      <c r="C1387" s="98"/>
      <c r="D1387" s="99"/>
    </row>
    <row r="1388" spans="1:4" ht="15" customHeight="1" x14ac:dyDescent="0.2">
      <c r="A1388" s="94" t="s">
        <v>12366</v>
      </c>
      <c r="B1388" s="95" t="s">
        <v>12367</v>
      </c>
      <c r="C1388" s="96"/>
      <c r="D1388" s="96"/>
    </row>
    <row r="1389" spans="1:4" ht="15" customHeight="1" x14ac:dyDescent="0.2">
      <c r="A1389" s="97" t="s">
        <v>12368</v>
      </c>
      <c r="B1389" s="98" t="s">
        <v>12369</v>
      </c>
      <c r="C1389" s="98" t="s">
        <v>15645</v>
      </c>
      <c r="D1389" s="99">
        <v>1147.33</v>
      </c>
    </row>
    <row r="1390" spans="1:4" ht="15" customHeight="1" x14ac:dyDescent="0.2">
      <c r="A1390" s="97" t="s">
        <v>12370</v>
      </c>
      <c r="B1390" s="98" t="s">
        <v>12371</v>
      </c>
      <c r="C1390" s="98"/>
      <c r="D1390" s="99"/>
    </row>
    <row r="1391" spans="1:4" ht="15" customHeight="1" x14ac:dyDescent="0.2">
      <c r="A1391" s="97" t="s">
        <v>12372</v>
      </c>
      <c r="B1391" s="98" t="s">
        <v>12373</v>
      </c>
      <c r="C1391" s="98" t="s">
        <v>15645</v>
      </c>
      <c r="D1391" s="99">
        <v>2032.89</v>
      </c>
    </row>
    <row r="1392" spans="1:4" ht="15" customHeight="1" x14ac:dyDescent="0.2">
      <c r="A1392" s="97" t="s">
        <v>12374</v>
      </c>
      <c r="B1392" s="98" t="s">
        <v>12375</v>
      </c>
      <c r="C1392" s="98" t="s">
        <v>15645</v>
      </c>
      <c r="D1392" s="99">
        <v>4415.83</v>
      </c>
    </row>
    <row r="1393" spans="1:4" ht="15" customHeight="1" x14ac:dyDescent="0.2">
      <c r="A1393" s="97" t="s">
        <v>12376</v>
      </c>
      <c r="B1393" s="98" t="s">
        <v>12377</v>
      </c>
      <c r="C1393" s="98"/>
      <c r="D1393" s="99"/>
    </row>
    <row r="1394" spans="1:4" ht="15" customHeight="1" x14ac:dyDescent="0.2">
      <c r="A1394" s="97" t="s">
        <v>12378</v>
      </c>
      <c r="B1394" s="98" t="s">
        <v>12379</v>
      </c>
      <c r="C1394" s="98" t="s">
        <v>15645</v>
      </c>
      <c r="D1394" s="99">
        <v>1078.8699999999999</v>
      </c>
    </row>
    <row r="1395" spans="1:4" ht="15" customHeight="1" x14ac:dyDescent="0.2">
      <c r="A1395" s="94" t="s">
        <v>12380</v>
      </c>
      <c r="B1395" s="95" t="s">
        <v>12381</v>
      </c>
      <c r="C1395" s="96" t="s">
        <v>3</v>
      </c>
      <c r="D1395" s="96">
        <v>223.24</v>
      </c>
    </row>
    <row r="1396" spans="1:4" ht="15" customHeight="1" x14ac:dyDescent="0.2">
      <c r="A1396" s="97" t="s">
        <v>12382</v>
      </c>
      <c r="B1396" s="98" t="s">
        <v>12383</v>
      </c>
      <c r="C1396" s="98" t="s">
        <v>3</v>
      </c>
      <c r="D1396" s="99">
        <v>291.12</v>
      </c>
    </row>
    <row r="1397" spans="1:4" ht="15" customHeight="1" x14ac:dyDescent="0.2">
      <c r="A1397" s="94" t="s">
        <v>12384</v>
      </c>
      <c r="B1397" s="95" t="s">
        <v>12385</v>
      </c>
      <c r="C1397" s="96" t="s">
        <v>3</v>
      </c>
      <c r="D1397" s="96">
        <v>354.44</v>
      </c>
    </row>
    <row r="1398" spans="1:4" ht="15" customHeight="1" x14ac:dyDescent="0.2">
      <c r="A1398" s="97" t="s">
        <v>12386</v>
      </c>
      <c r="B1398" s="98" t="s">
        <v>12387</v>
      </c>
      <c r="C1398" s="98" t="s">
        <v>3</v>
      </c>
      <c r="D1398" s="99">
        <v>464.44</v>
      </c>
    </row>
    <row r="1399" spans="1:4" ht="15" customHeight="1" x14ac:dyDescent="0.2">
      <c r="A1399" s="97" t="s">
        <v>12388</v>
      </c>
      <c r="B1399" s="98" t="s">
        <v>12389</v>
      </c>
      <c r="C1399" s="98"/>
      <c r="D1399" s="99"/>
    </row>
    <row r="1400" spans="1:4" ht="15" customHeight="1" x14ac:dyDescent="0.2">
      <c r="A1400" s="97" t="s">
        <v>12390</v>
      </c>
      <c r="B1400" s="98" t="s">
        <v>12391</v>
      </c>
      <c r="C1400" s="98" t="s">
        <v>15645</v>
      </c>
      <c r="D1400" s="99">
        <v>142.31</v>
      </c>
    </row>
    <row r="1401" spans="1:4" ht="15" customHeight="1" x14ac:dyDescent="0.2">
      <c r="A1401" s="97" t="s">
        <v>12392</v>
      </c>
      <c r="B1401" s="98" t="s">
        <v>12393</v>
      </c>
      <c r="C1401" s="98" t="s">
        <v>15645</v>
      </c>
      <c r="D1401" s="99">
        <v>107.21</v>
      </c>
    </row>
    <row r="1402" spans="1:4" ht="15" customHeight="1" x14ac:dyDescent="0.2">
      <c r="A1402" s="94" t="s">
        <v>12394</v>
      </c>
      <c r="B1402" s="95" t="s">
        <v>12395</v>
      </c>
      <c r="C1402" s="96" t="s">
        <v>15645</v>
      </c>
      <c r="D1402" s="96">
        <v>120.45</v>
      </c>
    </row>
    <row r="1403" spans="1:4" ht="15" customHeight="1" x14ac:dyDescent="0.2">
      <c r="A1403" s="97" t="s">
        <v>12396</v>
      </c>
      <c r="B1403" s="98" t="s">
        <v>12397</v>
      </c>
      <c r="C1403" s="98" t="s">
        <v>15645</v>
      </c>
      <c r="D1403" s="99">
        <v>240.45</v>
      </c>
    </row>
    <row r="1404" spans="1:4" ht="15" customHeight="1" x14ac:dyDescent="0.2">
      <c r="A1404" s="97" t="s">
        <v>12398</v>
      </c>
      <c r="B1404" s="98" t="s">
        <v>12399</v>
      </c>
      <c r="C1404" s="98" t="s">
        <v>15645</v>
      </c>
      <c r="D1404" s="99">
        <v>220.61</v>
      </c>
    </row>
    <row r="1405" spans="1:4" ht="15" customHeight="1" x14ac:dyDescent="0.2">
      <c r="A1405" s="97" t="s">
        <v>12400</v>
      </c>
      <c r="B1405" s="98" t="s">
        <v>12401</v>
      </c>
      <c r="C1405" s="98" t="s">
        <v>15645</v>
      </c>
      <c r="D1405" s="99">
        <v>75.45</v>
      </c>
    </row>
    <row r="1406" spans="1:4" ht="15" customHeight="1" x14ac:dyDescent="0.2">
      <c r="A1406" s="94" t="s">
        <v>12402</v>
      </c>
      <c r="B1406" s="95" t="s">
        <v>12403</v>
      </c>
      <c r="C1406" s="96" t="s">
        <v>3</v>
      </c>
      <c r="D1406" s="96">
        <v>93.02</v>
      </c>
    </row>
    <row r="1407" spans="1:4" ht="15" customHeight="1" x14ac:dyDescent="0.2">
      <c r="A1407" s="97" t="s">
        <v>15629</v>
      </c>
      <c r="B1407" s="98" t="s">
        <v>15630</v>
      </c>
      <c r="C1407" s="98" t="s">
        <v>3</v>
      </c>
      <c r="D1407" s="99">
        <v>272.70999999999998</v>
      </c>
    </row>
    <row r="1408" spans="1:4" ht="15" customHeight="1" x14ac:dyDescent="0.2">
      <c r="A1408" s="97" t="s">
        <v>15631</v>
      </c>
      <c r="B1408" s="98" t="s">
        <v>15632</v>
      </c>
      <c r="C1408" s="98" t="s">
        <v>3</v>
      </c>
      <c r="D1408" s="99">
        <v>317.92</v>
      </c>
    </row>
    <row r="1409" spans="1:4" ht="15" customHeight="1" x14ac:dyDescent="0.2">
      <c r="A1409" s="97" t="s">
        <v>15633</v>
      </c>
      <c r="B1409" s="98" t="s">
        <v>15634</v>
      </c>
      <c r="C1409" s="98" t="s">
        <v>3</v>
      </c>
      <c r="D1409" s="99">
        <v>382.22</v>
      </c>
    </row>
    <row r="1410" spans="1:4" ht="15" customHeight="1" x14ac:dyDescent="0.2">
      <c r="A1410" s="97" t="s">
        <v>15635</v>
      </c>
      <c r="B1410" s="98" t="s">
        <v>15636</v>
      </c>
      <c r="C1410" s="98" t="s">
        <v>3</v>
      </c>
      <c r="D1410" s="99">
        <v>270.99</v>
      </c>
    </row>
    <row r="1411" spans="1:4" ht="15" customHeight="1" x14ac:dyDescent="0.2">
      <c r="A1411" s="97" t="s">
        <v>15637</v>
      </c>
      <c r="B1411" s="98" t="s">
        <v>15638</v>
      </c>
      <c r="C1411" s="98" t="s">
        <v>3</v>
      </c>
      <c r="D1411" s="99">
        <v>335.7</v>
      </c>
    </row>
    <row r="1412" spans="1:4" ht="15" customHeight="1" x14ac:dyDescent="0.2">
      <c r="A1412" s="97" t="s">
        <v>12404</v>
      </c>
      <c r="B1412" s="98" t="s">
        <v>12405</v>
      </c>
      <c r="C1412" s="98"/>
      <c r="D1412" s="99"/>
    </row>
    <row r="1413" spans="1:4" ht="15" customHeight="1" x14ac:dyDescent="0.2">
      <c r="A1413" s="97" t="s">
        <v>12406</v>
      </c>
      <c r="B1413" s="98" t="s">
        <v>12407</v>
      </c>
      <c r="C1413" s="98" t="s">
        <v>15645</v>
      </c>
      <c r="D1413" s="99">
        <v>272.58</v>
      </c>
    </row>
    <row r="1414" spans="1:4" ht="15" customHeight="1" x14ac:dyDescent="0.2">
      <c r="A1414" s="97" t="s">
        <v>12408</v>
      </c>
      <c r="B1414" s="98" t="s">
        <v>12409</v>
      </c>
      <c r="C1414" s="98" t="s">
        <v>15645</v>
      </c>
      <c r="D1414" s="99">
        <v>354.92</v>
      </c>
    </row>
    <row r="1415" spans="1:4" ht="15" customHeight="1" x14ac:dyDescent="0.2">
      <c r="A1415" s="97" t="s">
        <v>12410</v>
      </c>
      <c r="B1415" s="98" t="s">
        <v>12411</v>
      </c>
      <c r="C1415" s="98" t="s">
        <v>3</v>
      </c>
      <c r="D1415" s="99">
        <v>569.46</v>
      </c>
    </row>
    <row r="1416" spans="1:4" ht="15" customHeight="1" x14ac:dyDescent="0.2">
      <c r="A1416" s="97" t="s">
        <v>12412</v>
      </c>
      <c r="B1416" s="98" t="s">
        <v>12413</v>
      </c>
      <c r="C1416" s="98" t="s">
        <v>15645</v>
      </c>
      <c r="D1416" s="99">
        <v>271.62</v>
      </c>
    </row>
    <row r="1417" spans="1:4" ht="15" customHeight="1" x14ac:dyDescent="0.2">
      <c r="A1417" s="91" t="s">
        <v>12414</v>
      </c>
      <c r="B1417" s="92" t="s">
        <v>12415</v>
      </c>
      <c r="C1417" s="93" t="s">
        <v>15645</v>
      </c>
      <c r="D1417" s="93">
        <v>1100.52</v>
      </c>
    </row>
    <row r="1418" spans="1:4" ht="15" customHeight="1" x14ac:dyDescent="0.2">
      <c r="A1418" s="94" t="s">
        <v>12416</v>
      </c>
      <c r="B1418" s="95" t="s">
        <v>12417</v>
      </c>
      <c r="C1418" s="96"/>
      <c r="D1418" s="96"/>
    </row>
    <row r="1419" spans="1:4" ht="15" customHeight="1" x14ac:dyDescent="0.2">
      <c r="A1419" s="97" t="s">
        <v>12418</v>
      </c>
      <c r="B1419" s="98" t="s">
        <v>12419</v>
      </c>
      <c r="C1419" s="98" t="s">
        <v>15645</v>
      </c>
      <c r="D1419" s="99">
        <v>1400.81</v>
      </c>
    </row>
    <row r="1420" spans="1:4" ht="15" customHeight="1" x14ac:dyDescent="0.2">
      <c r="A1420" s="94" t="s">
        <v>12420</v>
      </c>
      <c r="B1420" s="95" t="s">
        <v>12421</v>
      </c>
      <c r="C1420" s="96" t="s">
        <v>15645</v>
      </c>
      <c r="D1420" s="96">
        <v>2301</v>
      </c>
    </row>
    <row r="1421" spans="1:4" ht="15" customHeight="1" x14ac:dyDescent="0.2">
      <c r="A1421" s="97" t="s">
        <v>12422</v>
      </c>
      <c r="B1421" s="98" t="s">
        <v>12423</v>
      </c>
      <c r="C1421" s="98" t="s">
        <v>15645</v>
      </c>
      <c r="D1421" s="99">
        <v>1769.48</v>
      </c>
    </row>
    <row r="1422" spans="1:4" ht="15" customHeight="1" x14ac:dyDescent="0.2">
      <c r="A1422" s="97" t="s">
        <v>12424</v>
      </c>
      <c r="B1422" s="98" t="s">
        <v>12425</v>
      </c>
      <c r="C1422" s="98" t="s">
        <v>15645</v>
      </c>
      <c r="D1422" s="99">
        <v>2192.67</v>
      </c>
    </row>
    <row r="1423" spans="1:4" ht="15" customHeight="1" x14ac:dyDescent="0.2">
      <c r="A1423" s="94" t="s">
        <v>12426</v>
      </c>
      <c r="B1423" s="95" t="s">
        <v>12427</v>
      </c>
      <c r="C1423" s="96" t="s">
        <v>15645</v>
      </c>
      <c r="D1423" s="96">
        <v>697.76</v>
      </c>
    </row>
    <row r="1424" spans="1:4" ht="15" customHeight="1" x14ac:dyDescent="0.2">
      <c r="A1424" s="97" t="s">
        <v>12428</v>
      </c>
      <c r="B1424" s="98" t="s">
        <v>12429</v>
      </c>
      <c r="C1424" s="98" t="s">
        <v>15645</v>
      </c>
      <c r="D1424" s="99">
        <v>949.43</v>
      </c>
    </row>
    <row r="1425" spans="1:4" ht="15" customHeight="1" x14ac:dyDescent="0.2">
      <c r="A1425" s="97" t="s">
        <v>12430</v>
      </c>
      <c r="B1425" s="98" t="s">
        <v>12431</v>
      </c>
      <c r="C1425" s="98" t="s">
        <v>15645</v>
      </c>
      <c r="D1425" s="99">
        <v>1272.51</v>
      </c>
    </row>
    <row r="1426" spans="1:4" ht="15" customHeight="1" x14ac:dyDescent="0.2">
      <c r="A1426" s="97" t="s">
        <v>12432</v>
      </c>
      <c r="B1426" s="98" t="s">
        <v>12433</v>
      </c>
      <c r="C1426" s="98" t="s">
        <v>15645</v>
      </c>
      <c r="D1426" s="99">
        <v>1067.69</v>
      </c>
    </row>
    <row r="1427" spans="1:4" ht="15" customHeight="1" x14ac:dyDescent="0.2">
      <c r="A1427" s="97" t="s">
        <v>12434</v>
      </c>
      <c r="B1427" s="98" t="s">
        <v>12435</v>
      </c>
      <c r="C1427" s="98" t="s">
        <v>15645</v>
      </c>
      <c r="D1427" s="99">
        <v>1606.32</v>
      </c>
    </row>
    <row r="1428" spans="1:4" ht="15" customHeight="1" x14ac:dyDescent="0.2">
      <c r="A1428" s="97" t="s">
        <v>12436</v>
      </c>
      <c r="B1428" s="98" t="s">
        <v>12437</v>
      </c>
      <c r="C1428" s="98" t="s">
        <v>15645</v>
      </c>
      <c r="D1428" s="99">
        <v>1366.34</v>
      </c>
    </row>
    <row r="1429" spans="1:4" ht="15" customHeight="1" x14ac:dyDescent="0.2">
      <c r="A1429" s="94" t="s">
        <v>12438</v>
      </c>
      <c r="B1429" s="95" t="s">
        <v>12439</v>
      </c>
      <c r="C1429" s="96" t="s">
        <v>15645</v>
      </c>
      <c r="D1429" s="96">
        <v>1883.98</v>
      </c>
    </row>
    <row r="1430" spans="1:4" ht="15" customHeight="1" x14ac:dyDescent="0.2">
      <c r="A1430" s="97" t="s">
        <v>12440</v>
      </c>
      <c r="B1430" s="98" t="s">
        <v>12441</v>
      </c>
      <c r="C1430" s="98" t="s">
        <v>15645</v>
      </c>
      <c r="D1430" s="99">
        <v>2581.7399999999998</v>
      </c>
    </row>
    <row r="1431" spans="1:4" ht="15" customHeight="1" x14ac:dyDescent="0.2">
      <c r="A1431" s="97" t="s">
        <v>12442</v>
      </c>
      <c r="B1431" s="98" t="s">
        <v>12443</v>
      </c>
      <c r="C1431" s="98" t="s">
        <v>15645</v>
      </c>
      <c r="D1431" s="99">
        <v>2674.87</v>
      </c>
    </row>
    <row r="1432" spans="1:4" ht="15" customHeight="1" x14ac:dyDescent="0.2">
      <c r="A1432" s="97" t="s">
        <v>12444</v>
      </c>
      <c r="B1432" s="98" t="s">
        <v>12445</v>
      </c>
      <c r="C1432" s="98" t="s">
        <v>15645</v>
      </c>
      <c r="D1432" s="99">
        <v>428.23</v>
      </c>
    </row>
    <row r="1433" spans="1:4" ht="15" customHeight="1" x14ac:dyDescent="0.2">
      <c r="A1433" s="97" t="s">
        <v>12446</v>
      </c>
      <c r="B1433" s="98" t="s">
        <v>12447</v>
      </c>
      <c r="C1433" s="98"/>
      <c r="D1433" s="99"/>
    </row>
    <row r="1434" spans="1:4" ht="15" customHeight="1" x14ac:dyDescent="0.2">
      <c r="A1434" s="97" t="s">
        <v>12448</v>
      </c>
      <c r="B1434" s="98" t="s">
        <v>12449</v>
      </c>
      <c r="C1434" s="98" t="s">
        <v>15645</v>
      </c>
      <c r="D1434" s="99">
        <v>1960</v>
      </c>
    </row>
    <row r="1435" spans="1:4" ht="15" customHeight="1" x14ac:dyDescent="0.2">
      <c r="A1435" s="97" t="s">
        <v>12450</v>
      </c>
      <c r="B1435" s="98" t="s">
        <v>12451</v>
      </c>
      <c r="C1435" s="98" t="s">
        <v>15645</v>
      </c>
      <c r="D1435" s="99">
        <v>2697.85</v>
      </c>
    </row>
    <row r="1436" spans="1:4" ht="15" customHeight="1" x14ac:dyDescent="0.2">
      <c r="A1436" s="97" t="s">
        <v>12452</v>
      </c>
      <c r="B1436" s="98" t="s">
        <v>12453</v>
      </c>
      <c r="C1436" s="98"/>
      <c r="D1436" s="99"/>
    </row>
    <row r="1437" spans="1:4" ht="15" customHeight="1" x14ac:dyDescent="0.2">
      <c r="A1437" s="97" t="s">
        <v>12454</v>
      </c>
      <c r="B1437" s="98" t="s">
        <v>12455</v>
      </c>
      <c r="C1437" s="98" t="s">
        <v>15645</v>
      </c>
      <c r="D1437" s="99">
        <v>477.97</v>
      </c>
    </row>
    <row r="1438" spans="1:4" ht="15" customHeight="1" x14ac:dyDescent="0.2">
      <c r="A1438" s="97" t="s">
        <v>12456</v>
      </c>
      <c r="B1438" s="98" t="s">
        <v>12457</v>
      </c>
      <c r="C1438" s="98" t="s">
        <v>15645</v>
      </c>
      <c r="D1438" s="99">
        <v>731.02</v>
      </c>
    </row>
    <row r="1439" spans="1:4" ht="15" customHeight="1" x14ac:dyDescent="0.2">
      <c r="A1439" s="97" t="s">
        <v>12458</v>
      </c>
      <c r="B1439" s="98" t="s">
        <v>12459</v>
      </c>
      <c r="C1439" s="98"/>
      <c r="D1439" s="99"/>
    </row>
    <row r="1440" spans="1:4" ht="15" customHeight="1" x14ac:dyDescent="0.2">
      <c r="A1440" s="97" t="s">
        <v>12460</v>
      </c>
      <c r="B1440" s="98" t="s">
        <v>12461</v>
      </c>
      <c r="C1440" s="98" t="s">
        <v>15645</v>
      </c>
      <c r="D1440" s="99">
        <v>1717.69</v>
      </c>
    </row>
    <row r="1441" spans="1:4" ht="15" customHeight="1" x14ac:dyDescent="0.2">
      <c r="A1441" s="97" t="s">
        <v>12462</v>
      </c>
      <c r="B1441" s="98" t="s">
        <v>12463</v>
      </c>
      <c r="C1441" s="98" t="s">
        <v>15645</v>
      </c>
      <c r="D1441" s="99">
        <v>489.42</v>
      </c>
    </row>
    <row r="1442" spans="1:4" ht="15" customHeight="1" x14ac:dyDescent="0.2">
      <c r="A1442" s="94" t="s">
        <v>12464</v>
      </c>
      <c r="B1442" s="95" t="s">
        <v>12465</v>
      </c>
      <c r="C1442" s="96" t="s">
        <v>15645</v>
      </c>
      <c r="D1442" s="96">
        <v>1062.72</v>
      </c>
    </row>
    <row r="1443" spans="1:4" ht="15" customHeight="1" x14ac:dyDescent="0.2">
      <c r="A1443" s="97" t="s">
        <v>12466</v>
      </c>
      <c r="B1443" s="98" t="s">
        <v>12467</v>
      </c>
      <c r="C1443" s="98" t="s">
        <v>15645</v>
      </c>
      <c r="D1443" s="99">
        <v>2051.59</v>
      </c>
    </row>
    <row r="1444" spans="1:4" ht="15" customHeight="1" x14ac:dyDescent="0.2">
      <c r="A1444" s="97" t="s">
        <v>12468</v>
      </c>
      <c r="B1444" s="98" t="s">
        <v>12469</v>
      </c>
      <c r="C1444" s="98" t="s">
        <v>15645</v>
      </c>
      <c r="D1444" s="99">
        <v>2167.61</v>
      </c>
    </row>
    <row r="1445" spans="1:4" ht="15" customHeight="1" x14ac:dyDescent="0.2">
      <c r="A1445" s="97" t="s">
        <v>12470</v>
      </c>
      <c r="B1445" s="98" t="s">
        <v>12471</v>
      </c>
      <c r="C1445" s="98" t="s">
        <v>15645</v>
      </c>
      <c r="D1445" s="99">
        <v>2289.16</v>
      </c>
    </row>
    <row r="1446" spans="1:4" ht="15" customHeight="1" x14ac:dyDescent="0.2">
      <c r="A1446" s="97" t="s">
        <v>12472</v>
      </c>
      <c r="B1446" s="98" t="s">
        <v>12473</v>
      </c>
      <c r="C1446" s="98" t="s">
        <v>15645</v>
      </c>
      <c r="D1446" s="99">
        <v>1754.12</v>
      </c>
    </row>
    <row r="1447" spans="1:4" ht="15" customHeight="1" x14ac:dyDescent="0.2">
      <c r="A1447" s="97" t="s">
        <v>12474</v>
      </c>
      <c r="B1447" s="98" t="s">
        <v>12475</v>
      </c>
      <c r="C1447" s="98" t="s">
        <v>15645</v>
      </c>
      <c r="D1447" s="99">
        <v>1152.6099999999999</v>
      </c>
    </row>
    <row r="1448" spans="1:4" ht="15" customHeight="1" x14ac:dyDescent="0.2">
      <c r="A1448" s="94" t="s">
        <v>12476</v>
      </c>
      <c r="B1448" s="95" t="s">
        <v>12477</v>
      </c>
      <c r="C1448" s="96"/>
      <c r="D1448" s="96"/>
    </row>
    <row r="1449" spans="1:4" ht="15" customHeight="1" x14ac:dyDescent="0.2">
      <c r="A1449" s="97" t="s">
        <v>12478</v>
      </c>
      <c r="B1449" s="98" t="s">
        <v>12479</v>
      </c>
      <c r="C1449" s="98" t="s">
        <v>15645</v>
      </c>
      <c r="D1449" s="99">
        <v>2181.09</v>
      </c>
    </row>
    <row r="1450" spans="1:4" ht="15" customHeight="1" x14ac:dyDescent="0.2">
      <c r="A1450" s="97" t="s">
        <v>12480</v>
      </c>
      <c r="B1450" s="98" t="s">
        <v>12481</v>
      </c>
      <c r="C1450" s="98" t="s">
        <v>15645</v>
      </c>
      <c r="D1450" s="99">
        <v>1267.73</v>
      </c>
    </row>
    <row r="1451" spans="1:4" ht="15" customHeight="1" x14ac:dyDescent="0.2">
      <c r="A1451" s="97" t="s">
        <v>12482</v>
      </c>
      <c r="B1451" s="98" t="s">
        <v>12483</v>
      </c>
      <c r="C1451" s="98" t="s">
        <v>15645</v>
      </c>
      <c r="D1451" s="99">
        <v>579.48</v>
      </c>
    </row>
    <row r="1452" spans="1:4" ht="15" customHeight="1" x14ac:dyDescent="0.2">
      <c r="A1452" s="97" t="s">
        <v>16429</v>
      </c>
      <c r="B1452" s="98" t="s">
        <v>10273</v>
      </c>
      <c r="C1452" s="98"/>
      <c r="D1452" s="99"/>
    </row>
    <row r="1453" spans="1:4" ht="15" customHeight="1" x14ac:dyDescent="0.2">
      <c r="A1453" s="97" t="s">
        <v>28388</v>
      </c>
      <c r="B1453" s="98" t="s">
        <v>28389</v>
      </c>
      <c r="C1453" s="98" t="s">
        <v>2</v>
      </c>
      <c r="D1453" s="99">
        <v>126.58</v>
      </c>
    </row>
    <row r="1454" spans="1:4" ht="15" customHeight="1" x14ac:dyDescent="0.2">
      <c r="A1454" s="97" t="s">
        <v>16430</v>
      </c>
      <c r="B1454" s="98" t="s">
        <v>13242</v>
      </c>
      <c r="C1454" s="98"/>
      <c r="D1454" s="99"/>
    </row>
    <row r="1455" spans="1:4" ht="15" customHeight="1" x14ac:dyDescent="0.2">
      <c r="A1455" s="97" t="s">
        <v>16431</v>
      </c>
      <c r="B1455" s="98" t="s">
        <v>13243</v>
      </c>
      <c r="C1455" s="98" t="s">
        <v>15645</v>
      </c>
      <c r="D1455" s="99">
        <v>74.38</v>
      </c>
    </row>
    <row r="1456" spans="1:4" ht="15" customHeight="1" x14ac:dyDescent="0.2">
      <c r="A1456" s="97" t="s">
        <v>16432</v>
      </c>
      <c r="B1456" s="98" t="s">
        <v>13244</v>
      </c>
      <c r="C1456" s="98" t="s">
        <v>3</v>
      </c>
      <c r="D1456" s="99">
        <v>2.91</v>
      </c>
    </row>
    <row r="1457" spans="1:4" ht="15" customHeight="1" x14ac:dyDescent="0.2">
      <c r="A1457" s="97" t="s">
        <v>21439</v>
      </c>
      <c r="B1457" s="98" t="s">
        <v>21440</v>
      </c>
      <c r="C1457" s="98"/>
      <c r="D1457" s="99"/>
    </row>
    <row r="1458" spans="1:4" ht="15" customHeight="1" x14ac:dyDescent="0.2">
      <c r="A1458" s="97" t="s">
        <v>21441</v>
      </c>
      <c r="B1458" s="98" t="s">
        <v>21442</v>
      </c>
      <c r="C1458" s="98" t="s">
        <v>15645</v>
      </c>
      <c r="D1458" s="99">
        <v>962.61</v>
      </c>
    </row>
    <row r="1459" spans="1:4" ht="15" customHeight="1" x14ac:dyDescent="0.2">
      <c r="A1459" s="97" t="s">
        <v>21443</v>
      </c>
      <c r="B1459" s="98" t="s">
        <v>21444</v>
      </c>
      <c r="C1459" s="98" t="s">
        <v>15645</v>
      </c>
      <c r="D1459" s="99">
        <v>1051.24</v>
      </c>
    </row>
    <row r="1460" spans="1:4" ht="15" customHeight="1" x14ac:dyDescent="0.2">
      <c r="A1460" s="97" t="s">
        <v>21445</v>
      </c>
      <c r="B1460" s="98" t="s">
        <v>21446</v>
      </c>
      <c r="C1460" s="98" t="s">
        <v>15645</v>
      </c>
      <c r="D1460" s="99">
        <v>1264.3499999999999</v>
      </c>
    </row>
    <row r="1461" spans="1:4" ht="15" customHeight="1" x14ac:dyDescent="0.2">
      <c r="A1461" s="97" t="s">
        <v>21447</v>
      </c>
      <c r="B1461" s="98" t="s">
        <v>21448</v>
      </c>
      <c r="C1461" s="98" t="s">
        <v>15645</v>
      </c>
      <c r="D1461" s="99">
        <v>1663.07</v>
      </c>
    </row>
    <row r="1462" spans="1:4" ht="15" customHeight="1" x14ac:dyDescent="0.2">
      <c r="A1462" s="97" t="s">
        <v>21449</v>
      </c>
      <c r="B1462" s="98" t="s">
        <v>21450</v>
      </c>
      <c r="C1462" s="98" t="s">
        <v>15645</v>
      </c>
      <c r="D1462" s="99">
        <v>1998.53</v>
      </c>
    </row>
    <row r="1463" spans="1:4" ht="15" customHeight="1" x14ac:dyDescent="0.2">
      <c r="A1463" s="94">
        <v>14</v>
      </c>
      <c r="B1463" s="95" t="s">
        <v>12484</v>
      </c>
      <c r="C1463" s="96"/>
      <c r="D1463" s="96"/>
    </row>
    <row r="1464" spans="1:4" ht="15" customHeight="1" x14ac:dyDescent="0.2">
      <c r="A1464" s="97" t="s">
        <v>12485</v>
      </c>
      <c r="B1464" s="98" t="s">
        <v>12486</v>
      </c>
      <c r="C1464" s="98"/>
      <c r="D1464" s="99"/>
    </row>
    <row r="1465" spans="1:4" ht="15" customHeight="1" x14ac:dyDescent="0.2">
      <c r="A1465" s="97" t="s">
        <v>12487</v>
      </c>
      <c r="B1465" s="98" t="s">
        <v>12488</v>
      </c>
      <c r="C1465" s="98" t="s">
        <v>2</v>
      </c>
      <c r="D1465" s="99">
        <v>8.4499999999999993</v>
      </c>
    </row>
    <row r="1466" spans="1:4" ht="15" customHeight="1" x14ac:dyDescent="0.2">
      <c r="A1466" s="94" t="s">
        <v>12489</v>
      </c>
      <c r="B1466" s="95" t="s">
        <v>12490</v>
      </c>
      <c r="C1466" s="96" t="s">
        <v>2</v>
      </c>
      <c r="D1466" s="96">
        <v>12.63</v>
      </c>
    </row>
    <row r="1467" spans="1:4" ht="15" customHeight="1" x14ac:dyDescent="0.2">
      <c r="A1467" s="97" t="s">
        <v>12491</v>
      </c>
      <c r="B1467" s="98" t="s">
        <v>12492</v>
      </c>
      <c r="C1467" s="98" t="s">
        <v>2</v>
      </c>
      <c r="D1467" s="99">
        <v>28.13</v>
      </c>
    </row>
    <row r="1468" spans="1:4" ht="15" customHeight="1" x14ac:dyDescent="0.2">
      <c r="A1468" s="97" t="s">
        <v>12493</v>
      </c>
      <c r="B1468" s="98" t="s">
        <v>12494</v>
      </c>
      <c r="C1468" s="98" t="s">
        <v>2</v>
      </c>
      <c r="D1468" s="99">
        <v>36.83</v>
      </c>
    </row>
    <row r="1469" spans="1:4" ht="15" customHeight="1" x14ac:dyDescent="0.2">
      <c r="A1469" s="94" t="s">
        <v>12495</v>
      </c>
      <c r="B1469" s="95" t="s">
        <v>12496</v>
      </c>
      <c r="C1469" s="96" t="s">
        <v>2</v>
      </c>
      <c r="D1469" s="96">
        <v>39.049999999999997</v>
      </c>
    </row>
    <row r="1470" spans="1:4" ht="15" customHeight="1" x14ac:dyDescent="0.2">
      <c r="A1470" s="97" t="s">
        <v>12497</v>
      </c>
      <c r="B1470" s="98" t="s">
        <v>12498</v>
      </c>
      <c r="C1470" s="98" t="s">
        <v>2</v>
      </c>
      <c r="D1470" s="99">
        <v>42.17</v>
      </c>
    </row>
    <row r="1471" spans="1:4" ht="15" customHeight="1" x14ac:dyDescent="0.2">
      <c r="A1471" s="97" t="s">
        <v>12499</v>
      </c>
      <c r="B1471" s="98" t="s">
        <v>12500</v>
      </c>
      <c r="C1471" s="98" t="s">
        <v>2</v>
      </c>
      <c r="D1471" s="99">
        <v>44.83</v>
      </c>
    </row>
    <row r="1472" spans="1:4" ht="15" customHeight="1" x14ac:dyDescent="0.2">
      <c r="A1472" s="97" t="s">
        <v>12501</v>
      </c>
      <c r="B1472" s="98" t="s">
        <v>12502</v>
      </c>
      <c r="C1472" s="98" t="s">
        <v>2</v>
      </c>
      <c r="D1472" s="99">
        <v>21.63</v>
      </c>
    </row>
    <row r="1473" spans="1:4" ht="15" customHeight="1" x14ac:dyDescent="0.2">
      <c r="A1473" s="97" t="s">
        <v>12503</v>
      </c>
      <c r="B1473" s="98" t="s">
        <v>12504</v>
      </c>
      <c r="C1473" s="98" t="s">
        <v>3</v>
      </c>
      <c r="D1473" s="99">
        <v>10.62</v>
      </c>
    </row>
    <row r="1474" spans="1:4" ht="15" customHeight="1" x14ac:dyDescent="0.2">
      <c r="A1474" s="97" t="s">
        <v>12505</v>
      </c>
      <c r="B1474" s="98" t="s">
        <v>12506</v>
      </c>
      <c r="C1474" s="98" t="s">
        <v>3</v>
      </c>
      <c r="D1474" s="99">
        <v>10.62</v>
      </c>
    </row>
    <row r="1475" spans="1:4" ht="15" customHeight="1" x14ac:dyDescent="0.2">
      <c r="A1475" s="97" t="s">
        <v>12507</v>
      </c>
      <c r="B1475" s="98" t="s">
        <v>12508</v>
      </c>
      <c r="C1475" s="98"/>
      <c r="D1475" s="99"/>
    </row>
    <row r="1476" spans="1:4" ht="15" customHeight="1" x14ac:dyDescent="0.2">
      <c r="A1476" s="97" t="s">
        <v>12509</v>
      </c>
      <c r="B1476" s="98" t="s">
        <v>12510</v>
      </c>
      <c r="C1476" s="98" t="s">
        <v>2</v>
      </c>
      <c r="D1476" s="99">
        <v>101.9</v>
      </c>
    </row>
    <row r="1477" spans="1:4" ht="15" customHeight="1" x14ac:dyDescent="0.2">
      <c r="A1477" s="97" t="s">
        <v>12511</v>
      </c>
      <c r="B1477" s="98" t="s">
        <v>12512</v>
      </c>
      <c r="C1477" s="98"/>
      <c r="D1477" s="99"/>
    </row>
    <row r="1478" spans="1:4" ht="15" customHeight="1" x14ac:dyDescent="0.2">
      <c r="A1478" s="94" t="s">
        <v>12513</v>
      </c>
      <c r="B1478" s="95" t="s">
        <v>12514</v>
      </c>
      <c r="C1478" s="96" t="s">
        <v>2</v>
      </c>
      <c r="D1478" s="96">
        <v>25.75</v>
      </c>
    </row>
    <row r="1479" spans="1:4" ht="15" customHeight="1" x14ac:dyDescent="0.2">
      <c r="A1479" s="97" t="s">
        <v>12515</v>
      </c>
      <c r="B1479" s="98" t="s">
        <v>12516</v>
      </c>
      <c r="C1479" s="98"/>
      <c r="D1479" s="99"/>
    </row>
    <row r="1480" spans="1:4" ht="15" customHeight="1" x14ac:dyDescent="0.2">
      <c r="A1480" s="97" t="s">
        <v>28390</v>
      </c>
      <c r="B1480" s="98" t="s">
        <v>28391</v>
      </c>
      <c r="C1480" s="98" t="s">
        <v>2</v>
      </c>
      <c r="D1480" s="99">
        <v>57.11</v>
      </c>
    </row>
    <row r="1481" spans="1:4" ht="15" customHeight="1" x14ac:dyDescent="0.2">
      <c r="A1481" s="97" t="s">
        <v>28392</v>
      </c>
      <c r="B1481" s="98" t="s">
        <v>28393</v>
      </c>
      <c r="C1481" s="98" t="s">
        <v>2</v>
      </c>
      <c r="D1481" s="99">
        <v>161.4</v>
      </c>
    </row>
    <row r="1482" spans="1:4" ht="15" customHeight="1" x14ac:dyDescent="0.2">
      <c r="A1482" s="94" t="s">
        <v>12517</v>
      </c>
      <c r="B1482" s="95" t="s">
        <v>12518</v>
      </c>
      <c r="C1482" s="96"/>
      <c r="D1482" s="96"/>
    </row>
    <row r="1483" spans="1:4" ht="15" customHeight="1" x14ac:dyDescent="0.2">
      <c r="A1483" s="97" t="s">
        <v>12519</v>
      </c>
      <c r="B1483" s="98" t="s">
        <v>12520</v>
      </c>
      <c r="C1483" s="98" t="s">
        <v>3</v>
      </c>
      <c r="D1483" s="99">
        <v>16.93</v>
      </c>
    </row>
    <row r="1484" spans="1:4" ht="15" customHeight="1" x14ac:dyDescent="0.2">
      <c r="A1484" s="94" t="s">
        <v>12521</v>
      </c>
      <c r="B1484" s="95" t="s">
        <v>12522</v>
      </c>
      <c r="C1484" s="96" t="s">
        <v>2</v>
      </c>
      <c r="D1484" s="96">
        <v>77.16</v>
      </c>
    </row>
    <row r="1485" spans="1:4" ht="15" customHeight="1" x14ac:dyDescent="0.2">
      <c r="A1485" s="97" t="s">
        <v>12523</v>
      </c>
      <c r="B1485" s="98" t="s">
        <v>12524</v>
      </c>
      <c r="C1485" s="98" t="s">
        <v>2</v>
      </c>
      <c r="D1485" s="99">
        <v>296.94</v>
      </c>
    </row>
    <row r="1486" spans="1:4" ht="15" customHeight="1" x14ac:dyDescent="0.2">
      <c r="A1486" s="97" t="s">
        <v>12525</v>
      </c>
      <c r="B1486" s="98" t="s">
        <v>12526</v>
      </c>
      <c r="C1486" s="98" t="s">
        <v>2</v>
      </c>
      <c r="D1486" s="99">
        <v>272.73</v>
      </c>
    </row>
    <row r="1487" spans="1:4" ht="15" customHeight="1" x14ac:dyDescent="0.2">
      <c r="A1487" s="94" t="s">
        <v>12527</v>
      </c>
      <c r="B1487" s="95" t="s">
        <v>12528</v>
      </c>
      <c r="C1487" s="96"/>
      <c r="D1487" s="96"/>
    </row>
    <row r="1488" spans="1:4" ht="15" customHeight="1" x14ac:dyDescent="0.2">
      <c r="A1488" s="97" t="s">
        <v>12529</v>
      </c>
      <c r="B1488" s="98" t="s">
        <v>12530</v>
      </c>
      <c r="C1488" s="98" t="s">
        <v>3</v>
      </c>
      <c r="D1488" s="99">
        <v>23.29</v>
      </c>
    </row>
    <row r="1489" spans="1:4" ht="15" customHeight="1" x14ac:dyDescent="0.2">
      <c r="A1489" s="97">
        <v>15</v>
      </c>
      <c r="B1489" s="98" t="s">
        <v>12531</v>
      </c>
      <c r="C1489" s="98"/>
      <c r="D1489" s="99"/>
    </row>
    <row r="1490" spans="1:4" ht="15" customHeight="1" x14ac:dyDescent="0.2">
      <c r="A1490" s="97" t="s">
        <v>12532</v>
      </c>
      <c r="B1490" s="98" t="s">
        <v>16695</v>
      </c>
      <c r="C1490" s="98"/>
      <c r="D1490" s="99"/>
    </row>
    <row r="1491" spans="1:4" ht="15" customHeight="1" x14ac:dyDescent="0.2">
      <c r="A1491" s="97" t="s">
        <v>12533</v>
      </c>
      <c r="B1491" s="98" t="s">
        <v>12534</v>
      </c>
      <c r="C1491" s="98" t="s">
        <v>2</v>
      </c>
      <c r="D1491" s="99">
        <v>55.29</v>
      </c>
    </row>
    <row r="1492" spans="1:4" ht="15" customHeight="1" x14ac:dyDescent="0.2">
      <c r="A1492" s="97" t="s">
        <v>12535</v>
      </c>
      <c r="B1492" s="98" t="s">
        <v>12536</v>
      </c>
      <c r="C1492" s="98" t="s">
        <v>2</v>
      </c>
      <c r="D1492" s="99">
        <v>69.87</v>
      </c>
    </row>
    <row r="1493" spans="1:4" ht="15" customHeight="1" x14ac:dyDescent="0.2">
      <c r="A1493" s="91" t="s">
        <v>12537</v>
      </c>
      <c r="B1493" s="92" t="s">
        <v>12538</v>
      </c>
      <c r="C1493" s="93" t="s">
        <v>2</v>
      </c>
      <c r="D1493" s="93">
        <v>84.44</v>
      </c>
    </row>
    <row r="1494" spans="1:4" ht="15" customHeight="1" x14ac:dyDescent="0.2">
      <c r="A1494" s="94" t="s">
        <v>12539</v>
      </c>
      <c r="B1494" s="95" t="s">
        <v>12540</v>
      </c>
      <c r="C1494" s="96" t="s">
        <v>2</v>
      </c>
      <c r="D1494" s="96">
        <v>68.7</v>
      </c>
    </row>
    <row r="1495" spans="1:4" ht="15" customHeight="1" x14ac:dyDescent="0.2">
      <c r="A1495" s="97" t="s">
        <v>12541</v>
      </c>
      <c r="B1495" s="98" t="s">
        <v>12542</v>
      </c>
      <c r="C1495" s="98" t="s">
        <v>2</v>
      </c>
      <c r="D1495" s="99">
        <v>85.7</v>
      </c>
    </row>
    <row r="1496" spans="1:4" ht="15" customHeight="1" x14ac:dyDescent="0.2">
      <c r="A1496" s="97" t="s">
        <v>12543</v>
      </c>
      <c r="B1496" s="98" t="s">
        <v>12544</v>
      </c>
      <c r="C1496" s="98" t="s">
        <v>2</v>
      </c>
      <c r="D1496" s="99">
        <v>102.69</v>
      </c>
    </row>
    <row r="1497" spans="1:4" ht="15" customHeight="1" x14ac:dyDescent="0.2">
      <c r="A1497" s="97" t="s">
        <v>12545</v>
      </c>
      <c r="B1497" s="98" t="s">
        <v>12546</v>
      </c>
      <c r="C1497" s="98"/>
      <c r="D1497" s="99"/>
    </row>
    <row r="1498" spans="1:4" ht="15" customHeight="1" x14ac:dyDescent="0.2">
      <c r="A1498" s="97" t="s">
        <v>12547</v>
      </c>
      <c r="B1498" s="98" t="s">
        <v>12548</v>
      </c>
      <c r="C1498" s="98" t="s">
        <v>2</v>
      </c>
      <c r="D1498" s="99">
        <v>38.049999999999997</v>
      </c>
    </row>
    <row r="1499" spans="1:4" ht="15" customHeight="1" x14ac:dyDescent="0.2">
      <c r="A1499" s="97" t="s">
        <v>12549</v>
      </c>
      <c r="B1499" s="98" t="s">
        <v>12550</v>
      </c>
      <c r="C1499" s="98" t="s">
        <v>2</v>
      </c>
      <c r="D1499" s="99">
        <v>41.23</v>
      </c>
    </row>
    <row r="1500" spans="1:4" ht="15" customHeight="1" x14ac:dyDescent="0.2">
      <c r="A1500" s="97" t="s">
        <v>12551</v>
      </c>
      <c r="B1500" s="98" t="s">
        <v>12552</v>
      </c>
      <c r="C1500" s="98" t="s">
        <v>2</v>
      </c>
      <c r="D1500" s="99">
        <v>44.4</v>
      </c>
    </row>
    <row r="1501" spans="1:4" ht="15" customHeight="1" x14ac:dyDescent="0.2">
      <c r="A1501" s="97" t="s">
        <v>12553</v>
      </c>
      <c r="B1501" s="98" t="s">
        <v>12554</v>
      </c>
      <c r="C1501" s="98"/>
      <c r="D1501" s="99"/>
    </row>
    <row r="1502" spans="1:4" ht="15" customHeight="1" x14ac:dyDescent="0.2">
      <c r="A1502" s="97" t="s">
        <v>12555</v>
      </c>
      <c r="B1502" s="98" t="s">
        <v>12556</v>
      </c>
      <c r="C1502" s="98" t="s">
        <v>2</v>
      </c>
      <c r="D1502" s="99">
        <v>48.49</v>
      </c>
    </row>
    <row r="1503" spans="1:4" ht="15" customHeight="1" x14ac:dyDescent="0.2">
      <c r="A1503" s="97" t="s">
        <v>12557</v>
      </c>
      <c r="B1503" s="98" t="s">
        <v>12558</v>
      </c>
      <c r="C1503" s="98" t="s">
        <v>2</v>
      </c>
      <c r="D1503" s="99">
        <v>51.66</v>
      </c>
    </row>
    <row r="1504" spans="1:4" ht="15" customHeight="1" x14ac:dyDescent="0.2">
      <c r="A1504" s="97" t="s">
        <v>12559</v>
      </c>
      <c r="B1504" s="98" t="s">
        <v>12560</v>
      </c>
      <c r="C1504" s="98" t="s">
        <v>2</v>
      </c>
      <c r="D1504" s="99">
        <v>50.42</v>
      </c>
    </row>
    <row r="1505" spans="1:4" ht="15" customHeight="1" x14ac:dyDescent="0.2">
      <c r="A1505" s="94" t="s">
        <v>12561</v>
      </c>
      <c r="B1505" s="95" t="s">
        <v>12562</v>
      </c>
      <c r="C1505" s="96" t="s">
        <v>2</v>
      </c>
      <c r="D1505" s="96">
        <v>53.59</v>
      </c>
    </row>
    <row r="1506" spans="1:4" ht="15" customHeight="1" x14ac:dyDescent="0.2">
      <c r="A1506" s="97" t="s">
        <v>12563</v>
      </c>
      <c r="B1506" s="98" t="s">
        <v>12564</v>
      </c>
      <c r="C1506" s="98" t="s">
        <v>2</v>
      </c>
      <c r="D1506" s="99">
        <v>53.01</v>
      </c>
    </row>
    <row r="1507" spans="1:4" ht="15" customHeight="1" x14ac:dyDescent="0.2">
      <c r="A1507" s="94" t="s">
        <v>12565</v>
      </c>
      <c r="B1507" s="95" t="s">
        <v>12566</v>
      </c>
      <c r="C1507" s="96" t="s">
        <v>2</v>
      </c>
      <c r="D1507" s="96">
        <v>56.18</v>
      </c>
    </row>
    <row r="1508" spans="1:4" ht="15" customHeight="1" x14ac:dyDescent="0.2">
      <c r="A1508" s="97" t="s">
        <v>12567</v>
      </c>
      <c r="B1508" s="98" t="s">
        <v>12568</v>
      </c>
      <c r="C1508" s="98"/>
      <c r="D1508" s="99"/>
    </row>
    <row r="1509" spans="1:4" ht="15" customHeight="1" x14ac:dyDescent="0.2">
      <c r="A1509" s="94" t="s">
        <v>12569</v>
      </c>
      <c r="B1509" s="95" t="s">
        <v>12548</v>
      </c>
      <c r="C1509" s="96" t="s">
        <v>2</v>
      </c>
      <c r="D1509" s="96">
        <v>42.73</v>
      </c>
    </row>
    <row r="1510" spans="1:4" ht="15" customHeight="1" x14ac:dyDescent="0.2">
      <c r="A1510" s="97" t="s">
        <v>12570</v>
      </c>
      <c r="B1510" s="98" t="s">
        <v>12550</v>
      </c>
      <c r="C1510" s="98" t="s">
        <v>2</v>
      </c>
      <c r="D1510" s="99">
        <v>45.91</v>
      </c>
    </row>
    <row r="1511" spans="1:4" ht="15" customHeight="1" x14ac:dyDescent="0.2">
      <c r="A1511" s="97" t="s">
        <v>12571</v>
      </c>
      <c r="B1511" s="98" t="s">
        <v>12552</v>
      </c>
      <c r="C1511" s="98" t="s">
        <v>2</v>
      </c>
      <c r="D1511" s="99">
        <v>49.08</v>
      </c>
    </row>
    <row r="1512" spans="1:4" ht="15" customHeight="1" x14ac:dyDescent="0.2">
      <c r="A1512" s="94" t="s">
        <v>12572</v>
      </c>
      <c r="B1512" s="95" t="s">
        <v>12573</v>
      </c>
      <c r="C1512" s="96"/>
      <c r="D1512" s="96"/>
    </row>
    <row r="1513" spans="1:4" ht="15" customHeight="1" x14ac:dyDescent="0.2">
      <c r="A1513" s="97" t="s">
        <v>12574</v>
      </c>
      <c r="B1513" s="98" t="s">
        <v>12575</v>
      </c>
      <c r="C1513" s="98" t="s">
        <v>2</v>
      </c>
      <c r="D1513" s="99">
        <v>51.93</v>
      </c>
    </row>
    <row r="1514" spans="1:4" ht="15" customHeight="1" x14ac:dyDescent="0.2">
      <c r="A1514" s="97" t="s">
        <v>12576</v>
      </c>
      <c r="B1514" s="98" t="s">
        <v>12577</v>
      </c>
      <c r="C1514" s="98" t="s">
        <v>2</v>
      </c>
      <c r="D1514" s="99">
        <v>55.1</v>
      </c>
    </row>
    <row r="1515" spans="1:4" ht="15" customHeight="1" x14ac:dyDescent="0.2">
      <c r="A1515" s="97" t="s">
        <v>12578</v>
      </c>
      <c r="B1515" s="98" t="s">
        <v>12579</v>
      </c>
      <c r="C1515" s="98" t="s">
        <v>2</v>
      </c>
      <c r="D1515" s="99">
        <v>53.86</v>
      </c>
    </row>
    <row r="1516" spans="1:4" ht="15" customHeight="1" x14ac:dyDescent="0.2">
      <c r="A1516" s="97" t="s">
        <v>12580</v>
      </c>
      <c r="B1516" s="98" t="s">
        <v>12581</v>
      </c>
      <c r="C1516" s="98" t="s">
        <v>2</v>
      </c>
      <c r="D1516" s="99">
        <v>57.03</v>
      </c>
    </row>
    <row r="1517" spans="1:4" ht="15" customHeight="1" x14ac:dyDescent="0.2">
      <c r="A1517" s="97" t="s">
        <v>12582</v>
      </c>
      <c r="B1517" s="98" t="s">
        <v>12583</v>
      </c>
      <c r="C1517" s="98" t="s">
        <v>2</v>
      </c>
      <c r="D1517" s="99">
        <v>56.45</v>
      </c>
    </row>
    <row r="1518" spans="1:4" ht="15" customHeight="1" x14ac:dyDescent="0.2">
      <c r="A1518" s="94" t="s">
        <v>12584</v>
      </c>
      <c r="B1518" s="95" t="s">
        <v>12585</v>
      </c>
      <c r="C1518" s="96" t="s">
        <v>2</v>
      </c>
      <c r="D1518" s="96">
        <v>59.62</v>
      </c>
    </row>
    <row r="1519" spans="1:4" ht="15" customHeight="1" x14ac:dyDescent="0.2">
      <c r="A1519" s="97" t="s">
        <v>12586</v>
      </c>
      <c r="B1519" s="98" t="s">
        <v>12587</v>
      </c>
      <c r="C1519" s="98"/>
      <c r="D1519" s="99"/>
    </row>
    <row r="1520" spans="1:4" ht="15" customHeight="1" x14ac:dyDescent="0.2">
      <c r="A1520" s="97" t="s">
        <v>12588</v>
      </c>
      <c r="B1520" s="98" t="s">
        <v>12548</v>
      </c>
      <c r="C1520" s="98" t="s">
        <v>2</v>
      </c>
      <c r="D1520" s="99">
        <v>47.03</v>
      </c>
    </row>
    <row r="1521" spans="1:4" ht="15" customHeight="1" x14ac:dyDescent="0.2">
      <c r="A1521" s="97" t="s">
        <v>12589</v>
      </c>
      <c r="B1521" s="98" t="s">
        <v>12552</v>
      </c>
      <c r="C1521" s="98" t="s">
        <v>2</v>
      </c>
      <c r="D1521" s="99">
        <v>55.42</v>
      </c>
    </row>
    <row r="1522" spans="1:4" ht="15" customHeight="1" x14ac:dyDescent="0.2">
      <c r="A1522" s="97" t="s">
        <v>12590</v>
      </c>
      <c r="B1522" s="98" t="s">
        <v>12591</v>
      </c>
      <c r="C1522" s="98"/>
      <c r="D1522" s="99"/>
    </row>
    <row r="1523" spans="1:4" ht="15" customHeight="1" x14ac:dyDescent="0.2">
      <c r="A1523" s="94" t="s">
        <v>12592</v>
      </c>
      <c r="B1523" s="95" t="s">
        <v>12593</v>
      </c>
      <c r="C1523" s="96" t="s">
        <v>2</v>
      </c>
      <c r="D1523" s="96">
        <v>226.24</v>
      </c>
    </row>
    <row r="1524" spans="1:4" ht="15" customHeight="1" x14ac:dyDescent="0.2">
      <c r="A1524" s="97" t="s">
        <v>12594</v>
      </c>
      <c r="B1524" s="98" t="s">
        <v>12595</v>
      </c>
      <c r="C1524" s="98"/>
      <c r="D1524" s="99"/>
    </row>
    <row r="1525" spans="1:4" ht="15" customHeight="1" x14ac:dyDescent="0.2">
      <c r="A1525" s="91" t="s">
        <v>28394</v>
      </c>
      <c r="B1525" s="92" t="s">
        <v>28395</v>
      </c>
      <c r="C1525" s="93" t="s">
        <v>2</v>
      </c>
      <c r="D1525" s="93">
        <v>63.06</v>
      </c>
    </row>
    <row r="1526" spans="1:4" ht="15" customHeight="1" x14ac:dyDescent="0.2">
      <c r="A1526" s="94" t="s">
        <v>28396</v>
      </c>
      <c r="B1526" s="95" t="s">
        <v>28397</v>
      </c>
      <c r="C1526" s="96" t="s">
        <v>2</v>
      </c>
      <c r="D1526" s="96">
        <v>57.01</v>
      </c>
    </row>
    <row r="1527" spans="1:4" ht="15" customHeight="1" x14ac:dyDescent="0.2">
      <c r="A1527" s="97" t="s">
        <v>28398</v>
      </c>
      <c r="B1527" s="98" t="s">
        <v>28399</v>
      </c>
      <c r="C1527" s="98" t="s">
        <v>2</v>
      </c>
      <c r="D1527" s="99">
        <v>50.73</v>
      </c>
    </row>
    <row r="1528" spans="1:4" ht="15" customHeight="1" x14ac:dyDescent="0.2">
      <c r="A1528" s="97" t="s">
        <v>12596</v>
      </c>
      <c r="B1528" s="98" t="s">
        <v>12597</v>
      </c>
      <c r="C1528" s="98"/>
      <c r="D1528" s="99"/>
    </row>
    <row r="1529" spans="1:4" ht="15" customHeight="1" x14ac:dyDescent="0.2">
      <c r="A1529" s="97" t="s">
        <v>12598</v>
      </c>
      <c r="B1529" s="98" t="s">
        <v>12522</v>
      </c>
      <c r="C1529" s="98" t="s">
        <v>2</v>
      </c>
      <c r="D1529" s="99">
        <v>79.959999999999994</v>
      </c>
    </row>
    <row r="1530" spans="1:4" ht="15" customHeight="1" x14ac:dyDescent="0.2">
      <c r="A1530" s="97" t="s">
        <v>12599</v>
      </c>
      <c r="B1530" s="98" t="s">
        <v>12600</v>
      </c>
      <c r="C1530" s="98" t="s">
        <v>2</v>
      </c>
      <c r="D1530" s="99">
        <v>288.89</v>
      </c>
    </row>
    <row r="1531" spans="1:4" ht="15" customHeight="1" x14ac:dyDescent="0.2">
      <c r="A1531" s="97" t="s">
        <v>12601</v>
      </c>
      <c r="B1531" s="98" t="s">
        <v>12602</v>
      </c>
      <c r="C1531" s="98" t="s">
        <v>2</v>
      </c>
      <c r="D1531" s="99">
        <v>193.61</v>
      </c>
    </row>
    <row r="1532" spans="1:4" ht="15" customHeight="1" x14ac:dyDescent="0.2">
      <c r="A1532" s="97" t="s">
        <v>12603</v>
      </c>
      <c r="B1532" s="98" t="s">
        <v>12604</v>
      </c>
      <c r="C1532" s="98"/>
      <c r="D1532" s="99"/>
    </row>
    <row r="1533" spans="1:4" ht="15" customHeight="1" x14ac:dyDescent="0.2">
      <c r="A1533" s="94" t="s">
        <v>12605</v>
      </c>
      <c r="B1533" s="95" t="s">
        <v>12606</v>
      </c>
      <c r="C1533" s="96" t="s">
        <v>2</v>
      </c>
      <c r="D1533" s="96">
        <v>106.07</v>
      </c>
    </row>
    <row r="1534" spans="1:4" ht="15" customHeight="1" x14ac:dyDescent="0.2">
      <c r="A1534" s="97" t="s">
        <v>12607</v>
      </c>
      <c r="B1534" s="98" t="s">
        <v>12608</v>
      </c>
      <c r="C1534" s="98" t="s">
        <v>2</v>
      </c>
      <c r="D1534" s="99">
        <v>117.04</v>
      </c>
    </row>
    <row r="1535" spans="1:4" ht="15" customHeight="1" x14ac:dyDescent="0.2">
      <c r="A1535" s="97" t="s">
        <v>12609</v>
      </c>
      <c r="B1535" s="98" t="s">
        <v>12610</v>
      </c>
      <c r="C1535" s="98" t="s">
        <v>2</v>
      </c>
      <c r="D1535" s="99">
        <v>52.57</v>
      </c>
    </row>
    <row r="1536" spans="1:4" ht="15" customHeight="1" x14ac:dyDescent="0.2">
      <c r="A1536" s="97" t="s">
        <v>12611</v>
      </c>
      <c r="B1536" s="98" t="s">
        <v>12612</v>
      </c>
      <c r="C1536" s="98"/>
      <c r="D1536" s="99"/>
    </row>
    <row r="1537" spans="1:4" ht="15" customHeight="1" x14ac:dyDescent="0.2">
      <c r="A1537" s="94" t="s">
        <v>12613</v>
      </c>
      <c r="B1537" s="95" t="s">
        <v>12614</v>
      </c>
      <c r="C1537" s="96" t="s">
        <v>2</v>
      </c>
      <c r="D1537" s="96">
        <v>100.66</v>
      </c>
    </row>
    <row r="1538" spans="1:4" ht="15" customHeight="1" x14ac:dyDescent="0.2">
      <c r="A1538" s="97" t="s">
        <v>12615</v>
      </c>
      <c r="B1538" s="98" t="s">
        <v>12616</v>
      </c>
      <c r="C1538" s="98" t="s">
        <v>2</v>
      </c>
      <c r="D1538" s="99">
        <v>97.63</v>
      </c>
    </row>
    <row r="1539" spans="1:4" ht="15" customHeight="1" x14ac:dyDescent="0.2">
      <c r="A1539" s="97" t="s">
        <v>12617</v>
      </c>
      <c r="B1539" s="98" t="s">
        <v>12618</v>
      </c>
      <c r="C1539" s="98" t="s">
        <v>2</v>
      </c>
      <c r="D1539" s="99">
        <v>208</v>
      </c>
    </row>
    <row r="1540" spans="1:4" ht="15" customHeight="1" x14ac:dyDescent="0.2">
      <c r="A1540" s="97" t="s">
        <v>12619</v>
      </c>
      <c r="B1540" s="98" t="s">
        <v>12620</v>
      </c>
      <c r="C1540" s="98"/>
      <c r="D1540" s="99"/>
    </row>
    <row r="1541" spans="1:4" ht="15" customHeight="1" x14ac:dyDescent="0.2">
      <c r="A1541" s="97" t="s">
        <v>12621</v>
      </c>
      <c r="B1541" s="98" t="s">
        <v>12622</v>
      </c>
      <c r="C1541" s="98" t="s">
        <v>2</v>
      </c>
      <c r="D1541" s="99">
        <v>93.32</v>
      </c>
    </row>
    <row r="1542" spans="1:4" ht="15" customHeight="1" x14ac:dyDescent="0.2">
      <c r="A1542" s="97" t="s">
        <v>12623</v>
      </c>
      <c r="B1542" s="98" t="s">
        <v>16696</v>
      </c>
      <c r="C1542" s="98"/>
      <c r="D1542" s="99"/>
    </row>
    <row r="1543" spans="1:4" ht="15" customHeight="1" x14ac:dyDescent="0.2">
      <c r="A1543" s="97" t="s">
        <v>21451</v>
      </c>
      <c r="B1543" s="98" t="s">
        <v>21452</v>
      </c>
      <c r="C1543" s="98" t="s">
        <v>2</v>
      </c>
      <c r="D1543" s="99">
        <v>65.400000000000006</v>
      </c>
    </row>
    <row r="1544" spans="1:4" ht="15" customHeight="1" x14ac:dyDescent="0.2">
      <c r="A1544" s="94" t="s">
        <v>21453</v>
      </c>
      <c r="B1544" s="95" t="s">
        <v>21454</v>
      </c>
      <c r="C1544" s="96" t="s">
        <v>2</v>
      </c>
      <c r="D1544" s="96">
        <v>86.41</v>
      </c>
    </row>
    <row r="1545" spans="1:4" ht="15" customHeight="1" x14ac:dyDescent="0.2">
      <c r="A1545" s="97" t="s">
        <v>21455</v>
      </c>
      <c r="B1545" s="98" t="s">
        <v>21456</v>
      </c>
      <c r="C1545" s="98" t="s">
        <v>2</v>
      </c>
      <c r="D1545" s="99">
        <v>124.04</v>
      </c>
    </row>
    <row r="1546" spans="1:4" ht="15" customHeight="1" x14ac:dyDescent="0.2">
      <c r="A1546" s="97" t="s">
        <v>21457</v>
      </c>
      <c r="B1546" s="98" t="s">
        <v>21458</v>
      </c>
      <c r="C1546" s="98" t="s">
        <v>2</v>
      </c>
      <c r="D1546" s="99">
        <v>114.83</v>
      </c>
    </row>
    <row r="1547" spans="1:4" ht="15" customHeight="1" x14ac:dyDescent="0.2">
      <c r="A1547" s="97" t="s">
        <v>21459</v>
      </c>
      <c r="B1547" s="98" t="s">
        <v>21460</v>
      </c>
      <c r="C1547" s="98" t="s">
        <v>2</v>
      </c>
      <c r="D1547" s="99">
        <v>127.26</v>
      </c>
    </row>
    <row r="1548" spans="1:4" ht="15" customHeight="1" x14ac:dyDescent="0.2">
      <c r="A1548" s="94" t="s">
        <v>21461</v>
      </c>
      <c r="B1548" s="95" t="s">
        <v>21462</v>
      </c>
      <c r="C1548" s="96" t="s">
        <v>2</v>
      </c>
      <c r="D1548" s="96">
        <v>1.79</v>
      </c>
    </row>
    <row r="1549" spans="1:4" ht="15" customHeight="1" x14ac:dyDescent="0.2">
      <c r="A1549" s="97" t="s">
        <v>21463</v>
      </c>
      <c r="B1549" s="98" t="s">
        <v>21464</v>
      </c>
      <c r="C1549" s="98" t="s">
        <v>2</v>
      </c>
      <c r="D1549" s="99">
        <v>2.2999999999999998</v>
      </c>
    </row>
    <row r="1550" spans="1:4" ht="15" customHeight="1" x14ac:dyDescent="0.2">
      <c r="A1550" s="97" t="s">
        <v>12624</v>
      </c>
      <c r="B1550" s="98" t="s">
        <v>10194</v>
      </c>
      <c r="C1550" s="98"/>
      <c r="D1550" s="99"/>
    </row>
    <row r="1551" spans="1:4" ht="15" customHeight="1" x14ac:dyDescent="0.2">
      <c r="A1551" s="97" t="s">
        <v>12625</v>
      </c>
      <c r="B1551" s="98" t="s">
        <v>12626</v>
      </c>
      <c r="C1551" s="98" t="s">
        <v>2</v>
      </c>
      <c r="D1551" s="99">
        <v>169.29</v>
      </c>
    </row>
    <row r="1552" spans="1:4" ht="15" customHeight="1" x14ac:dyDescent="0.2">
      <c r="A1552" s="97" t="s">
        <v>12627</v>
      </c>
      <c r="B1552" s="98" t="s">
        <v>12628</v>
      </c>
      <c r="C1552" s="98" t="s">
        <v>2</v>
      </c>
      <c r="D1552" s="99">
        <v>44.96</v>
      </c>
    </row>
    <row r="1553" spans="1:4" ht="15" customHeight="1" x14ac:dyDescent="0.2">
      <c r="A1553" s="97" t="s">
        <v>12629</v>
      </c>
      <c r="B1553" s="98" t="s">
        <v>12630</v>
      </c>
      <c r="C1553" s="98"/>
      <c r="D1553" s="99"/>
    </row>
    <row r="1554" spans="1:4" ht="15" customHeight="1" x14ac:dyDescent="0.2">
      <c r="A1554" s="97" t="s">
        <v>12631</v>
      </c>
      <c r="B1554" s="98" t="s">
        <v>12632</v>
      </c>
      <c r="C1554" s="98" t="s">
        <v>3</v>
      </c>
      <c r="D1554" s="99">
        <v>45.83</v>
      </c>
    </row>
    <row r="1555" spans="1:4" ht="15" customHeight="1" x14ac:dyDescent="0.2">
      <c r="A1555" s="94" t="s">
        <v>12633</v>
      </c>
      <c r="B1555" s="95" t="s">
        <v>12634</v>
      </c>
      <c r="C1555" s="96"/>
      <c r="D1555" s="96"/>
    </row>
    <row r="1556" spans="1:4" ht="15" customHeight="1" x14ac:dyDescent="0.2">
      <c r="A1556" s="97" t="s">
        <v>12635</v>
      </c>
      <c r="B1556" s="98" t="s">
        <v>12636</v>
      </c>
      <c r="C1556" s="98" t="s">
        <v>3</v>
      </c>
      <c r="D1556" s="99">
        <v>16.62</v>
      </c>
    </row>
    <row r="1557" spans="1:4" ht="15" customHeight="1" x14ac:dyDescent="0.2">
      <c r="A1557" s="97" t="s">
        <v>12637</v>
      </c>
      <c r="B1557" s="98" t="s">
        <v>12638</v>
      </c>
      <c r="C1557" s="98" t="s">
        <v>3</v>
      </c>
      <c r="D1557" s="99">
        <v>16.93</v>
      </c>
    </row>
    <row r="1558" spans="1:4" ht="15" customHeight="1" x14ac:dyDescent="0.2">
      <c r="A1558" s="94" t="s">
        <v>12639</v>
      </c>
      <c r="B1558" s="95" t="s">
        <v>12640</v>
      </c>
      <c r="C1558" s="96" t="s">
        <v>3</v>
      </c>
      <c r="D1558" s="96">
        <v>41.02</v>
      </c>
    </row>
    <row r="1559" spans="1:4" ht="15" customHeight="1" x14ac:dyDescent="0.2">
      <c r="A1559" s="97" t="s">
        <v>12641</v>
      </c>
      <c r="B1559" s="98" t="s">
        <v>12642</v>
      </c>
      <c r="C1559" s="98"/>
      <c r="D1559" s="99"/>
    </row>
    <row r="1560" spans="1:4" ht="15" customHeight="1" x14ac:dyDescent="0.2">
      <c r="A1560" s="94" t="s">
        <v>12643</v>
      </c>
      <c r="B1560" s="95" t="s">
        <v>12644</v>
      </c>
      <c r="C1560" s="96" t="s">
        <v>3</v>
      </c>
      <c r="D1560" s="96">
        <v>13.63</v>
      </c>
    </row>
    <row r="1561" spans="1:4" ht="15" customHeight="1" x14ac:dyDescent="0.2">
      <c r="A1561" s="97" t="s">
        <v>12645</v>
      </c>
      <c r="B1561" s="98" t="s">
        <v>12646</v>
      </c>
      <c r="C1561" s="98" t="s">
        <v>3</v>
      </c>
      <c r="D1561" s="99">
        <v>13.88</v>
      </c>
    </row>
    <row r="1562" spans="1:4" ht="15" customHeight="1" x14ac:dyDescent="0.2">
      <c r="A1562" s="97" t="s">
        <v>12647</v>
      </c>
      <c r="B1562" s="98" t="s">
        <v>12648</v>
      </c>
      <c r="C1562" s="98"/>
      <c r="D1562" s="99"/>
    </row>
    <row r="1563" spans="1:4" ht="15" customHeight="1" x14ac:dyDescent="0.2">
      <c r="A1563" s="94" t="s">
        <v>12649</v>
      </c>
      <c r="B1563" s="95" t="s">
        <v>12650</v>
      </c>
      <c r="C1563" s="96" t="s">
        <v>2</v>
      </c>
      <c r="D1563" s="96">
        <v>300.57</v>
      </c>
    </row>
    <row r="1564" spans="1:4" ht="15" customHeight="1" x14ac:dyDescent="0.2">
      <c r="A1564" s="97" t="s">
        <v>12651</v>
      </c>
      <c r="B1564" s="98" t="s">
        <v>12652</v>
      </c>
      <c r="C1564" s="98" t="s">
        <v>2</v>
      </c>
      <c r="D1564" s="99">
        <v>211.52</v>
      </c>
    </row>
    <row r="1565" spans="1:4" ht="15" customHeight="1" x14ac:dyDescent="0.2">
      <c r="A1565" s="97" t="s">
        <v>12653</v>
      </c>
      <c r="B1565" s="98" t="s">
        <v>12654</v>
      </c>
      <c r="C1565" s="98" t="s">
        <v>2</v>
      </c>
      <c r="D1565" s="99">
        <v>251.78</v>
      </c>
    </row>
    <row r="1566" spans="1:4" ht="15" customHeight="1" x14ac:dyDescent="0.2">
      <c r="A1566" s="97" t="s">
        <v>12655</v>
      </c>
      <c r="B1566" s="98" t="s">
        <v>12656</v>
      </c>
      <c r="C1566" s="98" t="s">
        <v>2</v>
      </c>
      <c r="D1566" s="99">
        <v>132.57</v>
      </c>
    </row>
    <row r="1567" spans="1:4" ht="15" customHeight="1" x14ac:dyDescent="0.2">
      <c r="A1567" s="94" t="s">
        <v>12657</v>
      </c>
      <c r="B1567" s="95" t="s">
        <v>12658</v>
      </c>
      <c r="C1567" s="96"/>
      <c r="D1567" s="96"/>
    </row>
    <row r="1568" spans="1:4" ht="15" customHeight="1" x14ac:dyDescent="0.2">
      <c r="A1568" s="97" t="s">
        <v>12659</v>
      </c>
      <c r="B1568" s="98" t="s">
        <v>12660</v>
      </c>
      <c r="C1568" s="98" t="s">
        <v>2</v>
      </c>
      <c r="D1568" s="99">
        <v>300.57</v>
      </c>
    </row>
    <row r="1569" spans="1:4" ht="15" customHeight="1" x14ac:dyDescent="0.2">
      <c r="A1569" s="97" t="s">
        <v>12661</v>
      </c>
      <c r="B1569" s="98" t="s">
        <v>12662</v>
      </c>
      <c r="C1569" s="98" t="s">
        <v>2</v>
      </c>
      <c r="D1569" s="99">
        <v>211.52</v>
      </c>
    </row>
    <row r="1570" spans="1:4" ht="15" customHeight="1" x14ac:dyDescent="0.2">
      <c r="A1570" s="97" t="s">
        <v>12663</v>
      </c>
      <c r="B1570" s="98" t="s">
        <v>12664</v>
      </c>
      <c r="C1570" s="98" t="s">
        <v>2</v>
      </c>
      <c r="D1570" s="99">
        <v>251.78</v>
      </c>
    </row>
    <row r="1571" spans="1:4" ht="15" customHeight="1" x14ac:dyDescent="0.2">
      <c r="A1571" s="97" t="s">
        <v>12665</v>
      </c>
      <c r="B1571" s="98" t="s">
        <v>12666</v>
      </c>
      <c r="C1571" s="98"/>
      <c r="D1571" s="99"/>
    </row>
    <row r="1572" spans="1:4" ht="15" customHeight="1" x14ac:dyDescent="0.2">
      <c r="A1572" s="94" t="s">
        <v>12667</v>
      </c>
      <c r="B1572" s="95" t="s">
        <v>12668</v>
      </c>
      <c r="C1572" s="96" t="s">
        <v>3</v>
      </c>
      <c r="D1572" s="96">
        <v>49</v>
      </c>
    </row>
    <row r="1573" spans="1:4" ht="15" customHeight="1" x14ac:dyDescent="0.2">
      <c r="A1573" s="97" t="s">
        <v>12669</v>
      </c>
      <c r="B1573" s="98" t="s">
        <v>12670</v>
      </c>
      <c r="C1573" s="98" t="s">
        <v>3</v>
      </c>
      <c r="D1573" s="99">
        <v>57.44</v>
      </c>
    </row>
    <row r="1574" spans="1:4" ht="15" customHeight="1" x14ac:dyDescent="0.2">
      <c r="A1574" s="97" t="s">
        <v>12671</v>
      </c>
      <c r="B1574" s="98" t="s">
        <v>12672</v>
      </c>
      <c r="C1574" s="98" t="s">
        <v>3</v>
      </c>
      <c r="D1574" s="99">
        <v>74.5</v>
      </c>
    </row>
    <row r="1575" spans="1:4" ht="15" customHeight="1" x14ac:dyDescent="0.2">
      <c r="A1575" s="97" t="s">
        <v>12673</v>
      </c>
      <c r="B1575" s="98" t="s">
        <v>12674</v>
      </c>
      <c r="C1575" s="98" t="s">
        <v>3</v>
      </c>
      <c r="D1575" s="99">
        <v>82.79</v>
      </c>
    </row>
    <row r="1576" spans="1:4" ht="15" customHeight="1" x14ac:dyDescent="0.2">
      <c r="A1576" s="94" t="s">
        <v>12675</v>
      </c>
      <c r="B1576" s="95" t="s">
        <v>12676</v>
      </c>
      <c r="C1576" s="96" t="s">
        <v>3</v>
      </c>
      <c r="D1576" s="96">
        <v>122.29</v>
      </c>
    </row>
    <row r="1577" spans="1:4" ht="15" customHeight="1" x14ac:dyDescent="0.2">
      <c r="A1577" s="97" t="s">
        <v>12677</v>
      </c>
      <c r="B1577" s="98" t="s">
        <v>12678</v>
      </c>
      <c r="C1577" s="98" t="s">
        <v>3</v>
      </c>
      <c r="D1577" s="99">
        <v>191.17</v>
      </c>
    </row>
    <row r="1578" spans="1:4" ht="15" customHeight="1" x14ac:dyDescent="0.2">
      <c r="A1578" s="94" t="s">
        <v>12679</v>
      </c>
      <c r="B1578" s="95" t="s">
        <v>12680</v>
      </c>
      <c r="C1578" s="96" t="s">
        <v>3</v>
      </c>
      <c r="D1578" s="96">
        <v>278.06</v>
      </c>
    </row>
    <row r="1579" spans="1:4" ht="15" customHeight="1" x14ac:dyDescent="0.2">
      <c r="A1579" s="97" t="s">
        <v>16433</v>
      </c>
      <c r="B1579" s="98" t="s">
        <v>21465</v>
      </c>
      <c r="C1579" s="98"/>
      <c r="D1579" s="99"/>
    </row>
    <row r="1580" spans="1:4" ht="15" customHeight="1" x14ac:dyDescent="0.2">
      <c r="A1580" s="97" t="s">
        <v>16434</v>
      </c>
      <c r="B1580" s="98" t="s">
        <v>13231</v>
      </c>
      <c r="C1580" s="98" t="s">
        <v>39</v>
      </c>
      <c r="D1580" s="99">
        <v>16.84</v>
      </c>
    </row>
    <row r="1581" spans="1:4" ht="15" customHeight="1" x14ac:dyDescent="0.2">
      <c r="A1581" s="97">
        <v>16</v>
      </c>
      <c r="B1581" s="98" t="s">
        <v>12681</v>
      </c>
      <c r="C1581" s="98"/>
      <c r="D1581" s="99"/>
    </row>
    <row r="1582" spans="1:4" ht="15" customHeight="1" x14ac:dyDescent="0.2">
      <c r="A1582" s="97" t="s">
        <v>12682</v>
      </c>
      <c r="B1582" s="98" t="s">
        <v>12683</v>
      </c>
      <c r="C1582" s="98"/>
      <c r="D1582" s="99"/>
    </row>
    <row r="1583" spans="1:4" ht="15" customHeight="1" x14ac:dyDescent="0.2">
      <c r="A1583" s="97" t="s">
        <v>12684</v>
      </c>
      <c r="B1583" s="98" t="s">
        <v>12685</v>
      </c>
      <c r="C1583" s="98" t="s">
        <v>2</v>
      </c>
      <c r="D1583" s="99">
        <v>153.96</v>
      </c>
    </row>
    <row r="1584" spans="1:4" ht="15" customHeight="1" x14ac:dyDescent="0.2">
      <c r="A1584" s="97" t="s">
        <v>12686</v>
      </c>
      <c r="B1584" s="98" t="s">
        <v>12687</v>
      </c>
      <c r="C1584" s="98" t="s">
        <v>2</v>
      </c>
      <c r="D1584" s="99">
        <v>221.8</v>
      </c>
    </row>
    <row r="1585" spans="1:4" ht="15" customHeight="1" x14ac:dyDescent="0.2">
      <c r="A1585" s="97" t="s">
        <v>12688</v>
      </c>
      <c r="B1585" s="98" t="s">
        <v>12689</v>
      </c>
      <c r="C1585" s="98"/>
      <c r="D1585" s="99"/>
    </row>
    <row r="1586" spans="1:4" ht="15" customHeight="1" x14ac:dyDescent="0.2">
      <c r="A1586" s="94" t="s">
        <v>12690</v>
      </c>
      <c r="B1586" s="95" t="s">
        <v>12691</v>
      </c>
      <c r="C1586" s="96" t="s">
        <v>2</v>
      </c>
      <c r="D1586" s="96">
        <v>223.88</v>
      </c>
    </row>
    <row r="1587" spans="1:4" ht="15" customHeight="1" x14ac:dyDescent="0.2">
      <c r="A1587" s="97" t="s">
        <v>12692</v>
      </c>
      <c r="B1587" s="98" t="s">
        <v>12693</v>
      </c>
      <c r="C1587" s="98"/>
      <c r="D1587" s="99"/>
    </row>
    <row r="1588" spans="1:4" ht="15" customHeight="1" x14ac:dyDescent="0.2">
      <c r="A1588" s="97" t="s">
        <v>12694</v>
      </c>
      <c r="B1588" s="98" t="s">
        <v>12687</v>
      </c>
      <c r="C1588" s="98" t="s">
        <v>2</v>
      </c>
      <c r="D1588" s="99">
        <v>223.88</v>
      </c>
    </row>
    <row r="1589" spans="1:4" ht="15" customHeight="1" x14ac:dyDescent="0.2">
      <c r="A1589" s="94" t="s">
        <v>12695</v>
      </c>
      <c r="B1589" s="95" t="s">
        <v>12696</v>
      </c>
      <c r="C1589" s="96"/>
      <c r="D1589" s="96"/>
    </row>
    <row r="1590" spans="1:4" ht="15" customHeight="1" x14ac:dyDescent="0.2">
      <c r="A1590" s="97" t="s">
        <v>12697</v>
      </c>
      <c r="B1590" s="98" t="s">
        <v>12698</v>
      </c>
      <c r="C1590" s="98" t="s">
        <v>2</v>
      </c>
      <c r="D1590" s="99">
        <v>679.11</v>
      </c>
    </row>
    <row r="1591" spans="1:4" ht="15" customHeight="1" x14ac:dyDescent="0.2">
      <c r="A1591" s="94" t="s">
        <v>12699</v>
      </c>
      <c r="B1591" s="95" t="s">
        <v>12700</v>
      </c>
      <c r="C1591" s="96"/>
      <c r="D1591" s="96"/>
    </row>
    <row r="1592" spans="1:4" ht="15" customHeight="1" x14ac:dyDescent="0.2">
      <c r="A1592" s="97" t="s">
        <v>12701</v>
      </c>
      <c r="B1592" s="98" t="s">
        <v>12702</v>
      </c>
      <c r="C1592" s="98" t="s">
        <v>2</v>
      </c>
      <c r="D1592" s="99">
        <v>408.73</v>
      </c>
    </row>
    <row r="1593" spans="1:4" ht="15" customHeight="1" x14ac:dyDescent="0.2">
      <c r="A1593" s="97" t="s">
        <v>12703</v>
      </c>
      <c r="B1593" s="98" t="s">
        <v>12704</v>
      </c>
      <c r="C1593" s="98" t="s">
        <v>15645</v>
      </c>
      <c r="D1593" s="99">
        <v>167.94</v>
      </c>
    </row>
    <row r="1594" spans="1:4" ht="15" customHeight="1" x14ac:dyDescent="0.2">
      <c r="A1594" s="97" t="s">
        <v>12705</v>
      </c>
      <c r="B1594" s="98" t="s">
        <v>12706</v>
      </c>
      <c r="C1594" s="98" t="s">
        <v>15645</v>
      </c>
      <c r="D1594" s="99">
        <v>122.79</v>
      </c>
    </row>
    <row r="1595" spans="1:4" ht="15" customHeight="1" x14ac:dyDescent="0.2">
      <c r="A1595" s="94" t="s">
        <v>12707</v>
      </c>
      <c r="B1595" s="95" t="s">
        <v>12708</v>
      </c>
      <c r="C1595" s="96" t="s">
        <v>15645</v>
      </c>
      <c r="D1595" s="96">
        <v>235.66</v>
      </c>
    </row>
    <row r="1596" spans="1:4" ht="15" customHeight="1" x14ac:dyDescent="0.2">
      <c r="A1596" s="97">
        <v>17</v>
      </c>
      <c r="B1596" s="98" t="s">
        <v>12709</v>
      </c>
      <c r="C1596" s="98"/>
      <c r="D1596" s="99"/>
    </row>
    <row r="1597" spans="1:4" ht="15" customHeight="1" x14ac:dyDescent="0.2">
      <c r="A1597" s="97" t="s">
        <v>28400</v>
      </c>
      <c r="B1597" s="98" t="s">
        <v>28401</v>
      </c>
      <c r="C1597" s="98"/>
      <c r="D1597" s="99"/>
    </row>
    <row r="1598" spans="1:4" ht="15" customHeight="1" x14ac:dyDescent="0.2">
      <c r="A1598" s="94" t="s">
        <v>28402</v>
      </c>
      <c r="B1598" s="95" t="s">
        <v>28403</v>
      </c>
      <c r="C1598" s="96" t="s">
        <v>2</v>
      </c>
      <c r="D1598" s="96">
        <v>18.010000000000002</v>
      </c>
    </row>
    <row r="1599" spans="1:4" ht="15" customHeight="1" x14ac:dyDescent="0.2">
      <c r="A1599" s="97" t="s">
        <v>28404</v>
      </c>
      <c r="B1599" s="98" t="s">
        <v>28405</v>
      </c>
      <c r="C1599" s="98" t="s">
        <v>2</v>
      </c>
      <c r="D1599" s="99">
        <v>24.92</v>
      </c>
    </row>
    <row r="1600" spans="1:4" ht="15" customHeight="1" x14ac:dyDescent="0.2">
      <c r="A1600" s="97" t="s">
        <v>28406</v>
      </c>
      <c r="B1600" s="98" t="s">
        <v>28407</v>
      </c>
      <c r="C1600" s="98" t="s">
        <v>2</v>
      </c>
      <c r="D1600" s="99">
        <v>2.91</v>
      </c>
    </row>
    <row r="1601" spans="1:4" ht="15" customHeight="1" x14ac:dyDescent="0.2">
      <c r="A1601" s="97" t="s">
        <v>28408</v>
      </c>
      <c r="B1601" s="98" t="s">
        <v>28409</v>
      </c>
      <c r="C1601" s="98" t="s">
        <v>2</v>
      </c>
      <c r="D1601" s="99">
        <v>3.71</v>
      </c>
    </row>
    <row r="1602" spans="1:4" ht="15" customHeight="1" x14ac:dyDescent="0.2">
      <c r="A1602" s="97" t="s">
        <v>28410</v>
      </c>
      <c r="B1602" s="98" t="s">
        <v>28411</v>
      </c>
      <c r="C1602" s="98" t="s">
        <v>2</v>
      </c>
      <c r="D1602" s="99">
        <v>12.89</v>
      </c>
    </row>
    <row r="1603" spans="1:4" ht="15" customHeight="1" x14ac:dyDescent="0.2">
      <c r="A1603" s="94" t="s">
        <v>28412</v>
      </c>
      <c r="B1603" s="95" t="s">
        <v>28413</v>
      </c>
      <c r="C1603" s="96" t="s">
        <v>2</v>
      </c>
      <c r="D1603" s="96">
        <v>15.39</v>
      </c>
    </row>
    <row r="1604" spans="1:4" ht="15" customHeight="1" x14ac:dyDescent="0.2">
      <c r="A1604" s="97" t="s">
        <v>28414</v>
      </c>
      <c r="B1604" s="98" t="s">
        <v>28415</v>
      </c>
      <c r="C1604" s="98" t="s">
        <v>2</v>
      </c>
      <c r="D1604" s="99">
        <v>16.510000000000002</v>
      </c>
    </row>
    <row r="1605" spans="1:4" ht="15" customHeight="1" x14ac:dyDescent="0.2">
      <c r="A1605" s="97" t="s">
        <v>28416</v>
      </c>
      <c r="B1605" s="98" t="s">
        <v>28417</v>
      </c>
      <c r="C1605" s="98"/>
      <c r="D1605" s="99"/>
    </row>
    <row r="1606" spans="1:4" ht="15" customHeight="1" x14ac:dyDescent="0.2">
      <c r="A1606" s="97" t="s">
        <v>28418</v>
      </c>
      <c r="B1606" s="98" t="s">
        <v>28419</v>
      </c>
      <c r="C1606" s="98" t="s">
        <v>2</v>
      </c>
      <c r="D1606" s="99">
        <v>18.59</v>
      </c>
    </row>
    <row r="1607" spans="1:4" ht="15" customHeight="1" x14ac:dyDescent="0.2">
      <c r="A1607" s="94" t="s">
        <v>28420</v>
      </c>
      <c r="B1607" s="95" t="s">
        <v>28421</v>
      </c>
      <c r="C1607" s="96" t="s">
        <v>2</v>
      </c>
      <c r="D1607" s="96">
        <v>25.33</v>
      </c>
    </row>
    <row r="1608" spans="1:4" ht="15" customHeight="1" x14ac:dyDescent="0.2">
      <c r="A1608" s="97" t="s">
        <v>28422</v>
      </c>
      <c r="B1608" s="98" t="s">
        <v>28423</v>
      </c>
      <c r="C1608" s="98" t="s">
        <v>2</v>
      </c>
      <c r="D1608" s="99">
        <v>11.58</v>
      </c>
    </row>
    <row r="1609" spans="1:4" ht="15" customHeight="1" x14ac:dyDescent="0.2">
      <c r="A1609" s="97" t="s">
        <v>28424</v>
      </c>
      <c r="B1609" s="98" t="s">
        <v>28425</v>
      </c>
      <c r="C1609" s="98" t="s">
        <v>2</v>
      </c>
      <c r="D1609" s="99">
        <v>14.43</v>
      </c>
    </row>
    <row r="1610" spans="1:4" ht="15" customHeight="1" x14ac:dyDescent="0.2">
      <c r="A1610" s="97" t="s">
        <v>28426</v>
      </c>
      <c r="B1610" s="98" t="s">
        <v>28427</v>
      </c>
      <c r="C1610" s="98" t="s">
        <v>2</v>
      </c>
      <c r="D1610" s="99">
        <v>2.92</v>
      </c>
    </row>
    <row r="1611" spans="1:4" ht="15" customHeight="1" x14ac:dyDescent="0.2">
      <c r="A1611" s="97" t="s">
        <v>28428</v>
      </c>
      <c r="B1611" s="98" t="s">
        <v>28429</v>
      </c>
      <c r="C1611" s="98" t="s">
        <v>2</v>
      </c>
      <c r="D1611" s="99">
        <v>2.5499999999999998</v>
      </c>
    </row>
    <row r="1612" spans="1:4" ht="15" customHeight="1" x14ac:dyDescent="0.2">
      <c r="A1612" s="97" t="s">
        <v>28430</v>
      </c>
      <c r="B1612" s="98" t="s">
        <v>28431</v>
      </c>
      <c r="C1612" s="98" t="s">
        <v>2</v>
      </c>
      <c r="D1612" s="99">
        <v>3.72</v>
      </c>
    </row>
    <row r="1613" spans="1:4" ht="15" customHeight="1" x14ac:dyDescent="0.2">
      <c r="A1613" s="97" t="s">
        <v>28432</v>
      </c>
      <c r="B1613" s="98" t="s">
        <v>28433</v>
      </c>
      <c r="C1613" s="98" t="s">
        <v>2</v>
      </c>
      <c r="D1613" s="99">
        <v>3.35</v>
      </c>
    </row>
    <row r="1614" spans="1:4" ht="15" customHeight="1" x14ac:dyDescent="0.2">
      <c r="A1614" s="97" t="s">
        <v>28434</v>
      </c>
      <c r="B1614" s="98" t="s">
        <v>28435</v>
      </c>
      <c r="C1614" s="98" t="s">
        <v>2</v>
      </c>
      <c r="D1614" s="99">
        <v>12.59</v>
      </c>
    </row>
    <row r="1615" spans="1:4" ht="15" customHeight="1" x14ac:dyDescent="0.2">
      <c r="A1615" s="94" t="s">
        <v>28436</v>
      </c>
      <c r="B1615" s="95" t="s">
        <v>28437</v>
      </c>
      <c r="C1615" s="96" t="s">
        <v>2</v>
      </c>
      <c r="D1615" s="96">
        <v>10.88</v>
      </c>
    </row>
    <row r="1616" spans="1:4" ht="15" customHeight="1" x14ac:dyDescent="0.2">
      <c r="A1616" s="97" t="s">
        <v>28438</v>
      </c>
      <c r="B1616" s="98" t="s">
        <v>28439</v>
      </c>
      <c r="C1616" s="98" t="s">
        <v>2</v>
      </c>
      <c r="D1616" s="99">
        <v>16.72</v>
      </c>
    </row>
    <row r="1617" spans="1:4" ht="15" customHeight="1" x14ac:dyDescent="0.2">
      <c r="A1617" s="91" t="s">
        <v>28440</v>
      </c>
      <c r="B1617" s="92" t="s">
        <v>28441</v>
      </c>
      <c r="C1617" s="93" t="s">
        <v>2</v>
      </c>
      <c r="D1617" s="93">
        <v>15.01</v>
      </c>
    </row>
    <row r="1618" spans="1:4" ht="15" customHeight="1" x14ac:dyDescent="0.2">
      <c r="A1618" s="94" t="s">
        <v>28442</v>
      </c>
      <c r="B1618" s="95" t="s">
        <v>28443</v>
      </c>
      <c r="C1618" s="96" t="s">
        <v>2</v>
      </c>
      <c r="D1618" s="96">
        <v>17.579999999999998</v>
      </c>
    </row>
    <row r="1619" spans="1:4" ht="15" customHeight="1" x14ac:dyDescent="0.2">
      <c r="A1619" s="97" t="s">
        <v>28444</v>
      </c>
      <c r="B1619" s="98" t="s">
        <v>28445</v>
      </c>
      <c r="C1619" s="98"/>
      <c r="D1619" s="99"/>
    </row>
    <row r="1620" spans="1:4" ht="15" customHeight="1" x14ac:dyDescent="0.2">
      <c r="A1620" s="97" t="s">
        <v>28446</v>
      </c>
      <c r="B1620" s="98" t="s">
        <v>28447</v>
      </c>
      <c r="C1620" s="98" t="s">
        <v>2</v>
      </c>
      <c r="D1620" s="99">
        <v>6.16</v>
      </c>
    </row>
    <row r="1621" spans="1:4" ht="15" customHeight="1" x14ac:dyDescent="0.2">
      <c r="A1621" s="94" t="s">
        <v>28448</v>
      </c>
      <c r="B1621" s="95" t="s">
        <v>28449</v>
      </c>
      <c r="C1621" s="96" t="s">
        <v>2</v>
      </c>
      <c r="D1621" s="96">
        <v>33.36</v>
      </c>
    </row>
    <row r="1622" spans="1:4" ht="15" customHeight="1" x14ac:dyDescent="0.2">
      <c r="A1622" s="97" t="s">
        <v>28450</v>
      </c>
      <c r="B1622" s="98" t="s">
        <v>28451</v>
      </c>
      <c r="C1622" s="98" t="s">
        <v>2</v>
      </c>
      <c r="D1622" s="99">
        <v>16.739999999999998</v>
      </c>
    </row>
    <row r="1623" spans="1:4" ht="15" customHeight="1" x14ac:dyDescent="0.2">
      <c r="A1623" s="94" t="s">
        <v>28452</v>
      </c>
      <c r="B1623" s="95" t="s">
        <v>28453</v>
      </c>
      <c r="C1623" s="96" t="s">
        <v>2</v>
      </c>
      <c r="D1623" s="96">
        <v>19.53</v>
      </c>
    </row>
    <row r="1624" spans="1:4" ht="15" customHeight="1" x14ac:dyDescent="0.2">
      <c r="A1624" s="97" t="s">
        <v>28454</v>
      </c>
      <c r="B1624" s="98" t="s">
        <v>28455</v>
      </c>
      <c r="C1624" s="98"/>
      <c r="D1624" s="99"/>
    </row>
    <row r="1625" spans="1:4" ht="15" customHeight="1" x14ac:dyDescent="0.2">
      <c r="A1625" s="94" t="s">
        <v>28456</v>
      </c>
      <c r="B1625" s="95" t="s">
        <v>28457</v>
      </c>
      <c r="C1625" s="96" t="s">
        <v>2</v>
      </c>
      <c r="D1625" s="96">
        <v>8.14</v>
      </c>
    </row>
    <row r="1626" spans="1:4" ht="15" customHeight="1" x14ac:dyDescent="0.2">
      <c r="A1626" s="97" t="s">
        <v>28458</v>
      </c>
      <c r="B1626" s="98" t="s">
        <v>28459</v>
      </c>
      <c r="C1626" s="98" t="s">
        <v>2</v>
      </c>
      <c r="D1626" s="99">
        <v>11.02</v>
      </c>
    </row>
    <row r="1627" spans="1:4" ht="15" customHeight="1" x14ac:dyDescent="0.2">
      <c r="A1627" s="94" t="s">
        <v>28460</v>
      </c>
      <c r="B1627" s="95" t="s">
        <v>28461</v>
      </c>
      <c r="C1627" s="96" t="s">
        <v>2</v>
      </c>
      <c r="D1627" s="96">
        <v>22.81</v>
      </c>
    </row>
    <row r="1628" spans="1:4" ht="15" customHeight="1" x14ac:dyDescent="0.2">
      <c r="A1628" s="97" t="s">
        <v>28462</v>
      </c>
      <c r="B1628" s="98" t="s">
        <v>28463</v>
      </c>
      <c r="C1628" s="98" t="s">
        <v>2</v>
      </c>
      <c r="D1628" s="99">
        <v>41.12</v>
      </c>
    </row>
    <row r="1629" spans="1:4" ht="15" customHeight="1" x14ac:dyDescent="0.2">
      <c r="A1629" s="97" t="s">
        <v>28464</v>
      </c>
      <c r="B1629" s="98" t="s">
        <v>28465</v>
      </c>
      <c r="C1629" s="98" t="s">
        <v>2</v>
      </c>
      <c r="D1629" s="99">
        <v>42.4</v>
      </c>
    </row>
    <row r="1630" spans="1:4" ht="15" customHeight="1" x14ac:dyDescent="0.2">
      <c r="A1630" s="97" t="s">
        <v>28466</v>
      </c>
      <c r="B1630" s="98" t="s">
        <v>28467</v>
      </c>
      <c r="C1630" s="98" t="s">
        <v>2</v>
      </c>
      <c r="D1630" s="99">
        <v>41.85</v>
      </c>
    </row>
    <row r="1631" spans="1:4" ht="15" customHeight="1" x14ac:dyDescent="0.2">
      <c r="A1631" s="97" t="s">
        <v>28468</v>
      </c>
      <c r="B1631" s="98" t="s">
        <v>28469</v>
      </c>
      <c r="C1631" s="98"/>
      <c r="D1631" s="99"/>
    </row>
    <row r="1632" spans="1:4" ht="15" customHeight="1" x14ac:dyDescent="0.2">
      <c r="A1632" s="91" t="s">
        <v>28470</v>
      </c>
      <c r="B1632" s="92" t="s">
        <v>28471</v>
      </c>
      <c r="C1632" s="93" t="s">
        <v>2</v>
      </c>
      <c r="D1632" s="93">
        <v>1.62</v>
      </c>
    </row>
    <row r="1633" spans="1:4" ht="15" customHeight="1" x14ac:dyDescent="0.2">
      <c r="A1633" s="94" t="s">
        <v>28472</v>
      </c>
      <c r="B1633" s="95" t="s">
        <v>28473</v>
      </c>
      <c r="C1633" s="96" t="s">
        <v>2</v>
      </c>
      <c r="D1633" s="96">
        <v>13.08</v>
      </c>
    </row>
    <row r="1634" spans="1:4" ht="15" customHeight="1" x14ac:dyDescent="0.2">
      <c r="A1634" s="97" t="s">
        <v>28474</v>
      </c>
      <c r="B1634" s="98" t="s">
        <v>28475</v>
      </c>
      <c r="C1634" s="98" t="s">
        <v>2</v>
      </c>
      <c r="D1634" s="99">
        <v>15.32</v>
      </c>
    </row>
    <row r="1635" spans="1:4" ht="15" customHeight="1" x14ac:dyDescent="0.2">
      <c r="A1635" s="97" t="s">
        <v>28476</v>
      </c>
      <c r="B1635" s="98" t="s">
        <v>28477</v>
      </c>
      <c r="C1635" s="98" t="s">
        <v>2</v>
      </c>
      <c r="D1635" s="99">
        <v>18.28</v>
      </c>
    </row>
    <row r="1636" spans="1:4" ht="15" customHeight="1" x14ac:dyDescent="0.2">
      <c r="A1636" s="97" t="s">
        <v>28478</v>
      </c>
      <c r="B1636" s="98" t="s">
        <v>28479</v>
      </c>
      <c r="C1636" s="98" t="s">
        <v>2</v>
      </c>
      <c r="D1636" s="99">
        <v>17.88</v>
      </c>
    </row>
    <row r="1637" spans="1:4" ht="15" customHeight="1" x14ac:dyDescent="0.2">
      <c r="A1637" s="97" t="s">
        <v>28480</v>
      </c>
      <c r="B1637" s="98" t="s">
        <v>28481</v>
      </c>
      <c r="C1637" s="98" t="s">
        <v>2</v>
      </c>
      <c r="D1637" s="99">
        <v>22.84</v>
      </c>
    </row>
    <row r="1638" spans="1:4" ht="15" customHeight="1" x14ac:dyDescent="0.2">
      <c r="A1638" s="94" t="s">
        <v>28482</v>
      </c>
      <c r="B1638" s="95" t="s">
        <v>28483</v>
      </c>
      <c r="C1638" s="96" t="s">
        <v>2</v>
      </c>
      <c r="D1638" s="96">
        <v>12.58</v>
      </c>
    </row>
    <row r="1639" spans="1:4" ht="15" customHeight="1" x14ac:dyDescent="0.2">
      <c r="A1639" s="97" t="s">
        <v>28484</v>
      </c>
      <c r="B1639" s="98" t="s">
        <v>28485</v>
      </c>
      <c r="C1639" s="98" t="s">
        <v>2</v>
      </c>
      <c r="D1639" s="99">
        <v>14.55</v>
      </c>
    </row>
    <row r="1640" spans="1:4" ht="15" customHeight="1" x14ac:dyDescent="0.2">
      <c r="A1640" s="94" t="s">
        <v>28486</v>
      </c>
      <c r="B1640" s="95" t="s">
        <v>28487</v>
      </c>
      <c r="C1640" s="96" t="s">
        <v>2</v>
      </c>
      <c r="D1640" s="96">
        <v>13.69</v>
      </c>
    </row>
    <row r="1641" spans="1:4" ht="15" customHeight="1" x14ac:dyDescent="0.2">
      <c r="A1641" s="97" t="s">
        <v>12710</v>
      </c>
      <c r="B1641" s="98" t="s">
        <v>12711</v>
      </c>
      <c r="C1641" s="98"/>
      <c r="D1641" s="99"/>
    </row>
    <row r="1642" spans="1:4" ht="15" customHeight="1" x14ac:dyDescent="0.2">
      <c r="A1642" s="97" t="s">
        <v>12712</v>
      </c>
      <c r="B1642" s="98" t="s">
        <v>12713</v>
      </c>
      <c r="C1642" s="98" t="s">
        <v>2</v>
      </c>
      <c r="D1642" s="99">
        <v>21.41</v>
      </c>
    </row>
    <row r="1643" spans="1:4" ht="15" customHeight="1" x14ac:dyDescent="0.2">
      <c r="A1643" s="97" t="s">
        <v>12714</v>
      </c>
      <c r="B1643" s="98" t="s">
        <v>12715</v>
      </c>
      <c r="C1643" s="98" t="s">
        <v>2</v>
      </c>
      <c r="D1643" s="99">
        <v>20.54</v>
      </c>
    </row>
    <row r="1644" spans="1:4" ht="15" customHeight="1" x14ac:dyDescent="0.2">
      <c r="A1644" s="97" t="s">
        <v>12716</v>
      </c>
      <c r="B1644" s="98" t="s">
        <v>12717</v>
      </c>
      <c r="C1644" s="98" t="s">
        <v>2</v>
      </c>
      <c r="D1644" s="99">
        <v>22.61</v>
      </c>
    </row>
    <row r="1645" spans="1:4" ht="15" customHeight="1" x14ac:dyDescent="0.2">
      <c r="A1645" s="97" t="s">
        <v>12718</v>
      </c>
      <c r="B1645" s="98" t="s">
        <v>12719</v>
      </c>
      <c r="C1645" s="98" t="s">
        <v>2</v>
      </c>
      <c r="D1645" s="99">
        <v>24.24</v>
      </c>
    </row>
    <row r="1646" spans="1:4" ht="15" customHeight="1" x14ac:dyDescent="0.2">
      <c r="A1646" s="94">
        <v>18</v>
      </c>
      <c r="B1646" s="95" t="s">
        <v>12720</v>
      </c>
      <c r="C1646" s="96"/>
      <c r="D1646" s="96"/>
    </row>
    <row r="1647" spans="1:4" ht="15" customHeight="1" x14ac:dyDescent="0.2">
      <c r="A1647" s="97" t="s">
        <v>12721</v>
      </c>
      <c r="B1647" s="98" t="s">
        <v>12722</v>
      </c>
      <c r="C1647" s="98"/>
      <c r="D1647" s="99"/>
    </row>
    <row r="1648" spans="1:4" ht="15" customHeight="1" x14ac:dyDescent="0.2">
      <c r="A1648" s="97" t="s">
        <v>12723</v>
      </c>
      <c r="B1648" s="98" t="s">
        <v>12724</v>
      </c>
      <c r="C1648" s="98" t="s">
        <v>15645</v>
      </c>
      <c r="D1648" s="99">
        <v>1079.6500000000001</v>
      </c>
    </row>
    <row r="1649" spans="1:4" ht="15" customHeight="1" x14ac:dyDescent="0.2">
      <c r="A1649" s="97" t="s">
        <v>12725</v>
      </c>
      <c r="B1649" s="98" t="s">
        <v>12726</v>
      </c>
      <c r="C1649" s="98" t="s">
        <v>15645</v>
      </c>
      <c r="D1649" s="99">
        <v>4065.35</v>
      </c>
    </row>
    <row r="1650" spans="1:4" ht="15" customHeight="1" x14ac:dyDescent="0.2">
      <c r="A1650" s="97" t="s">
        <v>12727</v>
      </c>
      <c r="B1650" s="98" t="s">
        <v>12728</v>
      </c>
      <c r="C1650" s="98" t="s">
        <v>5701</v>
      </c>
      <c r="D1650" s="99">
        <v>1655.05</v>
      </c>
    </row>
    <row r="1651" spans="1:4" ht="15" customHeight="1" x14ac:dyDescent="0.2">
      <c r="A1651" s="97" t="s">
        <v>12729</v>
      </c>
      <c r="B1651" s="98" t="s">
        <v>12730</v>
      </c>
      <c r="C1651" s="98" t="s">
        <v>5701</v>
      </c>
      <c r="D1651" s="99">
        <v>1682.56</v>
      </c>
    </row>
    <row r="1652" spans="1:4" ht="15" customHeight="1" x14ac:dyDescent="0.2">
      <c r="A1652" s="97" t="s">
        <v>12731</v>
      </c>
      <c r="B1652" s="98" t="s">
        <v>12732</v>
      </c>
      <c r="C1652" s="98" t="s">
        <v>15645</v>
      </c>
      <c r="D1652" s="99">
        <v>1769.58</v>
      </c>
    </row>
    <row r="1653" spans="1:4" ht="15" customHeight="1" x14ac:dyDescent="0.2">
      <c r="A1653" s="97" t="s">
        <v>12733</v>
      </c>
      <c r="B1653" s="98" t="s">
        <v>12734</v>
      </c>
      <c r="C1653" s="98"/>
      <c r="D1653" s="99"/>
    </row>
    <row r="1654" spans="1:4" ht="15" customHeight="1" x14ac:dyDescent="0.2">
      <c r="A1654" s="97" t="s">
        <v>12735</v>
      </c>
      <c r="B1654" s="98" t="s">
        <v>12736</v>
      </c>
      <c r="C1654" s="98" t="s">
        <v>15645</v>
      </c>
      <c r="D1654" s="99">
        <v>139.21</v>
      </c>
    </row>
    <row r="1655" spans="1:4" ht="15" customHeight="1" x14ac:dyDescent="0.2">
      <c r="A1655" s="97" t="s">
        <v>12737</v>
      </c>
      <c r="B1655" s="98" t="s">
        <v>12738</v>
      </c>
      <c r="C1655" s="98" t="s">
        <v>15645</v>
      </c>
      <c r="D1655" s="99">
        <v>545.45000000000005</v>
      </c>
    </row>
    <row r="1656" spans="1:4" ht="15" customHeight="1" x14ac:dyDescent="0.2">
      <c r="A1656" s="94" t="s">
        <v>12739</v>
      </c>
      <c r="B1656" s="95" t="s">
        <v>12740</v>
      </c>
      <c r="C1656" s="96" t="s">
        <v>15645</v>
      </c>
      <c r="D1656" s="96">
        <v>8.83</v>
      </c>
    </row>
    <row r="1657" spans="1:4" ht="15" customHeight="1" x14ac:dyDescent="0.2">
      <c r="A1657" s="97" t="s">
        <v>12741</v>
      </c>
      <c r="B1657" s="98" t="s">
        <v>12742</v>
      </c>
      <c r="C1657" s="98" t="s">
        <v>15645</v>
      </c>
      <c r="D1657" s="99">
        <v>6.35</v>
      </c>
    </row>
    <row r="1658" spans="1:4" ht="15" customHeight="1" x14ac:dyDescent="0.2">
      <c r="A1658" s="97" t="s">
        <v>12743</v>
      </c>
      <c r="B1658" s="98" t="s">
        <v>12744</v>
      </c>
      <c r="C1658" s="98" t="s">
        <v>15645</v>
      </c>
      <c r="D1658" s="99">
        <v>101.65</v>
      </c>
    </row>
    <row r="1659" spans="1:4" ht="15" customHeight="1" x14ac:dyDescent="0.2">
      <c r="A1659" s="97" t="s">
        <v>12745</v>
      </c>
      <c r="B1659" s="98" t="s">
        <v>12746</v>
      </c>
      <c r="C1659" s="98" t="s">
        <v>15645</v>
      </c>
      <c r="D1659" s="99">
        <v>52.65</v>
      </c>
    </row>
    <row r="1660" spans="1:4" ht="15" customHeight="1" x14ac:dyDescent="0.2">
      <c r="A1660" s="97" t="s">
        <v>12747</v>
      </c>
      <c r="B1660" s="98" t="s">
        <v>12748</v>
      </c>
      <c r="C1660" s="98" t="s">
        <v>15645</v>
      </c>
      <c r="D1660" s="99">
        <v>685.89</v>
      </c>
    </row>
    <row r="1661" spans="1:4" ht="15" customHeight="1" x14ac:dyDescent="0.2">
      <c r="A1661" s="97" t="s">
        <v>12749</v>
      </c>
      <c r="B1661" s="98" t="s">
        <v>12750</v>
      </c>
      <c r="C1661" s="98" t="s">
        <v>15645</v>
      </c>
      <c r="D1661" s="99">
        <v>975.89</v>
      </c>
    </row>
    <row r="1662" spans="1:4" ht="15" customHeight="1" x14ac:dyDescent="0.2">
      <c r="A1662" s="97" t="s">
        <v>12751</v>
      </c>
      <c r="B1662" s="98" t="s">
        <v>12752</v>
      </c>
      <c r="C1662" s="98" t="s">
        <v>15645</v>
      </c>
      <c r="D1662" s="99">
        <v>975.89</v>
      </c>
    </row>
    <row r="1663" spans="1:4" ht="15" customHeight="1" x14ac:dyDescent="0.2">
      <c r="A1663" s="97" t="s">
        <v>12753</v>
      </c>
      <c r="B1663" s="98" t="s">
        <v>12754</v>
      </c>
      <c r="C1663" s="98" t="s">
        <v>15645</v>
      </c>
      <c r="D1663" s="99">
        <v>408.49</v>
      </c>
    </row>
    <row r="1664" spans="1:4" ht="15" customHeight="1" x14ac:dyDescent="0.2">
      <c r="A1664" s="97" t="s">
        <v>12755</v>
      </c>
      <c r="B1664" s="98" t="s">
        <v>12756</v>
      </c>
      <c r="C1664" s="98" t="s">
        <v>15645</v>
      </c>
      <c r="D1664" s="99">
        <v>549.09</v>
      </c>
    </row>
    <row r="1665" spans="1:4" ht="15" customHeight="1" x14ac:dyDescent="0.2">
      <c r="A1665" s="94" t="s">
        <v>12757</v>
      </c>
      <c r="B1665" s="95" t="s">
        <v>12758</v>
      </c>
      <c r="C1665" s="96" t="s">
        <v>15645</v>
      </c>
      <c r="D1665" s="96">
        <v>41.77</v>
      </c>
    </row>
    <row r="1666" spans="1:4" ht="15" customHeight="1" x14ac:dyDescent="0.2">
      <c r="A1666" s="97" t="s">
        <v>12759</v>
      </c>
      <c r="B1666" s="98" t="s">
        <v>12760</v>
      </c>
      <c r="C1666" s="98"/>
      <c r="D1666" s="99"/>
    </row>
    <row r="1667" spans="1:4" ht="15" customHeight="1" x14ac:dyDescent="0.2">
      <c r="A1667" s="97" t="s">
        <v>12761</v>
      </c>
      <c r="B1667" s="98" t="s">
        <v>12762</v>
      </c>
      <c r="C1667" s="98" t="s">
        <v>15645</v>
      </c>
      <c r="D1667" s="99">
        <v>57.85</v>
      </c>
    </row>
    <row r="1668" spans="1:4" ht="15" customHeight="1" x14ac:dyDescent="0.2">
      <c r="A1668" s="97" t="s">
        <v>12763</v>
      </c>
      <c r="B1668" s="98" t="s">
        <v>12764</v>
      </c>
      <c r="C1668" s="98" t="s">
        <v>15645</v>
      </c>
      <c r="D1668" s="99">
        <v>57.85</v>
      </c>
    </row>
    <row r="1669" spans="1:4" ht="15" customHeight="1" x14ac:dyDescent="0.2">
      <c r="A1669" s="97" t="s">
        <v>12765</v>
      </c>
      <c r="B1669" s="98" t="s">
        <v>12766</v>
      </c>
      <c r="C1669" s="98" t="s">
        <v>15645</v>
      </c>
      <c r="D1669" s="99">
        <v>57.85</v>
      </c>
    </row>
    <row r="1670" spans="1:4" ht="15" customHeight="1" x14ac:dyDescent="0.2">
      <c r="A1670" s="97" t="s">
        <v>12767</v>
      </c>
      <c r="B1670" s="98" t="s">
        <v>12768</v>
      </c>
      <c r="C1670" s="98" t="s">
        <v>15645</v>
      </c>
      <c r="D1670" s="99">
        <v>13.35</v>
      </c>
    </row>
    <row r="1671" spans="1:4" ht="15" customHeight="1" x14ac:dyDescent="0.2">
      <c r="A1671" s="97" t="s">
        <v>12769</v>
      </c>
      <c r="B1671" s="98" t="s">
        <v>12770</v>
      </c>
      <c r="C1671" s="98" t="s">
        <v>15645</v>
      </c>
      <c r="D1671" s="99">
        <v>31.6</v>
      </c>
    </row>
    <row r="1672" spans="1:4" ht="15" customHeight="1" x14ac:dyDescent="0.2">
      <c r="A1672" s="97" t="s">
        <v>12771</v>
      </c>
      <c r="B1672" s="98" t="s">
        <v>12772</v>
      </c>
      <c r="C1672" s="98" t="s">
        <v>15645</v>
      </c>
      <c r="D1672" s="99">
        <v>18.350000000000001</v>
      </c>
    </row>
    <row r="1673" spans="1:4" ht="15" customHeight="1" x14ac:dyDescent="0.2">
      <c r="A1673" s="97" t="s">
        <v>12773</v>
      </c>
      <c r="B1673" s="98" t="s">
        <v>12774</v>
      </c>
      <c r="C1673" s="98" t="s">
        <v>15645</v>
      </c>
      <c r="D1673" s="99">
        <v>11.92</v>
      </c>
    </row>
    <row r="1674" spans="1:4" ht="15" customHeight="1" x14ac:dyDescent="0.2">
      <c r="A1674" s="97" t="s">
        <v>12775</v>
      </c>
      <c r="B1674" s="98" t="s">
        <v>12776</v>
      </c>
      <c r="C1674" s="98" t="s">
        <v>15645</v>
      </c>
      <c r="D1674" s="99">
        <v>16.420000000000002</v>
      </c>
    </row>
    <row r="1675" spans="1:4" ht="15" customHeight="1" x14ac:dyDescent="0.2">
      <c r="A1675" s="97" t="s">
        <v>12777</v>
      </c>
      <c r="B1675" s="98" t="s">
        <v>12778</v>
      </c>
      <c r="C1675" s="98" t="s">
        <v>15645</v>
      </c>
      <c r="D1675" s="99">
        <v>10.92</v>
      </c>
    </row>
    <row r="1676" spans="1:4" ht="15" customHeight="1" x14ac:dyDescent="0.2">
      <c r="A1676" s="97" t="s">
        <v>12779</v>
      </c>
      <c r="B1676" s="98" t="s">
        <v>12780</v>
      </c>
      <c r="C1676" s="98" t="s">
        <v>15645</v>
      </c>
      <c r="D1676" s="99">
        <v>6.65</v>
      </c>
    </row>
    <row r="1677" spans="1:4" ht="15" customHeight="1" x14ac:dyDescent="0.2">
      <c r="A1677" s="97" t="s">
        <v>12781</v>
      </c>
      <c r="B1677" s="98" t="s">
        <v>12782</v>
      </c>
      <c r="C1677" s="98" t="s">
        <v>15645</v>
      </c>
      <c r="D1677" s="99">
        <v>8.35</v>
      </c>
    </row>
    <row r="1678" spans="1:4" ht="15" customHeight="1" x14ac:dyDescent="0.2">
      <c r="A1678" s="97" t="s">
        <v>12783</v>
      </c>
      <c r="B1678" s="98" t="s">
        <v>12784</v>
      </c>
      <c r="C1678" s="98"/>
      <c r="D1678" s="99"/>
    </row>
    <row r="1679" spans="1:4" ht="15" customHeight="1" x14ac:dyDescent="0.2">
      <c r="A1679" s="94" t="s">
        <v>12785</v>
      </c>
      <c r="B1679" s="95" t="s">
        <v>12786</v>
      </c>
      <c r="C1679" s="96" t="s">
        <v>2</v>
      </c>
      <c r="D1679" s="96">
        <v>193.17</v>
      </c>
    </row>
    <row r="1680" spans="1:4" ht="15" customHeight="1" x14ac:dyDescent="0.2">
      <c r="A1680" s="97" t="s">
        <v>12787</v>
      </c>
      <c r="B1680" s="98" t="s">
        <v>12788</v>
      </c>
      <c r="C1680" s="98" t="s">
        <v>2</v>
      </c>
      <c r="D1680" s="99">
        <v>209.17</v>
      </c>
    </row>
    <row r="1681" spans="1:4" ht="15" customHeight="1" x14ac:dyDescent="0.2">
      <c r="A1681" s="97" t="s">
        <v>12789</v>
      </c>
      <c r="B1681" s="98" t="s">
        <v>12790</v>
      </c>
      <c r="C1681" s="98" t="s">
        <v>2</v>
      </c>
      <c r="D1681" s="99">
        <v>264.26</v>
      </c>
    </row>
    <row r="1682" spans="1:4" ht="15" customHeight="1" x14ac:dyDescent="0.2">
      <c r="A1682" s="97" t="s">
        <v>12791</v>
      </c>
      <c r="B1682" s="98" t="s">
        <v>12792</v>
      </c>
      <c r="C1682" s="98" t="s">
        <v>2</v>
      </c>
      <c r="D1682" s="99">
        <v>313.31</v>
      </c>
    </row>
    <row r="1683" spans="1:4" ht="15" customHeight="1" x14ac:dyDescent="0.2">
      <c r="A1683" s="97" t="s">
        <v>12793</v>
      </c>
      <c r="B1683" s="98" t="s">
        <v>12794</v>
      </c>
      <c r="C1683" s="98" t="s">
        <v>2</v>
      </c>
      <c r="D1683" s="99">
        <v>281.5</v>
      </c>
    </row>
    <row r="1684" spans="1:4" ht="15" customHeight="1" x14ac:dyDescent="0.2">
      <c r="A1684" s="97" t="s">
        <v>12795</v>
      </c>
      <c r="B1684" s="98" t="s">
        <v>12796</v>
      </c>
      <c r="C1684" s="98" t="s">
        <v>2</v>
      </c>
      <c r="D1684" s="99">
        <v>345.72</v>
      </c>
    </row>
    <row r="1685" spans="1:4" ht="15" customHeight="1" x14ac:dyDescent="0.2">
      <c r="A1685" s="97" t="s">
        <v>12797</v>
      </c>
      <c r="B1685" s="98" t="s">
        <v>12798</v>
      </c>
      <c r="C1685" s="98" t="s">
        <v>2</v>
      </c>
      <c r="D1685" s="99">
        <v>334.36</v>
      </c>
    </row>
    <row r="1686" spans="1:4" ht="15" customHeight="1" x14ac:dyDescent="0.2">
      <c r="A1686" s="97" t="s">
        <v>12799</v>
      </c>
      <c r="B1686" s="98" t="s">
        <v>12800</v>
      </c>
      <c r="C1686" s="98" t="s">
        <v>3</v>
      </c>
      <c r="D1686" s="99">
        <v>16.93</v>
      </c>
    </row>
    <row r="1687" spans="1:4" ht="15" customHeight="1" x14ac:dyDescent="0.2">
      <c r="A1687" s="97" t="s">
        <v>12801</v>
      </c>
      <c r="B1687" s="98" t="s">
        <v>12802</v>
      </c>
      <c r="C1687" s="98" t="s">
        <v>3</v>
      </c>
      <c r="D1687" s="99">
        <v>41.02</v>
      </c>
    </row>
    <row r="1688" spans="1:4" ht="15" customHeight="1" x14ac:dyDescent="0.2">
      <c r="A1688" s="97" t="s">
        <v>12803</v>
      </c>
      <c r="B1688" s="98" t="s">
        <v>12804</v>
      </c>
      <c r="C1688" s="98" t="s">
        <v>3</v>
      </c>
      <c r="D1688" s="99">
        <v>35.729999999999997</v>
      </c>
    </row>
    <row r="1689" spans="1:4" ht="15" customHeight="1" x14ac:dyDescent="0.2">
      <c r="A1689" s="97" t="s">
        <v>12805</v>
      </c>
      <c r="B1689" s="98" t="s">
        <v>12806</v>
      </c>
      <c r="C1689" s="98"/>
      <c r="D1689" s="99"/>
    </row>
    <row r="1690" spans="1:4" ht="15" customHeight="1" x14ac:dyDescent="0.2">
      <c r="A1690" s="97" t="s">
        <v>12807</v>
      </c>
      <c r="B1690" s="98" t="s">
        <v>12808</v>
      </c>
      <c r="C1690" s="98" t="s">
        <v>2</v>
      </c>
      <c r="D1690" s="99">
        <v>261.05</v>
      </c>
    </row>
    <row r="1691" spans="1:4" ht="15" customHeight="1" x14ac:dyDescent="0.2">
      <c r="A1691" s="97" t="s">
        <v>12809</v>
      </c>
      <c r="B1691" s="98" t="s">
        <v>12810</v>
      </c>
      <c r="C1691" s="98" t="s">
        <v>2</v>
      </c>
      <c r="D1691" s="99">
        <v>292.86</v>
      </c>
    </row>
    <row r="1692" spans="1:4" ht="15" customHeight="1" x14ac:dyDescent="0.2">
      <c r="A1692" s="97" t="s">
        <v>12811</v>
      </c>
      <c r="B1692" s="98" t="s">
        <v>12812</v>
      </c>
      <c r="C1692" s="98" t="s">
        <v>2</v>
      </c>
      <c r="D1692" s="99">
        <v>353.31</v>
      </c>
    </row>
    <row r="1693" spans="1:4" ht="15" customHeight="1" x14ac:dyDescent="0.2">
      <c r="A1693" s="97" t="s">
        <v>12813</v>
      </c>
      <c r="B1693" s="98" t="s">
        <v>12814</v>
      </c>
      <c r="C1693" s="98" t="s">
        <v>2</v>
      </c>
      <c r="D1693" s="99">
        <v>313.91000000000003</v>
      </c>
    </row>
    <row r="1694" spans="1:4" ht="15" customHeight="1" x14ac:dyDescent="0.2">
      <c r="A1694" s="94" t="s">
        <v>12815</v>
      </c>
      <c r="B1694" s="95" t="s">
        <v>12816</v>
      </c>
      <c r="C1694" s="96" t="s">
        <v>2</v>
      </c>
      <c r="D1694" s="96">
        <v>286.74</v>
      </c>
    </row>
    <row r="1695" spans="1:4" ht="15" customHeight="1" x14ac:dyDescent="0.2">
      <c r="A1695" s="97" t="s">
        <v>9936</v>
      </c>
      <c r="B1695" s="98" t="s">
        <v>12817</v>
      </c>
      <c r="C1695" s="98"/>
      <c r="D1695" s="99"/>
    </row>
    <row r="1696" spans="1:4" ht="15" customHeight="1" x14ac:dyDescent="0.2">
      <c r="A1696" s="94" t="s">
        <v>12818</v>
      </c>
      <c r="B1696" s="95" t="s">
        <v>12819</v>
      </c>
      <c r="C1696" s="96" t="s">
        <v>3</v>
      </c>
      <c r="D1696" s="96">
        <v>267.27999999999997</v>
      </c>
    </row>
    <row r="1697" spans="1:4" ht="15" customHeight="1" x14ac:dyDescent="0.2">
      <c r="A1697" s="97" t="s">
        <v>12820</v>
      </c>
      <c r="B1697" s="98" t="s">
        <v>12821</v>
      </c>
      <c r="C1697" s="98" t="s">
        <v>15645</v>
      </c>
      <c r="D1697" s="99">
        <v>177.84</v>
      </c>
    </row>
    <row r="1698" spans="1:4" ht="15" customHeight="1" x14ac:dyDescent="0.2">
      <c r="A1698" s="97" t="s">
        <v>12822</v>
      </c>
      <c r="B1698" s="98" t="s">
        <v>12823</v>
      </c>
      <c r="C1698" s="98" t="s">
        <v>15645</v>
      </c>
      <c r="D1698" s="99">
        <v>434.36</v>
      </c>
    </row>
    <row r="1699" spans="1:4" ht="15" customHeight="1" x14ac:dyDescent="0.2">
      <c r="A1699" s="94" t="s">
        <v>12824</v>
      </c>
      <c r="B1699" s="95" t="s">
        <v>12825</v>
      </c>
      <c r="C1699" s="96" t="s">
        <v>3</v>
      </c>
      <c r="D1699" s="96">
        <v>262.06</v>
      </c>
    </row>
    <row r="1700" spans="1:4" ht="15" customHeight="1" x14ac:dyDescent="0.2">
      <c r="A1700" s="97" t="s">
        <v>28488</v>
      </c>
      <c r="B1700" s="98" t="s">
        <v>28489</v>
      </c>
      <c r="C1700" s="98" t="s">
        <v>5701</v>
      </c>
      <c r="D1700" s="99">
        <v>1271.06</v>
      </c>
    </row>
    <row r="1701" spans="1:4" ht="15" customHeight="1" x14ac:dyDescent="0.2">
      <c r="A1701" s="97" t="s">
        <v>28490</v>
      </c>
      <c r="B1701" s="98" t="s">
        <v>28491</v>
      </c>
      <c r="C1701" s="98" t="s">
        <v>5701</v>
      </c>
      <c r="D1701" s="99">
        <v>1364.54</v>
      </c>
    </row>
    <row r="1702" spans="1:4" ht="15" customHeight="1" x14ac:dyDescent="0.2">
      <c r="A1702" s="97" t="s">
        <v>12826</v>
      </c>
      <c r="B1702" s="98" t="s">
        <v>16697</v>
      </c>
      <c r="C1702" s="98"/>
      <c r="D1702" s="99"/>
    </row>
    <row r="1703" spans="1:4" ht="15" customHeight="1" x14ac:dyDescent="0.2">
      <c r="A1703" s="94" t="s">
        <v>12827</v>
      </c>
      <c r="B1703" s="95" t="s">
        <v>12828</v>
      </c>
      <c r="C1703" s="96" t="s">
        <v>15645</v>
      </c>
      <c r="D1703" s="96">
        <v>3303.8</v>
      </c>
    </row>
    <row r="1704" spans="1:4" ht="15" customHeight="1" x14ac:dyDescent="0.2">
      <c r="A1704" s="97" t="s">
        <v>12829</v>
      </c>
      <c r="B1704" s="98" t="s">
        <v>12830</v>
      </c>
      <c r="C1704" s="98" t="s">
        <v>15645</v>
      </c>
      <c r="D1704" s="99">
        <v>7116.09</v>
      </c>
    </row>
    <row r="1705" spans="1:4" ht="15" customHeight="1" x14ac:dyDescent="0.2">
      <c r="A1705" s="97" t="s">
        <v>12831</v>
      </c>
      <c r="B1705" s="98" t="s">
        <v>12832</v>
      </c>
      <c r="C1705" s="98" t="s">
        <v>15645</v>
      </c>
      <c r="D1705" s="99">
        <v>6639.89</v>
      </c>
    </row>
    <row r="1706" spans="1:4" ht="15" customHeight="1" x14ac:dyDescent="0.2">
      <c r="A1706" s="97" t="s">
        <v>12833</v>
      </c>
      <c r="B1706" s="98" t="s">
        <v>12834</v>
      </c>
      <c r="C1706" s="98" t="s">
        <v>15645</v>
      </c>
      <c r="D1706" s="99">
        <v>6639.89</v>
      </c>
    </row>
    <row r="1707" spans="1:4" ht="15" customHeight="1" x14ac:dyDescent="0.2">
      <c r="A1707" s="94" t="s">
        <v>12835</v>
      </c>
      <c r="B1707" s="95" t="s">
        <v>12836</v>
      </c>
      <c r="C1707" s="96" t="s">
        <v>15645</v>
      </c>
      <c r="D1707" s="96">
        <v>2711.45</v>
      </c>
    </row>
    <row r="1708" spans="1:4" ht="15" customHeight="1" x14ac:dyDescent="0.2">
      <c r="A1708" s="97" t="s">
        <v>12837</v>
      </c>
      <c r="B1708" s="98" t="s">
        <v>12838</v>
      </c>
      <c r="C1708" s="98"/>
      <c r="D1708" s="99"/>
    </row>
    <row r="1709" spans="1:4" ht="15" customHeight="1" x14ac:dyDescent="0.2">
      <c r="A1709" s="97" t="s">
        <v>12839</v>
      </c>
      <c r="B1709" s="98" t="s">
        <v>12840</v>
      </c>
      <c r="C1709" s="98" t="s">
        <v>15645</v>
      </c>
      <c r="D1709" s="99">
        <v>35.43</v>
      </c>
    </row>
    <row r="1710" spans="1:4" ht="15" customHeight="1" x14ac:dyDescent="0.2">
      <c r="A1710" s="97" t="s">
        <v>16435</v>
      </c>
      <c r="B1710" s="98" t="s">
        <v>13221</v>
      </c>
      <c r="C1710" s="98"/>
      <c r="D1710" s="99"/>
    </row>
    <row r="1711" spans="1:4" ht="15" customHeight="1" x14ac:dyDescent="0.2">
      <c r="A1711" s="97" t="s">
        <v>16436</v>
      </c>
      <c r="B1711" s="98" t="s">
        <v>13222</v>
      </c>
      <c r="C1711" s="98" t="s">
        <v>3</v>
      </c>
      <c r="D1711" s="99">
        <v>46.53</v>
      </c>
    </row>
    <row r="1712" spans="1:4" ht="15" customHeight="1" x14ac:dyDescent="0.2">
      <c r="A1712" s="94" t="s">
        <v>16437</v>
      </c>
      <c r="B1712" s="95" t="s">
        <v>13223</v>
      </c>
      <c r="C1712" s="96" t="s">
        <v>3</v>
      </c>
      <c r="D1712" s="96">
        <v>60.14</v>
      </c>
    </row>
    <row r="1713" spans="1:4" ht="15" customHeight="1" x14ac:dyDescent="0.2">
      <c r="A1713" s="97" t="s">
        <v>16438</v>
      </c>
      <c r="B1713" s="98" t="s">
        <v>13224</v>
      </c>
      <c r="C1713" s="98" t="s">
        <v>3</v>
      </c>
      <c r="D1713" s="99">
        <v>36.229999999999997</v>
      </c>
    </row>
    <row r="1714" spans="1:4" ht="15" customHeight="1" x14ac:dyDescent="0.2">
      <c r="A1714" s="94" t="s">
        <v>16439</v>
      </c>
      <c r="B1714" s="95" t="s">
        <v>13225</v>
      </c>
      <c r="C1714" s="96" t="s">
        <v>3</v>
      </c>
      <c r="D1714" s="96">
        <v>50.11</v>
      </c>
    </row>
    <row r="1715" spans="1:4" ht="15" customHeight="1" x14ac:dyDescent="0.2">
      <c r="A1715" s="97" t="s">
        <v>16440</v>
      </c>
      <c r="B1715" s="98" t="s">
        <v>13226</v>
      </c>
      <c r="C1715" s="98"/>
      <c r="D1715" s="99"/>
    </row>
    <row r="1716" spans="1:4" ht="15" customHeight="1" x14ac:dyDescent="0.2">
      <c r="A1716" s="97" t="s">
        <v>16441</v>
      </c>
      <c r="B1716" s="98" t="s">
        <v>10222</v>
      </c>
      <c r="C1716" s="98" t="s">
        <v>3</v>
      </c>
      <c r="D1716" s="99">
        <v>33.43</v>
      </c>
    </row>
    <row r="1717" spans="1:4" ht="15" customHeight="1" x14ac:dyDescent="0.2">
      <c r="A1717" s="91" t="s">
        <v>16442</v>
      </c>
      <c r="B1717" s="92" t="s">
        <v>13227</v>
      </c>
      <c r="C1717" s="93" t="s">
        <v>3</v>
      </c>
      <c r="D1717" s="93">
        <v>49.79</v>
      </c>
    </row>
    <row r="1718" spans="1:4" ht="15" customHeight="1" x14ac:dyDescent="0.2">
      <c r="A1718" s="94" t="s">
        <v>16443</v>
      </c>
      <c r="B1718" s="95" t="s">
        <v>13239</v>
      </c>
      <c r="C1718" s="96"/>
      <c r="D1718" s="96"/>
    </row>
    <row r="1719" spans="1:4" ht="15" customHeight="1" x14ac:dyDescent="0.2">
      <c r="A1719" s="97" t="s">
        <v>16444</v>
      </c>
      <c r="B1719" s="98" t="s">
        <v>13240</v>
      </c>
      <c r="C1719" s="98" t="s">
        <v>3</v>
      </c>
      <c r="D1719" s="99">
        <v>28.03</v>
      </c>
    </row>
    <row r="1720" spans="1:4" ht="15" customHeight="1" x14ac:dyDescent="0.2">
      <c r="A1720" s="97" t="s">
        <v>16445</v>
      </c>
      <c r="B1720" s="98" t="s">
        <v>13241</v>
      </c>
      <c r="C1720" s="98"/>
      <c r="D1720" s="99"/>
    </row>
    <row r="1721" spans="1:4" ht="15" customHeight="1" x14ac:dyDescent="0.2">
      <c r="A1721" s="97" t="s">
        <v>16446</v>
      </c>
      <c r="B1721" s="98" t="s">
        <v>16447</v>
      </c>
      <c r="C1721" s="98" t="s">
        <v>3</v>
      </c>
      <c r="D1721" s="99">
        <v>235.95</v>
      </c>
    </row>
    <row r="1722" spans="1:4" ht="15" customHeight="1" x14ac:dyDescent="0.2">
      <c r="A1722" s="97" t="s">
        <v>16448</v>
      </c>
      <c r="B1722" s="98" t="s">
        <v>16449</v>
      </c>
      <c r="C1722" s="98" t="s">
        <v>3</v>
      </c>
      <c r="D1722" s="99">
        <v>229.66</v>
      </c>
    </row>
    <row r="1723" spans="1:4" ht="15" customHeight="1" x14ac:dyDescent="0.2">
      <c r="A1723" s="97" t="s">
        <v>16698</v>
      </c>
      <c r="B1723" s="98" t="s">
        <v>16699</v>
      </c>
      <c r="C1723" s="98"/>
      <c r="D1723" s="99"/>
    </row>
    <row r="1724" spans="1:4" ht="15" customHeight="1" x14ac:dyDescent="0.2">
      <c r="A1724" s="94" t="s">
        <v>16700</v>
      </c>
      <c r="B1724" s="95" t="s">
        <v>16701</v>
      </c>
      <c r="C1724" s="96" t="s">
        <v>15645</v>
      </c>
      <c r="D1724" s="96">
        <v>638.37</v>
      </c>
    </row>
    <row r="1725" spans="1:4" ht="15" customHeight="1" x14ac:dyDescent="0.2">
      <c r="A1725" s="97" t="s">
        <v>16702</v>
      </c>
      <c r="B1725" s="98" t="s">
        <v>16703</v>
      </c>
      <c r="C1725" s="98" t="s">
        <v>15645</v>
      </c>
      <c r="D1725" s="99">
        <v>653.37</v>
      </c>
    </row>
    <row r="1726" spans="1:4" ht="15" customHeight="1" x14ac:dyDescent="0.2">
      <c r="A1726" s="97" t="s">
        <v>16704</v>
      </c>
      <c r="B1726" s="98" t="s">
        <v>16705</v>
      </c>
      <c r="C1726" s="98" t="s">
        <v>15645</v>
      </c>
      <c r="D1726" s="99">
        <v>293.58</v>
      </c>
    </row>
    <row r="1727" spans="1:4" ht="15" customHeight="1" x14ac:dyDescent="0.2">
      <c r="A1727" s="97" t="s">
        <v>16706</v>
      </c>
      <c r="B1727" s="98" t="s">
        <v>16707</v>
      </c>
      <c r="C1727" s="98" t="s">
        <v>15645</v>
      </c>
      <c r="D1727" s="99">
        <v>323.58</v>
      </c>
    </row>
    <row r="1728" spans="1:4" ht="15" customHeight="1" x14ac:dyDescent="0.2">
      <c r="A1728" s="97">
        <v>19</v>
      </c>
      <c r="B1728" s="98" t="s">
        <v>12841</v>
      </c>
      <c r="C1728" s="98"/>
      <c r="D1728" s="99"/>
    </row>
    <row r="1729" spans="1:4" ht="15" customHeight="1" x14ac:dyDescent="0.2">
      <c r="A1729" s="97" t="s">
        <v>12842</v>
      </c>
      <c r="B1729" s="98" t="s">
        <v>12843</v>
      </c>
      <c r="C1729" s="98"/>
      <c r="D1729" s="99"/>
    </row>
    <row r="1730" spans="1:4" ht="15" customHeight="1" x14ac:dyDescent="0.2">
      <c r="A1730" s="97" t="s">
        <v>12844</v>
      </c>
      <c r="B1730" s="98" t="s">
        <v>12845</v>
      </c>
      <c r="C1730" s="98" t="s">
        <v>3</v>
      </c>
      <c r="D1730" s="99">
        <v>138.28</v>
      </c>
    </row>
    <row r="1731" spans="1:4" ht="15" customHeight="1" x14ac:dyDescent="0.2">
      <c r="A1731" s="97" t="s">
        <v>12846</v>
      </c>
      <c r="B1731" s="98" t="s">
        <v>12847</v>
      </c>
      <c r="C1731" s="98" t="s">
        <v>3</v>
      </c>
      <c r="D1731" s="99">
        <v>446.41</v>
      </c>
    </row>
    <row r="1732" spans="1:4" ht="15" customHeight="1" x14ac:dyDescent="0.2">
      <c r="A1732" s="97" t="s">
        <v>12848</v>
      </c>
      <c r="B1732" s="98" t="s">
        <v>12849</v>
      </c>
      <c r="C1732" s="98" t="s">
        <v>3</v>
      </c>
      <c r="D1732" s="99">
        <v>1320.93</v>
      </c>
    </row>
    <row r="1733" spans="1:4" ht="15" customHeight="1" x14ac:dyDescent="0.2">
      <c r="A1733" s="97" t="s">
        <v>12850</v>
      </c>
      <c r="B1733" s="98" t="s">
        <v>12851</v>
      </c>
      <c r="C1733" s="98" t="s">
        <v>3</v>
      </c>
      <c r="D1733" s="99">
        <v>262.70999999999998</v>
      </c>
    </row>
    <row r="1734" spans="1:4" ht="15" customHeight="1" x14ac:dyDescent="0.2">
      <c r="A1734" s="97" t="s">
        <v>12852</v>
      </c>
      <c r="B1734" s="98" t="s">
        <v>12853</v>
      </c>
      <c r="C1734" s="98" t="s">
        <v>3</v>
      </c>
      <c r="D1734" s="99">
        <v>902.88</v>
      </c>
    </row>
    <row r="1735" spans="1:4" ht="15" customHeight="1" x14ac:dyDescent="0.2">
      <c r="A1735" s="97" t="s">
        <v>12854</v>
      </c>
      <c r="B1735" s="98" t="s">
        <v>12855</v>
      </c>
      <c r="C1735" s="98"/>
      <c r="D1735" s="99"/>
    </row>
    <row r="1736" spans="1:4" ht="15" customHeight="1" x14ac:dyDescent="0.2">
      <c r="A1736" s="97" t="s">
        <v>12856</v>
      </c>
      <c r="B1736" s="98" t="s">
        <v>12857</v>
      </c>
      <c r="C1736" s="98" t="s">
        <v>3</v>
      </c>
      <c r="D1736" s="99">
        <v>176.31</v>
      </c>
    </row>
    <row r="1737" spans="1:4" ht="15" customHeight="1" x14ac:dyDescent="0.2">
      <c r="A1737" s="94" t="s">
        <v>12858</v>
      </c>
      <c r="B1737" s="95" t="s">
        <v>12859</v>
      </c>
      <c r="C1737" s="96" t="s">
        <v>3</v>
      </c>
      <c r="D1737" s="96">
        <v>218.7</v>
      </c>
    </row>
    <row r="1738" spans="1:4" ht="15" customHeight="1" x14ac:dyDescent="0.2">
      <c r="A1738" s="97" t="s">
        <v>12860</v>
      </c>
      <c r="B1738" s="98" t="s">
        <v>12861</v>
      </c>
      <c r="C1738" s="98" t="s">
        <v>3</v>
      </c>
      <c r="D1738" s="99">
        <v>292.57</v>
      </c>
    </row>
    <row r="1739" spans="1:4" ht="15" customHeight="1" x14ac:dyDescent="0.2">
      <c r="A1739" s="97" t="s">
        <v>12862</v>
      </c>
      <c r="B1739" s="98" t="s">
        <v>12863</v>
      </c>
      <c r="C1739" s="98" t="s">
        <v>3</v>
      </c>
      <c r="D1739" s="99">
        <v>471.69</v>
      </c>
    </row>
    <row r="1740" spans="1:4" ht="15" customHeight="1" x14ac:dyDescent="0.2">
      <c r="A1740" s="97" t="s">
        <v>12864</v>
      </c>
      <c r="B1740" s="98" t="s">
        <v>12865</v>
      </c>
      <c r="C1740" s="98" t="s">
        <v>3</v>
      </c>
      <c r="D1740" s="99">
        <v>489.1</v>
      </c>
    </row>
    <row r="1741" spans="1:4" ht="15" customHeight="1" x14ac:dyDescent="0.2">
      <c r="A1741" s="97" t="s">
        <v>12866</v>
      </c>
      <c r="B1741" s="98" t="s">
        <v>12867</v>
      </c>
      <c r="C1741" s="98" t="s">
        <v>3</v>
      </c>
      <c r="D1741" s="99">
        <v>961.15</v>
      </c>
    </row>
    <row r="1742" spans="1:4" ht="15" customHeight="1" x14ac:dyDescent="0.2">
      <c r="A1742" s="97" t="s">
        <v>12868</v>
      </c>
      <c r="B1742" s="98" t="s">
        <v>12869</v>
      </c>
      <c r="C1742" s="98" t="s">
        <v>3</v>
      </c>
      <c r="D1742" s="99">
        <v>1398.87</v>
      </c>
    </row>
    <row r="1743" spans="1:4" ht="15" customHeight="1" x14ac:dyDescent="0.2">
      <c r="A1743" s="97" t="s">
        <v>12870</v>
      </c>
      <c r="B1743" s="98" t="s">
        <v>12871</v>
      </c>
      <c r="C1743" s="98"/>
      <c r="D1743" s="99"/>
    </row>
    <row r="1744" spans="1:4" ht="15" customHeight="1" x14ac:dyDescent="0.2">
      <c r="A1744" s="97" t="s">
        <v>12872</v>
      </c>
      <c r="B1744" s="98" t="s">
        <v>12857</v>
      </c>
      <c r="C1744" s="98" t="s">
        <v>3</v>
      </c>
      <c r="D1744" s="99">
        <v>202.31</v>
      </c>
    </row>
    <row r="1745" spans="1:4" ht="15" customHeight="1" x14ac:dyDescent="0.2">
      <c r="A1745" s="97" t="s">
        <v>12873</v>
      </c>
      <c r="B1745" s="98" t="s">
        <v>12859</v>
      </c>
      <c r="C1745" s="98" t="s">
        <v>3</v>
      </c>
      <c r="D1745" s="99">
        <v>266.29000000000002</v>
      </c>
    </row>
    <row r="1746" spans="1:4" ht="15" customHeight="1" x14ac:dyDescent="0.2">
      <c r="A1746" s="97" t="s">
        <v>12874</v>
      </c>
      <c r="B1746" s="98" t="s">
        <v>12861</v>
      </c>
      <c r="C1746" s="98" t="s">
        <v>3</v>
      </c>
      <c r="D1746" s="99">
        <v>334.57</v>
      </c>
    </row>
    <row r="1747" spans="1:4" ht="15" customHeight="1" x14ac:dyDescent="0.2">
      <c r="A1747" s="97" t="s">
        <v>12875</v>
      </c>
      <c r="B1747" s="98" t="s">
        <v>12863</v>
      </c>
      <c r="C1747" s="98" t="s">
        <v>3</v>
      </c>
      <c r="D1747" s="99">
        <v>542.69000000000005</v>
      </c>
    </row>
    <row r="1748" spans="1:4" ht="15" customHeight="1" x14ac:dyDescent="0.2">
      <c r="A1748" s="97" t="s">
        <v>12876</v>
      </c>
      <c r="B1748" s="98" t="s">
        <v>12865</v>
      </c>
      <c r="C1748" s="98" t="s">
        <v>3</v>
      </c>
      <c r="D1748" s="99">
        <v>744.1</v>
      </c>
    </row>
    <row r="1749" spans="1:4" ht="15" customHeight="1" x14ac:dyDescent="0.2">
      <c r="A1749" s="94" t="s">
        <v>12877</v>
      </c>
      <c r="B1749" s="95" t="s">
        <v>12867</v>
      </c>
      <c r="C1749" s="96" t="s">
        <v>3</v>
      </c>
      <c r="D1749" s="96">
        <v>1104.1500000000001</v>
      </c>
    </row>
    <row r="1750" spans="1:4" ht="15" customHeight="1" x14ac:dyDescent="0.2">
      <c r="A1750" s="97" t="s">
        <v>12878</v>
      </c>
      <c r="B1750" s="98" t="s">
        <v>12869</v>
      </c>
      <c r="C1750" s="98" t="s">
        <v>3</v>
      </c>
      <c r="D1750" s="99">
        <v>1756.25</v>
      </c>
    </row>
    <row r="1751" spans="1:4" ht="15" customHeight="1" x14ac:dyDescent="0.2">
      <c r="A1751" s="97" t="s">
        <v>12879</v>
      </c>
      <c r="B1751" s="98" t="s">
        <v>12880</v>
      </c>
      <c r="C1751" s="98"/>
      <c r="D1751" s="99"/>
    </row>
    <row r="1752" spans="1:4" ht="15" customHeight="1" x14ac:dyDescent="0.2">
      <c r="A1752" s="97" t="s">
        <v>12881</v>
      </c>
      <c r="B1752" s="98" t="s">
        <v>12861</v>
      </c>
      <c r="C1752" s="98" t="s">
        <v>3</v>
      </c>
      <c r="D1752" s="99">
        <v>397.57</v>
      </c>
    </row>
    <row r="1753" spans="1:4" ht="15" customHeight="1" x14ac:dyDescent="0.2">
      <c r="A1753" s="97" t="s">
        <v>12882</v>
      </c>
      <c r="B1753" s="98" t="s">
        <v>12863</v>
      </c>
      <c r="C1753" s="98" t="s">
        <v>3</v>
      </c>
      <c r="D1753" s="99">
        <v>649.69000000000005</v>
      </c>
    </row>
    <row r="1754" spans="1:4" ht="15" customHeight="1" x14ac:dyDescent="0.2">
      <c r="A1754" s="97" t="s">
        <v>12883</v>
      </c>
      <c r="B1754" s="98" t="s">
        <v>12865</v>
      </c>
      <c r="C1754" s="98" t="s">
        <v>3</v>
      </c>
      <c r="D1754" s="99">
        <v>864.87</v>
      </c>
    </row>
    <row r="1755" spans="1:4" ht="15" customHeight="1" x14ac:dyDescent="0.2">
      <c r="A1755" s="97" t="s">
        <v>12884</v>
      </c>
      <c r="B1755" s="98" t="s">
        <v>12867</v>
      </c>
      <c r="C1755" s="98" t="s">
        <v>3</v>
      </c>
      <c r="D1755" s="99">
        <v>1345.41</v>
      </c>
    </row>
    <row r="1756" spans="1:4" ht="15" customHeight="1" x14ac:dyDescent="0.2">
      <c r="A1756" s="97" t="s">
        <v>12885</v>
      </c>
      <c r="B1756" s="98" t="s">
        <v>12869</v>
      </c>
      <c r="C1756" s="98" t="s">
        <v>3</v>
      </c>
      <c r="D1756" s="99">
        <v>1993.4</v>
      </c>
    </row>
    <row r="1757" spans="1:4" ht="15" customHeight="1" x14ac:dyDescent="0.2">
      <c r="A1757" s="97" t="s">
        <v>12886</v>
      </c>
      <c r="B1757" s="98" t="s">
        <v>12887</v>
      </c>
      <c r="C1757" s="98"/>
      <c r="D1757" s="99"/>
    </row>
    <row r="1758" spans="1:4" ht="15" customHeight="1" x14ac:dyDescent="0.2">
      <c r="A1758" s="97" t="s">
        <v>12888</v>
      </c>
      <c r="B1758" s="98" t="s">
        <v>12889</v>
      </c>
      <c r="C1758" s="98" t="s">
        <v>39</v>
      </c>
      <c r="D1758" s="99">
        <v>650.83000000000004</v>
      </c>
    </row>
    <row r="1759" spans="1:4" ht="15" customHeight="1" x14ac:dyDescent="0.2">
      <c r="A1759" s="97" t="s">
        <v>12890</v>
      </c>
      <c r="B1759" s="98" t="s">
        <v>12891</v>
      </c>
      <c r="C1759" s="98"/>
      <c r="D1759" s="99"/>
    </row>
    <row r="1760" spans="1:4" ht="15" customHeight="1" x14ac:dyDescent="0.2">
      <c r="A1760" s="94" t="s">
        <v>12892</v>
      </c>
      <c r="B1760" s="95" t="s">
        <v>12893</v>
      </c>
      <c r="C1760" s="96" t="s">
        <v>2</v>
      </c>
      <c r="D1760" s="96">
        <v>31.11</v>
      </c>
    </row>
    <row r="1761" spans="1:4" ht="15" customHeight="1" x14ac:dyDescent="0.2">
      <c r="A1761" s="97" t="s">
        <v>12894</v>
      </c>
      <c r="B1761" s="98" t="s">
        <v>12895</v>
      </c>
      <c r="C1761" s="98"/>
      <c r="D1761" s="99"/>
    </row>
    <row r="1762" spans="1:4" ht="15" customHeight="1" x14ac:dyDescent="0.2">
      <c r="A1762" s="97" t="s">
        <v>12896</v>
      </c>
      <c r="B1762" s="98" t="s">
        <v>12897</v>
      </c>
      <c r="C1762" s="98" t="s">
        <v>2</v>
      </c>
      <c r="D1762" s="99">
        <v>49.99</v>
      </c>
    </row>
    <row r="1763" spans="1:4" ht="15" customHeight="1" x14ac:dyDescent="0.2">
      <c r="A1763" s="97" t="s">
        <v>12898</v>
      </c>
      <c r="B1763" s="98" t="s">
        <v>12899</v>
      </c>
      <c r="C1763" s="98"/>
      <c r="D1763" s="99"/>
    </row>
    <row r="1764" spans="1:4" ht="15" customHeight="1" x14ac:dyDescent="0.2">
      <c r="A1764" s="97" t="s">
        <v>12900</v>
      </c>
      <c r="B1764" s="98" t="s">
        <v>12901</v>
      </c>
      <c r="C1764" s="98" t="s">
        <v>15645</v>
      </c>
      <c r="D1764" s="99">
        <v>1252.24</v>
      </c>
    </row>
    <row r="1765" spans="1:4" ht="15" customHeight="1" x14ac:dyDescent="0.2">
      <c r="A1765" s="97" t="s">
        <v>12902</v>
      </c>
      <c r="B1765" s="98" t="s">
        <v>12903</v>
      </c>
      <c r="C1765" s="98" t="s">
        <v>15645</v>
      </c>
      <c r="D1765" s="99">
        <v>1373</v>
      </c>
    </row>
    <row r="1766" spans="1:4" ht="15" customHeight="1" x14ac:dyDescent="0.2">
      <c r="A1766" s="94" t="s">
        <v>12904</v>
      </c>
      <c r="B1766" s="95" t="s">
        <v>12905</v>
      </c>
      <c r="C1766" s="96" t="s">
        <v>15645</v>
      </c>
      <c r="D1766" s="96">
        <v>1500.43</v>
      </c>
    </row>
    <row r="1767" spans="1:4" ht="15" customHeight="1" x14ac:dyDescent="0.2">
      <c r="A1767" s="97" t="s">
        <v>12906</v>
      </c>
      <c r="B1767" s="98" t="s">
        <v>12907</v>
      </c>
      <c r="C1767" s="98" t="s">
        <v>15645</v>
      </c>
      <c r="D1767" s="99">
        <v>1631.21</v>
      </c>
    </row>
    <row r="1768" spans="1:4" ht="15" customHeight="1" x14ac:dyDescent="0.2">
      <c r="A1768" s="97" t="s">
        <v>12908</v>
      </c>
      <c r="B1768" s="98" t="s">
        <v>12909</v>
      </c>
      <c r="C1768" s="98" t="s">
        <v>15645</v>
      </c>
      <c r="D1768" s="99">
        <v>1773.45</v>
      </c>
    </row>
    <row r="1769" spans="1:4" ht="15" customHeight="1" x14ac:dyDescent="0.2">
      <c r="A1769" s="97" t="s">
        <v>12910</v>
      </c>
      <c r="B1769" s="98" t="s">
        <v>12911</v>
      </c>
      <c r="C1769" s="98" t="s">
        <v>15645</v>
      </c>
      <c r="D1769" s="99">
        <v>1913.07</v>
      </c>
    </row>
    <row r="1770" spans="1:4" ht="15" customHeight="1" x14ac:dyDescent="0.2">
      <c r="A1770" s="97" t="s">
        <v>12912</v>
      </c>
      <c r="B1770" s="98" t="s">
        <v>12913</v>
      </c>
      <c r="C1770" s="98" t="s">
        <v>15645</v>
      </c>
      <c r="D1770" s="99">
        <v>2639.68</v>
      </c>
    </row>
    <row r="1771" spans="1:4" ht="15" customHeight="1" x14ac:dyDescent="0.2">
      <c r="A1771" s="97" t="s">
        <v>12914</v>
      </c>
      <c r="B1771" s="98" t="s">
        <v>12915</v>
      </c>
      <c r="C1771" s="98" t="s">
        <v>15645</v>
      </c>
      <c r="D1771" s="99">
        <v>2807.85</v>
      </c>
    </row>
    <row r="1772" spans="1:4" ht="15" customHeight="1" x14ac:dyDescent="0.2">
      <c r="A1772" s="94" t="s">
        <v>12916</v>
      </c>
      <c r="B1772" s="95" t="s">
        <v>12917</v>
      </c>
      <c r="C1772" s="96" t="s">
        <v>15645</v>
      </c>
      <c r="D1772" s="96">
        <v>3191.94</v>
      </c>
    </row>
    <row r="1773" spans="1:4" ht="15" customHeight="1" x14ac:dyDescent="0.2">
      <c r="A1773" s="97" t="s">
        <v>12918</v>
      </c>
      <c r="B1773" s="98" t="s">
        <v>12919</v>
      </c>
      <c r="C1773" s="98" t="s">
        <v>15645</v>
      </c>
      <c r="D1773" s="99">
        <v>3568.33</v>
      </c>
    </row>
    <row r="1774" spans="1:4" ht="15" customHeight="1" x14ac:dyDescent="0.2">
      <c r="A1774" s="97" t="s">
        <v>12920</v>
      </c>
      <c r="B1774" s="98" t="s">
        <v>12921</v>
      </c>
      <c r="C1774" s="98"/>
      <c r="D1774" s="99"/>
    </row>
    <row r="1775" spans="1:4" ht="15" customHeight="1" x14ac:dyDescent="0.2">
      <c r="A1775" s="97" t="s">
        <v>16708</v>
      </c>
      <c r="B1775" s="98" t="s">
        <v>16709</v>
      </c>
      <c r="C1775" s="98" t="s">
        <v>15645</v>
      </c>
      <c r="D1775" s="99">
        <v>1053.04</v>
      </c>
    </row>
    <row r="1776" spans="1:4" ht="15" customHeight="1" x14ac:dyDescent="0.2">
      <c r="A1776" s="97" t="s">
        <v>16710</v>
      </c>
      <c r="B1776" s="98" t="s">
        <v>16711</v>
      </c>
      <c r="C1776" s="98" t="s">
        <v>15645</v>
      </c>
      <c r="D1776" s="99">
        <v>1796.05</v>
      </c>
    </row>
    <row r="1777" spans="1:4" ht="15" customHeight="1" x14ac:dyDescent="0.2">
      <c r="A1777" s="97" t="s">
        <v>12922</v>
      </c>
      <c r="B1777" s="98" t="s">
        <v>12923</v>
      </c>
      <c r="C1777" s="98"/>
      <c r="D1777" s="99"/>
    </row>
    <row r="1778" spans="1:4" ht="15" customHeight="1" x14ac:dyDescent="0.2">
      <c r="A1778" s="94" t="s">
        <v>16712</v>
      </c>
      <c r="B1778" s="95" t="s">
        <v>16713</v>
      </c>
      <c r="C1778" s="96" t="s">
        <v>3</v>
      </c>
      <c r="D1778" s="96">
        <v>920.37</v>
      </c>
    </row>
    <row r="1779" spans="1:4" ht="15" customHeight="1" x14ac:dyDescent="0.2">
      <c r="A1779" s="97" t="s">
        <v>16714</v>
      </c>
      <c r="B1779" s="98" t="s">
        <v>16715</v>
      </c>
      <c r="C1779" s="98" t="s">
        <v>3</v>
      </c>
      <c r="D1779" s="99">
        <v>1540.23</v>
      </c>
    </row>
    <row r="1780" spans="1:4" ht="15" customHeight="1" x14ac:dyDescent="0.2">
      <c r="A1780" s="94" t="s">
        <v>12924</v>
      </c>
      <c r="B1780" s="95" t="s">
        <v>12925</v>
      </c>
      <c r="C1780" s="96"/>
      <c r="D1780" s="96"/>
    </row>
    <row r="1781" spans="1:4" ht="15" customHeight="1" x14ac:dyDescent="0.2">
      <c r="A1781" s="97" t="s">
        <v>12926</v>
      </c>
      <c r="B1781" s="98" t="s">
        <v>12927</v>
      </c>
      <c r="C1781" s="98" t="s">
        <v>15645</v>
      </c>
      <c r="D1781" s="99">
        <v>664.97</v>
      </c>
    </row>
    <row r="1782" spans="1:4" ht="15" customHeight="1" x14ac:dyDescent="0.2">
      <c r="A1782" s="97" t="s">
        <v>12928</v>
      </c>
      <c r="B1782" s="98" t="s">
        <v>12929</v>
      </c>
      <c r="C1782" s="98" t="s">
        <v>15645</v>
      </c>
      <c r="D1782" s="99">
        <v>401.86</v>
      </c>
    </row>
    <row r="1783" spans="1:4" ht="15" customHeight="1" x14ac:dyDescent="0.2">
      <c r="A1783" s="97" t="s">
        <v>12930</v>
      </c>
      <c r="B1783" s="98" t="s">
        <v>12931</v>
      </c>
      <c r="C1783" s="98"/>
      <c r="D1783" s="99"/>
    </row>
    <row r="1784" spans="1:4" ht="15" customHeight="1" x14ac:dyDescent="0.2">
      <c r="A1784" s="97" t="s">
        <v>12932</v>
      </c>
      <c r="B1784" s="98" t="s">
        <v>12927</v>
      </c>
      <c r="C1784" s="98" t="s">
        <v>15645</v>
      </c>
      <c r="D1784" s="99">
        <v>1213.1500000000001</v>
      </c>
    </row>
    <row r="1785" spans="1:4" ht="15" customHeight="1" x14ac:dyDescent="0.2">
      <c r="A1785" s="94" t="s">
        <v>12933</v>
      </c>
      <c r="B1785" s="95" t="s">
        <v>12929</v>
      </c>
      <c r="C1785" s="96" t="s">
        <v>15645</v>
      </c>
      <c r="D1785" s="96">
        <v>230.78</v>
      </c>
    </row>
    <row r="1786" spans="1:4" ht="15" customHeight="1" x14ac:dyDescent="0.2">
      <c r="A1786" s="97" t="s">
        <v>12934</v>
      </c>
      <c r="B1786" s="98" t="s">
        <v>12935</v>
      </c>
      <c r="C1786" s="98"/>
      <c r="D1786" s="99"/>
    </row>
    <row r="1787" spans="1:4" ht="15" customHeight="1" x14ac:dyDescent="0.2">
      <c r="A1787" s="97" t="s">
        <v>12936</v>
      </c>
      <c r="B1787" s="98" t="s">
        <v>12901</v>
      </c>
      <c r="C1787" s="98" t="s">
        <v>15645</v>
      </c>
      <c r="D1787" s="99">
        <v>1576.44</v>
      </c>
    </row>
    <row r="1788" spans="1:4" ht="15" customHeight="1" x14ac:dyDescent="0.2">
      <c r="A1788" s="94" t="s">
        <v>12937</v>
      </c>
      <c r="B1788" s="95" t="s">
        <v>12903</v>
      </c>
      <c r="C1788" s="96" t="s">
        <v>15645</v>
      </c>
      <c r="D1788" s="96">
        <v>1811</v>
      </c>
    </row>
    <row r="1789" spans="1:4" ht="15" customHeight="1" x14ac:dyDescent="0.2">
      <c r="A1789" s="97" t="s">
        <v>12938</v>
      </c>
      <c r="B1789" s="98" t="s">
        <v>12905</v>
      </c>
      <c r="C1789" s="98" t="s">
        <v>15645</v>
      </c>
      <c r="D1789" s="99">
        <v>2054.31</v>
      </c>
    </row>
    <row r="1790" spans="1:4" ht="15" customHeight="1" x14ac:dyDescent="0.2">
      <c r="A1790" s="94" t="s">
        <v>12939</v>
      </c>
      <c r="B1790" s="95" t="s">
        <v>12907</v>
      </c>
      <c r="C1790" s="96" t="s">
        <v>15645</v>
      </c>
      <c r="D1790" s="96">
        <v>2534.62</v>
      </c>
    </row>
    <row r="1791" spans="1:4" ht="15" customHeight="1" x14ac:dyDescent="0.2">
      <c r="A1791" s="97" t="s">
        <v>12940</v>
      </c>
      <c r="B1791" s="98" t="s">
        <v>12909</v>
      </c>
      <c r="C1791" s="98" t="s">
        <v>15645</v>
      </c>
      <c r="D1791" s="99">
        <v>2992.09</v>
      </c>
    </row>
    <row r="1792" spans="1:4" ht="15" customHeight="1" x14ac:dyDescent="0.2">
      <c r="A1792" s="97" t="s">
        <v>12941</v>
      </c>
      <c r="B1792" s="98" t="s">
        <v>12911</v>
      </c>
      <c r="C1792" s="98" t="s">
        <v>15645</v>
      </c>
      <c r="D1792" s="99">
        <v>3293.63</v>
      </c>
    </row>
    <row r="1793" spans="1:4" ht="15" customHeight="1" x14ac:dyDescent="0.2">
      <c r="A1793" s="94" t="s">
        <v>12942</v>
      </c>
      <c r="B1793" s="95" t="s">
        <v>12913</v>
      </c>
      <c r="C1793" s="96" t="s">
        <v>15645</v>
      </c>
      <c r="D1793" s="96">
        <v>3873.27</v>
      </c>
    </row>
    <row r="1794" spans="1:4" ht="15" customHeight="1" x14ac:dyDescent="0.2">
      <c r="A1794" s="97" t="s">
        <v>12943</v>
      </c>
      <c r="B1794" s="98" t="s">
        <v>12915</v>
      </c>
      <c r="C1794" s="98" t="s">
        <v>15645</v>
      </c>
      <c r="D1794" s="99">
        <v>4243.74</v>
      </c>
    </row>
    <row r="1795" spans="1:4" ht="15" customHeight="1" x14ac:dyDescent="0.2">
      <c r="A1795" s="97" t="s">
        <v>12944</v>
      </c>
      <c r="B1795" s="98" t="s">
        <v>12917</v>
      </c>
      <c r="C1795" s="98" t="s">
        <v>15645</v>
      </c>
      <c r="D1795" s="99">
        <v>4584.28</v>
      </c>
    </row>
    <row r="1796" spans="1:4" ht="15" customHeight="1" x14ac:dyDescent="0.2">
      <c r="A1796" s="97" t="s">
        <v>12945</v>
      </c>
      <c r="B1796" s="98" t="s">
        <v>12919</v>
      </c>
      <c r="C1796" s="98" t="s">
        <v>15645</v>
      </c>
      <c r="D1796" s="99">
        <v>5338.12</v>
      </c>
    </row>
    <row r="1797" spans="1:4" ht="15" customHeight="1" x14ac:dyDescent="0.2">
      <c r="A1797" s="97" t="s">
        <v>12946</v>
      </c>
      <c r="B1797" s="98" t="s">
        <v>12947</v>
      </c>
      <c r="C1797" s="98"/>
      <c r="D1797" s="99"/>
    </row>
    <row r="1798" spans="1:4" ht="15" customHeight="1" x14ac:dyDescent="0.2">
      <c r="A1798" s="91" t="s">
        <v>12948</v>
      </c>
      <c r="B1798" s="92" t="s">
        <v>12901</v>
      </c>
      <c r="C1798" s="93" t="s">
        <v>15645</v>
      </c>
      <c r="D1798" s="93">
        <v>2047.72</v>
      </c>
    </row>
    <row r="1799" spans="1:4" ht="15" customHeight="1" x14ac:dyDescent="0.2">
      <c r="A1799" s="94" t="s">
        <v>12949</v>
      </c>
      <c r="B1799" s="95" t="s">
        <v>12903</v>
      </c>
      <c r="C1799" s="96" t="s">
        <v>15645</v>
      </c>
      <c r="D1799" s="96">
        <v>2429.19</v>
      </c>
    </row>
    <row r="1800" spans="1:4" ht="15" customHeight="1" x14ac:dyDescent="0.2">
      <c r="A1800" s="97" t="s">
        <v>12950</v>
      </c>
      <c r="B1800" s="98" t="s">
        <v>12905</v>
      </c>
      <c r="C1800" s="98" t="s">
        <v>15645</v>
      </c>
      <c r="D1800" s="99">
        <v>2717.47</v>
      </c>
    </row>
    <row r="1801" spans="1:4" ht="15" customHeight="1" x14ac:dyDescent="0.2">
      <c r="A1801" s="97" t="s">
        <v>12951</v>
      </c>
      <c r="B1801" s="98" t="s">
        <v>12907</v>
      </c>
      <c r="C1801" s="98" t="s">
        <v>15645</v>
      </c>
      <c r="D1801" s="99">
        <v>2999.51</v>
      </c>
    </row>
    <row r="1802" spans="1:4" ht="15" customHeight="1" x14ac:dyDescent="0.2">
      <c r="A1802" s="97" t="s">
        <v>12952</v>
      </c>
      <c r="B1802" s="98" t="s">
        <v>12909</v>
      </c>
      <c r="C1802" s="98" t="s">
        <v>15645</v>
      </c>
      <c r="D1802" s="99">
        <v>3610.22</v>
      </c>
    </row>
    <row r="1803" spans="1:4" ht="15" customHeight="1" x14ac:dyDescent="0.2">
      <c r="A1803" s="97" t="s">
        <v>12953</v>
      </c>
      <c r="B1803" s="98" t="s">
        <v>12911</v>
      </c>
      <c r="C1803" s="98" t="s">
        <v>15645</v>
      </c>
      <c r="D1803" s="99">
        <v>3935.73</v>
      </c>
    </row>
    <row r="1804" spans="1:4" ht="15" customHeight="1" x14ac:dyDescent="0.2">
      <c r="A1804" s="97" t="s">
        <v>12954</v>
      </c>
      <c r="B1804" s="98" t="s">
        <v>12913</v>
      </c>
      <c r="C1804" s="98" t="s">
        <v>15645</v>
      </c>
      <c r="D1804" s="99">
        <v>4253.03</v>
      </c>
    </row>
    <row r="1805" spans="1:4" ht="15" customHeight="1" x14ac:dyDescent="0.2">
      <c r="A1805" s="94" t="s">
        <v>12955</v>
      </c>
      <c r="B1805" s="95" t="s">
        <v>12915</v>
      </c>
      <c r="C1805" s="96" t="s">
        <v>15645</v>
      </c>
      <c r="D1805" s="96">
        <v>4601.6099999999997</v>
      </c>
    </row>
    <row r="1806" spans="1:4" ht="15" customHeight="1" x14ac:dyDescent="0.2">
      <c r="A1806" s="97" t="s">
        <v>12956</v>
      </c>
      <c r="B1806" s="98" t="s">
        <v>12917</v>
      </c>
      <c r="C1806" s="98" t="s">
        <v>15645</v>
      </c>
      <c r="D1806" s="99">
        <v>4953.63</v>
      </c>
    </row>
    <row r="1807" spans="1:4" ht="15" customHeight="1" x14ac:dyDescent="0.2">
      <c r="A1807" s="97" t="s">
        <v>12957</v>
      </c>
      <c r="B1807" s="98" t="s">
        <v>12919</v>
      </c>
      <c r="C1807" s="98" t="s">
        <v>15645</v>
      </c>
      <c r="D1807" s="99">
        <v>5724.99</v>
      </c>
    </row>
    <row r="1808" spans="1:4" ht="15" customHeight="1" x14ac:dyDescent="0.2">
      <c r="A1808" s="97" t="s">
        <v>12958</v>
      </c>
      <c r="B1808" s="98" t="s">
        <v>12959</v>
      </c>
      <c r="C1808" s="98"/>
      <c r="D1808" s="99"/>
    </row>
    <row r="1809" spans="1:4" ht="15" customHeight="1" x14ac:dyDescent="0.2">
      <c r="A1809" s="97" t="s">
        <v>12960</v>
      </c>
      <c r="B1809" s="98" t="s">
        <v>12901</v>
      </c>
      <c r="C1809" s="98" t="s">
        <v>15645</v>
      </c>
      <c r="D1809" s="99">
        <v>2504.39</v>
      </c>
    </row>
    <row r="1810" spans="1:4" ht="15" customHeight="1" x14ac:dyDescent="0.2">
      <c r="A1810" s="97" t="s">
        <v>12961</v>
      </c>
      <c r="B1810" s="98" t="s">
        <v>12903</v>
      </c>
      <c r="C1810" s="98" t="s">
        <v>15645</v>
      </c>
      <c r="D1810" s="99">
        <v>2791.97</v>
      </c>
    </row>
    <row r="1811" spans="1:4" ht="15" customHeight="1" x14ac:dyDescent="0.2">
      <c r="A1811" s="97" t="s">
        <v>12962</v>
      </c>
      <c r="B1811" s="98" t="s">
        <v>12905</v>
      </c>
      <c r="C1811" s="98" t="s">
        <v>15645</v>
      </c>
      <c r="D1811" s="99">
        <v>3094.08</v>
      </c>
    </row>
    <row r="1812" spans="1:4" ht="15" customHeight="1" x14ac:dyDescent="0.2">
      <c r="A1812" s="97" t="s">
        <v>12963</v>
      </c>
      <c r="B1812" s="98" t="s">
        <v>12907</v>
      </c>
      <c r="C1812" s="98" t="s">
        <v>15645</v>
      </c>
      <c r="D1812" s="99">
        <v>3546.81</v>
      </c>
    </row>
    <row r="1813" spans="1:4" ht="15" customHeight="1" x14ac:dyDescent="0.2">
      <c r="A1813" s="94" t="s">
        <v>12964</v>
      </c>
      <c r="B1813" s="95" t="s">
        <v>12909</v>
      </c>
      <c r="C1813" s="96" t="s">
        <v>15645</v>
      </c>
      <c r="D1813" s="96">
        <v>4050.71</v>
      </c>
    </row>
    <row r="1814" spans="1:4" ht="15" customHeight="1" x14ac:dyDescent="0.2">
      <c r="A1814" s="97" t="s">
        <v>12965</v>
      </c>
      <c r="B1814" s="98" t="s">
        <v>12911</v>
      </c>
      <c r="C1814" s="98" t="s">
        <v>15645</v>
      </c>
      <c r="D1814" s="99">
        <v>4394.21</v>
      </c>
    </row>
    <row r="1815" spans="1:4" ht="15" customHeight="1" x14ac:dyDescent="0.2">
      <c r="A1815" s="97" t="s">
        <v>12966</v>
      </c>
      <c r="B1815" s="98" t="s">
        <v>12913</v>
      </c>
      <c r="C1815" s="98" t="s">
        <v>15645</v>
      </c>
      <c r="D1815" s="99">
        <v>4766.07</v>
      </c>
    </row>
    <row r="1816" spans="1:4" ht="15" customHeight="1" x14ac:dyDescent="0.2">
      <c r="A1816" s="97" t="s">
        <v>12967</v>
      </c>
      <c r="B1816" s="98" t="s">
        <v>12915</v>
      </c>
      <c r="C1816" s="98" t="s">
        <v>15645</v>
      </c>
      <c r="D1816" s="99">
        <v>5138.67</v>
      </c>
    </row>
    <row r="1817" spans="1:4" ht="15" customHeight="1" x14ac:dyDescent="0.2">
      <c r="A1817" s="97" t="s">
        <v>12968</v>
      </c>
      <c r="B1817" s="98" t="s">
        <v>12917</v>
      </c>
      <c r="C1817" s="98" t="s">
        <v>15645</v>
      </c>
      <c r="D1817" s="99">
        <v>5511.18</v>
      </c>
    </row>
    <row r="1818" spans="1:4" ht="15" customHeight="1" x14ac:dyDescent="0.2">
      <c r="A1818" s="97" t="s">
        <v>12969</v>
      </c>
      <c r="B1818" s="98" t="s">
        <v>12919</v>
      </c>
      <c r="C1818" s="98" t="s">
        <v>15645</v>
      </c>
      <c r="D1818" s="99">
        <v>6327.92</v>
      </c>
    </row>
    <row r="1819" spans="1:4" ht="15" customHeight="1" x14ac:dyDescent="0.2">
      <c r="A1819" s="97" t="s">
        <v>12970</v>
      </c>
      <c r="B1819" s="98" t="s">
        <v>12971</v>
      </c>
      <c r="C1819" s="98"/>
      <c r="D1819" s="99"/>
    </row>
    <row r="1820" spans="1:4" ht="15" customHeight="1" x14ac:dyDescent="0.2">
      <c r="A1820" s="97" t="s">
        <v>12972</v>
      </c>
      <c r="B1820" s="98" t="s">
        <v>12901</v>
      </c>
      <c r="C1820" s="98" t="s">
        <v>15645</v>
      </c>
      <c r="D1820" s="99">
        <v>2391.21</v>
      </c>
    </row>
    <row r="1821" spans="1:4" ht="15" customHeight="1" x14ac:dyDescent="0.2">
      <c r="A1821" s="94" t="s">
        <v>12973</v>
      </c>
      <c r="B1821" s="95" t="s">
        <v>12903</v>
      </c>
      <c r="C1821" s="96" t="s">
        <v>15645</v>
      </c>
      <c r="D1821" s="96">
        <v>2508.46</v>
      </c>
    </row>
    <row r="1822" spans="1:4" ht="15" customHeight="1" x14ac:dyDescent="0.2">
      <c r="A1822" s="97" t="s">
        <v>12974</v>
      </c>
      <c r="B1822" s="98" t="s">
        <v>12905</v>
      </c>
      <c r="C1822" s="98" t="s">
        <v>15645</v>
      </c>
      <c r="D1822" s="99">
        <v>2613.6</v>
      </c>
    </row>
    <row r="1823" spans="1:4" ht="15" customHeight="1" x14ac:dyDescent="0.2">
      <c r="A1823" s="97" t="s">
        <v>12975</v>
      </c>
      <c r="B1823" s="98" t="s">
        <v>12907</v>
      </c>
      <c r="C1823" s="98" t="s">
        <v>15645</v>
      </c>
      <c r="D1823" s="99">
        <v>2948.66</v>
      </c>
    </row>
    <row r="1824" spans="1:4" ht="15" customHeight="1" x14ac:dyDescent="0.2">
      <c r="A1824" s="97" t="s">
        <v>12976</v>
      </c>
      <c r="B1824" s="98" t="s">
        <v>12909</v>
      </c>
      <c r="C1824" s="98" t="s">
        <v>15645</v>
      </c>
      <c r="D1824" s="99">
        <v>3185.62</v>
      </c>
    </row>
    <row r="1825" spans="1:4" ht="15" customHeight="1" x14ac:dyDescent="0.2">
      <c r="A1825" s="97" t="s">
        <v>12977</v>
      </c>
      <c r="B1825" s="98" t="s">
        <v>12911</v>
      </c>
      <c r="C1825" s="98" t="s">
        <v>15645</v>
      </c>
      <c r="D1825" s="99">
        <v>3531.09</v>
      </c>
    </row>
    <row r="1826" spans="1:4" ht="15" customHeight="1" x14ac:dyDescent="0.2">
      <c r="A1826" s="97" t="s">
        <v>12978</v>
      </c>
      <c r="B1826" s="98" t="s">
        <v>12913</v>
      </c>
      <c r="C1826" s="98" t="s">
        <v>15645</v>
      </c>
      <c r="D1826" s="99">
        <v>4216.51</v>
      </c>
    </row>
    <row r="1827" spans="1:4" ht="15" customHeight="1" x14ac:dyDescent="0.2">
      <c r="A1827" s="94" t="s">
        <v>12979</v>
      </c>
      <c r="B1827" s="95" t="s">
        <v>12915</v>
      </c>
      <c r="C1827" s="96" t="s">
        <v>15645</v>
      </c>
      <c r="D1827" s="96">
        <v>4553.7</v>
      </c>
    </row>
    <row r="1828" spans="1:4" ht="15" customHeight="1" x14ac:dyDescent="0.2">
      <c r="A1828" s="97" t="s">
        <v>12980</v>
      </c>
      <c r="B1828" s="98" t="s">
        <v>12917</v>
      </c>
      <c r="C1828" s="98" t="s">
        <v>15645</v>
      </c>
      <c r="D1828" s="99">
        <v>4918</v>
      </c>
    </row>
    <row r="1829" spans="1:4" ht="15" customHeight="1" x14ac:dyDescent="0.2">
      <c r="A1829" s="94" t="s">
        <v>12981</v>
      </c>
      <c r="B1829" s="95" t="s">
        <v>12919</v>
      </c>
      <c r="C1829" s="96" t="s">
        <v>15645</v>
      </c>
      <c r="D1829" s="96">
        <v>5650.82</v>
      </c>
    </row>
    <row r="1830" spans="1:4" ht="15" customHeight="1" x14ac:dyDescent="0.2">
      <c r="A1830" s="97" t="s">
        <v>12982</v>
      </c>
      <c r="B1830" s="98" t="s">
        <v>12983</v>
      </c>
      <c r="C1830" s="98"/>
      <c r="D1830" s="99"/>
    </row>
    <row r="1831" spans="1:4" ht="15" customHeight="1" x14ac:dyDescent="0.2">
      <c r="A1831" s="94" t="s">
        <v>12984</v>
      </c>
      <c r="B1831" s="95" t="s">
        <v>12901</v>
      </c>
      <c r="C1831" s="96" t="s">
        <v>15645</v>
      </c>
      <c r="D1831" s="96">
        <v>2913.31</v>
      </c>
    </row>
    <row r="1832" spans="1:4" ht="15" customHeight="1" x14ac:dyDescent="0.2">
      <c r="A1832" s="97" t="s">
        <v>12985</v>
      </c>
      <c r="B1832" s="98" t="s">
        <v>12903</v>
      </c>
      <c r="C1832" s="98" t="s">
        <v>15645</v>
      </c>
      <c r="D1832" s="99">
        <v>3175.45</v>
      </c>
    </row>
    <row r="1833" spans="1:4" ht="15" customHeight="1" x14ac:dyDescent="0.2">
      <c r="A1833" s="94" t="s">
        <v>12986</v>
      </c>
      <c r="B1833" s="95" t="s">
        <v>12905</v>
      </c>
      <c r="C1833" s="96" t="s">
        <v>15645</v>
      </c>
      <c r="D1833" s="96">
        <v>3296.03</v>
      </c>
    </row>
    <row r="1834" spans="1:4" ht="15" customHeight="1" x14ac:dyDescent="0.2">
      <c r="A1834" s="97" t="s">
        <v>12987</v>
      </c>
      <c r="B1834" s="98" t="s">
        <v>12907</v>
      </c>
      <c r="C1834" s="98" t="s">
        <v>15645</v>
      </c>
      <c r="D1834" s="99">
        <v>3409.31</v>
      </c>
    </row>
    <row r="1835" spans="1:4" ht="15" customHeight="1" x14ac:dyDescent="0.2">
      <c r="A1835" s="97" t="s">
        <v>12988</v>
      </c>
      <c r="B1835" s="98" t="s">
        <v>12909</v>
      </c>
      <c r="C1835" s="98" t="s">
        <v>15645</v>
      </c>
      <c r="D1835" s="99">
        <v>3824.59</v>
      </c>
    </row>
    <row r="1836" spans="1:4" ht="15" customHeight="1" x14ac:dyDescent="0.2">
      <c r="A1836" s="97" t="s">
        <v>12989</v>
      </c>
      <c r="B1836" s="98" t="s">
        <v>12911</v>
      </c>
      <c r="C1836" s="98" t="s">
        <v>15645</v>
      </c>
      <c r="D1836" s="99">
        <v>4213.22</v>
      </c>
    </row>
    <row r="1837" spans="1:4" ht="15" customHeight="1" x14ac:dyDescent="0.2">
      <c r="A1837" s="97" t="s">
        <v>12990</v>
      </c>
      <c r="B1837" s="98" t="s">
        <v>12913</v>
      </c>
      <c r="C1837" s="98" t="s">
        <v>15645</v>
      </c>
      <c r="D1837" s="99">
        <v>4567.6400000000003</v>
      </c>
    </row>
    <row r="1838" spans="1:4" ht="15" customHeight="1" x14ac:dyDescent="0.2">
      <c r="A1838" s="97" t="s">
        <v>12991</v>
      </c>
      <c r="B1838" s="98" t="s">
        <v>12915</v>
      </c>
      <c r="C1838" s="98" t="s">
        <v>15645</v>
      </c>
      <c r="D1838" s="99">
        <v>4911.55</v>
      </c>
    </row>
    <row r="1839" spans="1:4" ht="15" customHeight="1" x14ac:dyDescent="0.2">
      <c r="A1839" s="97" t="s">
        <v>12992</v>
      </c>
      <c r="B1839" s="98" t="s">
        <v>12917</v>
      </c>
      <c r="C1839" s="98" t="s">
        <v>15645</v>
      </c>
      <c r="D1839" s="99">
        <v>5291.56</v>
      </c>
    </row>
    <row r="1840" spans="1:4" ht="15" customHeight="1" x14ac:dyDescent="0.2">
      <c r="A1840" s="97" t="s">
        <v>12993</v>
      </c>
      <c r="B1840" s="98" t="s">
        <v>12919</v>
      </c>
      <c r="C1840" s="98" t="s">
        <v>15645</v>
      </c>
      <c r="D1840" s="99">
        <v>6072.67</v>
      </c>
    </row>
    <row r="1841" spans="1:4" ht="15" customHeight="1" x14ac:dyDescent="0.2">
      <c r="A1841" s="97" t="s">
        <v>12994</v>
      </c>
      <c r="B1841" s="98" t="s">
        <v>12995</v>
      </c>
      <c r="C1841" s="98"/>
      <c r="D1841" s="99"/>
    </row>
    <row r="1842" spans="1:4" ht="15" customHeight="1" x14ac:dyDescent="0.2">
      <c r="A1842" s="97" t="s">
        <v>12996</v>
      </c>
      <c r="B1842" s="98" t="s">
        <v>12901</v>
      </c>
      <c r="C1842" s="98" t="s">
        <v>15645</v>
      </c>
      <c r="D1842" s="99">
        <v>3539.68</v>
      </c>
    </row>
    <row r="1843" spans="1:4" ht="15" customHeight="1" x14ac:dyDescent="0.2">
      <c r="A1843" s="97" t="s">
        <v>12997</v>
      </c>
      <c r="B1843" s="98" t="s">
        <v>12903</v>
      </c>
      <c r="C1843" s="98" t="s">
        <v>15645</v>
      </c>
      <c r="D1843" s="99">
        <v>3674.02</v>
      </c>
    </row>
    <row r="1844" spans="1:4" ht="15" customHeight="1" x14ac:dyDescent="0.2">
      <c r="A1844" s="94" t="s">
        <v>12998</v>
      </c>
      <c r="B1844" s="95" t="s">
        <v>12905</v>
      </c>
      <c r="C1844" s="96" t="s">
        <v>15645</v>
      </c>
      <c r="D1844" s="96">
        <v>3794.6</v>
      </c>
    </row>
    <row r="1845" spans="1:4" ht="15" customHeight="1" x14ac:dyDescent="0.2">
      <c r="A1845" s="97" t="s">
        <v>12999</v>
      </c>
      <c r="B1845" s="98" t="s">
        <v>12907</v>
      </c>
      <c r="C1845" s="98" t="s">
        <v>15645</v>
      </c>
      <c r="D1845" s="99">
        <v>4044.44</v>
      </c>
    </row>
    <row r="1846" spans="1:4" ht="15" customHeight="1" x14ac:dyDescent="0.2">
      <c r="A1846" s="97" t="s">
        <v>13000</v>
      </c>
      <c r="B1846" s="98" t="s">
        <v>12909</v>
      </c>
      <c r="C1846" s="98" t="s">
        <v>15645</v>
      </c>
      <c r="D1846" s="99">
        <v>4327.5200000000004</v>
      </c>
    </row>
    <row r="1847" spans="1:4" ht="15" customHeight="1" x14ac:dyDescent="0.2">
      <c r="A1847" s="94" t="s">
        <v>13001</v>
      </c>
      <c r="B1847" s="95" t="s">
        <v>12911</v>
      </c>
      <c r="C1847" s="96" t="s">
        <v>15645</v>
      </c>
      <c r="D1847" s="96">
        <v>4731.95</v>
      </c>
    </row>
    <row r="1848" spans="1:4" ht="15" customHeight="1" x14ac:dyDescent="0.2">
      <c r="A1848" s="97" t="s">
        <v>13002</v>
      </c>
      <c r="B1848" s="98" t="s">
        <v>12913</v>
      </c>
      <c r="C1848" s="98" t="s">
        <v>15645</v>
      </c>
      <c r="D1848" s="99">
        <v>5116.78</v>
      </c>
    </row>
    <row r="1849" spans="1:4" ht="15" customHeight="1" x14ac:dyDescent="0.2">
      <c r="A1849" s="97" t="s">
        <v>13003</v>
      </c>
      <c r="B1849" s="98" t="s">
        <v>12915</v>
      </c>
      <c r="C1849" s="98" t="s">
        <v>15645</v>
      </c>
      <c r="D1849" s="99">
        <v>5483.81</v>
      </c>
    </row>
    <row r="1850" spans="1:4" ht="15" customHeight="1" x14ac:dyDescent="0.2">
      <c r="A1850" s="94" t="s">
        <v>13004</v>
      </c>
      <c r="B1850" s="95" t="s">
        <v>12917</v>
      </c>
      <c r="C1850" s="96" t="s">
        <v>15645</v>
      </c>
      <c r="D1850" s="96">
        <v>5879.62</v>
      </c>
    </row>
    <row r="1851" spans="1:4" ht="15" customHeight="1" x14ac:dyDescent="0.2">
      <c r="A1851" s="97" t="s">
        <v>13005</v>
      </c>
      <c r="B1851" s="98" t="s">
        <v>12919</v>
      </c>
      <c r="C1851" s="98" t="s">
        <v>15645</v>
      </c>
      <c r="D1851" s="99">
        <v>6714.25</v>
      </c>
    </row>
    <row r="1852" spans="1:4" ht="15" customHeight="1" x14ac:dyDescent="0.2">
      <c r="A1852" s="97" t="s">
        <v>13006</v>
      </c>
      <c r="B1852" s="98" t="s">
        <v>13007</v>
      </c>
      <c r="C1852" s="98"/>
      <c r="D1852" s="99"/>
    </row>
    <row r="1853" spans="1:4" ht="15" customHeight="1" x14ac:dyDescent="0.2">
      <c r="A1853" s="94" t="s">
        <v>13008</v>
      </c>
      <c r="B1853" s="95" t="s">
        <v>13009</v>
      </c>
      <c r="C1853" s="96" t="s">
        <v>3</v>
      </c>
      <c r="D1853" s="96">
        <v>941.75</v>
      </c>
    </row>
    <row r="1854" spans="1:4" ht="15" customHeight="1" x14ac:dyDescent="0.2">
      <c r="A1854" s="97" t="s">
        <v>13010</v>
      </c>
      <c r="B1854" s="98" t="s">
        <v>13011</v>
      </c>
      <c r="C1854" s="98" t="s">
        <v>3</v>
      </c>
      <c r="D1854" s="99">
        <v>530.30999999999995</v>
      </c>
    </row>
    <row r="1855" spans="1:4" ht="15" customHeight="1" x14ac:dyDescent="0.2">
      <c r="A1855" s="97" t="s">
        <v>13012</v>
      </c>
      <c r="B1855" s="98" t="s">
        <v>13013</v>
      </c>
      <c r="C1855" s="98"/>
      <c r="D1855" s="99"/>
    </row>
    <row r="1856" spans="1:4" ht="15" customHeight="1" x14ac:dyDescent="0.2">
      <c r="A1856" s="94" t="s">
        <v>13014</v>
      </c>
      <c r="B1856" s="95" t="s">
        <v>13015</v>
      </c>
      <c r="C1856" s="96" t="s">
        <v>15645</v>
      </c>
      <c r="D1856" s="96">
        <v>1056.1099999999999</v>
      </c>
    </row>
    <row r="1857" spans="1:4" ht="15" customHeight="1" x14ac:dyDescent="0.2">
      <c r="A1857" s="97" t="s">
        <v>13016</v>
      </c>
      <c r="B1857" s="98" t="s">
        <v>13017</v>
      </c>
      <c r="C1857" s="98" t="s">
        <v>15645</v>
      </c>
      <c r="D1857" s="99">
        <v>128.51</v>
      </c>
    </row>
    <row r="1858" spans="1:4" ht="15" customHeight="1" x14ac:dyDescent="0.2">
      <c r="A1858" s="97" t="s">
        <v>13018</v>
      </c>
      <c r="B1858" s="98" t="s">
        <v>13019</v>
      </c>
      <c r="C1858" s="98" t="s">
        <v>15645</v>
      </c>
      <c r="D1858" s="99">
        <v>286.3</v>
      </c>
    </row>
    <row r="1859" spans="1:4" ht="15" customHeight="1" x14ac:dyDescent="0.2">
      <c r="A1859" s="97" t="s">
        <v>13020</v>
      </c>
      <c r="B1859" s="98" t="s">
        <v>13021</v>
      </c>
      <c r="C1859" s="98"/>
      <c r="D1859" s="99"/>
    </row>
    <row r="1860" spans="1:4" ht="15" customHeight="1" x14ac:dyDescent="0.2">
      <c r="A1860" s="97" t="s">
        <v>13022</v>
      </c>
      <c r="B1860" s="98" t="s">
        <v>12901</v>
      </c>
      <c r="C1860" s="98" t="s">
        <v>3</v>
      </c>
      <c r="D1860" s="99">
        <v>767.47</v>
      </c>
    </row>
    <row r="1861" spans="1:4" ht="15" customHeight="1" x14ac:dyDescent="0.2">
      <c r="A1861" s="97" t="s">
        <v>13023</v>
      </c>
      <c r="B1861" s="98" t="s">
        <v>12903</v>
      </c>
      <c r="C1861" s="98" t="s">
        <v>3</v>
      </c>
      <c r="D1861" s="99">
        <v>869.67</v>
      </c>
    </row>
    <row r="1862" spans="1:4" ht="15" customHeight="1" x14ac:dyDescent="0.2">
      <c r="A1862" s="97" t="s">
        <v>13024</v>
      </c>
      <c r="B1862" s="98" t="s">
        <v>12905</v>
      </c>
      <c r="C1862" s="98" t="s">
        <v>3</v>
      </c>
      <c r="D1862" s="99">
        <v>965.75</v>
      </c>
    </row>
    <row r="1863" spans="1:4" ht="15" customHeight="1" x14ac:dyDescent="0.2">
      <c r="A1863" s="97" t="s">
        <v>13025</v>
      </c>
      <c r="B1863" s="98" t="s">
        <v>12907</v>
      </c>
      <c r="C1863" s="98" t="s">
        <v>3</v>
      </c>
      <c r="D1863" s="99">
        <v>1070.48</v>
      </c>
    </row>
    <row r="1864" spans="1:4" ht="15" customHeight="1" x14ac:dyDescent="0.2">
      <c r="A1864" s="97" t="s">
        <v>13026</v>
      </c>
      <c r="B1864" s="98" t="s">
        <v>12909</v>
      </c>
      <c r="C1864" s="98" t="s">
        <v>3</v>
      </c>
      <c r="D1864" s="99">
        <v>1169.07</v>
      </c>
    </row>
    <row r="1865" spans="1:4" ht="15" customHeight="1" x14ac:dyDescent="0.2">
      <c r="A1865" s="97" t="s">
        <v>13027</v>
      </c>
      <c r="B1865" s="98" t="s">
        <v>12911</v>
      </c>
      <c r="C1865" s="98" t="s">
        <v>3</v>
      </c>
      <c r="D1865" s="99">
        <v>1276.33</v>
      </c>
    </row>
    <row r="1866" spans="1:4" ht="15" customHeight="1" x14ac:dyDescent="0.2">
      <c r="A1866" s="97" t="s">
        <v>13028</v>
      </c>
      <c r="B1866" s="98" t="s">
        <v>12913</v>
      </c>
      <c r="C1866" s="98" t="s">
        <v>3</v>
      </c>
      <c r="D1866" s="99">
        <v>1590.1</v>
      </c>
    </row>
    <row r="1867" spans="1:4" ht="15" customHeight="1" x14ac:dyDescent="0.2">
      <c r="A1867" s="94" t="s">
        <v>13029</v>
      </c>
      <c r="B1867" s="95" t="s">
        <v>12915</v>
      </c>
      <c r="C1867" s="96" t="s">
        <v>3</v>
      </c>
      <c r="D1867" s="96">
        <v>1707.35</v>
      </c>
    </row>
    <row r="1868" spans="1:4" ht="15" customHeight="1" x14ac:dyDescent="0.2">
      <c r="A1868" s="97" t="s">
        <v>13030</v>
      </c>
      <c r="B1868" s="98" t="s">
        <v>12917</v>
      </c>
      <c r="C1868" s="98" t="s">
        <v>3</v>
      </c>
      <c r="D1868" s="99">
        <v>1826.39</v>
      </c>
    </row>
    <row r="1869" spans="1:4" ht="15" customHeight="1" x14ac:dyDescent="0.2">
      <c r="A1869" s="97" t="s">
        <v>13031</v>
      </c>
      <c r="B1869" s="98" t="s">
        <v>12919</v>
      </c>
      <c r="C1869" s="98" t="s">
        <v>3</v>
      </c>
      <c r="D1869" s="99">
        <v>2569.7399999999998</v>
      </c>
    </row>
    <row r="1870" spans="1:4" ht="15" customHeight="1" x14ac:dyDescent="0.2">
      <c r="A1870" s="97" t="s">
        <v>13032</v>
      </c>
      <c r="B1870" s="98" t="s">
        <v>13033</v>
      </c>
      <c r="C1870" s="98"/>
      <c r="D1870" s="99"/>
    </row>
    <row r="1871" spans="1:4" ht="15" customHeight="1" x14ac:dyDescent="0.2">
      <c r="A1871" s="97" t="s">
        <v>13034</v>
      </c>
      <c r="B1871" s="98" t="s">
        <v>12901</v>
      </c>
      <c r="C1871" s="98" t="s">
        <v>3</v>
      </c>
      <c r="D1871" s="99">
        <v>509.15</v>
      </c>
    </row>
    <row r="1872" spans="1:4" ht="15" customHeight="1" x14ac:dyDescent="0.2">
      <c r="A1872" s="97" t="s">
        <v>13035</v>
      </c>
      <c r="B1872" s="98" t="s">
        <v>12903</v>
      </c>
      <c r="C1872" s="98" t="s">
        <v>3</v>
      </c>
      <c r="D1872" s="99">
        <v>605.34</v>
      </c>
    </row>
    <row r="1873" spans="1:4" ht="15" customHeight="1" x14ac:dyDescent="0.2">
      <c r="A1873" s="97" t="s">
        <v>13036</v>
      </c>
      <c r="B1873" s="98" t="s">
        <v>12905</v>
      </c>
      <c r="C1873" s="98" t="s">
        <v>3</v>
      </c>
      <c r="D1873" s="99">
        <v>695.21</v>
      </c>
    </row>
    <row r="1874" spans="1:4" ht="15" customHeight="1" x14ac:dyDescent="0.2">
      <c r="A1874" s="97" t="s">
        <v>13037</v>
      </c>
      <c r="B1874" s="98" t="s">
        <v>12907</v>
      </c>
      <c r="C1874" s="98" t="s">
        <v>3</v>
      </c>
      <c r="D1874" s="99">
        <v>794.44</v>
      </c>
    </row>
    <row r="1875" spans="1:4" ht="15" customHeight="1" x14ac:dyDescent="0.2">
      <c r="A1875" s="97" t="s">
        <v>13038</v>
      </c>
      <c r="B1875" s="98" t="s">
        <v>12909</v>
      </c>
      <c r="C1875" s="98" t="s">
        <v>3</v>
      </c>
      <c r="D1875" s="99">
        <v>886.84</v>
      </c>
    </row>
    <row r="1876" spans="1:4" ht="15" customHeight="1" x14ac:dyDescent="0.2">
      <c r="A1876" s="97" t="s">
        <v>13039</v>
      </c>
      <c r="B1876" s="98" t="s">
        <v>12911</v>
      </c>
      <c r="C1876" s="98" t="s">
        <v>3</v>
      </c>
      <c r="D1876" s="99">
        <v>981.28</v>
      </c>
    </row>
    <row r="1877" spans="1:4" ht="15" customHeight="1" x14ac:dyDescent="0.2">
      <c r="A1877" s="97" t="s">
        <v>13040</v>
      </c>
      <c r="B1877" s="98" t="s">
        <v>12913</v>
      </c>
      <c r="C1877" s="98" t="s">
        <v>3</v>
      </c>
      <c r="D1877" s="99">
        <v>1272.42</v>
      </c>
    </row>
    <row r="1878" spans="1:4" ht="15" customHeight="1" x14ac:dyDescent="0.2">
      <c r="A1878" s="94" t="s">
        <v>13041</v>
      </c>
      <c r="B1878" s="95" t="s">
        <v>12915</v>
      </c>
      <c r="C1878" s="96" t="s">
        <v>3</v>
      </c>
      <c r="D1878" s="96">
        <v>1384.48</v>
      </c>
    </row>
    <row r="1879" spans="1:4" ht="15" customHeight="1" x14ac:dyDescent="0.2">
      <c r="A1879" s="97" t="s">
        <v>13042</v>
      </c>
      <c r="B1879" s="98" t="s">
        <v>12917</v>
      </c>
      <c r="C1879" s="98" t="s">
        <v>3</v>
      </c>
      <c r="D1879" s="99">
        <v>1498.06</v>
      </c>
    </row>
    <row r="1880" spans="1:4" ht="15" customHeight="1" x14ac:dyDescent="0.2">
      <c r="A1880" s="97" t="s">
        <v>13043</v>
      </c>
      <c r="B1880" s="98" t="s">
        <v>12919</v>
      </c>
      <c r="C1880" s="98" t="s">
        <v>3</v>
      </c>
      <c r="D1880" s="99">
        <v>2197.52</v>
      </c>
    </row>
    <row r="1881" spans="1:4" ht="15" customHeight="1" x14ac:dyDescent="0.2">
      <c r="A1881" s="97" t="s">
        <v>13044</v>
      </c>
      <c r="B1881" s="98" t="s">
        <v>13045</v>
      </c>
      <c r="C1881" s="98"/>
      <c r="D1881" s="99"/>
    </row>
    <row r="1882" spans="1:4" ht="15" customHeight="1" x14ac:dyDescent="0.2">
      <c r="A1882" s="97" t="s">
        <v>13046</v>
      </c>
      <c r="B1882" s="98" t="s">
        <v>13047</v>
      </c>
      <c r="C1882" s="98" t="s">
        <v>3</v>
      </c>
      <c r="D1882" s="99">
        <v>122.91</v>
      </c>
    </row>
    <row r="1883" spans="1:4" ht="15" customHeight="1" x14ac:dyDescent="0.2">
      <c r="A1883" s="97" t="s">
        <v>13048</v>
      </c>
      <c r="B1883" s="98" t="s">
        <v>13049</v>
      </c>
      <c r="C1883" s="98" t="s">
        <v>3</v>
      </c>
      <c r="D1883" s="99">
        <v>111.02</v>
      </c>
    </row>
    <row r="1884" spans="1:4" ht="15" customHeight="1" x14ac:dyDescent="0.2">
      <c r="A1884" s="97" t="s">
        <v>13050</v>
      </c>
      <c r="B1884" s="98" t="s">
        <v>13051</v>
      </c>
      <c r="C1884" s="98" t="s">
        <v>3</v>
      </c>
      <c r="D1884" s="99">
        <v>139.01</v>
      </c>
    </row>
    <row r="1885" spans="1:4" ht="15" customHeight="1" x14ac:dyDescent="0.2">
      <c r="A1885" s="97" t="s">
        <v>13052</v>
      </c>
      <c r="B1885" s="98" t="s">
        <v>13053</v>
      </c>
      <c r="C1885" s="98"/>
      <c r="D1885" s="99"/>
    </row>
    <row r="1886" spans="1:4" ht="15" customHeight="1" x14ac:dyDescent="0.2">
      <c r="A1886" s="97" t="s">
        <v>13054</v>
      </c>
      <c r="B1886" s="98" t="s">
        <v>13055</v>
      </c>
      <c r="C1886" s="98" t="s">
        <v>39</v>
      </c>
      <c r="D1886" s="99">
        <v>131.16</v>
      </c>
    </row>
    <row r="1887" spans="1:4" ht="15" customHeight="1" x14ac:dyDescent="0.2">
      <c r="A1887" s="97" t="s">
        <v>13056</v>
      </c>
      <c r="B1887" s="98" t="s">
        <v>13057</v>
      </c>
      <c r="C1887" s="98" t="s">
        <v>39</v>
      </c>
      <c r="D1887" s="99">
        <v>233.52</v>
      </c>
    </row>
    <row r="1888" spans="1:4" ht="15" customHeight="1" x14ac:dyDescent="0.2">
      <c r="A1888" s="97" t="s">
        <v>13058</v>
      </c>
      <c r="B1888" s="98" t="s">
        <v>13059</v>
      </c>
      <c r="C1888" s="98"/>
      <c r="D1888" s="99"/>
    </row>
    <row r="1889" spans="1:4" ht="15" customHeight="1" x14ac:dyDescent="0.2">
      <c r="A1889" s="94" t="s">
        <v>13060</v>
      </c>
      <c r="B1889" s="95" t="s">
        <v>13061</v>
      </c>
      <c r="C1889" s="96" t="s">
        <v>3</v>
      </c>
      <c r="D1889" s="96">
        <v>36.01</v>
      </c>
    </row>
    <row r="1890" spans="1:4" ht="15" customHeight="1" x14ac:dyDescent="0.2">
      <c r="A1890" s="97" t="s">
        <v>13062</v>
      </c>
      <c r="B1890" s="98" t="s">
        <v>13063</v>
      </c>
      <c r="C1890" s="98" t="s">
        <v>3</v>
      </c>
      <c r="D1890" s="99">
        <v>36.01</v>
      </c>
    </row>
    <row r="1891" spans="1:4" ht="15" customHeight="1" x14ac:dyDescent="0.2">
      <c r="A1891" s="97" t="s">
        <v>13064</v>
      </c>
      <c r="B1891" s="98" t="s">
        <v>13065</v>
      </c>
      <c r="C1891" s="98" t="s">
        <v>3</v>
      </c>
      <c r="D1891" s="99">
        <v>37.020000000000003</v>
      </c>
    </row>
    <row r="1892" spans="1:4" ht="15" customHeight="1" x14ac:dyDescent="0.2">
      <c r="A1892" s="97" t="s">
        <v>13066</v>
      </c>
      <c r="B1892" s="98" t="s">
        <v>13067</v>
      </c>
      <c r="C1892" s="98"/>
      <c r="D1892" s="99"/>
    </row>
    <row r="1893" spans="1:4" ht="15" customHeight="1" x14ac:dyDescent="0.2">
      <c r="A1893" s="97" t="s">
        <v>13068</v>
      </c>
      <c r="B1893" s="98" t="s">
        <v>13069</v>
      </c>
      <c r="C1893" s="98" t="s">
        <v>3</v>
      </c>
      <c r="D1893" s="99">
        <v>218.85</v>
      </c>
    </row>
    <row r="1894" spans="1:4" ht="15" customHeight="1" x14ac:dyDescent="0.2">
      <c r="A1894" s="97" t="s">
        <v>13070</v>
      </c>
      <c r="B1894" s="98" t="s">
        <v>13071</v>
      </c>
      <c r="C1894" s="98" t="s">
        <v>3</v>
      </c>
      <c r="D1894" s="99">
        <v>87.03</v>
      </c>
    </row>
    <row r="1895" spans="1:4" ht="15" customHeight="1" x14ac:dyDescent="0.2">
      <c r="A1895" s="97" t="s">
        <v>13072</v>
      </c>
      <c r="B1895" s="98" t="s">
        <v>13073</v>
      </c>
      <c r="C1895" s="98" t="s">
        <v>3</v>
      </c>
      <c r="D1895" s="99">
        <v>119.9</v>
      </c>
    </row>
    <row r="1896" spans="1:4" ht="15" customHeight="1" x14ac:dyDescent="0.2">
      <c r="A1896" s="97" t="s">
        <v>13074</v>
      </c>
      <c r="B1896" s="98" t="s">
        <v>13075</v>
      </c>
      <c r="C1896" s="98" t="s">
        <v>3</v>
      </c>
      <c r="D1896" s="99">
        <v>149.07</v>
      </c>
    </row>
    <row r="1897" spans="1:4" ht="15" customHeight="1" x14ac:dyDescent="0.2">
      <c r="A1897" s="97" t="s">
        <v>13076</v>
      </c>
      <c r="B1897" s="98" t="s">
        <v>13077</v>
      </c>
      <c r="C1897" s="98" t="s">
        <v>3</v>
      </c>
      <c r="D1897" s="99">
        <v>176.41</v>
      </c>
    </row>
    <row r="1898" spans="1:4" ht="15" customHeight="1" x14ac:dyDescent="0.2">
      <c r="A1898" s="97" t="s">
        <v>13078</v>
      </c>
      <c r="B1898" s="98" t="s">
        <v>13079</v>
      </c>
      <c r="C1898" s="98" t="s">
        <v>3</v>
      </c>
      <c r="D1898" s="99">
        <v>375.09</v>
      </c>
    </row>
    <row r="1899" spans="1:4" ht="15" customHeight="1" x14ac:dyDescent="0.2">
      <c r="A1899" s="97" t="s">
        <v>13080</v>
      </c>
      <c r="B1899" s="98" t="s">
        <v>13081</v>
      </c>
      <c r="C1899" s="98" t="s">
        <v>3</v>
      </c>
      <c r="D1899" s="99">
        <v>215.88</v>
      </c>
    </row>
    <row r="1900" spans="1:4" ht="15" customHeight="1" x14ac:dyDescent="0.2">
      <c r="A1900" s="94" t="s">
        <v>13082</v>
      </c>
      <c r="B1900" s="95" t="s">
        <v>13083</v>
      </c>
      <c r="C1900" s="96" t="s">
        <v>3</v>
      </c>
      <c r="D1900" s="96">
        <v>224.06</v>
      </c>
    </row>
    <row r="1901" spans="1:4" ht="15" customHeight="1" x14ac:dyDescent="0.2">
      <c r="A1901" s="97" t="s">
        <v>13084</v>
      </c>
      <c r="B1901" s="98" t="s">
        <v>13085</v>
      </c>
      <c r="C1901" s="98" t="s">
        <v>3</v>
      </c>
      <c r="D1901" s="99">
        <v>155.18</v>
      </c>
    </row>
    <row r="1902" spans="1:4" ht="15" customHeight="1" x14ac:dyDescent="0.2">
      <c r="A1902" s="97" t="s">
        <v>13086</v>
      </c>
      <c r="B1902" s="98" t="s">
        <v>13087</v>
      </c>
      <c r="C1902" s="98" t="s">
        <v>3</v>
      </c>
      <c r="D1902" s="99">
        <v>219.51</v>
      </c>
    </row>
    <row r="1903" spans="1:4" ht="15" customHeight="1" x14ac:dyDescent="0.2">
      <c r="A1903" s="97" t="s">
        <v>13088</v>
      </c>
      <c r="B1903" s="98" t="s">
        <v>13089</v>
      </c>
      <c r="C1903" s="98"/>
      <c r="D1903" s="99"/>
    </row>
    <row r="1904" spans="1:4" ht="15" customHeight="1" x14ac:dyDescent="0.2">
      <c r="A1904" s="97" t="s">
        <v>13090</v>
      </c>
      <c r="B1904" s="98" t="s">
        <v>13091</v>
      </c>
      <c r="C1904" s="98" t="s">
        <v>2</v>
      </c>
      <c r="D1904" s="99">
        <v>21.47</v>
      </c>
    </row>
    <row r="1905" spans="1:4" ht="15" customHeight="1" x14ac:dyDescent="0.2">
      <c r="A1905" s="97" t="s">
        <v>13092</v>
      </c>
      <c r="B1905" s="98" t="s">
        <v>13093</v>
      </c>
      <c r="C1905" s="98" t="s">
        <v>2</v>
      </c>
      <c r="D1905" s="99">
        <v>48.36</v>
      </c>
    </row>
    <row r="1906" spans="1:4" ht="15" customHeight="1" x14ac:dyDescent="0.2">
      <c r="A1906" s="97" t="s">
        <v>13094</v>
      </c>
      <c r="B1906" s="98" t="s">
        <v>13095</v>
      </c>
      <c r="C1906" s="98"/>
      <c r="D1906" s="99"/>
    </row>
    <row r="1907" spans="1:4" ht="15" customHeight="1" x14ac:dyDescent="0.2">
      <c r="A1907" s="97" t="s">
        <v>13096</v>
      </c>
      <c r="B1907" s="98" t="s">
        <v>13097</v>
      </c>
      <c r="C1907" s="98" t="s">
        <v>2</v>
      </c>
      <c r="D1907" s="99">
        <v>140.29</v>
      </c>
    </row>
    <row r="1908" spans="1:4" ht="15" customHeight="1" x14ac:dyDescent="0.2">
      <c r="A1908" s="97" t="s">
        <v>13098</v>
      </c>
      <c r="B1908" s="98" t="s">
        <v>13099</v>
      </c>
      <c r="C1908" s="98" t="s">
        <v>2</v>
      </c>
      <c r="D1908" s="99">
        <v>220.9</v>
      </c>
    </row>
    <row r="1909" spans="1:4" ht="15" customHeight="1" x14ac:dyDescent="0.2">
      <c r="A1909" s="97" t="s">
        <v>13100</v>
      </c>
      <c r="B1909" s="98" t="s">
        <v>13101</v>
      </c>
      <c r="C1909" s="98"/>
      <c r="D1909" s="99"/>
    </row>
    <row r="1910" spans="1:4" ht="15" customHeight="1" x14ac:dyDescent="0.2">
      <c r="A1910" s="97" t="s">
        <v>13102</v>
      </c>
      <c r="B1910" s="98" t="s">
        <v>13103</v>
      </c>
      <c r="C1910" s="98" t="s">
        <v>2</v>
      </c>
      <c r="D1910" s="99">
        <v>14.2</v>
      </c>
    </row>
    <row r="1911" spans="1:4" ht="15" customHeight="1" x14ac:dyDescent="0.2">
      <c r="A1911" s="94" t="s">
        <v>13104</v>
      </c>
      <c r="B1911" s="95" t="s">
        <v>13105</v>
      </c>
      <c r="C1911" s="96"/>
      <c r="D1911" s="96"/>
    </row>
    <row r="1912" spans="1:4" ht="15" customHeight="1" x14ac:dyDescent="0.2">
      <c r="A1912" s="97" t="s">
        <v>13106</v>
      </c>
      <c r="B1912" s="98" t="s">
        <v>13107</v>
      </c>
      <c r="C1912" s="98" t="s">
        <v>15645</v>
      </c>
      <c r="D1912" s="99">
        <v>1109.95</v>
      </c>
    </row>
    <row r="1913" spans="1:4" ht="15" customHeight="1" x14ac:dyDescent="0.2">
      <c r="A1913" s="97" t="s">
        <v>13108</v>
      </c>
      <c r="B1913" s="98" t="s">
        <v>13109</v>
      </c>
      <c r="C1913" s="98" t="s">
        <v>3</v>
      </c>
      <c r="D1913" s="99">
        <v>323.58999999999997</v>
      </c>
    </row>
    <row r="1914" spans="1:4" ht="15" customHeight="1" x14ac:dyDescent="0.2">
      <c r="A1914" s="97" t="s">
        <v>13110</v>
      </c>
      <c r="B1914" s="98" t="s">
        <v>13111</v>
      </c>
      <c r="C1914" s="98" t="s">
        <v>15645</v>
      </c>
      <c r="D1914" s="99">
        <v>2087.91</v>
      </c>
    </row>
    <row r="1915" spans="1:4" ht="15" customHeight="1" x14ac:dyDescent="0.2">
      <c r="A1915" s="97" t="s">
        <v>13112</v>
      </c>
      <c r="B1915" s="98" t="s">
        <v>13113</v>
      </c>
      <c r="C1915" s="98" t="s">
        <v>3</v>
      </c>
      <c r="D1915" s="99">
        <v>620.45000000000005</v>
      </c>
    </row>
    <row r="1916" spans="1:4" ht="15" customHeight="1" x14ac:dyDescent="0.2">
      <c r="A1916" s="97" t="s">
        <v>13114</v>
      </c>
      <c r="B1916" s="98" t="s">
        <v>13115</v>
      </c>
      <c r="C1916" s="98"/>
      <c r="D1916" s="99"/>
    </row>
    <row r="1917" spans="1:4" ht="15" customHeight="1" x14ac:dyDescent="0.2">
      <c r="A1917" s="97" t="s">
        <v>13116</v>
      </c>
      <c r="B1917" s="98" t="s">
        <v>13117</v>
      </c>
      <c r="C1917" s="98" t="s">
        <v>39</v>
      </c>
      <c r="D1917" s="99">
        <v>215.52</v>
      </c>
    </row>
    <row r="1918" spans="1:4" ht="15" customHeight="1" x14ac:dyDescent="0.2">
      <c r="A1918" s="97" t="s">
        <v>13118</v>
      </c>
      <c r="B1918" s="98" t="s">
        <v>13119</v>
      </c>
      <c r="C1918" s="98"/>
      <c r="D1918" s="99"/>
    </row>
    <row r="1919" spans="1:4" ht="15" customHeight="1" x14ac:dyDescent="0.2">
      <c r="A1919" s="97" t="s">
        <v>13120</v>
      </c>
      <c r="B1919" s="98" t="s">
        <v>13121</v>
      </c>
      <c r="C1919" s="98" t="s">
        <v>15645</v>
      </c>
      <c r="D1919" s="99">
        <v>230.62</v>
      </c>
    </row>
    <row r="1920" spans="1:4" ht="15" customHeight="1" x14ac:dyDescent="0.2">
      <c r="A1920" s="97" t="s">
        <v>13122</v>
      </c>
      <c r="B1920" s="98" t="s">
        <v>13123</v>
      </c>
      <c r="C1920" s="98" t="s">
        <v>15645</v>
      </c>
      <c r="D1920" s="99">
        <v>317.60000000000002</v>
      </c>
    </row>
    <row r="1921" spans="1:4" ht="15" customHeight="1" x14ac:dyDescent="0.2">
      <c r="A1921" s="97" t="s">
        <v>13124</v>
      </c>
      <c r="B1921" s="98" t="s">
        <v>13125</v>
      </c>
      <c r="C1921" s="98" t="s">
        <v>3</v>
      </c>
      <c r="D1921" s="99">
        <v>158.44999999999999</v>
      </c>
    </row>
    <row r="1922" spans="1:4" ht="15" customHeight="1" x14ac:dyDescent="0.2">
      <c r="A1922" s="94" t="s">
        <v>13126</v>
      </c>
      <c r="B1922" s="95" t="s">
        <v>13127</v>
      </c>
      <c r="C1922" s="96" t="s">
        <v>3</v>
      </c>
      <c r="D1922" s="96">
        <v>228.42</v>
      </c>
    </row>
    <row r="1923" spans="1:4" ht="15" customHeight="1" x14ac:dyDescent="0.2">
      <c r="A1923" s="97" t="s">
        <v>13128</v>
      </c>
      <c r="B1923" s="98" t="s">
        <v>13129</v>
      </c>
      <c r="C1923" s="98"/>
      <c r="D1923" s="99"/>
    </row>
    <row r="1924" spans="1:4" ht="15" customHeight="1" x14ac:dyDescent="0.2">
      <c r="A1924" s="97" t="s">
        <v>13130</v>
      </c>
      <c r="B1924" s="98" t="s">
        <v>13131</v>
      </c>
      <c r="C1924" s="98" t="s">
        <v>15645</v>
      </c>
      <c r="D1924" s="99">
        <v>182.82</v>
      </c>
    </row>
    <row r="1925" spans="1:4" ht="15" customHeight="1" x14ac:dyDescent="0.2">
      <c r="A1925" s="94" t="s">
        <v>13132</v>
      </c>
      <c r="B1925" s="95" t="s">
        <v>13133</v>
      </c>
      <c r="C1925" s="96" t="s">
        <v>15645</v>
      </c>
      <c r="D1925" s="96">
        <v>235.95</v>
      </c>
    </row>
    <row r="1926" spans="1:4" ht="15" customHeight="1" x14ac:dyDescent="0.2">
      <c r="A1926" s="97" t="s">
        <v>13134</v>
      </c>
      <c r="B1926" s="98" t="s">
        <v>13135</v>
      </c>
      <c r="C1926" s="98" t="s">
        <v>15645</v>
      </c>
      <c r="D1926" s="99">
        <v>393.78</v>
      </c>
    </row>
    <row r="1927" spans="1:4" ht="15" customHeight="1" x14ac:dyDescent="0.2">
      <c r="A1927" s="97" t="s">
        <v>13136</v>
      </c>
      <c r="B1927" s="98" t="s">
        <v>13137</v>
      </c>
      <c r="C1927" s="98"/>
      <c r="D1927" s="99"/>
    </row>
    <row r="1928" spans="1:4" ht="15" customHeight="1" x14ac:dyDescent="0.2">
      <c r="A1928" s="97" t="s">
        <v>13138</v>
      </c>
      <c r="B1928" s="98" t="s">
        <v>13139</v>
      </c>
      <c r="C1928" s="98" t="s">
        <v>3</v>
      </c>
      <c r="D1928" s="99">
        <v>79.11</v>
      </c>
    </row>
    <row r="1929" spans="1:4" ht="15" customHeight="1" x14ac:dyDescent="0.2">
      <c r="A1929" s="94" t="s">
        <v>13140</v>
      </c>
      <c r="B1929" s="95" t="s">
        <v>13141</v>
      </c>
      <c r="C1929" s="96" t="s">
        <v>3</v>
      </c>
      <c r="D1929" s="96">
        <v>133.16</v>
      </c>
    </row>
    <row r="1930" spans="1:4" ht="15" customHeight="1" x14ac:dyDescent="0.2">
      <c r="A1930" s="97" t="s">
        <v>13142</v>
      </c>
      <c r="B1930" s="98" t="s">
        <v>13143</v>
      </c>
      <c r="C1930" s="98" t="s">
        <v>3</v>
      </c>
      <c r="D1930" s="99">
        <v>198.7</v>
      </c>
    </row>
    <row r="1931" spans="1:4" ht="15" customHeight="1" x14ac:dyDescent="0.2">
      <c r="A1931" s="97" t="s">
        <v>13144</v>
      </c>
      <c r="B1931" s="98" t="s">
        <v>13145</v>
      </c>
      <c r="C1931" s="98"/>
      <c r="D1931" s="99"/>
    </row>
    <row r="1932" spans="1:4" ht="15" customHeight="1" x14ac:dyDescent="0.2">
      <c r="A1932" s="97" t="s">
        <v>13146</v>
      </c>
      <c r="B1932" s="98" t="s">
        <v>13147</v>
      </c>
      <c r="C1932" s="98" t="s">
        <v>3</v>
      </c>
      <c r="D1932" s="99">
        <v>15.3</v>
      </c>
    </row>
    <row r="1933" spans="1:4" ht="15" customHeight="1" x14ac:dyDescent="0.2">
      <c r="A1933" s="97" t="s">
        <v>13148</v>
      </c>
      <c r="B1933" s="98" t="s">
        <v>13149</v>
      </c>
      <c r="C1933" s="98" t="s">
        <v>3</v>
      </c>
      <c r="D1933" s="99">
        <v>39.82</v>
      </c>
    </row>
    <row r="1934" spans="1:4" ht="15" customHeight="1" x14ac:dyDescent="0.2">
      <c r="A1934" s="97" t="s">
        <v>13150</v>
      </c>
      <c r="B1934" s="98" t="s">
        <v>13151</v>
      </c>
      <c r="C1934" s="98" t="s">
        <v>3</v>
      </c>
      <c r="D1934" s="99">
        <v>113.12</v>
      </c>
    </row>
    <row r="1935" spans="1:4" ht="15" customHeight="1" x14ac:dyDescent="0.2">
      <c r="A1935" s="97" t="s">
        <v>13152</v>
      </c>
      <c r="B1935" s="98" t="s">
        <v>13153</v>
      </c>
      <c r="C1935" s="98" t="s">
        <v>3</v>
      </c>
      <c r="D1935" s="99">
        <v>182.11</v>
      </c>
    </row>
    <row r="1936" spans="1:4" ht="15" customHeight="1" x14ac:dyDescent="0.2">
      <c r="A1936" s="97" t="s">
        <v>13154</v>
      </c>
      <c r="B1936" s="98" t="s">
        <v>13155</v>
      </c>
      <c r="C1936" s="98" t="s">
        <v>3</v>
      </c>
      <c r="D1936" s="99">
        <v>216.24</v>
      </c>
    </row>
    <row r="1937" spans="1:4" ht="15" customHeight="1" x14ac:dyDescent="0.2">
      <c r="A1937" s="97" t="s">
        <v>13156</v>
      </c>
      <c r="B1937" s="98" t="s">
        <v>13157</v>
      </c>
      <c r="C1937" s="98" t="s">
        <v>3</v>
      </c>
      <c r="D1937" s="99">
        <v>453.64</v>
      </c>
    </row>
    <row r="1938" spans="1:4" ht="15" customHeight="1" x14ac:dyDescent="0.2">
      <c r="A1938" s="97" t="s">
        <v>16450</v>
      </c>
      <c r="B1938" s="98" t="s">
        <v>13228</v>
      </c>
      <c r="C1938" s="98"/>
      <c r="D1938" s="99"/>
    </row>
    <row r="1939" spans="1:4" ht="15" customHeight="1" x14ac:dyDescent="0.2">
      <c r="A1939" s="97" t="s">
        <v>16451</v>
      </c>
      <c r="B1939" s="98" t="s">
        <v>10535</v>
      </c>
      <c r="C1939" s="98" t="s">
        <v>39</v>
      </c>
      <c r="D1939" s="99">
        <v>206.86</v>
      </c>
    </row>
    <row r="1940" spans="1:4" ht="15" customHeight="1" x14ac:dyDescent="0.2">
      <c r="A1940" s="94" t="s">
        <v>16452</v>
      </c>
      <c r="B1940" s="95" t="s">
        <v>13229</v>
      </c>
      <c r="C1940" s="96" t="s">
        <v>39</v>
      </c>
      <c r="D1940" s="96">
        <v>164.99</v>
      </c>
    </row>
    <row r="1941" spans="1:4" ht="15" customHeight="1" x14ac:dyDescent="0.2">
      <c r="A1941" s="97" t="s">
        <v>16453</v>
      </c>
      <c r="B1941" s="98" t="s">
        <v>13230</v>
      </c>
      <c r="C1941" s="98" t="s">
        <v>39</v>
      </c>
      <c r="D1941" s="99">
        <v>164.99</v>
      </c>
    </row>
    <row r="1942" spans="1:4" ht="15" customHeight="1" x14ac:dyDescent="0.2">
      <c r="A1942" s="97">
        <v>20</v>
      </c>
      <c r="B1942" s="98" t="s">
        <v>13158</v>
      </c>
      <c r="C1942" s="98"/>
      <c r="D1942" s="99"/>
    </row>
    <row r="1943" spans="1:4" ht="15" customHeight="1" x14ac:dyDescent="0.2">
      <c r="A1943" s="97" t="s">
        <v>13159</v>
      </c>
      <c r="B1943" s="98" t="s">
        <v>13160</v>
      </c>
      <c r="C1943" s="98"/>
      <c r="D1943" s="99"/>
    </row>
    <row r="1944" spans="1:4" ht="15" customHeight="1" x14ac:dyDescent="0.2">
      <c r="A1944" s="97" t="s">
        <v>13161</v>
      </c>
      <c r="B1944" s="98" t="s">
        <v>13162</v>
      </c>
      <c r="C1944" s="98" t="s">
        <v>2</v>
      </c>
      <c r="D1944" s="99">
        <v>2.58</v>
      </c>
    </row>
    <row r="1945" spans="1:4" ht="15" customHeight="1" x14ac:dyDescent="0.2">
      <c r="A1945" s="97" t="s">
        <v>13163</v>
      </c>
      <c r="B1945" s="98" t="s">
        <v>13164</v>
      </c>
      <c r="C1945" s="98" t="s">
        <v>2</v>
      </c>
      <c r="D1945" s="99">
        <v>4.72</v>
      </c>
    </row>
    <row r="1946" spans="1:4" ht="15" customHeight="1" x14ac:dyDescent="0.2">
      <c r="A1946" s="97" t="s">
        <v>13165</v>
      </c>
      <c r="B1946" s="98" t="s">
        <v>13166</v>
      </c>
      <c r="C1946" s="98"/>
      <c r="D1946" s="99"/>
    </row>
    <row r="1947" spans="1:4" ht="15" customHeight="1" x14ac:dyDescent="0.2">
      <c r="A1947" s="97" t="s">
        <v>13167</v>
      </c>
      <c r="B1947" s="98" t="s">
        <v>13168</v>
      </c>
      <c r="C1947" s="98" t="s">
        <v>39</v>
      </c>
      <c r="D1947" s="99">
        <v>15.11</v>
      </c>
    </row>
    <row r="1948" spans="1:4" ht="15" customHeight="1" x14ac:dyDescent="0.2">
      <c r="A1948" s="97" t="s">
        <v>13169</v>
      </c>
      <c r="B1948" s="98" t="s">
        <v>13170</v>
      </c>
      <c r="C1948" s="98"/>
      <c r="D1948" s="99"/>
    </row>
    <row r="1949" spans="1:4" ht="15" customHeight="1" x14ac:dyDescent="0.2">
      <c r="A1949" s="97" t="s">
        <v>13171</v>
      </c>
      <c r="B1949" s="98" t="s">
        <v>13172</v>
      </c>
      <c r="C1949" s="98" t="s">
        <v>39</v>
      </c>
      <c r="D1949" s="99">
        <v>217.41</v>
      </c>
    </row>
    <row r="1950" spans="1:4" ht="15" customHeight="1" x14ac:dyDescent="0.2">
      <c r="A1950" s="97" t="s">
        <v>13173</v>
      </c>
      <c r="B1950" s="98" t="s">
        <v>13174</v>
      </c>
      <c r="C1950" s="98" t="s">
        <v>39</v>
      </c>
      <c r="D1950" s="99">
        <v>288.38</v>
      </c>
    </row>
    <row r="1951" spans="1:4" ht="15" customHeight="1" x14ac:dyDescent="0.2">
      <c r="A1951" s="94" t="s">
        <v>13175</v>
      </c>
      <c r="B1951" s="95" t="s">
        <v>13176</v>
      </c>
      <c r="C1951" s="96"/>
      <c r="D1951" s="96"/>
    </row>
    <row r="1952" spans="1:4" ht="15" customHeight="1" x14ac:dyDescent="0.2">
      <c r="A1952" s="97" t="s">
        <v>13177</v>
      </c>
      <c r="B1952" s="98" t="s">
        <v>13172</v>
      </c>
      <c r="C1952" s="98" t="s">
        <v>39</v>
      </c>
      <c r="D1952" s="99">
        <v>231.61</v>
      </c>
    </row>
    <row r="1953" spans="1:4" ht="15" customHeight="1" x14ac:dyDescent="0.2">
      <c r="A1953" s="97" t="s">
        <v>13178</v>
      </c>
      <c r="B1953" s="98" t="s">
        <v>13174</v>
      </c>
      <c r="C1953" s="98" t="s">
        <v>39</v>
      </c>
      <c r="D1953" s="99">
        <v>305.81</v>
      </c>
    </row>
    <row r="1954" spans="1:4" ht="15" customHeight="1" x14ac:dyDescent="0.2">
      <c r="A1954" s="97" t="s">
        <v>13179</v>
      </c>
      <c r="B1954" s="98" t="s">
        <v>13180</v>
      </c>
      <c r="C1954" s="98"/>
      <c r="D1954" s="99"/>
    </row>
    <row r="1955" spans="1:4" ht="15" customHeight="1" x14ac:dyDescent="0.2">
      <c r="A1955" s="94" t="s">
        <v>13181</v>
      </c>
      <c r="B1955" s="95" t="s">
        <v>13172</v>
      </c>
      <c r="C1955" s="96" t="s">
        <v>39</v>
      </c>
      <c r="D1955" s="96">
        <v>223.4</v>
      </c>
    </row>
    <row r="1956" spans="1:4" ht="15" customHeight="1" x14ac:dyDescent="0.2">
      <c r="A1956" s="97" t="s">
        <v>13182</v>
      </c>
      <c r="B1956" s="98" t="s">
        <v>13183</v>
      </c>
      <c r="C1956" s="98" t="s">
        <v>39</v>
      </c>
      <c r="D1956" s="99">
        <v>23.64</v>
      </c>
    </row>
    <row r="1957" spans="1:4" ht="15" customHeight="1" x14ac:dyDescent="0.2">
      <c r="A1957" s="97" t="s">
        <v>13184</v>
      </c>
      <c r="B1957" s="98" t="s">
        <v>13185</v>
      </c>
      <c r="C1957" s="98" t="s">
        <v>39</v>
      </c>
      <c r="D1957" s="99">
        <v>312.11</v>
      </c>
    </row>
    <row r="1958" spans="1:4" ht="15" customHeight="1" x14ac:dyDescent="0.2">
      <c r="A1958" s="94" t="s">
        <v>13186</v>
      </c>
      <c r="B1958" s="95" t="s">
        <v>13187</v>
      </c>
      <c r="C1958" s="96" t="s">
        <v>39</v>
      </c>
      <c r="D1958" s="96">
        <v>22.77</v>
      </c>
    </row>
    <row r="1959" spans="1:4" ht="15" customHeight="1" x14ac:dyDescent="0.2">
      <c r="A1959" s="97" t="s">
        <v>13188</v>
      </c>
      <c r="B1959" s="98" t="s">
        <v>13189</v>
      </c>
      <c r="C1959" s="98"/>
      <c r="D1959" s="99"/>
    </row>
    <row r="1960" spans="1:4" ht="15" customHeight="1" x14ac:dyDescent="0.2">
      <c r="A1960" s="97" t="s">
        <v>13190</v>
      </c>
      <c r="B1960" s="98" t="s">
        <v>13172</v>
      </c>
      <c r="C1960" s="98" t="s">
        <v>39</v>
      </c>
      <c r="D1960" s="99">
        <v>232.07</v>
      </c>
    </row>
    <row r="1961" spans="1:4" ht="15" customHeight="1" x14ac:dyDescent="0.2">
      <c r="A1961" s="97" t="s">
        <v>13191</v>
      </c>
      <c r="B1961" s="98" t="s">
        <v>10340</v>
      </c>
      <c r="C1961" s="98"/>
      <c r="D1961" s="99"/>
    </row>
    <row r="1962" spans="1:4" ht="15" customHeight="1" x14ac:dyDescent="0.2">
      <c r="A1962" s="94" t="s">
        <v>13192</v>
      </c>
      <c r="B1962" s="95" t="s">
        <v>13193</v>
      </c>
      <c r="C1962" s="96" t="s">
        <v>13194</v>
      </c>
      <c r="D1962" s="96">
        <v>1.43</v>
      </c>
    </row>
    <row r="1963" spans="1:4" ht="15" customHeight="1" x14ac:dyDescent="0.2">
      <c r="A1963" s="97" t="s">
        <v>13195</v>
      </c>
      <c r="B1963" s="98" t="s">
        <v>13196</v>
      </c>
      <c r="C1963" s="98" t="s">
        <v>13194</v>
      </c>
      <c r="D1963" s="99">
        <v>1.01</v>
      </c>
    </row>
    <row r="1964" spans="1:4" ht="15" customHeight="1" x14ac:dyDescent="0.2">
      <c r="A1964" s="97" t="s">
        <v>13197</v>
      </c>
      <c r="B1964" s="98" t="s">
        <v>12709</v>
      </c>
      <c r="C1964" s="98"/>
      <c r="D1964" s="99"/>
    </row>
    <row r="1965" spans="1:4" ht="15" customHeight="1" x14ac:dyDescent="0.2">
      <c r="A1965" s="97" t="s">
        <v>13198</v>
      </c>
      <c r="B1965" s="98" t="s">
        <v>13199</v>
      </c>
      <c r="C1965" s="98" t="s">
        <v>2</v>
      </c>
      <c r="D1965" s="99">
        <v>2.2000000000000002</v>
      </c>
    </row>
    <row r="1966" spans="1:4" ht="15" customHeight="1" x14ac:dyDescent="0.2">
      <c r="A1966" s="97" t="s">
        <v>13200</v>
      </c>
      <c r="B1966" s="98" t="s">
        <v>13201</v>
      </c>
      <c r="C1966" s="98"/>
      <c r="D1966" s="99"/>
    </row>
    <row r="1967" spans="1:4" ht="15" customHeight="1" x14ac:dyDescent="0.2">
      <c r="A1967" s="97" t="s">
        <v>13202</v>
      </c>
      <c r="B1967" s="98" t="s">
        <v>13203</v>
      </c>
      <c r="C1967" s="98" t="s">
        <v>2</v>
      </c>
      <c r="D1967" s="99">
        <v>55.1</v>
      </c>
    </row>
    <row r="1968" spans="1:4" ht="15" customHeight="1" x14ac:dyDescent="0.2">
      <c r="A1968" s="97" t="s">
        <v>13204</v>
      </c>
      <c r="B1968" s="98" t="s">
        <v>13205</v>
      </c>
      <c r="C1968" s="98"/>
      <c r="D1968" s="99"/>
    </row>
    <row r="1969" spans="1:4" ht="15" customHeight="1" x14ac:dyDescent="0.2">
      <c r="A1969" s="97" t="s">
        <v>13206</v>
      </c>
      <c r="B1969" s="98" t="s">
        <v>13203</v>
      </c>
      <c r="C1969" s="98" t="s">
        <v>2</v>
      </c>
      <c r="D1969" s="99">
        <v>44.97</v>
      </c>
    </row>
    <row r="1970" spans="1:4" ht="15" customHeight="1" x14ac:dyDescent="0.2">
      <c r="A1970" s="97" t="s">
        <v>13207</v>
      </c>
      <c r="B1970" s="98" t="s">
        <v>13208</v>
      </c>
      <c r="C1970" s="98"/>
      <c r="D1970" s="99"/>
    </row>
    <row r="1971" spans="1:4" ht="15" customHeight="1" x14ac:dyDescent="0.2">
      <c r="A1971" s="97" t="s">
        <v>13209</v>
      </c>
      <c r="B1971" s="98" t="s">
        <v>13210</v>
      </c>
      <c r="C1971" s="98" t="s">
        <v>2</v>
      </c>
      <c r="D1971" s="99">
        <v>89.44</v>
      </c>
    </row>
    <row r="1972" spans="1:4" ht="15" customHeight="1" x14ac:dyDescent="0.2">
      <c r="A1972" s="97" t="s">
        <v>13211</v>
      </c>
      <c r="B1972" s="98" t="s">
        <v>13212</v>
      </c>
      <c r="C1972" s="98" t="s">
        <v>2</v>
      </c>
      <c r="D1972" s="99">
        <v>92.62</v>
      </c>
    </row>
    <row r="1973" spans="1:4" ht="15" customHeight="1" x14ac:dyDescent="0.2">
      <c r="A1973" s="94" t="s">
        <v>13213</v>
      </c>
      <c r="B1973" s="95" t="s">
        <v>13214</v>
      </c>
      <c r="C1973" s="96" t="s">
        <v>2</v>
      </c>
      <c r="D1973" s="96">
        <v>98.05</v>
      </c>
    </row>
    <row r="1974" spans="1:4" ht="15" customHeight="1" x14ac:dyDescent="0.2">
      <c r="A1974" s="97" t="s">
        <v>13215</v>
      </c>
      <c r="B1974" s="98" t="s">
        <v>13216</v>
      </c>
      <c r="C1974" s="98"/>
      <c r="D1974" s="99"/>
    </row>
    <row r="1975" spans="1:4" ht="15" customHeight="1" x14ac:dyDescent="0.2">
      <c r="A1975" s="97" t="s">
        <v>13217</v>
      </c>
      <c r="B1975" s="98" t="s">
        <v>13218</v>
      </c>
      <c r="C1975" s="98" t="s">
        <v>2</v>
      </c>
      <c r="D1975" s="99">
        <v>14.65</v>
      </c>
    </row>
    <row r="1976" spans="1:4" ht="15" customHeight="1" x14ac:dyDescent="0.2">
      <c r="A1976" s="94" t="s">
        <v>13219</v>
      </c>
      <c r="B1976" s="95" t="s">
        <v>13220</v>
      </c>
      <c r="C1976" s="96" t="s">
        <v>2</v>
      </c>
      <c r="D1976" s="96">
        <v>18.57</v>
      </c>
    </row>
    <row r="1977" spans="1:4" ht="15" customHeight="1" x14ac:dyDescent="0.2">
      <c r="A1977" s="97">
        <v>21</v>
      </c>
      <c r="B1977" s="98" t="s">
        <v>15639</v>
      </c>
      <c r="C1977" s="98"/>
      <c r="D1977" s="99"/>
    </row>
    <row r="1978" spans="1:4" ht="15" customHeight="1" x14ac:dyDescent="0.2">
      <c r="A1978" s="97" t="s">
        <v>13245</v>
      </c>
      <c r="B1978" s="98" t="s">
        <v>13246</v>
      </c>
      <c r="C1978" s="98"/>
      <c r="D1978" s="99"/>
    </row>
    <row r="1979" spans="1:4" ht="15" customHeight="1" x14ac:dyDescent="0.2">
      <c r="A1979" s="94" t="s">
        <v>13247</v>
      </c>
      <c r="B1979" s="95" t="s">
        <v>13248</v>
      </c>
      <c r="C1979" s="96" t="s">
        <v>2</v>
      </c>
      <c r="D1979" s="96">
        <v>23.97</v>
      </c>
    </row>
    <row r="1980" spans="1:4" ht="15" customHeight="1" x14ac:dyDescent="0.2">
      <c r="A1980" s="97" t="s">
        <v>13249</v>
      </c>
      <c r="B1980" s="98" t="s">
        <v>13250</v>
      </c>
      <c r="C1980" s="98" t="s">
        <v>2</v>
      </c>
      <c r="D1980" s="99">
        <v>19.02</v>
      </c>
    </row>
    <row r="1981" spans="1:4" ht="15" customHeight="1" x14ac:dyDescent="0.2">
      <c r="A1981" s="94" t="s">
        <v>13251</v>
      </c>
      <c r="B1981" s="95" t="s">
        <v>13252</v>
      </c>
      <c r="C1981" s="96" t="s">
        <v>2</v>
      </c>
      <c r="D1981" s="96">
        <v>20.27</v>
      </c>
    </row>
    <row r="1982" spans="1:4" ht="15" customHeight="1" x14ac:dyDescent="0.2">
      <c r="A1982" s="97" t="s">
        <v>13253</v>
      </c>
      <c r="B1982" s="98" t="s">
        <v>13254</v>
      </c>
      <c r="C1982" s="98"/>
      <c r="D1982" s="99"/>
    </row>
    <row r="1983" spans="1:4" ht="15" customHeight="1" x14ac:dyDescent="0.2">
      <c r="A1983" s="97" t="s">
        <v>13255</v>
      </c>
      <c r="B1983" s="98" t="s">
        <v>13256</v>
      </c>
      <c r="C1983" s="98" t="s">
        <v>15645</v>
      </c>
      <c r="D1983" s="99">
        <v>20.39</v>
      </c>
    </row>
    <row r="1984" spans="1:4" ht="15" customHeight="1" x14ac:dyDescent="0.2">
      <c r="A1984" s="97" t="s">
        <v>13257</v>
      </c>
      <c r="B1984" s="98" t="s">
        <v>13258</v>
      </c>
      <c r="C1984" s="98" t="s">
        <v>15645</v>
      </c>
      <c r="D1984" s="99">
        <v>40.770000000000003</v>
      </c>
    </row>
    <row r="1985" spans="1:4" ht="15" customHeight="1" x14ac:dyDescent="0.2">
      <c r="A1985" s="97" t="s">
        <v>13259</v>
      </c>
      <c r="B1985" s="98" t="s">
        <v>13260</v>
      </c>
      <c r="C1985" s="98" t="s">
        <v>15645</v>
      </c>
      <c r="D1985" s="99">
        <v>8.81</v>
      </c>
    </row>
    <row r="1986" spans="1:4" ht="15" customHeight="1" x14ac:dyDescent="0.2">
      <c r="A1986" s="94" t="s">
        <v>13261</v>
      </c>
      <c r="B1986" s="95" t="s">
        <v>13262</v>
      </c>
      <c r="C1986" s="96" t="s">
        <v>2</v>
      </c>
      <c r="D1986" s="96">
        <v>25.37</v>
      </c>
    </row>
    <row r="1987" spans="1:4" ht="15" customHeight="1" x14ac:dyDescent="0.2">
      <c r="A1987" s="97" t="s">
        <v>13263</v>
      </c>
      <c r="B1987" s="98" t="s">
        <v>13264</v>
      </c>
      <c r="C1987" s="98"/>
      <c r="D1987" s="99"/>
    </row>
    <row r="1988" spans="1:4" ht="15" customHeight="1" x14ac:dyDescent="0.2">
      <c r="A1988" s="94" t="s">
        <v>13265</v>
      </c>
      <c r="B1988" s="95" t="s">
        <v>13266</v>
      </c>
      <c r="C1988" s="96" t="s">
        <v>39</v>
      </c>
      <c r="D1988" s="96">
        <v>78</v>
      </c>
    </row>
    <row r="1989" spans="1:4" ht="15" customHeight="1" x14ac:dyDescent="0.2">
      <c r="A1989" s="97" t="s">
        <v>13267</v>
      </c>
      <c r="B1989" s="98" t="s">
        <v>13268</v>
      </c>
      <c r="C1989" s="98" t="s">
        <v>39</v>
      </c>
      <c r="D1989" s="99">
        <v>460</v>
      </c>
    </row>
    <row r="1990" spans="1:4" ht="15" customHeight="1" x14ac:dyDescent="0.2">
      <c r="A1990" s="97" t="s">
        <v>13269</v>
      </c>
      <c r="B1990" s="98" t="s">
        <v>13270</v>
      </c>
      <c r="C1990" s="98" t="s">
        <v>4</v>
      </c>
      <c r="D1990" s="99">
        <v>7.08</v>
      </c>
    </row>
    <row r="1991" spans="1:4" ht="15" customHeight="1" x14ac:dyDescent="0.2">
      <c r="A1991" s="97" t="s">
        <v>13271</v>
      </c>
      <c r="B1991" s="98" t="s">
        <v>13272</v>
      </c>
      <c r="C1991" s="98" t="s">
        <v>4</v>
      </c>
      <c r="D1991" s="99">
        <v>9.02</v>
      </c>
    </row>
    <row r="1992" spans="1:4" ht="15" customHeight="1" x14ac:dyDescent="0.2">
      <c r="A1992" s="97" t="s">
        <v>13273</v>
      </c>
      <c r="B1992" s="98" t="s">
        <v>13274</v>
      </c>
      <c r="C1992" s="98" t="s">
        <v>4</v>
      </c>
      <c r="D1992" s="99">
        <v>0.12</v>
      </c>
    </row>
    <row r="1993" spans="1:4" ht="15" customHeight="1" x14ac:dyDescent="0.2">
      <c r="A1993" s="94" t="s">
        <v>13275</v>
      </c>
      <c r="B1993" s="95" t="s">
        <v>13276</v>
      </c>
      <c r="C1993" s="96"/>
      <c r="D1993" s="96"/>
    </row>
    <row r="1994" spans="1:4" ht="15" customHeight="1" x14ac:dyDescent="0.2">
      <c r="A1994" s="97" t="s">
        <v>13277</v>
      </c>
      <c r="B1994" s="98" t="s">
        <v>13278</v>
      </c>
      <c r="C1994" s="98" t="s">
        <v>15645</v>
      </c>
      <c r="D1994" s="99">
        <v>112.28</v>
      </c>
    </row>
    <row r="1995" spans="1:4" ht="15" customHeight="1" x14ac:dyDescent="0.2">
      <c r="A1995" s="97" t="s">
        <v>13279</v>
      </c>
      <c r="B1995" s="98" t="s">
        <v>13280</v>
      </c>
      <c r="C1995" s="98" t="s">
        <v>15645</v>
      </c>
      <c r="D1995" s="99">
        <v>112.28</v>
      </c>
    </row>
    <row r="1996" spans="1:4" ht="15" customHeight="1" x14ac:dyDescent="0.2">
      <c r="A1996" s="97" t="s">
        <v>13281</v>
      </c>
      <c r="B1996" s="98" t="s">
        <v>13282</v>
      </c>
      <c r="C1996" s="98" t="s">
        <v>15645</v>
      </c>
      <c r="D1996" s="99">
        <v>112.28</v>
      </c>
    </row>
    <row r="1997" spans="1:4" ht="15" customHeight="1" x14ac:dyDescent="0.2">
      <c r="A1997" s="94" t="s">
        <v>13283</v>
      </c>
      <c r="B1997" s="95" t="s">
        <v>13284</v>
      </c>
      <c r="C1997" s="96" t="s">
        <v>15645</v>
      </c>
      <c r="D1997" s="96">
        <v>211.28</v>
      </c>
    </row>
    <row r="1998" spans="1:4" ht="15" customHeight="1" x14ac:dyDescent="0.2">
      <c r="A1998" s="97" t="s">
        <v>13285</v>
      </c>
      <c r="B1998" s="98" t="s">
        <v>13286</v>
      </c>
      <c r="C1998" s="98" t="s">
        <v>15645</v>
      </c>
      <c r="D1998" s="99">
        <v>126.59</v>
      </c>
    </row>
    <row r="1999" spans="1:4" ht="15" customHeight="1" x14ac:dyDescent="0.2">
      <c r="A1999" s="97" t="s">
        <v>13287</v>
      </c>
      <c r="B1999" s="98" t="s">
        <v>13288</v>
      </c>
      <c r="C1999" s="98" t="s">
        <v>15645</v>
      </c>
      <c r="D1999" s="99">
        <v>46.49</v>
      </c>
    </row>
    <row r="2000" spans="1:4" ht="15" customHeight="1" x14ac:dyDescent="0.2">
      <c r="A2000" s="97" t="s">
        <v>13289</v>
      </c>
      <c r="B2000" s="98" t="s">
        <v>13290</v>
      </c>
      <c r="C2000" s="98" t="s">
        <v>15645</v>
      </c>
      <c r="D2000" s="99">
        <v>76.28</v>
      </c>
    </row>
    <row r="2001" spans="1:4" ht="15" customHeight="1" x14ac:dyDescent="0.2">
      <c r="A2001" s="94" t="s">
        <v>13291</v>
      </c>
      <c r="B2001" s="95" t="s">
        <v>13292</v>
      </c>
      <c r="C2001" s="96" t="s">
        <v>15645</v>
      </c>
      <c r="D2001" s="96">
        <v>30.29</v>
      </c>
    </row>
    <row r="2002" spans="1:4" ht="15" customHeight="1" x14ac:dyDescent="0.2">
      <c r="A2002" s="97" t="s">
        <v>13293</v>
      </c>
      <c r="B2002" s="98" t="s">
        <v>13294</v>
      </c>
      <c r="C2002" s="98" t="s">
        <v>15645</v>
      </c>
      <c r="D2002" s="99">
        <v>49.19</v>
      </c>
    </row>
    <row r="2003" spans="1:4" ht="15" customHeight="1" x14ac:dyDescent="0.2">
      <c r="A2003" s="97" t="s">
        <v>13295</v>
      </c>
      <c r="B2003" s="98" t="s">
        <v>13296</v>
      </c>
      <c r="C2003" s="98" t="s">
        <v>15645</v>
      </c>
      <c r="D2003" s="99">
        <v>27.59</v>
      </c>
    </row>
    <row r="2004" spans="1:4" ht="15" customHeight="1" x14ac:dyDescent="0.2">
      <c r="A2004" s="97" t="s">
        <v>13297</v>
      </c>
      <c r="B2004" s="98" t="s">
        <v>13298</v>
      </c>
      <c r="C2004" s="98" t="s">
        <v>15645</v>
      </c>
      <c r="D2004" s="99">
        <v>48.68</v>
      </c>
    </row>
    <row r="2005" spans="1:4" ht="15" customHeight="1" x14ac:dyDescent="0.2">
      <c r="A2005" s="97" t="s">
        <v>13299</v>
      </c>
      <c r="B2005" s="98" t="s">
        <v>13300</v>
      </c>
      <c r="C2005" s="98"/>
      <c r="D2005" s="99"/>
    </row>
    <row r="2006" spans="1:4" ht="15" customHeight="1" x14ac:dyDescent="0.2">
      <c r="A2006" s="97" t="s">
        <v>13301</v>
      </c>
      <c r="B2006" s="98" t="s">
        <v>13302</v>
      </c>
      <c r="C2006" s="98" t="s">
        <v>15645</v>
      </c>
      <c r="D2006" s="99">
        <v>89.4</v>
      </c>
    </row>
    <row r="2007" spans="1:4" ht="15" customHeight="1" x14ac:dyDescent="0.2">
      <c r="A2007" s="97" t="s">
        <v>16716</v>
      </c>
      <c r="B2007" s="98" t="s">
        <v>16717</v>
      </c>
      <c r="C2007" s="98"/>
      <c r="D2007" s="99"/>
    </row>
    <row r="2008" spans="1:4" ht="15" customHeight="1" x14ac:dyDescent="0.2">
      <c r="A2008" s="94" t="s">
        <v>16718</v>
      </c>
      <c r="B2008" s="95" t="s">
        <v>10306</v>
      </c>
      <c r="C2008" s="96" t="s">
        <v>15645</v>
      </c>
      <c r="D2008" s="96">
        <v>139.4</v>
      </c>
    </row>
    <row r="2009" spans="1:4" ht="15" customHeight="1" x14ac:dyDescent="0.2">
      <c r="A2009" s="97" t="s">
        <v>16719</v>
      </c>
      <c r="B2009" s="98" t="s">
        <v>16720</v>
      </c>
      <c r="C2009" s="98" t="s">
        <v>15645</v>
      </c>
      <c r="D2009" s="99">
        <v>230.15</v>
      </c>
    </row>
    <row r="2010" spans="1:4" ht="15" customHeight="1" x14ac:dyDescent="0.2">
      <c r="A2010" s="97" t="s">
        <v>16721</v>
      </c>
      <c r="B2010" s="98" t="s">
        <v>10307</v>
      </c>
      <c r="C2010" s="98" t="s">
        <v>15645</v>
      </c>
      <c r="D2010" s="99">
        <v>363</v>
      </c>
    </row>
    <row r="2011" spans="1:4" ht="15" customHeight="1" x14ac:dyDescent="0.2">
      <c r="A2011" s="97">
        <v>40</v>
      </c>
      <c r="B2011" s="98" t="s">
        <v>13303</v>
      </c>
      <c r="C2011" s="98"/>
      <c r="D2011" s="99"/>
    </row>
    <row r="2012" spans="1:4" ht="15" customHeight="1" x14ac:dyDescent="0.2">
      <c r="A2012" s="91" t="s">
        <v>13304</v>
      </c>
      <c r="B2012" s="92" t="s">
        <v>13305</v>
      </c>
      <c r="C2012" s="93"/>
      <c r="D2012" s="93"/>
    </row>
    <row r="2013" spans="1:4" ht="15" customHeight="1" x14ac:dyDescent="0.2">
      <c r="A2013" s="94" t="s">
        <v>13306</v>
      </c>
      <c r="B2013" s="95" t="s">
        <v>13307</v>
      </c>
      <c r="C2013" s="96" t="s">
        <v>39</v>
      </c>
      <c r="D2013" s="96">
        <v>533.4</v>
      </c>
    </row>
    <row r="2014" spans="1:4" ht="15" customHeight="1" x14ac:dyDescent="0.2">
      <c r="A2014" s="97" t="s">
        <v>13308</v>
      </c>
      <c r="B2014" s="98" t="s">
        <v>13309</v>
      </c>
      <c r="C2014" s="98" t="s">
        <v>39</v>
      </c>
      <c r="D2014" s="99">
        <v>549.91</v>
      </c>
    </row>
    <row r="2015" spans="1:4" ht="15" customHeight="1" x14ac:dyDescent="0.2">
      <c r="A2015" s="97" t="s">
        <v>13310</v>
      </c>
      <c r="B2015" s="98" t="s">
        <v>13311</v>
      </c>
      <c r="C2015" s="98"/>
      <c r="D2015" s="99"/>
    </row>
    <row r="2016" spans="1:4" ht="15" customHeight="1" x14ac:dyDescent="0.2">
      <c r="A2016" s="94" t="s">
        <v>13312</v>
      </c>
      <c r="B2016" s="95" t="s">
        <v>13313</v>
      </c>
      <c r="C2016" s="96" t="s">
        <v>39</v>
      </c>
      <c r="D2016" s="96">
        <v>460.87</v>
      </c>
    </row>
    <row r="2017" spans="1:4" ht="15" customHeight="1" x14ac:dyDescent="0.2">
      <c r="A2017" s="97" t="s">
        <v>13314</v>
      </c>
      <c r="B2017" s="98" t="s">
        <v>13315</v>
      </c>
      <c r="C2017" s="98" t="s">
        <v>39</v>
      </c>
      <c r="D2017" s="99">
        <v>470.81</v>
      </c>
    </row>
    <row r="2018" spans="1:4" ht="15" customHeight="1" x14ac:dyDescent="0.2">
      <c r="A2018" s="94" t="s">
        <v>13316</v>
      </c>
      <c r="B2018" s="95" t="s">
        <v>13317</v>
      </c>
      <c r="C2018" s="96" t="s">
        <v>39</v>
      </c>
      <c r="D2018" s="96">
        <v>570.9</v>
      </c>
    </row>
    <row r="2019" spans="1:4" ht="15" customHeight="1" x14ac:dyDescent="0.2">
      <c r="A2019" s="97" t="s">
        <v>13318</v>
      </c>
      <c r="B2019" s="98" t="s">
        <v>13319</v>
      </c>
      <c r="C2019" s="98" t="s">
        <v>39</v>
      </c>
      <c r="D2019" s="99">
        <v>570.9</v>
      </c>
    </row>
    <row r="2020" spans="1:4" ht="15" customHeight="1" x14ac:dyDescent="0.2">
      <c r="A2020" s="97" t="s">
        <v>13320</v>
      </c>
      <c r="B2020" s="98" t="s">
        <v>13321</v>
      </c>
      <c r="C2020" s="98" t="s">
        <v>39</v>
      </c>
      <c r="D2020" s="99">
        <v>607.17999999999995</v>
      </c>
    </row>
    <row r="2021" spans="1:4" ht="15" customHeight="1" x14ac:dyDescent="0.2">
      <c r="A2021" s="94" t="s">
        <v>13322</v>
      </c>
      <c r="B2021" s="95" t="s">
        <v>13323</v>
      </c>
      <c r="C2021" s="96" t="s">
        <v>39</v>
      </c>
      <c r="D2021" s="96">
        <v>625.96</v>
      </c>
    </row>
    <row r="2022" spans="1:4" ht="15" customHeight="1" x14ac:dyDescent="0.2">
      <c r="A2022" s="97" t="s">
        <v>13324</v>
      </c>
      <c r="B2022" s="98" t="s">
        <v>13325</v>
      </c>
      <c r="C2022" s="98" t="s">
        <v>39</v>
      </c>
      <c r="D2022" s="99">
        <v>676.34</v>
      </c>
    </row>
    <row r="2023" spans="1:4" ht="15" customHeight="1" x14ac:dyDescent="0.2">
      <c r="A2023" s="97" t="s">
        <v>13326</v>
      </c>
      <c r="B2023" s="98" t="s">
        <v>13327</v>
      </c>
      <c r="C2023" s="98"/>
      <c r="D2023" s="99"/>
    </row>
    <row r="2024" spans="1:4" ht="15" customHeight="1" x14ac:dyDescent="0.2">
      <c r="A2024" s="94" t="s">
        <v>13328</v>
      </c>
      <c r="B2024" s="95" t="s">
        <v>13329</v>
      </c>
      <c r="C2024" s="96" t="s">
        <v>39</v>
      </c>
      <c r="D2024" s="96">
        <v>592.95000000000005</v>
      </c>
    </row>
    <row r="2025" spans="1:4" ht="15" customHeight="1" x14ac:dyDescent="0.2">
      <c r="A2025" s="97" t="s">
        <v>13330</v>
      </c>
      <c r="B2025" s="98" t="s">
        <v>13331</v>
      </c>
      <c r="C2025" s="98" t="s">
        <v>39</v>
      </c>
      <c r="D2025" s="99">
        <v>604.19000000000005</v>
      </c>
    </row>
    <row r="2026" spans="1:4" ht="15" customHeight="1" x14ac:dyDescent="0.2">
      <c r="A2026" s="97" t="s">
        <v>13332</v>
      </c>
      <c r="B2026" s="98" t="s">
        <v>13333</v>
      </c>
      <c r="C2026" s="98" t="s">
        <v>39</v>
      </c>
      <c r="D2026" s="99">
        <v>728.71</v>
      </c>
    </row>
    <row r="2027" spans="1:4" ht="15" customHeight="1" x14ac:dyDescent="0.2">
      <c r="A2027" s="97" t="s">
        <v>13334</v>
      </c>
      <c r="B2027" s="98" t="s">
        <v>13335</v>
      </c>
      <c r="C2027" s="98" t="s">
        <v>39</v>
      </c>
      <c r="D2027" s="99">
        <v>728.71</v>
      </c>
    </row>
    <row r="2028" spans="1:4" ht="15" customHeight="1" x14ac:dyDescent="0.2">
      <c r="A2028" s="97" t="s">
        <v>13336</v>
      </c>
      <c r="B2028" s="98" t="s">
        <v>13337</v>
      </c>
      <c r="C2028" s="98" t="s">
        <v>39</v>
      </c>
      <c r="D2028" s="99">
        <v>770.43</v>
      </c>
    </row>
    <row r="2029" spans="1:4" ht="15" customHeight="1" x14ac:dyDescent="0.2">
      <c r="A2029" s="94" t="s">
        <v>13338</v>
      </c>
      <c r="B2029" s="95" t="s">
        <v>13339</v>
      </c>
      <c r="C2029" s="96" t="s">
        <v>39</v>
      </c>
      <c r="D2029" s="96">
        <v>792.02</v>
      </c>
    </row>
    <row r="2030" spans="1:4" ht="15" customHeight="1" x14ac:dyDescent="0.2">
      <c r="A2030" s="97" t="s">
        <v>13340</v>
      </c>
      <c r="B2030" s="98" t="s">
        <v>13341</v>
      </c>
      <c r="C2030" s="98" t="s">
        <v>39</v>
      </c>
      <c r="D2030" s="99">
        <v>849.96</v>
      </c>
    </row>
    <row r="2031" spans="1:4" ht="15" customHeight="1" x14ac:dyDescent="0.2">
      <c r="A2031" s="94" t="s">
        <v>13342</v>
      </c>
      <c r="B2031" s="95" t="s">
        <v>13343</v>
      </c>
      <c r="C2031" s="96"/>
      <c r="D2031" s="96"/>
    </row>
    <row r="2032" spans="1:4" ht="15" customHeight="1" x14ac:dyDescent="0.2">
      <c r="A2032" s="97" t="s">
        <v>13344</v>
      </c>
      <c r="B2032" s="98" t="s">
        <v>13345</v>
      </c>
      <c r="C2032" s="98" t="s">
        <v>39</v>
      </c>
      <c r="D2032" s="99">
        <v>729.87</v>
      </c>
    </row>
    <row r="2033" spans="1:4" ht="15" customHeight="1" x14ac:dyDescent="0.2">
      <c r="A2033" s="97" t="s">
        <v>13346</v>
      </c>
      <c r="B2033" s="98" t="s">
        <v>13347</v>
      </c>
      <c r="C2033" s="98" t="s">
        <v>39</v>
      </c>
      <c r="D2033" s="99">
        <v>769.78</v>
      </c>
    </row>
    <row r="2034" spans="1:4" ht="15" customHeight="1" x14ac:dyDescent="0.2">
      <c r="A2034" s="94" t="s">
        <v>13348</v>
      </c>
      <c r="B2034" s="95" t="s">
        <v>13349</v>
      </c>
      <c r="C2034" s="96" t="s">
        <v>39</v>
      </c>
      <c r="D2034" s="96">
        <v>790.44</v>
      </c>
    </row>
    <row r="2035" spans="1:4" ht="15" customHeight="1" x14ac:dyDescent="0.2">
      <c r="A2035" s="97" t="s">
        <v>13350</v>
      </c>
      <c r="B2035" s="98" t="s">
        <v>13351</v>
      </c>
      <c r="C2035" s="98" t="s">
        <v>39</v>
      </c>
      <c r="D2035" s="99">
        <v>845.85</v>
      </c>
    </row>
    <row r="2036" spans="1:4" ht="15" customHeight="1" x14ac:dyDescent="0.2">
      <c r="A2036" s="94" t="s">
        <v>13352</v>
      </c>
      <c r="B2036" s="95" t="s">
        <v>13353</v>
      </c>
      <c r="C2036" s="96"/>
      <c r="D2036" s="96"/>
    </row>
    <row r="2037" spans="1:4" ht="15" customHeight="1" x14ac:dyDescent="0.2">
      <c r="A2037" s="97" t="s">
        <v>13354</v>
      </c>
      <c r="B2037" s="98" t="s">
        <v>13355</v>
      </c>
      <c r="C2037" s="98" t="s">
        <v>39</v>
      </c>
      <c r="D2037" s="99">
        <v>332.04</v>
      </c>
    </row>
    <row r="2038" spans="1:4" ht="15" customHeight="1" x14ac:dyDescent="0.2">
      <c r="A2038" s="94" t="s">
        <v>13356</v>
      </c>
      <c r="B2038" s="95" t="s">
        <v>13357</v>
      </c>
      <c r="C2038" s="96"/>
      <c r="D2038" s="96"/>
    </row>
    <row r="2039" spans="1:4" ht="15" customHeight="1" x14ac:dyDescent="0.2">
      <c r="A2039" s="97" t="s">
        <v>13358</v>
      </c>
      <c r="B2039" s="98" t="s">
        <v>13359</v>
      </c>
      <c r="C2039" s="98" t="s">
        <v>39</v>
      </c>
      <c r="D2039" s="99">
        <v>72.17</v>
      </c>
    </row>
    <row r="2040" spans="1:4" ht="15" customHeight="1" x14ac:dyDescent="0.2">
      <c r="A2040" s="94" t="s">
        <v>13360</v>
      </c>
      <c r="B2040" s="95" t="s">
        <v>13361</v>
      </c>
      <c r="C2040" s="96" t="s">
        <v>39</v>
      </c>
      <c r="D2040" s="96">
        <v>29.69</v>
      </c>
    </row>
    <row r="2041" spans="1:4" ht="15" customHeight="1" x14ac:dyDescent="0.2">
      <c r="A2041" s="97" t="s">
        <v>13362</v>
      </c>
      <c r="B2041" s="98" t="s">
        <v>13363</v>
      </c>
      <c r="C2041" s="98" t="s">
        <v>39</v>
      </c>
      <c r="D2041" s="99">
        <v>101.88</v>
      </c>
    </row>
    <row r="2042" spans="1:4" ht="15" customHeight="1" x14ac:dyDescent="0.2">
      <c r="A2042" s="94" t="s">
        <v>13364</v>
      </c>
      <c r="B2042" s="95" t="s">
        <v>13365</v>
      </c>
      <c r="C2042" s="96" t="s">
        <v>39</v>
      </c>
      <c r="D2042" s="96">
        <v>59.14</v>
      </c>
    </row>
    <row r="2043" spans="1:4" ht="15" customHeight="1" x14ac:dyDescent="0.2">
      <c r="A2043" s="97" t="s">
        <v>13366</v>
      </c>
      <c r="B2043" s="98" t="s">
        <v>13367</v>
      </c>
      <c r="C2043" s="98"/>
      <c r="D2043" s="99"/>
    </row>
    <row r="2044" spans="1:4" ht="15" customHeight="1" x14ac:dyDescent="0.2">
      <c r="A2044" s="97" t="s">
        <v>13368</v>
      </c>
      <c r="B2044" s="98" t="s">
        <v>13369</v>
      </c>
      <c r="C2044" s="98" t="s">
        <v>2</v>
      </c>
      <c r="D2044" s="99">
        <v>91.8</v>
      </c>
    </row>
    <row r="2045" spans="1:4" ht="15" customHeight="1" x14ac:dyDescent="0.2">
      <c r="A2045" s="97" t="s">
        <v>13370</v>
      </c>
      <c r="B2045" s="98" t="s">
        <v>13371</v>
      </c>
      <c r="C2045" s="98" t="s">
        <v>2</v>
      </c>
      <c r="D2045" s="99">
        <v>84.54</v>
      </c>
    </row>
    <row r="2046" spans="1:4" ht="15" customHeight="1" x14ac:dyDescent="0.2">
      <c r="A2046" s="94" t="s">
        <v>13372</v>
      </c>
      <c r="B2046" s="95" t="s">
        <v>13373</v>
      </c>
      <c r="C2046" s="96" t="s">
        <v>2</v>
      </c>
      <c r="D2046" s="96">
        <v>30.96</v>
      </c>
    </row>
    <row r="2047" spans="1:4" ht="15" customHeight="1" x14ac:dyDescent="0.2">
      <c r="A2047" s="97" t="s">
        <v>13374</v>
      </c>
      <c r="B2047" s="98" t="s">
        <v>13375</v>
      </c>
      <c r="C2047" s="98" t="s">
        <v>2</v>
      </c>
      <c r="D2047" s="99">
        <v>93.67</v>
      </c>
    </row>
    <row r="2048" spans="1:4" ht="15" customHeight="1" x14ac:dyDescent="0.2">
      <c r="A2048" s="97" t="s">
        <v>13376</v>
      </c>
      <c r="B2048" s="98" t="s">
        <v>13377</v>
      </c>
      <c r="C2048" s="98" t="s">
        <v>2</v>
      </c>
      <c r="D2048" s="99">
        <v>83.45</v>
      </c>
    </row>
    <row r="2049" spans="1:4" ht="15" customHeight="1" x14ac:dyDescent="0.2">
      <c r="A2049" s="91" t="s">
        <v>13378</v>
      </c>
      <c r="B2049" s="92" t="s">
        <v>13379</v>
      </c>
      <c r="C2049" s="93" t="s">
        <v>2</v>
      </c>
      <c r="D2049" s="93">
        <v>87.59</v>
      </c>
    </row>
    <row r="2050" spans="1:4" ht="15" customHeight="1" x14ac:dyDescent="0.2">
      <c r="A2050" s="94" t="s">
        <v>13380</v>
      </c>
      <c r="B2050" s="95" t="s">
        <v>13381</v>
      </c>
      <c r="C2050" s="96" t="s">
        <v>2</v>
      </c>
      <c r="D2050" s="96">
        <v>84.1</v>
      </c>
    </row>
    <row r="2051" spans="1:4" ht="15" customHeight="1" x14ac:dyDescent="0.2">
      <c r="A2051" s="97" t="s">
        <v>13382</v>
      </c>
      <c r="B2051" s="98" t="s">
        <v>13383</v>
      </c>
      <c r="C2051" s="98" t="s">
        <v>2</v>
      </c>
      <c r="D2051" s="99">
        <v>20.39</v>
      </c>
    </row>
    <row r="2052" spans="1:4" ht="15" customHeight="1" x14ac:dyDescent="0.2">
      <c r="A2052" s="97" t="s">
        <v>13384</v>
      </c>
      <c r="B2052" s="98" t="s">
        <v>13385</v>
      </c>
      <c r="C2052" s="98" t="s">
        <v>2</v>
      </c>
      <c r="D2052" s="99">
        <v>48.36</v>
      </c>
    </row>
    <row r="2053" spans="1:4" ht="15" customHeight="1" x14ac:dyDescent="0.2">
      <c r="A2053" s="97" t="s">
        <v>13386</v>
      </c>
      <c r="B2053" s="98" t="s">
        <v>13387</v>
      </c>
      <c r="C2053" s="98" t="s">
        <v>2</v>
      </c>
      <c r="D2053" s="99">
        <v>140.29</v>
      </c>
    </row>
    <row r="2054" spans="1:4" ht="15" customHeight="1" x14ac:dyDescent="0.2">
      <c r="A2054" s="94" t="s">
        <v>13388</v>
      </c>
      <c r="B2054" s="95" t="s">
        <v>13389</v>
      </c>
      <c r="C2054" s="96" t="s">
        <v>2</v>
      </c>
      <c r="D2054" s="96">
        <v>220.9</v>
      </c>
    </row>
    <row r="2055" spans="1:4" ht="15" customHeight="1" x14ac:dyDescent="0.2">
      <c r="A2055" s="97" t="s">
        <v>13390</v>
      </c>
      <c r="B2055" s="98" t="s">
        <v>13391</v>
      </c>
      <c r="C2055" s="98"/>
      <c r="D2055" s="99"/>
    </row>
    <row r="2056" spans="1:4" ht="15" customHeight="1" x14ac:dyDescent="0.2">
      <c r="A2056" s="97" t="s">
        <v>13392</v>
      </c>
      <c r="B2056" s="98" t="s">
        <v>13393</v>
      </c>
      <c r="C2056" s="98" t="s">
        <v>4</v>
      </c>
      <c r="D2056" s="99">
        <v>12.54</v>
      </c>
    </row>
    <row r="2057" spans="1:4" ht="15" customHeight="1" x14ac:dyDescent="0.2">
      <c r="A2057" s="97" t="s">
        <v>13394</v>
      </c>
      <c r="B2057" s="98" t="s">
        <v>13395</v>
      </c>
      <c r="C2057" s="98" t="s">
        <v>4</v>
      </c>
      <c r="D2057" s="99">
        <v>12.53</v>
      </c>
    </row>
    <row r="2058" spans="1:4" ht="15" customHeight="1" x14ac:dyDescent="0.2">
      <c r="A2058" s="97" t="s">
        <v>13396</v>
      </c>
      <c r="B2058" s="98" t="s">
        <v>13397</v>
      </c>
      <c r="C2058" s="98" t="s">
        <v>4</v>
      </c>
      <c r="D2058" s="99">
        <v>12.13</v>
      </c>
    </row>
    <row r="2059" spans="1:4" ht="15" customHeight="1" x14ac:dyDescent="0.2">
      <c r="A2059" s="94" t="s">
        <v>13398</v>
      </c>
      <c r="B2059" s="95" t="s">
        <v>13399</v>
      </c>
      <c r="C2059" s="96" t="s">
        <v>4</v>
      </c>
      <c r="D2059" s="96">
        <v>12.9</v>
      </c>
    </row>
    <row r="2060" spans="1:4" ht="15" customHeight="1" x14ac:dyDescent="0.2">
      <c r="A2060" s="97" t="s">
        <v>13400</v>
      </c>
      <c r="B2060" s="98" t="s">
        <v>13401</v>
      </c>
      <c r="C2060" s="98" t="s">
        <v>4</v>
      </c>
      <c r="D2060" s="99">
        <v>12.61</v>
      </c>
    </row>
    <row r="2061" spans="1:4" ht="15" customHeight="1" x14ac:dyDescent="0.2">
      <c r="A2061" s="97" t="s">
        <v>13402</v>
      </c>
      <c r="B2061" s="98" t="s">
        <v>13403</v>
      </c>
      <c r="C2061" s="98"/>
      <c r="D2061" s="99"/>
    </row>
    <row r="2062" spans="1:4" ht="15" customHeight="1" x14ac:dyDescent="0.2">
      <c r="A2062" s="97" t="s">
        <v>13404</v>
      </c>
      <c r="B2062" s="98" t="s">
        <v>13405</v>
      </c>
      <c r="C2062" s="98" t="s">
        <v>39</v>
      </c>
      <c r="D2062" s="99">
        <v>967.51</v>
      </c>
    </row>
    <row r="2063" spans="1:4" ht="15" customHeight="1" x14ac:dyDescent="0.2">
      <c r="A2063" s="97" t="s">
        <v>13406</v>
      </c>
      <c r="B2063" s="98" t="s">
        <v>13407</v>
      </c>
      <c r="C2063" s="98" t="s">
        <v>39</v>
      </c>
      <c r="D2063" s="99">
        <v>771.51</v>
      </c>
    </row>
    <row r="2064" spans="1:4" ht="15" customHeight="1" x14ac:dyDescent="0.2">
      <c r="A2064" s="97" t="s">
        <v>13408</v>
      </c>
      <c r="B2064" s="98" t="s">
        <v>13409</v>
      </c>
      <c r="C2064" s="98" t="s">
        <v>39</v>
      </c>
      <c r="D2064" s="99">
        <v>635.01</v>
      </c>
    </row>
    <row r="2065" spans="1:4" ht="15" customHeight="1" x14ac:dyDescent="0.2">
      <c r="A2065" s="94" t="s">
        <v>13410</v>
      </c>
      <c r="B2065" s="95" t="s">
        <v>13411</v>
      </c>
      <c r="C2065" s="96" t="s">
        <v>39</v>
      </c>
      <c r="D2065" s="96">
        <v>585.54999999999995</v>
      </c>
    </row>
    <row r="2066" spans="1:4" ht="15" customHeight="1" x14ac:dyDescent="0.2">
      <c r="A2066" s="97" t="s">
        <v>13412</v>
      </c>
      <c r="B2066" s="98" t="s">
        <v>13413</v>
      </c>
      <c r="C2066" s="98" t="s">
        <v>39</v>
      </c>
      <c r="D2066" s="99">
        <v>546.82000000000005</v>
      </c>
    </row>
    <row r="2067" spans="1:4" ht="15" customHeight="1" x14ac:dyDescent="0.2">
      <c r="A2067" s="97" t="s">
        <v>13414</v>
      </c>
      <c r="B2067" s="98" t="s">
        <v>13415</v>
      </c>
      <c r="C2067" s="98" t="s">
        <v>39</v>
      </c>
      <c r="D2067" s="99">
        <v>518.82000000000005</v>
      </c>
    </row>
    <row r="2068" spans="1:4" ht="15" customHeight="1" x14ac:dyDescent="0.2">
      <c r="A2068" s="97" t="s">
        <v>13416</v>
      </c>
      <c r="B2068" s="98" t="s">
        <v>13417</v>
      </c>
      <c r="C2068" s="98" t="s">
        <v>39</v>
      </c>
      <c r="D2068" s="99">
        <v>484.48</v>
      </c>
    </row>
    <row r="2069" spans="1:4" ht="15" customHeight="1" x14ac:dyDescent="0.2">
      <c r="A2069" s="97" t="s">
        <v>13418</v>
      </c>
      <c r="B2069" s="98" t="s">
        <v>13419</v>
      </c>
      <c r="C2069" s="98" t="s">
        <v>39</v>
      </c>
      <c r="D2069" s="99">
        <v>457.18</v>
      </c>
    </row>
    <row r="2070" spans="1:4" ht="15" customHeight="1" x14ac:dyDescent="0.2">
      <c r="A2070" s="97" t="s">
        <v>21466</v>
      </c>
      <c r="B2070" s="98" t="s">
        <v>21467</v>
      </c>
      <c r="C2070" s="98" t="s">
        <v>39</v>
      </c>
      <c r="D2070" s="99">
        <v>771.68</v>
      </c>
    </row>
    <row r="2071" spans="1:4" ht="15" customHeight="1" x14ac:dyDescent="0.2">
      <c r="A2071" s="97" t="s">
        <v>13420</v>
      </c>
      <c r="B2071" s="98" t="s">
        <v>13421</v>
      </c>
      <c r="C2071" s="98"/>
      <c r="D2071" s="99"/>
    </row>
    <row r="2072" spans="1:4" ht="15" customHeight="1" x14ac:dyDescent="0.2">
      <c r="A2072" s="97" t="s">
        <v>13422</v>
      </c>
      <c r="B2072" s="98" t="s">
        <v>13423</v>
      </c>
      <c r="C2072" s="98" t="s">
        <v>39</v>
      </c>
      <c r="D2072" s="99">
        <v>662.97</v>
      </c>
    </row>
    <row r="2073" spans="1:4" ht="15" customHeight="1" x14ac:dyDescent="0.2">
      <c r="A2073" s="97" t="s">
        <v>13424</v>
      </c>
      <c r="B2073" s="98" t="s">
        <v>13425</v>
      </c>
      <c r="C2073" s="98"/>
      <c r="D2073" s="99"/>
    </row>
    <row r="2074" spans="1:4" ht="15" customHeight="1" x14ac:dyDescent="0.2">
      <c r="A2074" s="97" t="s">
        <v>13426</v>
      </c>
      <c r="B2074" s="98" t="s">
        <v>13427</v>
      </c>
      <c r="C2074" s="98" t="s">
        <v>2</v>
      </c>
      <c r="D2074" s="99">
        <v>70.739999999999995</v>
      </c>
    </row>
    <row r="2075" spans="1:4" ht="15" customHeight="1" x14ac:dyDescent="0.2">
      <c r="A2075" s="97" t="s">
        <v>13428</v>
      </c>
      <c r="B2075" s="98" t="s">
        <v>13429</v>
      </c>
      <c r="C2075" s="98" t="s">
        <v>2</v>
      </c>
      <c r="D2075" s="99">
        <v>130.6</v>
      </c>
    </row>
    <row r="2076" spans="1:4" ht="15" customHeight="1" x14ac:dyDescent="0.2">
      <c r="A2076" s="97" t="s">
        <v>13430</v>
      </c>
      <c r="B2076" s="98" t="s">
        <v>13431</v>
      </c>
      <c r="C2076" s="98" t="s">
        <v>2</v>
      </c>
      <c r="D2076" s="99">
        <v>233.03</v>
      </c>
    </row>
    <row r="2077" spans="1:4" ht="15" customHeight="1" x14ac:dyDescent="0.2">
      <c r="A2077" s="94" t="s">
        <v>13432</v>
      </c>
      <c r="B2077" s="95" t="s">
        <v>13433</v>
      </c>
      <c r="C2077" s="96" t="s">
        <v>2</v>
      </c>
      <c r="D2077" s="96">
        <v>74.819999999999993</v>
      </c>
    </row>
    <row r="2078" spans="1:4" ht="15" customHeight="1" x14ac:dyDescent="0.2">
      <c r="A2078" s="97" t="s">
        <v>13434</v>
      </c>
      <c r="B2078" s="98" t="s">
        <v>13435</v>
      </c>
      <c r="C2078" s="98" t="s">
        <v>2</v>
      </c>
      <c r="D2078" s="99">
        <v>138.78</v>
      </c>
    </row>
    <row r="2079" spans="1:4" ht="15" customHeight="1" x14ac:dyDescent="0.2">
      <c r="A2079" s="94" t="s">
        <v>13436</v>
      </c>
      <c r="B2079" s="95" t="s">
        <v>13437</v>
      </c>
      <c r="C2079" s="96" t="s">
        <v>2</v>
      </c>
      <c r="D2079" s="96">
        <v>243.25</v>
      </c>
    </row>
    <row r="2080" spans="1:4" ht="15" customHeight="1" x14ac:dyDescent="0.2">
      <c r="A2080" s="97" t="s">
        <v>13438</v>
      </c>
      <c r="B2080" s="98" t="s">
        <v>13439</v>
      </c>
      <c r="C2080" s="98" t="s">
        <v>2</v>
      </c>
      <c r="D2080" s="99">
        <v>57.12</v>
      </c>
    </row>
    <row r="2081" spans="1:4" ht="15" customHeight="1" x14ac:dyDescent="0.2">
      <c r="A2081" s="97" t="s">
        <v>13440</v>
      </c>
      <c r="B2081" s="98" t="s">
        <v>13441</v>
      </c>
      <c r="C2081" s="98" t="s">
        <v>2</v>
      </c>
      <c r="D2081" s="99">
        <v>79.23</v>
      </c>
    </row>
    <row r="2082" spans="1:4" ht="15" customHeight="1" x14ac:dyDescent="0.2">
      <c r="A2082" s="97" t="s">
        <v>13442</v>
      </c>
      <c r="B2082" s="98" t="s">
        <v>13443</v>
      </c>
      <c r="C2082" s="98" t="s">
        <v>2</v>
      </c>
      <c r="D2082" s="99">
        <v>93.13</v>
      </c>
    </row>
    <row r="2083" spans="1:4" ht="15" customHeight="1" x14ac:dyDescent="0.2">
      <c r="A2083" s="91" t="s">
        <v>13444</v>
      </c>
      <c r="B2083" s="92" t="s">
        <v>13445</v>
      </c>
      <c r="C2083" s="93" t="s">
        <v>2</v>
      </c>
      <c r="D2083" s="93">
        <v>82.15</v>
      </c>
    </row>
    <row r="2084" spans="1:4" ht="15" customHeight="1" x14ac:dyDescent="0.2">
      <c r="A2084" s="94" t="s">
        <v>13446</v>
      </c>
      <c r="B2084" s="95" t="s">
        <v>13447</v>
      </c>
      <c r="C2084" s="96" t="s">
        <v>2</v>
      </c>
      <c r="D2084" s="96">
        <v>78.41</v>
      </c>
    </row>
    <row r="2085" spans="1:4" ht="15" customHeight="1" x14ac:dyDescent="0.2">
      <c r="A2085" s="97" t="s">
        <v>13448</v>
      </c>
      <c r="B2085" s="98" t="s">
        <v>13449</v>
      </c>
      <c r="C2085" s="98" t="s">
        <v>2</v>
      </c>
      <c r="D2085" s="99">
        <v>90.16</v>
      </c>
    </row>
    <row r="2086" spans="1:4" ht="15" customHeight="1" x14ac:dyDescent="0.2">
      <c r="A2086" s="97" t="s">
        <v>13450</v>
      </c>
      <c r="B2086" s="98" t="s">
        <v>13451</v>
      </c>
      <c r="C2086" s="98" t="s">
        <v>2</v>
      </c>
      <c r="D2086" s="99">
        <v>87.06</v>
      </c>
    </row>
    <row r="2087" spans="1:4" ht="15" customHeight="1" x14ac:dyDescent="0.2">
      <c r="A2087" s="94" t="s">
        <v>13452</v>
      </c>
      <c r="B2087" s="95" t="s">
        <v>13453</v>
      </c>
      <c r="C2087" s="96" t="s">
        <v>2</v>
      </c>
      <c r="D2087" s="96">
        <v>84.54</v>
      </c>
    </row>
    <row r="2088" spans="1:4" ht="15" customHeight="1" x14ac:dyDescent="0.2">
      <c r="A2088" s="97" t="s">
        <v>13454</v>
      </c>
      <c r="B2088" s="98" t="s">
        <v>13455</v>
      </c>
      <c r="C2088" s="98" t="s">
        <v>2</v>
      </c>
      <c r="D2088" s="99">
        <v>96.28</v>
      </c>
    </row>
    <row r="2089" spans="1:4" ht="15" customHeight="1" x14ac:dyDescent="0.2">
      <c r="A2089" s="97" t="s">
        <v>13456</v>
      </c>
      <c r="B2089" s="98" t="s">
        <v>12484</v>
      </c>
      <c r="C2089" s="98"/>
      <c r="D2089" s="99"/>
    </row>
    <row r="2090" spans="1:4" ht="15" customHeight="1" x14ac:dyDescent="0.2">
      <c r="A2090" s="97" t="s">
        <v>13457</v>
      </c>
      <c r="B2090" s="98" t="s">
        <v>13458</v>
      </c>
      <c r="C2090" s="98" t="s">
        <v>2</v>
      </c>
      <c r="D2090" s="99">
        <v>8.4499999999999993</v>
      </c>
    </row>
    <row r="2091" spans="1:4" ht="15" customHeight="1" x14ac:dyDescent="0.2">
      <c r="A2091" s="97" t="s">
        <v>13459</v>
      </c>
      <c r="B2091" s="98" t="s">
        <v>13460</v>
      </c>
      <c r="C2091" s="98" t="s">
        <v>2</v>
      </c>
      <c r="D2091" s="99">
        <v>12.63</v>
      </c>
    </row>
    <row r="2092" spans="1:4" ht="15" customHeight="1" x14ac:dyDescent="0.2">
      <c r="A2092" s="97" t="s">
        <v>13461</v>
      </c>
      <c r="B2092" s="98" t="s">
        <v>13462</v>
      </c>
      <c r="C2092" s="98" t="s">
        <v>2</v>
      </c>
      <c r="D2092" s="99">
        <v>12.82</v>
      </c>
    </row>
    <row r="2093" spans="1:4" ht="15" customHeight="1" x14ac:dyDescent="0.2">
      <c r="A2093" s="97" t="s">
        <v>13463</v>
      </c>
      <c r="B2093" s="98" t="s">
        <v>13464</v>
      </c>
      <c r="C2093" s="98" t="s">
        <v>2</v>
      </c>
      <c r="D2093" s="99">
        <v>28.13</v>
      </c>
    </row>
    <row r="2094" spans="1:4" ht="15" customHeight="1" x14ac:dyDescent="0.2">
      <c r="A2094" s="97" t="s">
        <v>13465</v>
      </c>
      <c r="B2094" s="98" t="s">
        <v>13466</v>
      </c>
      <c r="C2094" s="98" t="s">
        <v>2</v>
      </c>
      <c r="D2094" s="99">
        <v>36.83</v>
      </c>
    </row>
    <row r="2095" spans="1:4" ht="15" customHeight="1" x14ac:dyDescent="0.2">
      <c r="A2095" s="94" t="s">
        <v>13467</v>
      </c>
      <c r="B2095" s="95" t="s">
        <v>13468</v>
      </c>
      <c r="C2095" s="96" t="s">
        <v>2</v>
      </c>
      <c r="D2095" s="96">
        <v>39.049999999999997</v>
      </c>
    </row>
    <row r="2096" spans="1:4" ht="15" customHeight="1" x14ac:dyDescent="0.2">
      <c r="A2096" s="97" t="s">
        <v>13469</v>
      </c>
      <c r="B2096" s="98" t="s">
        <v>13470</v>
      </c>
      <c r="C2096" s="98" t="s">
        <v>2</v>
      </c>
      <c r="D2096" s="99">
        <v>75.58</v>
      </c>
    </row>
    <row r="2097" spans="1:4" ht="15" customHeight="1" x14ac:dyDescent="0.2">
      <c r="A2097" s="97" t="s">
        <v>13471</v>
      </c>
      <c r="B2097" s="98" t="s">
        <v>13472</v>
      </c>
      <c r="C2097" s="98"/>
      <c r="D2097" s="99"/>
    </row>
    <row r="2098" spans="1:4" ht="15" customHeight="1" x14ac:dyDescent="0.2">
      <c r="A2098" s="97" t="s">
        <v>13473</v>
      </c>
      <c r="B2098" s="98" t="s">
        <v>13474</v>
      </c>
      <c r="C2098" s="98" t="s">
        <v>39</v>
      </c>
      <c r="D2098" s="99">
        <v>50.52</v>
      </c>
    </row>
    <row r="2099" spans="1:4" ht="15" customHeight="1" x14ac:dyDescent="0.2">
      <c r="A2099" s="97" t="s">
        <v>13475</v>
      </c>
      <c r="B2099" s="98" t="s">
        <v>13476</v>
      </c>
      <c r="C2099" s="98" t="s">
        <v>39</v>
      </c>
      <c r="D2099" s="99">
        <v>67.36</v>
      </c>
    </row>
    <row r="2100" spans="1:4" ht="15" customHeight="1" x14ac:dyDescent="0.2">
      <c r="A2100" s="97" t="s">
        <v>13477</v>
      </c>
      <c r="B2100" s="98" t="s">
        <v>13478</v>
      </c>
      <c r="C2100" s="98" t="s">
        <v>39</v>
      </c>
      <c r="D2100" s="99">
        <v>84.2</v>
      </c>
    </row>
    <row r="2101" spans="1:4" ht="15" customHeight="1" x14ac:dyDescent="0.2">
      <c r="A2101" s="97" t="s">
        <v>13479</v>
      </c>
      <c r="B2101" s="98" t="s">
        <v>13480</v>
      </c>
      <c r="C2101" s="98" t="s">
        <v>39</v>
      </c>
      <c r="D2101" s="99">
        <v>5.86</v>
      </c>
    </row>
    <row r="2102" spans="1:4" ht="15" customHeight="1" x14ac:dyDescent="0.2">
      <c r="A2102" s="97" t="s">
        <v>13481</v>
      </c>
      <c r="B2102" s="98" t="s">
        <v>13482</v>
      </c>
      <c r="C2102" s="98" t="s">
        <v>39</v>
      </c>
      <c r="D2102" s="99">
        <v>7.42</v>
      </c>
    </row>
    <row r="2103" spans="1:4" ht="15" customHeight="1" x14ac:dyDescent="0.2">
      <c r="A2103" s="94" t="s">
        <v>13483</v>
      </c>
      <c r="B2103" s="95" t="s">
        <v>13484</v>
      </c>
      <c r="C2103" s="96" t="s">
        <v>39</v>
      </c>
      <c r="D2103" s="96">
        <v>8.67</v>
      </c>
    </row>
    <row r="2104" spans="1:4" ht="15" customHeight="1" x14ac:dyDescent="0.2">
      <c r="A2104" s="97" t="s">
        <v>13485</v>
      </c>
      <c r="B2104" s="98" t="s">
        <v>13486</v>
      </c>
      <c r="C2104" s="98" t="s">
        <v>39</v>
      </c>
      <c r="D2104" s="99">
        <v>9.2799999999999994</v>
      </c>
    </row>
    <row r="2105" spans="1:4" ht="15" customHeight="1" x14ac:dyDescent="0.2">
      <c r="A2105" s="97" t="s">
        <v>13487</v>
      </c>
      <c r="B2105" s="98" t="s">
        <v>13488</v>
      </c>
      <c r="C2105" s="98" t="s">
        <v>39</v>
      </c>
      <c r="D2105" s="99">
        <v>7.28</v>
      </c>
    </row>
    <row r="2106" spans="1:4" ht="15" customHeight="1" x14ac:dyDescent="0.2">
      <c r="A2106" s="97" t="s">
        <v>13489</v>
      </c>
      <c r="B2106" s="98" t="s">
        <v>13490</v>
      </c>
      <c r="C2106" s="98" t="s">
        <v>39</v>
      </c>
      <c r="D2106" s="99">
        <v>9.08</v>
      </c>
    </row>
    <row r="2107" spans="1:4" ht="15" customHeight="1" x14ac:dyDescent="0.2">
      <c r="A2107" s="97" t="s">
        <v>13491</v>
      </c>
      <c r="B2107" s="98" t="s">
        <v>13492</v>
      </c>
      <c r="C2107" s="98" t="s">
        <v>39</v>
      </c>
      <c r="D2107" s="99">
        <v>10.86</v>
      </c>
    </row>
    <row r="2108" spans="1:4" ht="15" customHeight="1" x14ac:dyDescent="0.2">
      <c r="A2108" s="94" t="s">
        <v>13493</v>
      </c>
      <c r="B2108" s="95" t="s">
        <v>13494</v>
      </c>
      <c r="C2108" s="96" t="s">
        <v>39</v>
      </c>
      <c r="D2108" s="96">
        <v>11.46</v>
      </c>
    </row>
    <row r="2109" spans="1:4" ht="15" customHeight="1" x14ac:dyDescent="0.2">
      <c r="A2109" s="97" t="s">
        <v>13495</v>
      </c>
      <c r="B2109" s="98" t="s">
        <v>13496</v>
      </c>
      <c r="C2109" s="98" t="s">
        <v>2</v>
      </c>
      <c r="D2109" s="99">
        <v>5.56</v>
      </c>
    </row>
    <row r="2110" spans="1:4" ht="15" customHeight="1" x14ac:dyDescent="0.2">
      <c r="A2110" s="94" t="s">
        <v>13497</v>
      </c>
      <c r="B2110" s="95" t="s">
        <v>13498</v>
      </c>
      <c r="C2110" s="96" t="s">
        <v>2</v>
      </c>
      <c r="D2110" s="96">
        <v>4.72</v>
      </c>
    </row>
    <row r="2111" spans="1:4" ht="15" customHeight="1" x14ac:dyDescent="0.2">
      <c r="A2111" s="97" t="s">
        <v>13499</v>
      </c>
      <c r="B2111" s="98" t="s">
        <v>13500</v>
      </c>
      <c r="C2111" s="98" t="s">
        <v>39</v>
      </c>
      <c r="D2111" s="99">
        <v>50.52</v>
      </c>
    </row>
    <row r="2112" spans="1:4" ht="15" customHeight="1" x14ac:dyDescent="0.2">
      <c r="A2112" s="97" t="s">
        <v>13501</v>
      </c>
      <c r="B2112" s="98" t="s">
        <v>13502</v>
      </c>
      <c r="C2112" s="98" t="s">
        <v>39</v>
      </c>
      <c r="D2112" s="99">
        <v>22.73</v>
      </c>
    </row>
    <row r="2113" spans="1:4" ht="15" customHeight="1" x14ac:dyDescent="0.2">
      <c r="A2113" s="97" t="s">
        <v>13503</v>
      </c>
      <c r="B2113" s="98" t="s">
        <v>13504</v>
      </c>
      <c r="C2113" s="98" t="s">
        <v>39</v>
      </c>
      <c r="D2113" s="99">
        <v>4.95</v>
      </c>
    </row>
    <row r="2114" spans="1:4" ht="15" customHeight="1" x14ac:dyDescent="0.2">
      <c r="A2114" s="97" t="s">
        <v>13505</v>
      </c>
      <c r="B2114" s="98" t="s">
        <v>13506</v>
      </c>
      <c r="C2114" s="98" t="s">
        <v>39</v>
      </c>
      <c r="D2114" s="99">
        <v>27.33</v>
      </c>
    </row>
    <row r="2115" spans="1:4" ht="15" customHeight="1" x14ac:dyDescent="0.2">
      <c r="A2115" s="94" t="s">
        <v>13507</v>
      </c>
      <c r="B2115" s="95" t="s">
        <v>13508</v>
      </c>
      <c r="C2115" s="96" t="s">
        <v>39</v>
      </c>
      <c r="D2115" s="96">
        <v>2.85</v>
      </c>
    </row>
    <row r="2116" spans="1:4" ht="15" customHeight="1" x14ac:dyDescent="0.2">
      <c r="A2116" s="97" t="s">
        <v>13509</v>
      </c>
      <c r="B2116" s="98" t="s">
        <v>13510</v>
      </c>
      <c r="C2116" s="98"/>
      <c r="D2116" s="99"/>
    </row>
    <row r="2117" spans="1:4" ht="15" customHeight="1" x14ac:dyDescent="0.2">
      <c r="A2117" s="97" t="s">
        <v>13511</v>
      </c>
      <c r="B2117" s="98" t="s">
        <v>13512</v>
      </c>
      <c r="C2117" s="98" t="s">
        <v>39</v>
      </c>
      <c r="D2117" s="99">
        <v>691.72</v>
      </c>
    </row>
    <row r="2118" spans="1:4" ht="15" customHeight="1" x14ac:dyDescent="0.2">
      <c r="A2118" s="97" t="s">
        <v>13513</v>
      </c>
      <c r="B2118" s="98" t="s">
        <v>13514</v>
      </c>
      <c r="C2118" s="98"/>
      <c r="D2118" s="99"/>
    </row>
    <row r="2119" spans="1:4" ht="15" customHeight="1" x14ac:dyDescent="0.2">
      <c r="A2119" s="97" t="s">
        <v>13515</v>
      </c>
      <c r="B2119" s="98" t="s">
        <v>13516</v>
      </c>
      <c r="C2119" s="98" t="s">
        <v>13194</v>
      </c>
      <c r="D2119" s="99">
        <v>1.43</v>
      </c>
    </row>
    <row r="2120" spans="1:4" ht="15" customHeight="1" x14ac:dyDescent="0.2">
      <c r="A2120" s="97" t="s">
        <v>13517</v>
      </c>
      <c r="B2120" s="98" t="s">
        <v>13518</v>
      </c>
      <c r="C2120" s="98" t="s">
        <v>13194</v>
      </c>
      <c r="D2120" s="99">
        <v>1.01</v>
      </c>
    </row>
    <row r="2121" spans="1:4" ht="15" customHeight="1" x14ac:dyDescent="0.2">
      <c r="A2121" s="97" t="s">
        <v>13519</v>
      </c>
      <c r="B2121" s="98" t="s">
        <v>13520</v>
      </c>
      <c r="C2121" s="98"/>
      <c r="D2121" s="99"/>
    </row>
    <row r="2122" spans="1:4" ht="15" customHeight="1" x14ac:dyDescent="0.2">
      <c r="A2122" s="97" t="s">
        <v>13521</v>
      </c>
      <c r="B2122" s="98" t="s">
        <v>13522</v>
      </c>
      <c r="C2122" s="98" t="s">
        <v>63</v>
      </c>
      <c r="D2122" s="99">
        <v>235.09</v>
      </c>
    </row>
    <row r="2123" spans="1:4" ht="15" customHeight="1" x14ac:dyDescent="0.2">
      <c r="A2123" s="97" t="s">
        <v>13523</v>
      </c>
      <c r="B2123" s="98" t="s">
        <v>13524</v>
      </c>
      <c r="C2123" s="98"/>
      <c r="D2123" s="99"/>
    </row>
    <row r="2124" spans="1:4" ht="15" customHeight="1" x14ac:dyDescent="0.2">
      <c r="A2124" s="97" t="s">
        <v>13525</v>
      </c>
      <c r="B2124" s="98" t="s">
        <v>13526</v>
      </c>
      <c r="C2124" s="98" t="s">
        <v>2</v>
      </c>
      <c r="D2124" s="99">
        <v>3.79</v>
      </c>
    </row>
    <row r="2125" spans="1:4" ht="15" customHeight="1" x14ac:dyDescent="0.2">
      <c r="A2125" s="97" t="s">
        <v>13527</v>
      </c>
      <c r="B2125" s="98" t="s">
        <v>13528</v>
      </c>
      <c r="C2125" s="98" t="s">
        <v>39</v>
      </c>
      <c r="D2125" s="99">
        <v>24.81</v>
      </c>
    </row>
    <row r="2126" spans="1:4" ht="15" customHeight="1" x14ac:dyDescent="0.2">
      <c r="A2126" s="97" t="s">
        <v>13529</v>
      </c>
      <c r="B2126" s="98" t="s">
        <v>13530</v>
      </c>
      <c r="C2126" s="98" t="s">
        <v>39</v>
      </c>
      <c r="D2126" s="99">
        <v>7.81</v>
      </c>
    </row>
    <row r="2127" spans="1:4" ht="15" customHeight="1" x14ac:dyDescent="0.2">
      <c r="A2127" s="94" t="s">
        <v>13531</v>
      </c>
      <c r="B2127" s="95" t="s">
        <v>13532</v>
      </c>
      <c r="C2127" s="96" t="s">
        <v>10301</v>
      </c>
      <c r="D2127" s="96">
        <v>44.27</v>
      </c>
    </row>
    <row r="2128" spans="1:4" ht="15" customHeight="1" x14ac:dyDescent="0.2">
      <c r="A2128" s="97" t="s">
        <v>13533</v>
      </c>
      <c r="B2128" s="98" t="s">
        <v>13534</v>
      </c>
      <c r="C2128" s="98" t="s">
        <v>10301</v>
      </c>
      <c r="D2128" s="99">
        <v>89.88</v>
      </c>
    </row>
    <row r="2129" spans="1:4" ht="15" customHeight="1" x14ac:dyDescent="0.2">
      <c r="A2129" s="97" t="s">
        <v>13535</v>
      </c>
      <c r="B2129" s="98" t="s">
        <v>13536</v>
      </c>
      <c r="C2129" s="98" t="s">
        <v>10301</v>
      </c>
      <c r="D2129" s="99">
        <v>134.15</v>
      </c>
    </row>
    <row r="2130" spans="1:4" ht="15" customHeight="1" x14ac:dyDescent="0.2">
      <c r="A2130" s="97" t="s">
        <v>13537</v>
      </c>
      <c r="B2130" s="98" t="s">
        <v>13538</v>
      </c>
      <c r="C2130" s="98" t="s">
        <v>10301</v>
      </c>
      <c r="D2130" s="99">
        <v>178.42</v>
      </c>
    </row>
    <row r="2131" spans="1:4" ht="15" customHeight="1" x14ac:dyDescent="0.2">
      <c r="A2131" s="97" t="s">
        <v>13539</v>
      </c>
      <c r="B2131" s="98" t="s">
        <v>13540</v>
      </c>
      <c r="C2131" s="98"/>
      <c r="D2131" s="99"/>
    </row>
    <row r="2132" spans="1:4" ht="15" customHeight="1" x14ac:dyDescent="0.2">
      <c r="A2132" s="97" t="s">
        <v>13541</v>
      </c>
      <c r="B2132" s="98" t="s">
        <v>10537</v>
      </c>
      <c r="C2132" s="98" t="s">
        <v>39</v>
      </c>
      <c r="D2132" s="99">
        <v>164.99</v>
      </c>
    </row>
    <row r="2133" spans="1:4" ht="15" customHeight="1" x14ac:dyDescent="0.2">
      <c r="A2133" s="94" t="s">
        <v>13542</v>
      </c>
      <c r="B2133" s="95" t="s">
        <v>10539</v>
      </c>
      <c r="C2133" s="96"/>
      <c r="D2133" s="96"/>
    </row>
    <row r="2134" spans="1:4" ht="15" customHeight="1" x14ac:dyDescent="0.2">
      <c r="A2134" s="97" t="s">
        <v>13543</v>
      </c>
      <c r="B2134" s="98" t="s">
        <v>13544</v>
      </c>
      <c r="C2134" s="98" t="s">
        <v>2</v>
      </c>
      <c r="D2134" s="99">
        <v>5.68</v>
      </c>
    </row>
    <row r="2135" spans="1:4" ht="15" customHeight="1" x14ac:dyDescent="0.2">
      <c r="A2135" s="97" t="s">
        <v>13545</v>
      </c>
      <c r="B2135" s="98" t="s">
        <v>13546</v>
      </c>
      <c r="C2135" s="98"/>
      <c r="D2135" s="99"/>
    </row>
    <row r="2136" spans="1:4" ht="15" customHeight="1" x14ac:dyDescent="0.2">
      <c r="A2136" s="97" t="s">
        <v>13547</v>
      </c>
      <c r="B2136" s="98" t="s">
        <v>10547</v>
      </c>
      <c r="C2136" s="98" t="s">
        <v>15645</v>
      </c>
      <c r="D2136" s="99">
        <v>9.9700000000000006</v>
      </c>
    </row>
    <row r="2137" spans="1:4" ht="15" customHeight="1" x14ac:dyDescent="0.2">
      <c r="A2137" s="97" t="s">
        <v>13548</v>
      </c>
      <c r="B2137" s="98" t="s">
        <v>13549</v>
      </c>
      <c r="C2137" s="98"/>
      <c r="D2137" s="99"/>
    </row>
    <row r="2138" spans="1:4" ht="15" customHeight="1" x14ac:dyDescent="0.2">
      <c r="A2138" s="97" t="s">
        <v>13550</v>
      </c>
      <c r="B2138" s="98" t="s">
        <v>10204</v>
      </c>
      <c r="C2138" s="98" t="s">
        <v>3</v>
      </c>
      <c r="D2138" s="99">
        <v>2.12</v>
      </c>
    </row>
    <row r="2139" spans="1:4" ht="15" customHeight="1" x14ac:dyDescent="0.2">
      <c r="A2139" s="97" t="s">
        <v>13551</v>
      </c>
      <c r="B2139" s="98" t="s">
        <v>13552</v>
      </c>
      <c r="C2139" s="98"/>
      <c r="D2139" s="99"/>
    </row>
    <row r="2140" spans="1:4" ht="15" customHeight="1" x14ac:dyDescent="0.2">
      <c r="A2140" s="97" t="s">
        <v>13553</v>
      </c>
      <c r="B2140" s="98" t="s">
        <v>13554</v>
      </c>
      <c r="C2140" s="98" t="s">
        <v>15645</v>
      </c>
      <c r="D2140" s="99">
        <v>1207.29</v>
      </c>
    </row>
    <row r="2141" spans="1:4" ht="15" customHeight="1" x14ac:dyDescent="0.2">
      <c r="A2141" s="97" t="s">
        <v>13555</v>
      </c>
      <c r="B2141" s="98" t="s">
        <v>13556</v>
      </c>
      <c r="C2141" s="98" t="s">
        <v>15645</v>
      </c>
      <c r="D2141" s="99">
        <v>576.59</v>
      </c>
    </row>
    <row r="2142" spans="1:4" ht="15" customHeight="1" x14ac:dyDescent="0.2">
      <c r="A2142" s="97" t="s">
        <v>13557</v>
      </c>
      <c r="B2142" s="98" t="s">
        <v>13558</v>
      </c>
      <c r="C2142" s="98" t="s">
        <v>15645</v>
      </c>
      <c r="D2142" s="99">
        <v>2222.9299999999998</v>
      </c>
    </row>
    <row r="2143" spans="1:4" ht="15" customHeight="1" x14ac:dyDescent="0.2">
      <c r="A2143" s="94" t="s">
        <v>13559</v>
      </c>
      <c r="B2143" s="95" t="s">
        <v>13560</v>
      </c>
      <c r="C2143" s="96" t="s">
        <v>15645</v>
      </c>
      <c r="D2143" s="96">
        <v>635.15</v>
      </c>
    </row>
    <row r="2144" spans="1:4" ht="15" customHeight="1" x14ac:dyDescent="0.2">
      <c r="A2144" s="97" t="s">
        <v>13561</v>
      </c>
      <c r="B2144" s="98" t="s">
        <v>13562</v>
      </c>
      <c r="C2144" s="98" t="s">
        <v>15645</v>
      </c>
      <c r="D2144" s="99">
        <v>479.42</v>
      </c>
    </row>
    <row r="2145" spans="1:4" ht="15" customHeight="1" x14ac:dyDescent="0.2">
      <c r="A2145" s="94" t="s">
        <v>13563</v>
      </c>
      <c r="B2145" s="95" t="s">
        <v>13564</v>
      </c>
      <c r="C2145" s="96" t="s">
        <v>15645</v>
      </c>
      <c r="D2145" s="96">
        <v>272.32</v>
      </c>
    </row>
    <row r="2146" spans="1:4" ht="15" customHeight="1" x14ac:dyDescent="0.2">
      <c r="A2146" s="97" t="s">
        <v>13565</v>
      </c>
      <c r="B2146" s="98" t="s">
        <v>13566</v>
      </c>
      <c r="C2146" s="98" t="s">
        <v>15645</v>
      </c>
      <c r="D2146" s="99">
        <v>385.62</v>
      </c>
    </row>
    <row r="2147" spans="1:4" ht="15" customHeight="1" x14ac:dyDescent="0.2">
      <c r="A2147" s="97" t="s">
        <v>13567</v>
      </c>
      <c r="B2147" s="98" t="s">
        <v>13568</v>
      </c>
      <c r="C2147" s="98" t="s">
        <v>15645</v>
      </c>
      <c r="D2147" s="99">
        <v>487.64</v>
      </c>
    </row>
    <row r="2148" spans="1:4" ht="15" customHeight="1" x14ac:dyDescent="0.2">
      <c r="A2148" s="97" t="s">
        <v>13569</v>
      </c>
      <c r="B2148" s="98" t="s">
        <v>13570</v>
      </c>
      <c r="C2148" s="98" t="s">
        <v>15645</v>
      </c>
      <c r="D2148" s="99">
        <v>206.98</v>
      </c>
    </row>
    <row r="2149" spans="1:4" ht="15" customHeight="1" x14ac:dyDescent="0.2">
      <c r="A2149" s="97" t="s">
        <v>13571</v>
      </c>
      <c r="B2149" s="98" t="s">
        <v>13572</v>
      </c>
      <c r="C2149" s="98" t="s">
        <v>15645</v>
      </c>
      <c r="D2149" s="99">
        <v>257.38</v>
      </c>
    </row>
    <row r="2150" spans="1:4" ht="15" customHeight="1" x14ac:dyDescent="0.2">
      <c r="A2150" s="97" t="s">
        <v>13573</v>
      </c>
      <c r="B2150" s="98" t="s">
        <v>13574</v>
      </c>
      <c r="C2150" s="98" t="s">
        <v>15645</v>
      </c>
      <c r="D2150" s="99">
        <v>356.18</v>
      </c>
    </row>
    <row r="2151" spans="1:4" ht="15" customHeight="1" x14ac:dyDescent="0.2">
      <c r="A2151" s="97" t="s">
        <v>13575</v>
      </c>
      <c r="B2151" s="98" t="s">
        <v>13576</v>
      </c>
      <c r="C2151" s="98" t="s">
        <v>15645</v>
      </c>
      <c r="D2151" s="99">
        <v>310.31</v>
      </c>
    </row>
    <row r="2152" spans="1:4" ht="15" customHeight="1" x14ac:dyDescent="0.2">
      <c r="A2152" s="97" t="s">
        <v>13577</v>
      </c>
      <c r="B2152" s="98" t="s">
        <v>13578</v>
      </c>
      <c r="C2152" s="98" t="s">
        <v>15645</v>
      </c>
      <c r="D2152" s="99">
        <v>375.65</v>
      </c>
    </row>
    <row r="2153" spans="1:4" ht="15" customHeight="1" x14ac:dyDescent="0.2">
      <c r="A2153" s="97" t="s">
        <v>13579</v>
      </c>
      <c r="B2153" s="98" t="s">
        <v>13580</v>
      </c>
      <c r="C2153" s="98" t="s">
        <v>15645</v>
      </c>
      <c r="D2153" s="99">
        <v>536.39</v>
      </c>
    </row>
    <row r="2154" spans="1:4" ht="15" customHeight="1" x14ac:dyDescent="0.2">
      <c r="A2154" s="97" t="s">
        <v>13581</v>
      </c>
      <c r="B2154" s="98" t="s">
        <v>13582</v>
      </c>
      <c r="C2154" s="98" t="s">
        <v>15645</v>
      </c>
      <c r="D2154" s="99">
        <v>246.73</v>
      </c>
    </row>
    <row r="2155" spans="1:4" ht="15" customHeight="1" x14ac:dyDescent="0.2">
      <c r="A2155" s="97" t="s">
        <v>13583</v>
      </c>
      <c r="B2155" s="98" t="s">
        <v>13584</v>
      </c>
      <c r="C2155" s="98" t="s">
        <v>15645</v>
      </c>
      <c r="D2155" s="99">
        <v>347.75</v>
      </c>
    </row>
    <row r="2156" spans="1:4" ht="15" customHeight="1" x14ac:dyDescent="0.2">
      <c r="A2156" s="97" t="s">
        <v>13585</v>
      </c>
      <c r="B2156" s="98" t="s">
        <v>13586</v>
      </c>
      <c r="C2156" s="98" t="s">
        <v>15645</v>
      </c>
      <c r="D2156" s="99">
        <v>788.76</v>
      </c>
    </row>
    <row r="2157" spans="1:4" ht="15" customHeight="1" x14ac:dyDescent="0.2">
      <c r="A2157" s="97" t="s">
        <v>13587</v>
      </c>
      <c r="B2157" s="98" t="s">
        <v>13588</v>
      </c>
      <c r="C2157" s="98" t="s">
        <v>15645</v>
      </c>
      <c r="D2157" s="99">
        <v>1147.3</v>
      </c>
    </row>
    <row r="2158" spans="1:4" ht="15" customHeight="1" x14ac:dyDescent="0.2">
      <c r="A2158" s="97" t="s">
        <v>13589</v>
      </c>
      <c r="B2158" s="98" t="s">
        <v>13590</v>
      </c>
      <c r="C2158" s="98" t="s">
        <v>15645</v>
      </c>
      <c r="D2158" s="99">
        <v>1880.96</v>
      </c>
    </row>
    <row r="2159" spans="1:4" ht="15" customHeight="1" x14ac:dyDescent="0.2">
      <c r="A2159" s="97" t="s">
        <v>13591</v>
      </c>
      <c r="B2159" s="98" t="s">
        <v>13592</v>
      </c>
      <c r="C2159" s="98" t="s">
        <v>15645</v>
      </c>
      <c r="D2159" s="99">
        <v>2906.83</v>
      </c>
    </row>
    <row r="2160" spans="1:4" ht="15" customHeight="1" x14ac:dyDescent="0.2">
      <c r="A2160" s="97" t="s">
        <v>13593</v>
      </c>
      <c r="B2160" s="98" t="s">
        <v>13594</v>
      </c>
      <c r="C2160" s="98" t="s">
        <v>15645</v>
      </c>
      <c r="D2160" s="99">
        <v>368.28</v>
      </c>
    </row>
    <row r="2161" spans="1:4" ht="15" customHeight="1" x14ac:dyDescent="0.2">
      <c r="A2161" s="94" t="s">
        <v>13595</v>
      </c>
      <c r="B2161" s="95" t="s">
        <v>12709</v>
      </c>
      <c r="C2161" s="96"/>
      <c r="D2161" s="96"/>
    </row>
    <row r="2162" spans="1:4" ht="15" customHeight="1" x14ac:dyDescent="0.2">
      <c r="A2162" s="97" t="s">
        <v>13596</v>
      </c>
      <c r="B2162" s="98" t="s">
        <v>13597</v>
      </c>
      <c r="C2162" s="98" t="s">
        <v>2</v>
      </c>
      <c r="D2162" s="99">
        <v>11.35</v>
      </c>
    </row>
    <row r="2163" spans="1:4" ht="15" customHeight="1" x14ac:dyDescent="0.2">
      <c r="A2163" s="97" t="s">
        <v>13598</v>
      </c>
      <c r="B2163" s="98" t="s">
        <v>13599</v>
      </c>
      <c r="C2163" s="98" t="s">
        <v>2</v>
      </c>
      <c r="D2163" s="99">
        <v>8.27</v>
      </c>
    </row>
    <row r="2164" spans="1:4" ht="15" customHeight="1" x14ac:dyDescent="0.2">
      <c r="A2164" s="97" t="s">
        <v>13600</v>
      </c>
      <c r="B2164" s="98" t="s">
        <v>13601</v>
      </c>
      <c r="C2164" s="98" t="s">
        <v>2</v>
      </c>
      <c r="D2164" s="99">
        <v>18.68</v>
      </c>
    </row>
    <row r="2165" spans="1:4" ht="15" customHeight="1" x14ac:dyDescent="0.2">
      <c r="A2165" s="97" t="s">
        <v>13602</v>
      </c>
      <c r="B2165" s="98" t="s">
        <v>13603</v>
      </c>
      <c r="C2165" s="98" t="s">
        <v>2</v>
      </c>
      <c r="D2165" s="99">
        <v>16.27</v>
      </c>
    </row>
    <row r="2166" spans="1:4" ht="15" customHeight="1" x14ac:dyDescent="0.2">
      <c r="A2166" s="97" t="s">
        <v>13604</v>
      </c>
      <c r="B2166" s="98" t="s">
        <v>13605</v>
      </c>
      <c r="C2166" s="98" t="s">
        <v>2</v>
      </c>
      <c r="D2166" s="99">
        <v>15.65</v>
      </c>
    </row>
    <row r="2167" spans="1:4" ht="15" customHeight="1" x14ac:dyDescent="0.2">
      <c r="A2167" s="97" t="s">
        <v>13606</v>
      </c>
      <c r="B2167" s="98" t="s">
        <v>13607</v>
      </c>
      <c r="C2167" s="98" t="s">
        <v>2</v>
      </c>
      <c r="D2167" s="99">
        <v>15.65</v>
      </c>
    </row>
    <row r="2168" spans="1:4" ht="15" customHeight="1" x14ac:dyDescent="0.2">
      <c r="A2168" s="97" t="s">
        <v>13608</v>
      </c>
      <c r="B2168" s="98" t="s">
        <v>13609</v>
      </c>
      <c r="C2168" s="98" t="s">
        <v>2</v>
      </c>
      <c r="D2168" s="99">
        <v>14.93</v>
      </c>
    </row>
    <row r="2169" spans="1:4" ht="15" customHeight="1" x14ac:dyDescent="0.2">
      <c r="A2169" s="94" t="s">
        <v>13610</v>
      </c>
      <c r="B2169" s="95" t="s">
        <v>13611</v>
      </c>
      <c r="C2169" s="96" t="s">
        <v>2</v>
      </c>
      <c r="D2169" s="96">
        <v>14.93</v>
      </c>
    </row>
    <row r="2170" spans="1:4" ht="15" customHeight="1" x14ac:dyDescent="0.2">
      <c r="A2170" s="97" t="s">
        <v>13612</v>
      </c>
      <c r="B2170" s="98" t="s">
        <v>13613</v>
      </c>
      <c r="C2170" s="98"/>
      <c r="D2170" s="99"/>
    </row>
    <row r="2171" spans="1:4" ht="15" customHeight="1" x14ac:dyDescent="0.2">
      <c r="A2171" s="97" t="s">
        <v>13614</v>
      </c>
      <c r="B2171" s="98" t="s">
        <v>13615</v>
      </c>
      <c r="C2171" s="98" t="s">
        <v>3</v>
      </c>
      <c r="D2171" s="99">
        <v>131.56</v>
      </c>
    </row>
    <row r="2172" spans="1:4" ht="15" customHeight="1" x14ac:dyDescent="0.2">
      <c r="A2172" s="97" t="s">
        <v>13616</v>
      </c>
      <c r="B2172" s="98" t="s">
        <v>13617</v>
      </c>
      <c r="C2172" s="98" t="s">
        <v>15645</v>
      </c>
      <c r="D2172" s="99">
        <v>579.28</v>
      </c>
    </row>
    <row r="2173" spans="1:4" ht="15" customHeight="1" x14ac:dyDescent="0.2">
      <c r="A2173" s="97" t="s">
        <v>13618</v>
      </c>
      <c r="B2173" s="98" t="s">
        <v>13117</v>
      </c>
      <c r="C2173" s="98" t="s">
        <v>39</v>
      </c>
      <c r="D2173" s="99">
        <v>215.52</v>
      </c>
    </row>
    <row r="2174" spans="1:4" ht="15" customHeight="1" x14ac:dyDescent="0.2">
      <c r="A2174" s="97" t="s">
        <v>13619</v>
      </c>
      <c r="B2174" s="98" t="s">
        <v>13103</v>
      </c>
      <c r="C2174" s="98" t="s">
        <v>2</v>
      </c>
      <c r="D2174" s="99">
        <v>14.2</v>
      </c>
    </row>
    <row r="2175" spans="1:4" ht="15" customHeight="1" x14ac:dyDescent="0.2">
      <c r="A2175" s="97" t="s">
        <v>15640</v>
      </c>
      <c r="B2175" s="98" t="s">
        <v>15641</v>
      </c>
      <c r="C2175" s="98" t="s">
        <v>8</v>
      </c>
      <c r="D2175" s="99">
        <v>122.69</v>
      </c>
    </row>
    <row r="2176" spans="1:4" ht="15" customHeight="1" x14ac:dyDescent="0.2">
      <c r="A2176" s="97" t="s">
        <v>13620</v>
      </c>
      <c r="B2176" s="98" t="s">
        <v>13621</v>
      </c>
      <c r="C2176" s="98"/>
      <c r="D2176" s="99"/>
    </row>
    <row r="2177" spans="1:4" ht="15" customHeight="1" x14ac:dyDescent="0.2">
      <c r="A2177" s="97" t="s">
        <v>13622</v>
      </c>
      <c r="B2177" s="98" t="s">
        <v>13623</v>
      </c>
      <c r="C2177" s="98" t="s">
        <v>3</v>
      </c>
      <c r="D2177" s="99">
        <v>204.36</v>
      </c>
    </row>
    <row r="2178" spans="1:4" ht="15" customHeight="1" x14ac:dyDescent="0.2">
      <c r="A2178" s="97" t="s">
        <v>13624</v>
      </c>
      <c r="B2178" s="98" t="s">
        <v>13625</v>
      </c>
      <c r="C2178" s="98" t="s">
        <v>3</v>
      </c>
      <c r="D2178" s="99">
        <v>284.27</v>
      </c>
    </row>
    <row r="2179" spans="1:4" ht="15" customHeight="1" x14ac:dyDescent="0.2">
      <c r="A2179" s="97" t="s">
        <v>13626</v>
      </c>
      <c r="B2179" s="98" t="s">
        <v>13627</v>
      </c>
      <c r="C2179" s="98" t="s">
        <v>3</v>
      </c>
      <c r="D2179" s="99">
        <v>328.14</v>
      </c>
    </row>
    <row r="2180" spans="1:4" ht="15" customHeight="1" x14ac:dyDescent="0.2">
      <c r="A2180" s="97" t="s">
        <v>13628</v>
      </c>
      <c r="B2180" s="98" t="s">
        <v>13629</v>
      </c>
      <c r="C2180" s="98" t="s">
        <v>3</v>
      </c>
      <c r="D2180" s="99">
        <v>505.84</v>
      </c>
    </row>
    <row r="2181" spans="1:4" ht="15" customHeight="1" x14ac:dyDescent="0.2">
      <c r="A2181" s="97" t="s">
        <v>13630</v>
      </c>
      <c r="B2181" s="98" t="s">
        <v>12865</v>
      </c>
      <c r="C2181" s="98" t="s">
        <v>3</v>
      </c>
      <c r="D2181" s="99">
        <v>698.53</v>
      </c>
    </row>
    <row r="2182" spans="1:4" ht="15" customHeight="1" x14ac:dyDescent="0.2">
      <c r="A2182" s="97" t="s">
        <v>13631</v>
      </c>
      <c r="B2182" s="98" t="s">
        <v>12869</v>
      </c>
      <c r="C2182" s="98" t="s">
        <v>3</v>
      </c>
      <c r="D2182" s="99">
        <v>1439.09</v>
      </c>
    </row>
    <row r="2183" spans="1:4" ht="15" customHeight="1" x14ac:dyDescent="0.2">
      <c r="A2183" s="97">
        <v>41</v>
      </c>
      <c r="B2183" s="98" t="s">
        <v>13632</v>
      </c>
      <c r="C2183" s="98"/>
      <c r="D2183" s="99"/>
    </row>
    <row r="2184" spans="1:4" ht="15" customHeight="1" x14ac:dyDescent="0.2">
      <c r="A2184" s="97" t="s">
        <v>13633</v>
      </c>
      <c r="B2184" s="98" t="s">
        <v>13634</v>
      </c>
      <c r="C2184" s="98"/>
      <c r="D2184" s="99"/>
    </row>
    <row r="2185" spans="1:4" ht="15" customHeight="1" x14ac:dyDescent="0.2">
      <c r="A2185" s="97" t="s">
        <v>13635</v>
      </c>
      <c r="B2185" s="98" t="s">
        <v>13636</v>
      </c>
      <c r="C2185" s="98" t="s">
        <v>2</v>
      </c>
      <c r="D2185" s="99">
        <v>543.66999999999996</v>
      </c>
    </row>
    <row r="2186" spans="1:4" ht="15" customHeight="1" x14ac:dyDescent="0.2">
      <c r="A2186" s="97" t="s">
        <v>13637</v>
      </c>
      <c r="B2186" s="98" t="s">
        <v>13638</v>
      </c>
      <c r="C2186" s="98" t="s">
        <v>2</v>
      </c>
      <c r="D2186" s="99">
        <v>789.24</v>
      </c>
    </row>
    <row r="2187" spans="1:4" ht="15" customHeight="1" x14ac:dyDescent="0.2">
      <c r="A2187" s="97" t="s">
        <v>13639</v>
      </c>
      <c r="B2187" s="98" t="s">
        <v>13640</v>
      </c>
      <c r="C2187" s="98" t="s">
        <v>2</v>
      </c>
      <c r="D2187" s="99">
        <v>439.33</v>
      </c>
    </row>
    <row r="2188" spans="1:4" ht="15" customHeight="1" x14ac:dyDescent="0.2">
      <c r="A2188" s="94" t="s">
        <v>13641</v>
      </c>
      <c r="B2188" s="95" t="s">
        <v>13642</v>
      </c>
      <c r="C2188" s="96" t="s">
        <v>2</v>
      </c>
      <c r="D2188" s="96">
        <v>439.33</v>
      </c>
    </row>
    <row r="2189" spans="1:4" ht="15" customHeight="1" x14ac:dyDescent="0.2">
      <c r="A2189" s="97" t="s">
        <v>13643</v>
      </c>
      <c r="B2189" s="98" t="s">
        <v>13644</v>
      </c>
      <c r="C2189" s="98"/>
      <c r="D2189" s="99"/>
    </row>
    <row r="2190" spans="1:4" ht="15" customHeight="1" x14ac:dyDescent="0.2">
      <c r="A2190" s="94" t="s">
        <v>13645</v>
      </c>
      <c r="B2190" s="95" t="s">
        <v>13646</v>
      </c>
      <c r="C2190" s="96" t="s">
        <v>15645</v>
      </c>
      <c r="D2190" s="96">
        <v>335.85</v>
      </c>
    </row>
    <row r="2191" spans="1:4" ht="15" customHeight="1" x14ac:dyDescent="0.2">
      <c r="A2191" s="97">
        <v>42</v>
      </c>
      <c r="B2191" s="98" t="s">
        <v>13647</v>
      </c>
      <c r="C2191" s="98"/>
      <c r="D2191" s="99"/>
    </row>
    <row r="2192" spans="1:4" ht="15" customHeight="1" x14ac:dyDescent="0.2">
      <c r="A2192" s="97" t="s">
        <v>13648</v>
      </c>
      <c r="B2192" s="98" t="s">
        <v>13649</v>
      </c>
      <c r="C2192" s="98"/>
      <c r="D2192" s="99"/>
    </row>
    <row r="2193" spans="1:4" ht="15" customHeight="1" x14ac:dyDescent="0.2">
      <c r="A2193" s="94" t="s">
        <v>13650</v>
      </c>
      <c r="B2193" s="95" t="s">
        <v>13651</v>
      </c>
      <c r="C2193" s="96" t="s">
        <v>15645</v>
      </c>
      <c r="D2193" s="96">
        <v>3.6</v>
      </c>
    </row>
    <row r="2194" spans="1:4" ht="15" customHeight="1" x14ac:dyDescent="0.2">
      <c r="A2194" s="97" t="s">
        <v>13652</v>
      </c>
      <c r="B2194" s="98" t="s">
        <v>13653</v>
      </c>
      <c r="C2194" s="98" t="s">
        <v>15645</v>
      </c>
      <c r="D2194" s="99">
        <v>0.15</v>
      </c>
    </row>
    <row r="2195" spans="1:4" ht="15" customHeight="1" x14ac:dyDescent="0.2">
      <c r="A2195" s="94" t="s">
        <v>13654</v>
      </c>
      <c r="B2195" s="95" t="s">
        <v>13655</v>
      </c>
      <c r="C2195" s="96"/>
      <c r="D2195" s="96"/>
    </row>
    <row r="2196" spans="1:4" ht="15" customHeight="1" x14ac:dyDescent="0.2">
      <c r="A2196" s="97" t="s">
        <v>13656</v>
      </c>
      <c r="B2196" s="98" t="s">
        <v>13657</v>
      </c>
      <c r="C2196" s="98" t="s">
        <v>10096</v>
      </c>
      <c r="D2196" s="99">
        <v>11</v>
      </c>
    </row>
    <row r="2197" spans="1:4" ht="15" customHeight="1" x14ac:dyDescent="0.2">
      <c r="A2197" s="97">
        <v>43</v>
      </c>
      <c r="B2197" s="98" t="s">
        <v>13658</v>
      </c>
      <c r="C2197" s="98"/>
      <c r="D2197" s="99"/>
    </row>
    <row r="2198" spans="1:4" ht="15" customHeight="1" x14ac:dyDescent="0.2">
      <c r="A2198" s="97" t="s">
        <v>13659</v>
      </c>
      <c r="B2198" s="98" t="s">
        <v>13660</v>
      </c>
      <c r="C2198" s="98"/>
      <c r="D2198" s="99"/>
    </row>
    <row r="2199" spans="1:4" ht="15" customHeight="1" x14ac:dyDescent="0.2">
      <c r="A2199" s="97" t="s">
        <v>13661</v>
      </c>
      <c r="B2199" s="98" t="s">
        <v>13662</v>
      </c>
      <c r="C2199" s="98" t="s">
        <v>3705</v>
      </c>
      <c r="D2199" s="99">
        <v>18225.73</v>
      </c>
    </row>
    <row r="2200" spans="1:4" ht="15" customHeight="1" x14ac:dyDescent="0.2">
      <c r="A2200" s="97" t="s">
        <v>13663</v>
      </c>
      <c r="B2200" s="98" t="s">
        <v>13664</v>
      </c>
      <c r="C2200" s="98" t="s">
        <v>3705</v>
      </c>
      <c r="D2200" s="99">
        <v>20041.810000000001</v>
      </c>
    </row>
    <row r="2201" spans="1:4" ht="15" customHeight="1" x14ac:dyDescent="0.2">
      <c r="A2201" s="97" t="s">
        <v>13665</v>
      </c>
      <c r="B2201" s="98" t="s">
        <v>13666</v>
      </c>
      <c r="C2201" s="98"/>
      <c r="D2201" s="99"/>
    </row>
    <row r="2202" spans="1:4" ht="15" customHeight="1" x14ac:dyDescent="0.2">
      <c r="A2202" s="97" t="s">
        <v>13667</v>
      </c>
      <c r="B2202" s="98" t="s">
        <v>13668</v>
      </c>
      <c r="C2202" s="98" t="s">
        <v>13669</v>
      </c>
      <c r="D2202" s="99">
        <v>3.44</v>
      </c>
    </row>
    <row r="2203" spans="1:4" ht="15" customHeight="1" x14ac:dyDescent="0.2">
      <c r="A2203" s="94">
        <v>44</v>
      </c>
      <c r="B2203" s="95" t="s">
        <v>13670</v>
      </c>
      <c r="C2203" s="96"/>
      <c r="D2203" s="96"/>
    </row>
    <row r="2204" spans="1:4" ht="15" customHeight="1" x14ac:dyDescent="0.2">
      <c r="A2204" s="97" t="s">
        <v>13671</v>
      </c>
      <c r="B2204" s="98" t="s">
        <v>13672</v>
      </c>
      <c r="C2204" s="98"/>
      <c r="D2204" s="99"/>
    </row>
    <row r="2205" spans="1:4" ht="15" customHeight="1" x14ac:dyDescent="0.2">
      <c r="A2205" s="94" t="s">
        <v>13673</v>
      </c>
      <c r="B2205" s="95" t="s">
        <v>13674</v>
      </c>
      <c r="C2205" s="96" t="s">
        <v>3705</v>
      </c>
      <c r="D2205" s="96">
        <v>23260.27</v>
      </c>
    </row>
    <row r="2206" spans="1:4" ht="15" customHeight="1" x14ac:dyDescent="0.2">
      <c r="A2206" s="97" t="s">
        <v>13675</v>
      </c>
      <c r="B2206" s="98" t="s">
        <v>13676</v>
      </c>
      <c r="C2206" s="98" t="s">
        <v>3705</v>
      </c>
      <c r="D2206" s="99">
        <v>20576.39</v>
      </c>
    </row>
    <row r="2207" spans="1:4" ht="15" customHeight="1" x14ac:dyDescent="0.2">
      <c r="A2207" s="94" t="s">
        <v>13677</v>
      </c>
      <c r="B2207" s="95" t="s">
        <v>13678</v>
      </c>
      <c r="C2207" s="96" t="s">
        <v>3705</v>
      </c>
      <c r="D2207" s="96">
        <v>17892.509999999998</v>
      </c>
    </row>
    <row r="2208" spans="1:4" ht="15" customHeight="1" x14ac:dyDescent="0.2">
      <c r="A2208" s="97" t="s">
        <v>13679</v>
      </c>
      <c r="B2208" s="98" t="s">
        <v>13680</v>
      </c>
      <c r="C2208" s="98" t="s">
        <v>3705</v>
      </c>
      <c r="D2208" s="99">
        <v>12608.85</v>
      </c>
    </row>
    <row r="2209" spans="1:4" ht="15" customHeight="1" x14ac:dyDescent="0.2">
      <c r="A2209" s="94" t="s">
        <v>13681</v>
      </c>
      <c r="B2209" s="95" t="s">
        <v>13682</v>
      </c>
      <c r="C2209" s="96" t="s">
        <v>3705</v>
      </c>
      <c r="D2209" s="96">
        <v>6304.8</v>
      </c>
    </row>
    <row r="2210" spans="1:4" ht="15" customHeight="1" x14ac:dyDescent="0.2">
      <c r="A2210" s="97" t="s">
        <v>13683</v>
      </c>
      <c r="B2210" s="98" t="s">
        <v>9942</v>
      </c>
      <c r="C2210" s="98" t="s">
        <v>3705</v>
      </c>
      <c r="D2210" s="99">
        <v>8624.7000000000007</v>
      </c>
    </row>
    <row r="2211" spans="1:4" ht="15" customHeight="1" x14ac:dyDescent="0.2">
      <c r="A2211" s="94" t="s">
        <v>13684</v>
      </c>
      <c r="B2211" s="95" t="s">
        <v>13685</v>
      </c>
      <c r="C2211" s="96" t="s">
        <v>3705</v>
      </c>
      <c r="D2211" s="96">
        <v>7729.3</v>
      </c>
    </row>
    <row r="2212" spans="1:4" ht="15" customHeight="1" x14ac:dyDescent="0.2">
      <c r="A2212" s="97" t="s">
        <v>13686</v>
      </c>
      <c r="B2212" s="98" t="s">
        <v>9940</v>
      </c>
      <c r="C2212" s="98" t="s">
        <v>3705</v>
      </c>
      <c r="D2212" s="99">
        <v>4182.8500000000004</v>
      </c>
    </row>
    <row r="2213" spans="1:4" ht="15" customHeight="1" x14ac:dyDescent="0.2">
      <c r="A2213" s="97" t="s">
        <v>13687</v>
      </c>
      <c r="B2213" s="98" t="s">
        <v>13688</v>
      </c>
      <c r="C2213" s="98" t="s">
        <v>3705</v>
      </c>
      <c r="D2213" s="99">
        <v>3740.7</v>
      </c>
    </row>
    <row r="2214" spans="1:4" ht="15" customHeight="1" x14ac:dyDescent="0.2">
      <c r="A2214" s="97" t="s">
        <v>13689</v>
      </c>
      <c r="B2214" s="98" t="s">
        <v>13690</v>
      </c>
      <c r="C2214" s="98" t="s">
        <v>3705</v>
      </c>
      <c r="D2214" s="99">
        <v>3115.4</v>
      </c>
    </row>
    <row r="2215" spans="1:4" ht="15" customHeight="1" x14ac:dyDescent="0.2">
      <c r="A2215" s="97" t="s">
        <v>13691</v>
      </c>
      <c r="B2215" s="98" t="s">
        <v>13692</v>
      </c>
      <c r="C2215" s="98" t="s">
        <v>3705</v>
      </c>
      <c r="D2215" s="99">
        <v>9456.64</v>
      </c>
    </row>
    <row r="2216" spans="1:4" ht="15" customHeight="1" x14ac:dyDescent="0.2">
      <c r="A2216" s="97" t="s">
        <v>13693</v>
      </c>
      <c r="B2216" s="98" t="s">
        <v>13694</v>
      </c>
      <c r="C2216" s="98" t="s">
        <v>3705</v>
      </c>
      <c r="D2216" s="99">
        <v>11426.77</v>
      </c>
    </row>
    <row r="2217" spans="1:4" ht="15" customHeight="1" x14ac:dyDescent="0.2">
      <c r="A2217" s="97" t="s">
        <v>13695</v>
      </c>
      <c r="B2217" s="98" t="s">
        <v>13696</v>
      </c>
      <c r="C2217" s="98" t="s">
        <v>3705</v>
      </c>
      <c r="D2217" s="99">
        <v>13419.39</v>
      </c>
    </row>
    <row r="2218" spans="1:4" ht="15" customHeight="1" x14ac:dyDescent="0.2">
      <c r="A2218" s="97" t="s">
        <v>13697</v>
      </c>
      <c r="B2218" s="98" t="s">
        <v>13698</v>
      </c>
      <c r="C2218" s="98" t="s">
        <v>3705</v>
      </c>
      <c r="D2218" s="99">
        <v>16215.09</v>
      </c>
    </row>
    <row r="2219" spans="1:4" ht="15" customHeight="1" x14ac:dyDescent="0.2">
      <c r="A2219" s="97" t="s">
        <v>13699</v>
      </c>
      <c r="B2219" s="98" t="s">
        <v>13700</v>
      </c>
      <c r="C2219" s="98" t="s">
        <v>3705</v>
      </c>
      <c r="D2219" s="99">
        <v>15432.29</v>
      </c>
    </row>
    <row r="2220" spans="1:4" ht="15" customHeight="1" x14ac:dyDescent="0.2">
      <c r="A2220" s="97" t="s">
        <v>13701</v>
      </c>
      <c r="B2220" s="98" t="s">
        <v>13702</v>
      </c>
      <c r="C2220" s="98" t="s">
        <v>3705</v>
      </c>
      <c r="D2220" s="99">
        <v>18647.349999999999</v>
      </c>
    </row>
    <row r="2221" spans="1:4" ht="15" customHeight="1" x14ac:dyDescent="0.2">
      <c r="A2221" s="97" t="s">
        <v>13703</v>
      </c>
      <c r="B2221" s="98" t="s">
        <v>13704</v>
      </c>
      <c r="C2221" s="98" t="s">
        <v>3705</v>
      </c>
      <c r="D2221" s="99">
        <v>17445.2</v>
      </c>
    </row>
    <row r="2222" spans="1:4" ht="15" customHeight="1" x14ac:dyDescent="0.2">
      <c r="A2222" s="97" t="s">
        <v>13705</v>
      </c>
      <c r="B2222" s="98" t="s">
        <v>13706</v>
      </c>
      <c r="C2222" s="98" t="s">
        <v>3705</v>
      </c>
      <c r="D2222" s="99">
        <v>21079.62</v>
      </c>
    </row>
    <row r="2223" spans="1:4" ht="15" customHeight="1" x14ac:dyDescent="0.2">
      <c r="A2223" s="97" t="s">
        <v>16722</v>
      </c>
      <c r="B2223" s="98" t="s">
        <v>16723</v>
      </c>
      <c r="C2223" s="98" t="s">
        <v>3705</v>
      </c>
      <c r="D2223" s="99">
        <v>9956.17</v>
      </c>
    </row>
    <row r="2224" spans="1:4" ht="15" customHeight="1" x14ac:dyDescent="0.2">
      <c r="A2224" s="97" t="s">
        <v>16724</v>
      </c>
      <c r="B2224" s="98" t="s">
        <v>16725</v>
      </c>
      <c r="C2224" s="98" t="s">
        <v>3705</v>
      </c>
      <c r="D2224" s="99">
        <v>13517.9</v>
      </c>
    </row>
    <row r="2225" spans="1:4" ht="15" customHeight="1" x14ac:dyDescent="0.2">
      <c r="A2225" s="97">
        <v>45</v>
      </c>
      <c r="B2225" s="98" t="s">
        <v>13707</v>
      </c>
      <c r="C2225" s="98"/>
      <c r="D2225" s="99"/>
    </row>
    <row r="2226" spans="1:4" ht="15" customHeight="1" x14ac:dyDescent="0.2">
      <c r="A2226" s="97" t="s">
        <v>13708</v>
      </c>
      <c r="B2226" s="98" t="s">
        <v>13709</v>
      </c>
      <c r="C2226" s="98"/>
      <c r="D2226" s="99"/>
    </row>
    <row r="2227" spans="1:4" ht="15" customHeight="1" x14ac:dyDescent="0.2">
      <c r="A2227" s="97" t="s">
        <v>13710</v>
      </c>
      <c r="B2227" s="98" t="s">
        <v>13711</v>
      </c>
      <c r="C2227" s="98" t="s">
        <v>3705</v>
      </c>
      <c r="D2227" s="99">
        <v>2421.91</v>
      </c>
    </row>
    <row r="2228" spans="1:4" ht="15" customHeight="1" x14ac:dyDescent="0.2">
      <c r="A2228" s="97" t="s">
        <v>13712</v>
      </c>
      <c r="B2228" s="98" t="s">
        <v>13713</v>
      </c>
      <c r="C2228" s="98" t="s">
        <v>3705</v>
      </c>
      <c r="D2228" s="99">
        <v>3222.58</v>
      </c>
    </row>
    <row r="2229" spans="1:4" ht="15" customHeight="1" x14ac:dyDescent="0.2">
      <c r="A2229" s="97" t="s">
        <v>13714</v>
      </c>
      <c r="B2229" s="98" t="s">
        <v>13715</v>
      </c>
      <c r="C2229" s="98" t="s">
        <v>3705</v>
      </c>
      <c r="D2229" s="99">
        <v>3709.14</v>
      </c>
    </row>
    <row r="2230" spans="1:4" ht="15" customHeight="1" x14ac:dyDescent="0.2">
      <c r="A2230" s="97" t="s">
        <v>13716</v>
      </c>
      <c r="B2230" s="98" t="s">
        <v>13717</v>
      </c>
      <c r="C2230" s="98"/>
      <c r="D2230" s="99"/>
    </row>
    <row r="2231" spans="1:4" ht="15" customHeight="1" x14ac:dyDescent="0.2">
      <c r="A2231" s="97" t="s">
        <v>13718</v>
      </c>
      <c r="B2231" s="98" t="s">
        <v>13719</v>
      </c>
      <c r="C2231" s="98" t="s">
        <v>54</v>
      </c>
      <c r="D2231" s="99">
        <v>4.93</v>
      </c>
    </row>
    <row r="2232" spans="1:4" ht="15" customHeight="1" x14ac:dyDescent="0.2">
      <c r="A2232" s="97" t="s">
        <v>13720</v>
      </c>
      <c r="B2232" s="98" t="s">
        <v>9941</v>
      </c>
      <c r="C2232" s="98" t="s">
        <v>54</v>
      </c>
      <c r="D2232" s="99">
        <v>3.59</v>
      </c>
    </row>
    <row r="2233" spans="1:4" ht="15" customHeight="1" x14ac:dyDescent="0.2">
      <c r="A2233" s="94" t="s">
        <v>13721</v>
      </c>
      <c r="B2233" s="95" t="s">
        <v>13722</v>
      </c>
      <c r="C2233" s="96" t="s">
        <v>54</v>
      </c>
      <c r="D2233" s="96">
        <v>5.39</v>
      </c>
    </row>
    <row r="2234" spans="1:4" ht="15" customHeight="1" x14ac:dyDescent="0.2">
      <c r="A2234" s="97">
        <v>47</v>
      </c>
      <c r="B2234" s="98" t="s">
        <v>13723</v>
      </c>
      <c r="C2234" s="98"/>
      <c r="D2234" s="99"/>
    </row>
    <row r="2235" spans="1:4" ht="15" customHeight="1" x14ac:dyDescent="0.2">
      <c r="A2235" s="97" t="s">
        <v>13724</v>
      </c>
      <c r="B2235" s="98" t="s">
        <v>13725</v>
      </c>
      <c r="C2235" s="98"/>
      <c r="D2235" s="99"/>
    </row>
    <row r="2236" spans="1:4" ht="15" customHeight="1" x14ac:dyDescent="0.2">
      <c r="A2236" s="97" t="s">
        <v>13726</v>
      </c>
      <c r="B2236" s="98" t="s">
        <v>13727</v>
      </c>
      <c r="C2236" s="98" t="s">
        <v>3</v>
      </c>
      <c r="D2236" s="99">
        <v>13.7</v>
      </c>
    </row>
    <row r="2237" spans="1:4" ht="15" customHeight="1" x14ac:dyDescent="0.2">
      <c r="A2237" s="97" t="s">
        <v>13728</v>
      </c>
      <c r="B2237" s="98" t="s">
        <v>13729</v>
      </c>
      <c r="C2237" s="98" t="s">
        <v>3</v>
      </c>
      <c r="D2237" s="99">
        <v>5.26</v>
      </c>
    </row>
    <row r="2238" spans="1:4" ht="15" customHeight="1" x14ac:dyDescent="0.2">
      <c r="A2238" s="97" t="s">
        <v>13730</v>
      </c>
      <c r="B2238" s="98" t="s">
        <v>13731</v>
      </c>
      <c r="C2238" s="98"/>
      <c r="D2238" s="99"/>
    </row>
    <row r="2239" spans="1:4" ht="15" customHeight="1" x14ac:dyDescent="0.2">
      <c r="A2239" s="97" t="s">
        <v>13732</v>
      </c>
      <c r="B2239" s="98" t="s">
        <v>13733</v>
      </c>
      <c r="C2239" s="98" t="s">
        <v>15645</v>
      </c>
      <c r="D2239" s="99">
        <v>148.5</v>
      </c>
    </row>
    <row r="2240" spans="1:4" ht="15" customHeight="1" x14ac:dyDescent="0.2">
      <c r="A2240" s="97" t="s">
        <v>13734</v>
      </c>
      <c r="B2240" s="98" t="s">
        <v>13735</v>
      </c>
      <c r="C2240" s="98"/>
      <c r="D2240" s="99"/>
    </row>
    <row r="2241" spans="1:4" ht="15" customHeight="1" x14ac:dyDescent="0.2">
      <c r="A2241" s="97" t="s">
        <v>13736</v>
      </c>
      <c r="B2241" s="98" t="s">
        <v>13737</v>
      </c>
      <c r="C2241" s="98" t="s">
        <v>15645</v>
      </c>
      <c r="D2241" s="99">
        <v>158.41</v>
      </c>
    </row>
    <row r="2242" spans="1:4" ht="15" customHeight="1" x14ac:dyDescent="0.2">
      <c r="A2242" s="94" t="s">
        <v>13738</v>
      </c>
      <c r="B2242" s="95" t="s">
        <v>13739</v>
      </c>
      <c r="C2242" s="96" t="s">
        <v>5701</v>
      </c>
      <c r="D2242" s="96">
        <v>372.32</v>
      </c>
    </row>
    <row r="2243" spans="1:4" ht="15" customHeight="1" x14ac:dyDescent="0.2">
      <c r="A2243" s="97" t="s">
        <v>13740</v>
      </c>
      <c r="B2243" s="98" t="s">
        <v>13741</v>
      </c>
      <c r="C2243" s="98" t="s">
        <v>15645</v>
      </c>
      <c r="D2243" s="99">
        <v>106.64</v>
      </c>
    </row>
    <row r="2244" spans="1:4" ht="15" customHeight="1" x14ac:dyDescent="0.2">
      <c r="A2244" s="97">
        <v>48</v>
      </c>
      <c r="B2244" s="98" t="s">
        <v>13742</v>
      </c>
      <c r="C2244" s="98"/>
      <c r="D2244" s="99"/>
    </row>
    <row r="2245" spans="1:4" ht="15" customHeight="1" x14ac:dyDescent="0.2">
      <c r="A2245" s="97" t="s">
        <v>13743</v>
      </c>
      <c r="B2245" s="98" t="s">
        <v>13744</v>
      </c>
      <c r="C2245" s="98"/>
      <c r="D2245" s="99"/>
    </row>
    <row r="2246" spans="1:4" ht="15" customHeight="1" x14ac:dyDescent="0.2">
      <c r="A2246" s="97" t="s">
        <v>13745</v>
      </c>
      <c r="B2246" s="98" t="s">
        <v>13746</v>
      </c>
      <c r="C2246" s="98" t="s">
        <v>15645</v>
      </c>
      <c r="D2246" s="99">
        <v>399.79</v>
      </c>
    </row>
    <row r="2247" spans="1:4" ht="15" customHeight="1" x14ac:dyDescent="0.2">
      <c r="A2247" s="97" t="s">
        <v>13747</v>
      </c>
      <c r="B2247" s="98" t="s">
        <v>13748</v>
      </c>
      <c r="C2247" s="98"/>
      <c r="D2247" s="99"/>
    </row>
    <row r="2248" spans="1:4" ht="15" customHeight="1" x14ac:dyDescent="0.2">
      <c r="A2248" s="94" t="s">
        <v>13749</v>
      </c>
      <c r="B2248" s="95" t="s">
        <v>13750</v>
      </c>
      <c r="C2248" s="96" t="s">
        <v>5701</v>
      </c>
      <c r="D2248" s="96">
        <v>76.91</v>
      </c>
    </row>
    <row r="2249" spans="1:4" ht="15" customHeight="1" x14ac:dyDescent="0.2">
      <c r="A2249" s="97" t="s">
        <v>13751</v>
      </c>
      <c r="B2249" s="98" t="s">
        <v>13752</v>
      </c>
      <c r="C2249" s="98" t="s">
        <v>5701</v>
      </c>
      <c r="D2249" s="99">
        <v>71.88</v>
      </c>
    </row>
    <row r="2250" spans="1:4" ht="15" customHeight="1" x14ac:dyDescent="0.2">
      <c r="A2250" s="97" t="s">
        <v>13753</v>
      </c>
      <c r="B2250" s="98" t="s">
        <v>13754</v>
      </c>
      <c r="C2250" s="98" t="s">
        <v>15645</v>
      </c>
      <c r="D2250" s="99">
        <v>61.23</v>
      </c>
    </row>
    <row r="2251" spans="1:4" ht="15" customHeight="1" x14ac:dyDescent="0.2">
      <c r="A2251" s="97" t="s">
        <v>13755</v>
      </c>
      <c r="B2251" s="98" t="s">
        <v>13756</v>
      </c>
      <c r="C2251" s="98" t="s">
        <v>15645</v>
      </c>
      <c r="D2251" s="99">
        <v>36.479999999999997</v>
      </c>
    </row>
    <row r="2252" spans="1:4" ht="15" customHeight="1" x14ac:dyDescent="0.2">
      <c r="A2252" s="97" t="s">
        <v>13757</v>
      </c>
      <c r="B2252" s="98" t="s">
        <v>12720</v>
      </c>
      <c r="C2252" s="98"/>
      <c r="D2252" s="99"/>
    </row>
    <row r="2253" spans="1:4" ht="15" customHeight="1" x14ac:dyDescent="0.2">
      <c r="A2253" s="97" t="s">
        <v>13758</v>
      </c>
      <c r="B2253" s="98" t="s">
        <v>13759</v>
      </c>
      <c r="C2253" s="98" t="s">
        <v>15645</v>
      </c>
      <c r="D2253" s="99">
        <v>1981.67</v>
      </c>
    </row>
    <row r="2254" spans="1:4" ht="15" customHeight="1" x14ac:dyDescent="0.2">
      <c r="A2254" s="97" t="s">
        <v>13760</v>
      </c>
      <c r="B2254" s="98" t="s">
        <v>13761</v>
      </c>
      <c r="C2254" s="98"/>
      <c r="D2254" s="99"/>
    </row>
    <row r="2255" spans="1:4" ht="15" customHeight="1" x14ac:dyDescent="0.2">
      <c r="A2255" s="91" t="s">
        <v>13762</v>
      </c>
      <c r="B2255" s="92" t="s">
        <v>13763</v>
      </c>
      <c r="C2255" s="93" t="s">
        <v>3</v>
      </c>
      <c r="D2255" s="93">
        <v>223.2</v>
      </c>
    </row>
    <row r="2256" spans="1:4" ht="15" customHeight="1" x14ac:dyDescent="0.2">
      <c r="A2256" s="94" t="s">
        <v>13764</v>
      </c>
      <c r="B2256" s="95" t="s">
        <v>13765</v>
      </c>
      <c r="C2256" s="96" t="s">
        <v>15645</v>
      </c>
      <c r="D2256" s="96">
        <v>112.95</v>
      </c>
    </row>
    <row r="2257" spans="1:4" ht="15" customHeight="1" x14ac:dyDescent="0.2">
      <c r="A2257" s="97" t="s">
        <v>13766</v>
      </c>
      <c r="B2257" s="98" t="s">
        <v>13767</v>
      </c>
      <c r="C2257" s="98" t="s">
        <v>15645</v>
      </c>
      <c r="D2257" s="99">
        <v>139.11000000000001</v>
      </c>
    </row>
    <row r="2258" spans="1:4" ht="15" customHeight="1" x14ac:dyDescent="0.2">
      <c r="A2258" s="97" t="s">
        <v>13768</v>
      </c>
      <c r="B2258" s="98" t="s">
        <v>13769</v>
      </c>
      <c r="C2258" s="98" t="s">
        <v>15645</v>
      </c>
      <c r="D2258" s="99">
        <v>210.69</v>
      </c>
    </row>
    <row r="2259" spans="1:4" ht="15" customHeight="1" x14ac:dyDescent="0.2">
      <c r="A2259" s="97" t="s">
        <v>13770</v>
      </c>
      <c r="B2259" s="98" t="s">
        <v>13771</v>
      </c>
      <c r="C2259" s="98" t="s">
        <v>15645</v>
      </c>
      <c r="D2259" s="99">
        <v>295.24</v>
      </c>
    </row>
    <row r="2260" spans="1:4" ht="15" customHeight="1" x14ac:dyDescent="0.2">
      <c r="A2260" s="97" t="s">
        <v>13772</v>
      </c>
      <c r="B2260" s="98" t="s">
        <v>13773</v>
      </c>
      <c r="C2260" s="98" t="s">
        <v>15645</v>
      </c>
      <c r="D2260" s="99">
        <v>353.02</v>
      </c>
    </row>
    <row r="2261" spans="1:4" ht="15" customHeight="1" x14ac:dyDescent="0.2">
      <c r="A2261" s="94" t="s">
        <v>13774</v>
      </c>
      <c r="B2261" s="95" t="s">
        <v>13775</v>
      </c>
      <c r="C2261" s="96" t="s">
        <v>3</v>
      </c>
      <c r="D2261" s="96">
        <v>211.32</v>
      </c>
    </row>
    <row r="2262" spans="1:4" ht="15" customHeight="1" x14ac:dyDescent="0.2">
      <c r="A2262" s="97" t="s">
        <v>13776</v>
      </c>
      <c r="B2262" s="98" t="s">
        <v>13777</v>
      </c>
      <c r="C2262" s="98" t="s">
        <v>15645</v>
      </c>
      <c r="D2262" s="99">
        <v>440.25</v>
      </c>
    </row>
    <row r="2263" spans="1:4" ht="15" customHeight="1" x14ac:dyDescent="0.2">
      <c r="A2263" s="91" t="s">
        <v>13778</v>
      </c>
      <c r="B2263" s="92" t="s">
        <v>13779</v>
      </c>
      <c r="C2263" s="93" t="s">
        <v>15645</v>
      </c>
      <c r="D2263" s="93">
        <v>534.19000000000005</v>
      </c>
    </row>
    <row r="2264" spans="1:4" ht="15" customHeight="1" x14ac:dyDescent="0.2">
      <c r="A2264" s="94" t="s">
        <v>13780</v>
      </c>
      <c r="B2264" s="95" t="s">
        <v>13781</v>
      </c>
      <c r="C2264" s="96" t="s">
        <v>15645</v>
      </c>
      <c r="D2264" s="96">
        <v>615.55999999999995</v>
      </c>
    </row>
    <row r="2265" spans="1:4" ht="15" customHeight="1" x14ac:dyDescent="0.2">
      <c r="A2265" s="97" t="s">
        <v>13782</v>
      </c>
      <c r="B2265" s="98" t="s">
        <v>13783</v>
      </c>
      <c r="C2265" s="98" t="s">
        <v>15645</v>
      </c>
      <c r="D2265" s="99">
        <v>703.47</v>
      </c>
    </row>
    <row r="2266" spans="1:4" ht="15" customHeight="1" x14ac:dyDescent="0.2">
      <c r="A2266" s="97" t="s">
        <v>13784</v>
      </c>
      <c r="B2266" s="98" t="s">
        <v>13785</v>
      </c>
      <c r="C2266" s="98" t="s">
        <v>5701</v>
      </c>
      <c r="D2266" s="99">
        <v>6363.25</v>
      </c>
    </row>
    <row r="2267" spans="1:4" ht="15" customHeight="1" x14ac:dyDescent="0.2">
      <c r="A2267" s="94" t="s">
        <v>13786</v>
      </c>
      <c r="B2267" s="95" t="s">
        <v>13787</v>
      </c>
      <c r="C2267" s="96" t="s">
        <v>15645</v>
      </c>
      <c r="D2267" s="96">
        <v>331.68</v>
      </c>
    </row>
    <row r="2268" spans="1:4" ht="15" customHeight="1" x14ac:dyDescent="0.2">
      <c r="A2268" s="97" t="s">
        <v>13788</v>
      </c>
      <c r="B2268" s="98" t="s">
        <v>13789</v>
      </c>
      <c r="C2268" s="98" t="s">
        <v>15645</v>
      </c>
      <c r="D2268" s="99">
        <v>493.09</v>
      </c>
    </row>
    <row r="2269" spans="1:4" ht="15" customHeight="1" x14ac:dyDescent="0.2">
      <c r="A2269" s="91" t="s">
        <v>13790</v>
      </c>
      <c r="B2269" s="92" t="s">
        <v>13791</v>
      </c>
      <c r="C2269" s="93" t="s">
        <v>15645</v>
      </c>
      <c r="D2269" s="93">
        <v>160.99</v>
      </c>
    </row>
    <row r="2270" spans="1:4" ht="15" customHeight="1" x14ac:dyDescent="0.2">
      <c r="A2270" s="94" t="s">
        <v>13792</v>
      </c>
      <c r="B2270" s="95" t="s">
        <v>13793</v>
      </c>
      <c r="C2270" s="96"/>
      <c r="D2270" s="96"/>
    </row>
    <row r="2271" spans="1:4" ht="15" customHeight="1" x14ac:dyDescent="0.2">
      <c r="A2271" s="97" t="s">
        <v>13794</v>
      </c>
      <c r="B2271" s="98" t="s">
        <v>13795</v>
      </c>
      <c r="C2271" s="98" t="s">
        <v>3</v>
      </c>
      <c r="D2271" s="99">
        <v>128.36000000000001</v>
      </c>
    </row>
    <row r="2272" spans="1:4" ht="15" customHeight="1" x14ac:dyDescent="0.2">
      <c r="A2272" s="97" t="s">
        <v>13796</v>
      </c>
      <c r="B2272" s="98" t="s">
        <v>13797</v>
      </c>
      <c r="C2272" s="98" t="s">
        <v>3</v>
      </c>
      <c r="D2272" s="99">
        <v>75.319999999999993</v>
      </c>
    </row>
    <row r="2273" spans="1:4" ht="15" customHeight="1" x14ac:dyDescent="0.2">
      <c r="A2273" s="94" t="s">
        <v>13798</v>
      </c>
      <c r="B2273" s="95" t="s">
        <v>13799</v>
      </c>
      <c r="C2273" s="96" t="s">
        <v>15645</v>
      </c>
      <c r="D2273" s="96">
        <v>63.52</v>
      </c>
    </row>
    <row r="2274" spans="1:4" ht="15" customHeight="1" x14ac:dyDescent="0.2">
      <c r="A2274" s="97" t="s">
        <v>13800</v>
      </c>
      <c r="B2274" s="98" t="s">
        <v>13801</v>
      </c>
      <c r="C2274" s="98" t="s">
        <v>15645</v>
      </c>
      <c r="D2274" s="99">
        <v>970.57</v>
      </c>
    </row>
    <row r="2275" spans="1:4" ht="15" customHeight="1" x14ac:dyDescent="0.2">
      <c r="A2275" s="91" t="s">
        <v>13802</v>
      </c>
      <c r="B2275" s="92" t="s">
        <v>13803</v>
      </c>
      <c r="C2275" s="93"/>
      <c r="D2275" s="93"/>
    </row>
    <row r="2276" spans="1:4" ht="15" customHeight="1" x14ac:dyDescent="0.2">
      <c r="A2276" s="94" t="s">
        <v>13804</v>
      </c>
      <c r="B2276" s="95" t="s">
        <v>13805</v>
      </c>
      <c r="C2276" s="96" t="s">
        <v>15645</v>
      </c>
      <c r="D2276" s="96">
        <v>1243.02</v>
      </c>
    </row>
    <row r="2277" spans="1:4" ht="15" customHeight="1" x14ac:dyDescent="0.2">
      <c r="A2277" s="97" t="s">
        <v>13806</v>
      </c>
      <c r="B2277" s="98" t="s">
        <v>13807</v>
      </c>
      <c r="C2277" s="98" t="s">
        <v>15645</v>
      </c>
      <c r="D2277" s="99">
        <v>2002.02</v>
      </c>
    </row>
    <row r="2278" spans="1:4" ht="15" customHeight="1" x14ac:dyDescent="0.2">
      <c r="A2278" s="97" t="s">
        <v>13808</v>
      </c>
      <c r="B2278" s="98" t="s">
        <v>13809</v>
      </c>
      <c r="C2278" s="98" t="s">
        <v>15645</v>
      </c>
      <c r="D2278" s="99">
        <v>1570.16</v>
      </c>
    </row>
    <row r="2279" spans="1:4" ht="15" customHeight="1" x14ac:dyDescent="0.2">
      <c r="A2279" s="97" t="s">
        <v>13810</v>
      </c>
      <c r="B2279" s="98" t="s">
        <v>13811</v>
      </c>
      <c r="C2279" s="98" t="s">
        <v>15645</v>
      </c>
      <c r="D2279" s="99">
        <v>1933.71</v>
      </c>
    </row>
    <row r="2280" spans="1:4" ht="15" customHeight="1" x14ac:dyDescent="0.2">
      <c r="A2280" s="97" t="s">
        <v>13812</v>
      </c>
      <c r="B2280" s="98" t="s">
        <v>13813</v>
      </c>
      <c r="C2280" s="98" t="s">
        <v>15645</v>
      </c>
      <c r="D2280" s="99">
        <v>647.92999999999995</v>
      </c>
    </row>
    <row r="2281" spans="1:4" ht="15" customHeight="1" x14ac:dyDescent="0.2">
      <c r="A2281" s="97" t="s">
        <v>13814</v>
      </c>
      <c r="B2281" s="98" t="s">
        <v>13815</v>
      </c>
      <c r="C2281" s="98" t="s">
        <v>15645</v>
      </c>
      <c r="D2281" s="99">
        <v>611.26</v>
      </c>
    </row>
    <row r="2282" spans="1:4" ht="15" customHeight="1" x14ac:dyDescent="0.2">
      <c r="A2282" s="97" t="s">
        <v>13816</v>
      </c>
      <c r="B2282" s="98" t="s">
        <v>13817</v>
      </c>
      <c r="C2282" s="98" t="s">
        <v>15645</v>
      </c>
      <c r="D2282" s="99">
        <v>878.83</v>
      </c>
    </row>
    <row r="2283" spans="1:4" ht="15" customHeight="1" x14ac:dyDescent="0.2">
      <c r="A2283" s="97" t="s">
        <v>13818</v>
      </c>
      <c r="B2283" s="98" t="s">
        <v>13819</v>
      </c>
      <c r="C2283" s="98" t="s">
        <v>15645</v>
      </c>
      <c r="D2283" s="99">
        <v>1172.8499999999999</v>
      </c>
    </row>
    <row r="2284" spans="1:4" ht="15" customHeight="1" x14ac:dyDescent="0.2">
      <c r="A2284" s="97" t="s">
        <v>13820</v>
      </c>
      <c r="B2284" s="98" t="s">
        <v>13821</v>
      </c>
      <c r="C2284" s="98" t="s">
        <v>15645</v>
      </c>
      <c r="D2284" s="99">
        <v>812.88</v>
      </c>
    </row>
    <row r="2285" spans="1:4" ht="15" customHeight="1" x14ac:dyDescent="0.2">
      <c r="A2285" s="97" t="s">
        <v>13822</v>
      </c>
      <c r="B2285" s="98" t="s">
        <v>13823</v>
      </c>
      <c r="C2285" s="98" t="s">
        <v>15645</v>
      </c>
      <c r="D2285" s="99">
        <v>986.68</v>
      </c>
    </row>
    <row r="2286" spans="1:4" ht="15" customHeight="1" x14ac:dyDescent="0.2">
      <c r="A2286" s="97" t="s">
        <v>13824</v>
      </c>
      <c r="B2286" s="98" t="s">
        <v>13825</v>
      </c>
      <c r="C2286" s="98" t="s">
        <v>15645</v>
      </c>
      <c r="D2286" s="99">
        <v>1502.5</v>
      </c>
    </row>
    <row r="2287" spans="1:4" ht="15" customHeight="1" x14ac:dyDescent="0.2">
      <c r="A2287" s="97" t="s">
        <v>13826</v>
      </c>
      <c r="B2287" s="98" t="s">
        <v>13827</v>
      </c>
      <c r="C2287" s="98" t="s">
        <v>15645</v>
      </c>
      <c r="D2287" s="99">
        <v>1287.43</v>
      </c>
    </row>
    <row r="2288" spans="1:4" ht="15" customHeight="1" x14ac:dyDescent="0.2">
      <c r="A2288" s="97" t="s">
        <v>13828</v>
      </c>
      <c r="B2288" s="98" t="s">
        <v>13829</v>
      </c>
      <c r="C2288" s="98" t="s">
        <v>15645</v>
      </c>
      <c r="D2288" s="99">
        <v>1753.26</v>
      </c>
    </row>
    <row r="2289" spans="1:4" ht="15" customHeight="1" x14ac:dyDescent="0.2">
      <c r="A2289" s="97" t="s">
        <v>13830</v>
      </c>
      <c r="B2289" s="98" t="s">
        <v>13831</v>
      </c>
      <c r="C2289" s="98" t="s">
        <v>15645</v>
      </c>
      <c r="D2289" s="99">
        <v>2374.39</v>
      </c>
    </row>
    <row r="2290" spans="1:4" ht="15" customHeight="1" x14ac:dyDescent="0.2">
      <c r="A2290" s="97" t="s">
        <v>13832</v>
      </c>
      <c r="B2290" s="98" t="s">
        <v>13833</v>
      </c>
      <c r="C2290" s="98" t="s">
        <v>15645</v>
      </c>
      <c r="D2290" s="99">
        <v>1846.77</v>
      </c>
    </row>
    <row r="2291" spans="1:4" ht="15" customHeight="1" x14ac:dyDescent="0.2">
      <c r="A2291" s="97" t="s">
        <v>13834</v>
      </c>
      <c r="B2291" s="98" t="s">
        <v>13835</v>
      </c>
      <c r="C2291" s="98" t="s">
        <v>15645</v>
      </c>
      <c r="D2291" s="99">
        <v>2478.2800000000002</v>
      </c>
    </row>
    <row r="2292" spans="1:4" ht="15" customHeight="1" x14ac:dyDescent="0.2">
      <c r="A2292" s="97" t="s">
        <v>13836</v>
      </c>
      <c r="B2292" s="98" t="s">
        <v>13837</v>
      </c>
      <c r="C2292" s="98" t="s">
        <v>15645</v>
      </c>
      <c r="D2292" s="99">
        <v>2354.02</v>
      </c>
    </row>
    <row r="2293" spans="1:4" ht="15" customHeight="1" x14ac:dyDescent="0.2">
      <c r="A2293" s="97" t="s">
        <v>13838</v>
      </c>
      <c r="B2293" s="98" t="s">
        <v>13839</v>
      </c>
      <c r="C2293" s="98" t="s">
        <v>15645</v>
      </c>
      <c r="D2293" s="99">
        <v>2887.26</v>
      </c>
    </row>
    <row r="2294" spans="1:4" ht="15" customHeight="1" x14ac:dyDescent="0.2">
      <c r="A2294" s="97" t="s">
        <v>13840</v>
      </c>
      <c r="B2294" s="98" t="s">
        <v>13841</v>
      </c>
      <c r="C2294" s="98" t="s">
        <v>15645</v>
      </c>
      <c r="D2294" s="99">
        <v>365.94</v>
      </c>
    </row>
    <row r="2295" spans="1:4" ht="15" customHeight="1" x14ac:dyDescent="0.2">
      <c r="A2295" s="97" t="s">
        <v>13842</v>
      </c>
      <c r="B2295" s="98" t="s">
        <v>13843</v>
      </c>
      <c r="C2295" s="98" t="s">
        <v>15645</v>
      </c>
      <c r="D2295" s="99">
        <v>606.89</v>
      </c>
    </row>
    <row r="2296" spans="1:4" ht="15" customHeight="1" x14ac:dyDescent="0.2">
      <c r="A2296" s="97" t="s">
        <v>13844</v>
      </c>
      <c r="B2296" s="98" t="s">
        <v>13845</v>
      </c>
      <c r="C2296" s="98" t="s">
        <v>15645</v>
      </c>
      <c r="D2296" s="99">
        <v>989.54</v>
      </c>
    </row>
    <row r="2297" spans="1:4" ht="15" customHeight="1" x14ac:dyDescent="0.2">
      <c r="A2297" s="91" t="s">
        <v>13846</v>
      </c>
      <c r="B2297" s="92" t="s">
        <v>13847</v>
      </c>
      <c r="C2297" s="93" t="s">
        <v>15645</v>
      </c>
      <c r="D2297" s="93">
        <v>135.94</v>
      </c>
    </row>
    <row r="2298" spans="1:4" ht="15" customHeight="1" x14ac:dyDescent="0.2">
      <c r="A2298" s="94" t="s">
        <v>13848</v>
      </c>
      <c r="B2298" s="95" t="s">
        <v>13849</v>
      </c>
      <c r="C2298" s="96" t="s">
        <v>15645</v>
      </c>
      <c r="D2298" s="96">
        <v>313.70999999999998</v>
      </c>
    </row>
    <row r="2299" spans="1:4" ht="15" customHeight="1" x14ac:dyDescent="0.2">
      <c r="A2299" s="97" t="s">
        <v>13850</v>
      </c>
      <c r="B2299" s="98" t="s">
        <v>13851</v>
      </c>
      <c r="C2299" s="98" t="s">
        <v>15645</v>
      </c>
      <c r="D2299" s="99">
        <v>222.99</v>
      </c>
    </row>
    <row r="2300" spans="1:4" ht="15" customHeight="1" x14ac:dyDescent="0.2">
      <c r="A2300" s="97" t="s">
        <v>13852</v>
      </c>
      <c r="B2300" s="98" t="s">
        <v>13853</v>
      </c>
      <c r="C2300" s="98" t="s">
        <v>15645</v>
      </c>
      <c r="D2300" s="99">
        <v>565.05999999999995</v>
      </c>
    </row>
    <row r="2301" spans="1:4" ht="15" customHeight="1" x14ac:dyDescent="0.2">
      <c r="A2301" s="97" t="s">
        <v>13854</v>
      </c>
      <c r="B2301" s="98" t="s">
        <v>13855</v>
      </c>
      <c r="C2301" s="98" t="s">
        <v>15645</v>
      </c>
      <c r="D2301" s="99">
        <v>912.77</v>
      </c>
    </row>
    <row r="2302" spans="1:4" ht="15" customHeight="1" x14ac:dyDescent="0.2">
      <c r="A2302" s="94" t="s">
        <v>13856</v>
      </c>
      <c r="B2302" s="95" t="s">
        <v>13857</v>
      </c>
      <c r="C2302" s="96" t="s">
        <v>15645</v>
      </c>
      <c r="D2302" s="96">
        <v>85.69</v>
      </c>
    </row>
    <row r="2303" spans="1:4" ht="15" customHeight="1" x14ac:dyDescent="0.2">
      <c r="A2303" s="97" t="s">
        <v>13858</v>
      </c>
      <c r="B2303" s="98" t="s">
        <v>13859</v>
      </c>
      <c r="C2303" s="98" t="s">
        <v>15645</v>
      </c>
      <c r="D2303" s="99">
        <v>105.61</v>
      </c>
    </row>
    <row r="2304" spans="1:4" ht="15" customHeight="1" x14ac:dyDescent="0.2">
      <c r="A2304" s="97" t="s">
        <v>13860</v>
      </c>
      <c r="B2304" s="98" t="s">
        <v>13861</v>
      </c>
      <c r="C2304" s="98" t="s">
        <v>15645</v>
      </c>
      <c r="D2304" s="99">
        <v>1179.4100000000001</v>
      </c>
    </row>
    <row r="2305" spans="1:4" ht="15" customHeight="1" x14ac:dyDescent="0.2">
      <c r="A2305" s="97" t="s">
        <v>13862</v>
      </c>
      <c r="B2305" s="98" t="s">
        <v>13863</v>
      </c>
      <c r="C2305" s="98" t="s">
        <v>2</v>
      </c>
      <c r="D2305" s="99">
        <v>188.22</v>
      </c>
    </row>
    <row r="2306" spans="1:4" ht="15" customHeight="1" x14ac:dyDescent="0.2">
      <c r="A2306" s="91" t="s">
        <v>13864</v>
      </c>
      <c r="B2306" s="92" t="s">
        <v>13865</v>
      </c>
      <c r="C2306" s="93"/>
      <c r="D2306" s="93"/>
    </row>
    <row r="2307" spans="1:4" ht="15" customHeight="1" x14ac:dyDescent="0.2">
      <c r="A2307" s="94" t="s">
        <v>13866</v>
      </c>
      <c r="B2307" s="95" t="s">
        <v>13867</v>
      </c>
      <c r="C2307" s="96" t="s">
        <v>15645</v>
      </c>
      <c r="D2307" s="96">
        <v>855.41</v>
      </c>
    </row>
    <row r="2308" spans="1:4" ht="15" customHeight="1" x14ac:dyDescent="0.2">
      <c r="A2308" s="97" t="s">
        <v>13868</v>
      </c>
      <c r="B2308" s="98" t="s">
        <v>13869</v>
      </c>
      <c r="C2308" s="98" t="s">
        <v>15645</v>
      </c>
      <c r="D2308" s="99">
        <v>411.8</v>
      </c>
    </row>
    <row r="2309" spans="1:4" ht="15" customHeight="1" x14ac:dyDescent="0.2">
      <c r="A2309" s="97" t="s">
        <v>13870</v>
      </c>
      <c r="B2309" s="98" t="s">
        <v>13871</v>
      </c>
      <c r="C2309" s="98" t="s">
        <v>15645</v>
      </c>
      <c r="D2309" s="99">
        <v>874.4</v>
      </c>
    </row>
    <row r="2310" spans="1:4" ht="15" customHeight="1" x14ac:dyDescent="0.2">
      <c r="A2310" s="94" t="s">
        <v>13872</v>
      </c>
      <c r="B2310" s="95" t="s">
        <v>13873</v>
      </c>
      <c r="C2310" s="96" t="s">
        <v>15645</v>
      </c>
      <c r="D2310" s="96">
        <v>653.72</v>
      </c>
    </row>
    <row r="2311" spans="1:4" ht="15" customHeight="1" x14ac:dyDescent="0.2">
      <c r="A2311" s="97" t="s">
        <v>13874</v>
      </c>
      <c r="B2311" s="98" t="s">
        <v>13875</v>
      </c>
      <c r="C2311" s="98" t="s">
        <v>15645</v>
      </c>
      <c r="D2311" s="99">
        <v>1661.02</v>
      </c>
    </row>
    <row r="2312" spans="1:4" ht="15" customHeight="1" x14ac:dyDescent="0.2">
      <c r="A2312" s="94" t="s">
        <v>13876</v>
      </c>
      <c r="B2312" s="95" t="s">
        <v>13877</v>
      </c>
      <c r="C2312" s="96" t="s">
        <v>15645</v>
      </c>
      <c r="D2312" s="96">
        <v>2369.79</v>
      </c>
    </row>
    <row r="2313" spans="1:4" ht="15" customHeight="1" x14ac:dyDescent="0.2">
      <c r="A2313" s="97" t="s">
        <v>13878</v>
      </c>
      <c r="B2313" s="98" t="s">
        <v>13879</v>
      </c>
      <c r="C2313" s="98" t="s">
        <v>15645</v>
      </c>
      <c r="D2313" s="99">
        <v>228.46</v>
      </c>
    </row>
    <row r="2314" spans="1:4" ht="15" customHeight="1" x14ac:dyDescent="0.2">
      <c r="A2314" s="97" t="s">
        <v>13880</v>
      </c>
      <c r="B2314" s="98" t="s">
        <v>13881</v>
      </c>
      <c r="C2314" s="98" t="s">
        <v>15645</v>
      </c>
      <c r="D2314" s="99">
        <v>2530.3000000000002</v>
      </c>
    </row>
    <row r="2315" spans="1:4" ht="15" customHeight="1" x14ac:dyDescent="0.2">
      <c r="A2315" s="97" t="s">
        <v>13882</v>
      </c>
      <c r="B2315" s="98" t="s">
        <v>13883</v>
      </c>
      <c r="C2315" s="98" t="s">
        <v>3</v>
      </c>
      <c r="D2315" s="99">
        <v>492.79</v>
      </c>
    </row>
    <row r="2316" spans="1:4" ht="15" customHeight="1" x14ac:dyDescent="0.2">
      <c r="A2316" s="91" t="s">
        <v>13884</v>
      </c>
      <c r="B2316" s="92" t="s">
        <v>13885</v>
      </c>
      <c r="C2316" s="93" t="s">
        <v>15645</v>
      </c>
      <c r="D2316" s="93">
        <v>1339.81</v>
      </c>
    </row>
    <row r="2317" spans="1:4" ht="15" customHeight="1" x14ac:dyDescent="0.2">
      <c r="A2317" s="94" t="s">
        <v>13886</v>
      </c>
      <c r="B2317" s="95" t="s">
        <v>13887</v>
      </c>
      <c r="C2317" s="96" t="s">
        <v>15645</v>
      </c>
      <c r="D2317" s="96">
        <v>216.85</v>
      </c>
    </row>
    <row r="2318" spans="1:4" ht="15" customHeight="1" x14ac:dyDescent="0.2">
      <c r="A2318" s="97" t="s">
        <v>13888</v>
      </c>
      <c r="B2318" s="98" t="s">
        <v>13889</v>
      </c>
      <c r="C2318" s="98" t="s">
        <v>15645</v>
      </c>
      <c r="D2318" s="99">
        <v>362.41</v>
      </c>
    </row>
    <row r="2319" spans="1:4" ht="15" customHeight="1" x14ac:dyDescent="0.2">
      <c r="A2319" s="94" t="s">
        <v>13890</v>
      </c>
      <c r="B2319" s="95" t="s">
        <v>13891</v>
      </c>
      <c r="C2319" s="96"/>
      <c r="D2319" s="96"/>
    </row>
    <row r="2320" spans="1:4" ht="15" customHeight="1" x14ac:dyDescent="0.2">
      <c r="A2320" s="97" t="s">
        <v>13892</v>
      </c>
      <c r="B2320" s="98" t="s">
        <v>13893</v>
      </c>
      <c r="C2320" s="98" t="s">
        <v>15645</v>
      </c>
      <c r="D2320" s="99">
        <v>415.68</v>
      </c>
    </row>
    <row r="2321" spans="1:4" ht="15" customHeight="1" x14ac:dyDescent="0.2">
      <c r="A2321" s="97" t="s">
        <v>13894</v>
      </c>
      <c r="B2321" s="98" t="s">
        <v>13895</v>
      </c>
      <c r="C2321" s="98" t="s">
        <v>15645</v>
      </c>
      <c r="D2321" s="99">
        <v>668.73</v>
      </c>
    </row>
    <row r="2322" spans="1:4" ht="15" customHeight="1" x14ac:dyDescent="0.2">
      <c r="A2322" s="97" t="s">
        <v>13896</v>
      </c>
      <c r="B2322" s="98" t="s">
        <v>13897</v>
      </c>
      <c r="C2322" s="98" t="s">
        <v>15645</v>
      </c>
      <c r="D2322" s="99">
        <v>186.28</v>
      </c>
    </row>
    <row r="2323" spans="1:4" ht="15" customHeight="1" x14ac:dyDescent="0.2">
      <c r="A2323" s="97" t="s">
        <v>13898</v>
      </c>
      <c r="B2323" s="98" t="s">
        <v>13899</v>
      </c>
      <c r="C2323" s="98" t="s">
        <v>15645</v>
      </c>
      <c r="D2323" s="99">
        <v>1655.83</v>
      </c>
    </row>
    <row r="2324" spans="1:4" ht="15" customHeight="1" x14ac:dyDescent="0.2">
      <c r="A2324" s="94" t="s">
        <v>13900</v>
      </c>
      <c r="B2324" s="95" t="s">
        <v>13901</v>
      </c>
      <c r="C2324" s="96" t="s">
        <v>15645</v>
      </c>
      <c r="D2324" s="96">
        <v>3967.36</v>
      </c>
    </row>
    <row r="2325" spans="1:4" ht="15" customHeight="1" x14ac:dyDescent="0.2">
      <c r="A2325" s="97" t="s">
        <v>13902</v>
      </c>
      <c r="B2325" s="98" t="s">
        <v>13903</v>
      </c>
      <c r="C2325" s="98" t="s">
        <v>15645</v>
      </c>
      <c r="D2325" s="99">
        <v>1875.1</v>
      </c>
    </row>
    <row r="2326" spans="1:4" ht="15" customHeight="1" x14ac:dyDescent="0.2">
      <c r="A2326" s="94" t="s">
        <v>13904</v>
      </c>
      <c r="B2326" s="95" t="s">
        <v>13905</v>
      </c>
      <c r="C2326" s="96" t="s">
        <v>15645</v>
      </c>
      <c r="D2326" s="96">
        <v>201.84</v>
      </c>
    </row>
    <row r="2327" spans="1:4" ht="15" customHeight="1" x14ac:dyDescent="0.2">
      <c r="A2327" s="97" t="s">
        <v>13906</v>
      </c>
      <c r="B2327" s="98" t="s">
        <v>13907</v>
      </c>
      <c r="C2327" s="98" t="s">
        <v>15645</v>
      </c>
      <c r="D2327" s="99">
        <v>435.92</v>
      </c>
    </row>
    <row r="2328" spans="1:4" ht="15" customHeight="1" x14ac:dyDescent="0.2">
      <c r="A2328" s="97" t="s">
        <v>13908</v>
      </c>
      <c r="B2328" s="98" t="s">
        <v>13909</v>
      </c>
      <c r="C2328" s="98"/>
      <c r="D2328" s="99"/>
    </row>
    <row r="2329" spans="1:4" ht="15" customHeight="1" x14ac:dyDescent="0.2">
      <c r="A2329" s="97" t="s">
        <v>13910</v>
      </c>
      <c r="B2329" s="98" t="s">
        <v>13911</v>
      </c>
      <c r="C2329" s="98" t="s">
        <v>15645</v>
      </c>
      <c r="D2329" s="99">
        <v>1530.82</v>
      </c>
    </row>
    <row r="2330" spans="1:4" ht="15" customHeight="1" x14ac:dyDescent="0.2">
      <c r="A2330" s="97" t="s">
        <v>13912</v>
      </c>
      <c r="B2330" s="98" t="s">
        <v>13913</v>
      </c>
      <c r="C2330" s="98" t="s">
        <v>15645</v>
      </c>
      <c r="D2330" s="99">
        <v>458.31</v>
      </c>
    </row>
    <row r="2331" spans="1:4" ht="15" customHeight="1" x14ac:dyDescent="0.2">
      <c r="A2331" s="97" t="s">
        <v>13914</v>
      </c>
      <c r="B2331" s="98" t="s">
        <v>13915</v>
      </c>
      <c r="C2331" s="98" t="s">
        <v>15645</v>
      </c>
      <c r="D2331" s="99">
        <v>960</v>
      </c>
    </row>
    <row r="2332" spans="1:4" ht="15" customHeight="1" x14ac:dyDescent="0.2">
      <c r="A2332" s="97" t="s">
        <v>13916</v>
      </c>
      <c r="B2332" s="98" t="s">
        <v>13917</v>
      </c>
      <c r="C2332" s="98" t="s">
        <v>15645</v>
      </c>
      <c r="D2332" s="99">
        <v>960</v>
      </c>
    </row>
    <row r="2333" spans="1:4" ht="15" customHeight="1" x14ac:dyDescent="0.2">
      <c r="A2333" s="97" t="s">
        <v>13918</v>
      </c>
      <c r="B2333" s="98" t="s">
        <v>13919</v>
      </c>
      <c r="C2333" s="98" t="s">
        <v>15645</v>
      </c>
      <c r="D2333" s="99">
        <v>686.2</v>
      </c>
    </row>
    <row r="2334" spans="1:4" ht="15" customHeight="1" x14ac:dyDescent="0.2">
      <c r="A2334" s="97" t="s">
        <v>13920</v>
      </c>
      <c r="B2334" s="98" t="s">
        <v>13921</v>
      </c>
      <c r="C2334" s="98" t="s">
        <v>15645</v>
      </c>
      <c r="D2334" s="99">
        <v>2842.99</v>
      </c>
    </row>
    <row r="2335" spans="1:4" ht="15" customHeight="1" x14ac:dyDescent="0.2">
      <c r="A2335" s="97" t="s">
        <v>13922</v>
      </c>
      <c r="B2335" s="98" t="s">
        <v>13923</v>
      </c>
      <c r="C2335" s="98" t="s">
        <v>15645</v>
      </c>
      <c r="D2335" s="99">
        <v>1929.59</v>
      </c>
    </row>
    <row r="2336" spans="1:4" ht="15" customHeight="1" x14ac:dyDescent="0.2">
      <c r="A2336" s="97" t="s">
        <v>13924</v>
      </c>
      <c r="B2336" s="98" t="s">
        <v>13925</v>
      </c>
      <c r="C2336" s="98" t="s">
        <v>15645</v>
      </c>
      <c r="D2336" s="99">
        <v>2028.12</v>
      </c>
    </row>
    <row r="2337" spans="1:4" ht="15" customHeight="1" x14ac:dyDescent="0.2">
      <c r="A2337" s="97" t="s">
        <v>13926</v>
      </c>
      <c r="B2337" s="98" t="s">
        <v>13927</v>
      </c>
      <c r="C2337" s="98" t="s">
        <v>15645</v>
      </c>
      <c r="D2337" s="99">
        <v>2132.2399999999998</v>
      </c>
    </row>
    <row r="2338" spans="1:4" ht="15" customHeight="1" x14ac:dyDescent="0.2">
      <c r="A2338" s="97" t="s">
        <v>13928</v>
      </c>
      <c r="B2338" s="98" t="s">
        <v>13929</v>
      </c>
      <c r="C2338" s="98" t="s">
        <v>15645</v>
      </c>
      <c r="D2338" s="99">
        <v>1480.06</v>
      </c>
    </row>
    <row r="2339" spans="1:4" ht="15" customHeight="1" x14ac:dyDescent="0.2">
      <c r="A2339" s="97" t="s">
        <v>13930</v>
      </c>
      <c r="B2339" s="98" t="s">
        <v>13931</v>
      </c>
      <c r="C2339" s="98" t="s">
        <v>15645</v>
      </c>
      <c r="D2339" s="99">
        <v>1015.57</v>
      </c>
    </row>
    <row r="2340" spans="1:4" ht="15" customHeight="1" x14ac:dyDescent="0.2">
      <c r="A2340" s="97" t="s">
        <v>13932</v>
      </c>
      <c r="B2340" s="98" t="s">
        <v>13933</v>
      </c>
      <c r="C2340" s="98"/>
      <c r="D2340" s="99"/>
    </row>
    <row r="2341" spans="1:4" ht="15" customHeight="1" x14ac:dyDescent="0.2">
      <c r="A2341" s="97" t="s">
        <v>13934</v>
      </c>
      <c r="B2341" s="98" t="s">
        <v>13935</v>
      </c>
      <c r="C2341" s="98" t="s">
        <v>15645</v>
      </c>
      <c r="D2341" s="99">
        <v>566.45000000000005</v>
      </c>
    </row>
    <row r="2342" spans="1:4" ht="15" customHeight="1" x14ac:dyDescent="0.2">
      <c r="A2342" s="94" t="s">
        <v>13936</v>
      </c>
      <c r="B2342" s="95" t="s">
        <v>13937</v>
      </c>
      <c r="C2342" s="96" t="s">
        <v>15645</v>
      </c>
      <c r="D2342" s="96">
        <v>664.19</v>
      </c>
    </row>
    <row r="2343" spans="1:4" ht="15" customHeight="1" x14ac:dyDescent="0.2">
      <c r="A2343" s="97" t="s">
        <v>13938</v>
      </c>
      <c r="B2343" s="98" t="s">
        <v>13939</v>
      </c>
      <c r="C2343" s="98" t="s">
        <v>15645</v>
      </c>
      <c r="D2343" s="99">
        <v>2461.04</v>
      </c>
    </row>
    <row r="2344" spans="1:4" ht="15" customHeight="1" x14ac:dyDescent="0.2">
      <c r="A2344" s="97" t="s">
        <v>13940</v>
      </c>
      <c r="B2344" s="98" t="s">
        <v>13941</v>
      </c>
      <c r="C2344" s="98" t="s">
        <v>15645</v>
      </c>
      <c r="D2344" s="99">
        <v>356.91</v>
      </c>
    </row>
    <row r="2345" spans="1:4" ht="15" customHeight="1" x14ac:dyDescent="0.2">
      <c r="A2345" s="97" t="s">
        <v>13942</v>
      </c>
      <c r="B2345" s="98" t="s">
        <v>13943</v>
      </c>
      <c r="C2345" s="98" t="s">
        <v>15645</v>
      </c>
      <c r="D2345" s="99">
        <v>1578.06</v>
      </c>
    </row>
    <row r="2346" spans="1:4" ht="15" customHeight="1" x14ac:dyDescent="0.2">
      <c r="A2346" s="97" t="s">
        <v>13944</v>
      </c>
      <c r="B2346" s="98" t="s">
        <v>13945</v>
      </c>
      <c r="C2346" s="98" t="s">
        <v>15645</v>
      </c>
      <c r="D2346" s="99">
        <v>2014.99</v>
      </c>
    </row>
    <row r="2347" spans="1:4" ht="15" customHeight="1" x14ac:dyDescent="0.2">
      <c r="A2347" s="94" t="s">
        <v>13946</v>
      </c>
      <c r="B2347" s="95" t="s">
        <v>13947</v>
      </c>
      <c r="C2347" s="96" t="s">
        <v>15645</v>
      </c>
      <c r="D2347" s="96">
        <v>1039.3399999999999</v>
      </c>
    </row>
    <row r="2348" spans="1:4" ht="15" customHeight="1" x14ac:dyDescent="0.2">
      <c r="A2348" s="97" t="s">
        <v>13948</v>
      </c>
      <c r="B2348" s="98" t="s">
        <v>13949</v>
      </c>
      <c r="C2348" s="98" t="s">
        <v>15645</v>
      </c>
      <c r="D2348" s="99">
        <v>4038.06</v>
      </c>
    </row>
    <row r="2349" spans="1:4" ht="15" customHeight="1" x14ac:dyDescent="0.2">
      <c r="A2349" s="97" t="s">
        <v>13950</v>
      </c>
      <c r="B2349" s="98" t="s">
        <v>13951</v>
      </c>
      <c r="C2349" s="98" t="s">
        <v>15645</v>
      </c>
      <c r="D2349" s="99">
        <v>1669.17</v>
      </c>
    </row>
    <row r="2350" spans="1:4" ht="15" customHeight="1" x14ac:dyDescent="0.2">
      <c r="A2350" s="97" t="s">
        <v>13952</v>
      </c>
      <c r="B2350" s="98" t="s">
        <v>13953</v>
      </c>
      <c r="C2350" s="98" t="s">
        <v>15645</v>
      </c>
      <c r="D2350" s="99">
        <v>231.37</v>
      </c>
    </row>
    <row r="2351" spans="1:4" ht="15" customHeight="1" x14ac:dyDescent="0.2">
      <c r="A2351" s="97" t="s">
        <v>13954</v>
      </c>
      <c r="B2351" s="98" t="s">
        <v>13955</v>
      </c>
      <c r="C2351" s="98" t="s">
        <v>15645</v>
      </c>
      <c r="D2351" s="99">
        <v>517.19000000000005</v>
      </c>
    </row>
    <row r="2352" spans="1:4" ht="15" customHeight="1" x14ac:dyDescent="0.2">
      <c r="A2352" s="97" t="s">
        <v>13956</v>
      </c>
      <c r="B2352" s="98" t="s">
        <v>13905</v>
      </c>
      <c r="C2352" s="98" t="s">
        <v>15645</v>
      </c>
      <c r="D2352" s="99">
        <v>201.37</v>
      </c>
    </row>
    <row r="2353" spans="1:4" ht="15" customHeight="1" x14ac:dyDescent="0.2">
      <c r="A2353" s="97">
        <v>50</v>
      </c>
      <c r="B2353" s="98" t="s">
        <v>13957</v>
      </c>
      <c r="C2353" s="98"/>
      <c r="D2353" s="99"/>
    </row>
    <row r="2354" spans="1:4" ht="15" customHeight="1" x14ac:dyDescent="0.2">
      <c r="A2354" s="97" t="s">
        <v>13958</v>
      </c>
      <c r="B2354" s="98" t="s">
        <v>13959</v>
      </c>
      <c r="C2354" s="98"/>
      <c r="D2354" s="99"/>
    </row>
    <row r="2355" spans="1:4" ht="15" customHeight="1" x14ac:dyDescent="0.2">
      <c r="A2355" s="97" t="s">
        <v>13960</v>
      </c>
      <c r="B2355" s="98" t="s">
        <v>13961</v>
      </c>
      <c r="C2355" s="98" t="s">
        <v>8</v>
      </c>
      <c r="D2355" s="99">
        <v>168.53</v>
      </c>
    </row>
    <row r="2356" spans="1:4" ht="15" customHeight="1" x14ac:dyDescent="0.2">
      <c r="A2356" s="97" t="s">
        <v>13962</v>
      </c>
      <c r="B2356" s="98" t="s">
        <v>13963</v>
      </c>
      <c r="C2356" s="98" t="s">
        <v>8</v>
      </c>
      <c r="D2356" s="99">
        <v>235.34</v>
      </c>
    </row>
    <row r="2357" spans="1:4" ht="15" customHeight="1" x14ac:dyDescent="0.2">
      <c r="A2357" s="97" t="s">
        <v>13964</v>
      </c>
      <c r="B2357" s="98" t="s">
        <v>13965</v>
      </c>
      <c r="C2357" s="98" t="s">
        <v>8</v>
      </c>
      <c r="D2357" s="99">
        <v>133.38999999999999</v>
      </c>
    </row>
    <row r="2358" spans="1:4" ht="15" customHeight="1" x14ac:dyDescent="0.2">
      <c r="A2358" s="97" t="s">
        <v>13966</v>
      </c>
      <c r="B2358" s="98" t="s">
        <v>13967</v>
      </c>
      <c r="C2358" s="98" t="s">
        <v>8</v>
      </c>
      <c r="D2358" s="99">
        <v>412.22</v>
      </c>
    </row>
    <row r="2359" spans="1:4" ht="15" customHeight="1" x14ac:dyDescent="0.2">
      <c r="A2359" s="97" t="s">
        <v>13968</v>
      </c>
      <c r="B2359" s="98" t="s">
        <v>13969</v>
      </c>
      <c r="C2359" s="98" t="s">
        <v>8</v>
      </c>
      <c r="D2359" s="99">
        <v>210.42</v>
      </c>
    </row>
    <row r="2360" spans="1:4" ht="15" customHeight="1" x14ac:dyDescent="0.2">
      <c r="A2360" s="97" t="s">
        <v>13970</v>
      </c>
      <c r="B2360" s="98" t="s">
        <v>13971</v>
      </c>
      <c r="C2360" s="98" t="s">
        <v>8</v>
      </c>
      <c r="D2360" s="99">
        <v>14.44</v>
      </c>
    </row>
    <row r="2361" spans="1:4" ht="15" customHeight="1" x14ac:dyDescent="0.2">
      <c r="A2361" s="97" t="s">
        <v>13972</v>
      </c>
      <c r="B2361" s="98" t="s">
        <v>13973</v>
      </c>
      <c r="C2361" s="98" t="s">
        <v>8</v>
      </c>
      <c r="D2361" s="99">
        <v>10.67</v>
      </c>
    </row>
    <row r="2362" spans="1:4" ht="15" customHeight="1" x14ac:dyDescent="0.2">
      <c r="A2362" s="97" t="s">
        <v>13974</v>
      </c>
      <c r="B2362" s="98" t="s">
        <v>13975</v>
      </c>
      <c r="C2362" s="98" t="s">
        <v>8</v>
      </c>
      <c r="D2362" s="99">
        <v>992.91</v>
      </c>
    </row>
    <row r="2363" spans="1:4" ht="15" customHeight="1" x14ac:dyDescent="0.2">
      <c r="A2363" s="97" t="s">
        <v>13976</v>
      </c>
      <c r="B2363" s="98" t="s">
        <v>13977</v>
      </c>
      <c r="C2363" s="98"/>
      <c r="D2363" s="99"/>
    </row>
    <row r="2364" spans="1:4" ht="15" customHeight="1" x14ac:dyDescent="0.2">
      <c r="A2364" s="97" t="s">
        <v>13978</v>
      </c>
      <c r="B2364" s="98" t="s">
        <v>13979</v>
      </c>
      <c r="C2364" s="98" t="s">
        <v>8</v>
      </c>
      <c r="D2364" s="99">
        <v>75.510000000000005</v>
      </c>
    </row>
    <row r="2365" spans="1:4" ht="15" customHeight="1" x14ac:dyDescent="0.2">
      <c r="A2365" s="97" t="s">
        <v>13980</v>
      </c>
      <c r="B2365" s="98" t="s">
        <v>13981</v>
      </c>
      <c r="C2365" s="98" t="s">
        <v>8</v>
      </c>
      <c r="D2365" s="99">
        <v>30.45</v>
      </c>
    </row>
    <row r="2366" spans="1:4" ht="15" customHeight="1" x14ac:dyDescent="0.2">
      <c r="A2366" s="97" t="s">
        <v>13982</v>
      </c>
      <c r="B2366" s="98" t="s">
        <v>13983</v>
      </c>
      <c r="C2366" s="98"/>
      <c r="D2366" s="99"/>
    </row>
    <row r="2367" spans="1:4" ht="15" customHeight="1" x14ac:dyDescent="0.2">
      <c r="A2367" s="97" t="s">
        <v>13984</v>
      </c>
      <c r="B2367" s="98" t="s">
        <v>13985</v>
      </c>
      <c r="C2367" s="98" t="s">
        <v>8</v>
      </c>
      <c r="D2367" s="99">
        <v>3.32</v>
      </c>
    </row>
    <row r="2368" spans="1:4" ht="15" customHeight="1" x14ac:dyDescent="0.2">
      <c r="A2368" s="97" t="s">
        <v>13986</v>
      </c>
      <c r="B2368" s="98" t="s">
        <v>13987</v>
      </c>
      <c r="C2368" s="98" t="s">
        <v>8</v>
      </c>
      <c r="D2368" s="99">
        <v>0.76</v>
      </c>
    </row>
    <row r="2369" spans="1:4" ht="15" customHeight="1" x14ac:dyDescent="0.2">
      <c r="A2369" s="97" t="s">
        <v>13988</v>
      </c>
      <c r="B2369" s="98" t="s">
        <v>13989</v>
      </c>
      <c r="C2369" s="98"/>
      <c r="D2369" s="99"/>
    </row>
    <row r="2370" spans="1:4" ht="15" customHeight="1" x14ac:dyDescent="0.2">
      <c r="A2370" s="97" t="s">
        <v>13990</v>
      </c>
      <c r="B2370" s="98" t="s">
        <v>13991</v>
      </c>
      <c r="C2370" s="98" t="s">
        <v>8</v>
      </c>
      <c r="D2370" s="99">
        <v>8.81</v>
      </c>
    </row>
    <row r="2371" spans="1:4" ht="15" customHeight="1" x14ac:dyDescent="0.2">
      <c r="A2371" s="97" t="s">
        <v>13992</v>
      </c>
      <c r="B2371" s="98" t="s">
        <v>13993</v>
      </c>
      <c r="C2371" s="98" t="s">
        <v>8</v>
      </c>
      <c r="D2371" s="99">
        <v>6.46</v>
      </c>
    </row>
    <row r="2372" spans="1:4" ht="15" customHeight="1" x14ac:dyDescent="0.2">
      <c r="A2372" s="97" t="s">
        <v>13994</v>
      </c>
      <c r="B2372" s="98" t="s">
        <v>13995</v>
      </c>
      <c r="C2372" s="98" t="s">
        <v>8</v>
      </c>
      <c r="D2372" s="99">
        <v>11.13</v>
      </c>
    </row>
    <row r="2373" spans="1:4" ht="15" customHeight="1" x14ac:dyDescent="0.2">
      <c r="A2373" s="97" t="s">
        <v>13996</v>
      </c>
      <c r="B2373" s="98" t="s">
        <v>13997</v>
      </c>
      <c r="C2373" s="98" t="s">
        <v>8</v>
      </c>
      <c r="D2373" s="99">
        <v>6.84</v>
      </c>
    </row>
    <row r="2374" spans="1:4" ht="15" customHeight="1" x14ac:dyDescent="0.2">
      <c r="A2374" s="97" t="s">
        <v>13998</v>
      </c>
      <c r="B2374" s="98" t="s">
        <v>13999</v>
      </c>
      <c r="C2374" s="98"/>
      <c r="D2374" s="99"/>
    </row>
    <row r="2375" spans="1:4" ht="15" customHeight="1" x14ac:dyDescent="0.2">
      <c r="A2375" s="97" t="s">
        <v>14000</v>
      </c>
      <c r="B2375" s="98" t="s">
        <v>14001</v>
      </c>
      <c r="C2375" s="98" t="s">
        <v>8</v>
      </c>
      <c r="D2375" s="99">
        <v>134.15</v>
      </c>
    </row>
    <row r="2376" spans="1:4" ht="15" customHeight="1" x14ac:dyDescent="0.2">
      <c r="A2376" s="97" t="s">
        <v>14002</v>
      </c>
      <c r="B2376" s="98" t="s">
        <v>14003</v>
      </c>
      <c r="C2376" s="98" t="s">
        <v>8</v>
      </c>
      <c r="D2376" s="99">
        <v>65.55</v>
      </c>
    </row>
    <row r="2377" spans="1:4" ht="15" customHeight="1" x14ac:dyDescent="0.2">
      <c r="A2377" s="97" t="s">
        <v>14004</v>
      </c>
      <c r="B2377" s="98" t="s">
        <v>14005</v>
      </c>
      <c r="C2377" s="98" t="s">
        <v>8</v>
      </c>
      <c r="D2377" s="99">
        <v>158.85</v>
      </c>
    </row>
    <row r="2378" spans="1:4" ht="15" customHeight="1" x14ac:dyDescent="0.2">
      <c r="A2378" s="94" t="s">
        <v>14006</v>
      </c>
      <c r="B2378" s="95" t="s">
        <v>14007</v>
      </c>
      <c r="C2378" s="96" t="s">
        <v>8</v>
      </c>
      <c r="D2378" s="96">
        <v>75.709999999999994</v>
      </c>
    </row>
    <row r="2379" spans="1:4" ht="15" customHeight="1" x14ac:dyDescent="0.2">
      <c r="A2379" s="97" t="s">
        <v>14008</v>
      </c>
      <c r="B2379" s="98" t="s">
        <v>14009</v>
      </c>
      <c r="C2379" s="98" t="s">
        <v>8</v>
      </c>
      <c r="D2379" s="99">
        <v>141.15</v>
      </c>
    </row>
    <row r="2380" spans="1:4" ht="15" customHeight="1" x14ac:dyDescent="0.2">
      <c r="A2380" s="97" t="s">
        <v>14010</v>
      </c>
      <c r="B2380" s="98" t="s">
        <v>14011</v>
      </c>
      <c r="C2380" s="98" t="s">
        <v>8</v>
      </c>
      <c r="D2380" s="99">
        <v>64.52</v>
      </c>
    </row>
    <row r="2381" spans="1:4" ht="15" customHeight="1" x14ac:dyDescent="0.2">
      <c r="A2381" s="97" t="s">
        <v>14012</v>
      </c>
      <c r="B2381" s="98" t="s">
        <v>14013</v>
      </c>
      <c r="C2381" s="98" t="s">
        <v>8</v>
      </c>
      <c r="D2381" s="99">
        <v>148.1</v>
      </c>
    </row>
    <row r="2382" spans="1:4" ht="15" customHeight="1" x14ac:dyDescent="0.2">
      <c r="A2382" s="97" t="s">
        <v>14014</v>
      </c>
      <c r="B2382" s="98" t="s">
        <v>14015</v>
      </c>
      <c r="C2382" s="98" t="s">
        <v>8</v>
      </c>
      <c r="D2382" s="99">
        <v>68.430000000000007</v>
      </c>
    </row>
    <row r="2383" spans="1:4" ht="15" customHeight="1" x14ac:dyDescent="0.2">
      <c r="A2383" s="97" t="s">
        <v>14016</v>
      </c>
      <c r="B2383" s="98" t="s">
        <v>14017</v>
      </c>
      <c r="C2383" s="98" t="s">
        <v>8</v>
      </c>
      <c r="D2383" s="99">
        <v>139.09</v>
      </c>
    </row>
    <row r="2384" spans="1:4" ht="15" customHeight="1" x14ac:dyDescent="0.2">
      <c r="A2384" s="97" t="s">
        <v>14018</v>
      </c>
      <c r="B2384" s="98" t="s">
        <v>14019</v>
      </c>
      <c r="C2384" s="98" t="s">
        <v>8</v>
      </c>
      <c r="D2384" s="99">
        <v>63.36</v>
      </c>
    </row>
    <row r="2385" spans="1:4" ht="15" customHeight="1" x14ac:dyDescent="0.2">
      <c r="A2385" s="97" t="s">
        <v>14020</v>
      </c>
      <c r="B2385" s="98" t="s">
        <v>14021</v>
      </c>
      <c r="C2385" s="98" t="s">
        <v>8</v>
      </c>
      <c r="D2385" s="99">
        <v>22.4</v>
      </c>
    </row>
    <row r="2386" spans="1:4" ht="15" customHeight="1" x14ac:dyDescent="0.2">
      <c r="A2386" s="97" t="s">
        <v>14022</v>
      </c>
      <c r="B2386" s="98" t="s">
        <v>14023</v>
      </c>
      <c r="C2386" s="98" t="s">
        <v>8</v>
      </c>
      <c r="D2386" s="99">
        <v>15.4</v>
      </c>
    </row>
    <row r="2387" spans="1:4" ht="15" customHeight="1" x14ac:dyDescent="0.2">
      <c r="A2387" s="97" t="s">
        <v>14024</v>
      </c>
      <c r="B2387" s="98" t="s">
        <v>14025</v>
      </c>
      <c r="C2387" s="98" t="s">
        <v>8</v>
      </c>
      <c r="D2387" s="99">
        <v>161.49</v>
      </c>
    </row>
    <row r="2388" spans="1:4" ht="15" customHeight="1" x14ac:dyDescent="0.2">
      <c r="A2388" s="97" t="s">
        <v>14026</v>
      </c>
      <c r="B2388" s="98" t="s">
        <v>14027</v>
      </c>
      <c r="C2388" s="98" t="s">
        <v>8</v>
      </c>
      <c r="D2388" s="99">
        <v>75.959999999999994</v>
      </c>
    </row>
    <row r="2389" spans="1:4" ht="15" customHeight="1" x14ac:dyDescent="0.2">
      <c r="A2389" s="97" t="s">
        <v>14028</v>
      </c>
      <c r="B2389" s="98" t="s">
        <v>14029</v>
      </c>
      <c r="C2389" s="98"/>
      <c r="D2389" s="99"/>
    </row>
    <row r="2390" spans="1:4" ht="15" customHeight="1" x14ac:dyDescent="0.2">
      <c r="A2390" s="97" t="s">
        <v>14030</v>
      </c>
      <c r="B2390" s="98" t="s">
        <v>14031</v>
      </c>
      <c r="C2390" s="98" t="s">
        <v>8</v>
      </c>
      <c r="D2390" s="99">
        <v>282.98</v>
      </c>
    </row>
    <row r="2391" spans="1:4" ht="15" customHeight="1" x14ac:dyDescent="0.2">
      <c r="A2391" s="94" t="s">
        <v>14032</v>
      </c>
      <c r="B2391" s="95" t="s">
        <v>14033</v>
      </c>
      <c r="C2391" s="96" t="s">
        <v>8</v>
      </c>
      <c r="D2391" s="96">
        <v>80.83</v>
      </c>
    </row>
    <row r="2392" spans="1:4" ht="15" customHeight="1" x14ac:dyDescent="0.2">
      <c r="A2392" s="97" t="s">
        <v>14034</v>
      </c>
      <c r="B2392" s="98" t="s">
        <v>14035</v>
      </c>
      <c r="C2392" s="98" t="s">
        <v>8</v>
      </c>
      <c r="D2392" s="99">
        <v>210.84</v>
      </c>
    </row>
    <row r="2393" spans="1:4" ht="15" customHeight="1" x14ac:dyDescent="0.2">
      <c r="A2393" s="97" t="s">
        <v>14036</v>
      </c>
      <c r="B2393" s="98" t="s">
        <v>14037</v>
      </c>
      <c r="C2393" s="98" t="s">
        <v>8</v>
      </c>
      <c r="D2393" s="99">
        <v>86.06</v>
      </c>
    </row>
    <row r="2394" spans="1:4" ht="15" customHeight="1" x14ac:dyDescent="0.2">
      <c r="A2394" s="97" t="s">
        <v>14038</v>
      </c>
      <c r="B2394" s="98" t="s">
        <v>14039</v>
      </c>
      <c r="C2394" s="98" t="s">
        <v>8</v>
      </c>
      <c r="D2394" s="99">
        <v>131.61000000000001</v>
      </c>
    </row>
    <row r="2395" spans="1:4" ht="15" customHeight="1" x14ac:dyDescent="0.2">
      <c r="A2395" s="97" t="s">
        <v>14040</v>
      </c>
      <c r="B2395" s="98" t="s">
        <v>14041</v>
      </c>
      <c r="C2395" s="98" t="s">
        <v>8</v>
      </c>
      <c r="D2395" s="99">
        <v>62.39</v>
      </c>
    </row>
    <row r="2396" spans="1:4" ht="15" customHeight="1" x14ac:dyDescent="0.2">
      <c r="A2396" s="97" t="s">
        <v>14042</v>
      </c>
      <c r="B2396" s="98" t="s">
        <v>14043</v>
      </c>
      <c r="C2396" s="98"/>
      <c r="D2396" s="99"/>
    </row>
    <row r="2397" spans="1:4" ht="15" customHeight="1" x14ac:dyDescent="0.2">
      <c r="A2397" s="97" t="s">
        <v>14044</v>
      </c>
      <c r="B2397" s="98" t="s">
        <v>14045</v>
      </c>
      <c r="C2397" s="98" t="s">
        <v>8</v>
      </c>
      <c r="D2397" s="99">
        <v>121.66</v>
      </c>
    </row>
    <row r="2398" spans="1:4" ht="15" customHeight="1" x14ac:dyDescent="0.2">
      <c r="A2398" s="97" t="s">
        <v>14046</v>
      </c>
      <c r="B2398" s="98" t="s">
        <v>14047</v>
      </c>
      <c r="C2398" s="98" t="s">
        <v>8</v>
      </c>
      <c r="D2398" s="99">
        <v>47.8</v>
      </c>
    </row>
    <row r="2399" spans="1:4" ht="15" customHeight="1" x14ac:dyDescent="0.2">
      <c r="A2399" s="97" t="s">
        <v>14048</v>
      </c>
      <c r="B2399" s="98" t="s">
        <v>14049</v>
      </c>
      <c r="C2399" s="98" t="s">
        <v>8</v>
      </c>
      <c r="D2399" s="99">
        <v>201.73</v>
      </c>
    </row>
    <row r="2400" spans="1:4" ht="15" customHeight="1" x14ac:dyDescent="0.2">
      <c r="A2400" s="94" t="s">
        <v>14050</v>
      </c>
      <c r="B2400" s="95" t="s">
        <v>14051</v>
      </c>
      <c r="C2400" s="96" t="s">
        <v>8</v>
      </c>
      <c r="D2400" s="96">
        <v>67.83</v>
      </c>
    </row>
    <row r="2401" spans="1:4" ht="15" customHeight="1" x14ac:dyDescent="0.2">
      <c r="A2401" s="97" t="s">
        <v>14052</v>
      </c>
      <c r="B2401" s="98" t="s">
        <v>14053</v>
      </c>
      <c r="C2401" s="98" t="s">
        <v>8</v>
      </c>
      <c r="D2401" s="99">
        <v>201.68</v>
      </c>
    </row>
    <row r="2402" spans="1:4" ht="15" customHeight="1" x14ac:dyDescent="0.2">
      <c r="A2402" s="97" t="s">
        <v>14054</v>
      </c>
      <c r="B2402" s="98" t="s">
        <v>14055</v>
      </c>
      <c r="C2402" s="98" t="s">
        <v>8</v>
      </c>
      <c r="D2402" s="99">
        <v>67.8</v>
      </c>
    </row>
    <row r="2403" spans="1:4" ht="15" customHeight="1" x14ac:dyDescent="0.2">
      <c r="A2403" s="97" t="s">
        <v>14056</v>
      </c>
      <c r="B2403" s="98" t="s">
        <v>14057</v>
      </c>
      <c r="C2403" s="98" t="s">
        <v>8</v>
      </c>
      <c r="D2403" s="99">
        <v>173.37</v>
      </c>
    </row>
    <row r="2404" spans="1:4" ht="15" customHeight="1" x14ac:dyDescent="0.2">
      <c r="A2404" s="97" t="s">
        <v>14058</v>
      </c>
      <c r="B2404" s="98" t="s">
        <v>14059</v>
      </c>
      <c r="C2404" s="98" t="s">
        <v>8</v>
      </c>
      <c r="D2404" s="99">
        <v>69.209999999999994</v>
      </c>
    </row>
    <row r="2405" spans="1:4" ht="15" customHeight="1" x14ac:dyDescent="0.2">
      <c r="A2405" s="97" t="s">
        <v>14060</v>
      </c>
      <c r="B2405" s="98" t="s">
        <v>14061</v>
      </c>
      <c r="C2405" s="98" t="s">
        <v>8</v>
      </c>
      <c r="D2405" s="99">
        <v>176.54</v>
      </c>
    </row>
    <row r="2406" spans="1:4" ht="15" customHeight="1" x14ac:dyDescent="0.2">
      <c r="A2406" s="97" t="s">
        <v>14062</v>
      </c>
      <c r="B2406" s="98" t="s">
        <v>14063</v>
      </c>
      <c r="C2406" s="98" t="s">
        <v>8</v>
      </c>
      <c r="D2406" s="99">
        <v>71.19</v>
      </c>
    </row>
    <row r="2407" spans="1:4" ht="15" customHeight="1" x14ac:dyDescent="0.2">
      <c r="A2407" s="97" t="s">
        <v>14064</v>
      </c>
      <c r="B2407" s="98" t="s">
        <v>14065</v>
      </c>
      <c r="C2407" s="98" t="s">
        <v>8</v>
      </c>
      <c r="D2407" s="99">
        <v>73.73</v>
      </c>
    </row>
    <row r="2408" spans="1:4" ht="15" customHeight="1" x14ac:dyDescent="0.2">
      <c r="A2408" s="97" t="s">
        <v>14066</v>
      </c>
      <c r="B2408" s="98" t="s">
        <v>14067</v>
      </c>
      <c r="C2408" s="98" t="s">
        <v>8</v>
      </c>
      <c r="D2408" s="99">
        <v>46.65</v>
      </c>
    </row>
    <row r="2409" spans="1:4" ht="15" customHeight="1" x14ac:dyDescent="0.2">
      <c r="A2409" s="97" t="s">
        <v>14068</v>
      </c>
      <c r="B2409" s="98" t="s">
        <v>14069</v>
      </c>
      <c r="C2409" s="98" t="s">
        <v>8</v>
      </c>
      <c r="D2409" s="99">
        <v>257.42</v>
      </c>
    </row>
    <row r="2410" spans="1:4" ht="15" customHeight="1" x14ac:dyDescent="0.2">
      <c r="A2410" s="97" t="s">
        <v>14070</v>
      </c>
      <c r="B2410" s="98" t="s">
        <v>14071</v>
      </c>
      <c r="C2410" s="98" t="s">
        <v>8</v>
      </c>
      <c r="D2410" s="99">
        <v>105.65</v>
      </c>
    </row>
    <row r="2411" spans="1:4" ht="15" customHeight="1" x14ac:dyDescent="0.2">
      <c r="A2411" s="97" t="s">
        <v>14072</v>
      </c>
      <c r="B2411" s="98" t="s">
        <v>14073</v>
      </c>
      <c r="C2411" s="98" t="s">
        <v>8</v>
      </c>
      <c r="D2411" s="99">
        <v>11.69</v>
      </c>
    </row>
    <row r="2412" spans="1:4" ht="15" customHeight="1" x14ac:dyDescent="0.2">
      <c r="A2412" s="94" t="s">
        <v>14074</v>
      </c>
      <c r="B2412" s="95" t="s">
        <v>14075</v>
      </c>
      <c r="C2412" s="96" t="s">
        <v>8</v>
      </c>
      <c r="D2412" s="96">
        <v>3.55</v>
      </c>
    </row>
    <row r="2413" spans="1:4" ht="15" customHeight="1" x14ac:dyDescent="0.2">
      <c r="A2413" s="97" t="s">
        <v>14076</v>
      </c>
      <c r="B2413" s="98" t="s">
        <v>14077</v>
      </c>
      <c r="C2413" s="98" t="s">
        <v>8</v>
      </c>
      <c r="D2413" s="99">
        <v>6.07</v>
      </c>
    </row>
    <row r="2414" spans="1:4" ht="15" customHeight="1" x14ac:dyDescent="0.2">
      <c r="A2414" s="97" t="s">
        <v>14078</v>
      </c>
      <c r="B2414" s="98" t="s">
        <v>14079</v>
      </c>
      <c r="C2414" s="98" t="s">
        <v>8</v>
      </c>
      <c r="D2414" s="99">
        <v>0.89</v>
      </c>
    </row>
    <row r="2415" spans="1:4" ht="15" customHeight="1" x14ac:dyDescent="0.2">
      <c r="A2415" s="97" t="s">
        <v>14080</v>
      </c>
      <c r="B2415" s="98" t="s">
        <v>14081</v>
      </c>
      <c r="C2415" s="98"/>
      <c r="D2415" s="99"/>
    </row>
    <row r="2416" spans="1:4" ht="15" customHeight="1" x14ac:dyDescent="0.2">
      <c r="A2416" s="97" t="s">
        <v>14082</v>
      </c>
      <c r="B2416" s="98" t="s">
        <v>14083</v>
      </c>
      <c r="C2416" s="98" t="s">
        <v>8</v>
      </c>
      <c r="D2416" s="99">
        <v>115.97</v>
      </c>
    </row>
    <row r="2417" spans="1:4" ht="15" customHeight="1" x14ac:dyDescent="0.2">
      <c r="A2417" s="97" t="s">
        <v>14084</v>
      </c>
      <c r="B2417" s="98" t="s">
        <v>14085</v>
      </c>
      <c r="C2417" s="98" t="s">
        <v>8</v>
      </c>
      <c r="D2417" s="99">
        <v>34.33</v>
      </c>
    </row>
    <row r="2418" spans="1:4" ht="15" customHeight="1" x14ac:dyDescent="0.2">
      <c r="A2418" s="97" t="s">
        <v>14086</v>
      </c>
      <c r="B2418" s="98" t="s">
        <v>14087</v>
      </c>
      <c r="C2418" s="98"/>
      <c r="D2418" s="99"/>
    </row>
    <row r="2419" spans="1:4" ht="15" customHeight="1" x14ac:dyDescent="0.2">
      <c r="A2419" s="97" t="s">
        <v>14088</v>
      </c>
      <c r="B2419" s="98" t="s">
        <v>14089</v>
      </c>
      <c r="C2419" s="98" t="s">
        <v>8</v>
      </c>
      <c r="D2419" s="99">
        <v>287.68</v>
      </c>
    </row>
    <row r="2420" spans="1:4" ht="15" customHeight="1" x14ac:dyDescent="0.2">
      <c r="A2420" s="97" t="s">
        <v>14090</v>
      </c>
      <c r="B2420" s="98" t="s">
        <v>14091</v>
      </c>
      <c r="C2420" s="98" t="s">
        <v>8</v>
      </c>
      <c r="D2420" s="99">
        <v>131.65</v>
      </c>
    </row>
    <row r="2421" spans="1:4" ht="15" customHeight="1" x14ac:dyDescent="0.2">
      <c r="A2421" s="97" t="s">
        <v>14092</v>
      </c>
      <c r="B2421" s="98" t="s">
        <v>14093</v>
      </c>
      <c r="C2421" s="98"/>
      <c r="D2421" s="99"/>
    </row>
    <row r="2422" spans="1:4" ht="15" customHeight="1" x14ac:dyDescent="0.2">
      <c r="A2422" s="97" t="s">
        <v>14094</v>
      </c>
      <c r="B2422" s="98" t="s">
        <v>14095</v>
      </c>
      <c r="C2422" s="98" t="s">
        <v>8</v>
      </c>
      <c r="D2422" s="99">
        <v>17.170000000000002</v>
      </c>
    </row>
    <row r="2423" spans="1:4" ht="15" customHeight="1" x14ac:dyDescent="0.2">
      <c r="A2423" s="97" t="s">
        <v>14096</v>
      </c>
      <c r="B2423" s="98" t="s">
        <v>14097</v>
      </c>
      <c r="C2423" s="98" t="s">
        <v>8</v>
      </c>
      <c r="D2423" s="99">
        <v>17.170000000000002</v>
      </c>
    </row>
    <row r="2424" spans="1:4" ht="15" customHeight="1" x14ac:dyDescent="0.2">
      <c r="A2424" s="97" t="s">
        <v>14098</v>
      </c>
      <c r="B2424" s="98" t="s">
        <v>14099</v>
      </c>
      <c r="C2424" s="98" t="s">
        <v>8</v>
      </c>
      <c r="D2424" s="99">
        <v>18.670000000000002</v>
      </c>
    </row>
    <row r="2425" spans="1:4" ht="15" customHeight="1" x14ac:dyDescent="0.2">
      <c r="A2425" s="91" t="s">
        <v>14100</v>
      </c>
      <c r="B2425" s="92" t="s">
        <v>14101</v>
      </c>
      <c r="C2425" s="93" t="s">
        <v>8</v>
      </c>
      <c r="D2425" s="93">
        <v>18.22</v>
      </c>
    </row>
    <row r="2426" spans="1:4" ht="15" customHeight="1" x14ac:dyDescent="0.2">
      <c r="A2426" s="94" t="s">
        <v>14102</v>
      </c>
      <c r="B2426" s="95" t="s">
        <v>14103</v>
      </c>
      <c r="C2426" s="96" t="s">
        <v>8</v>
      </c>
      <c r="D2426" s="96">
        <v>3.24</v>
      </c>
    </row>
    <row r="2427" spans="1:4" ht="15" customHeight="1" x14ac:dyDescent="0.2">
      <c r="A2427" s="97" t="s">
        <v>14104</v>
      </c>
      <c r="B2427" s="98" t="s">
        <v>14105</v>
      </c>
      <c r="C2427" s="98"/>
      <c r="D2427" s="99"/>
    </row>
    <row r="2428" spans="1:4" ht="15" customHeight="1" x14ac:dyDescent="0.2">
      <c r="A2428" s="97" t="s">
        <v>14106</v>
      </c>
      <c r="B2428" s="98" t="s">
        <v>14107</v>
      </c>
      <c r="C2428" s="98" t="s">
        <v>8</v>
      </c>
      <c r="D2428" s="99">
        <v>134.86000000000001</v>
      </c>
    </row>
    <row r="2429" spans="1:4" ht="15" customHeight="1" x14ac:dyDescent="0.2">
      <c r="A2429" s="97" t="s">
        <v>14108</v>
      </c>
      <c r="B2429" s="98" t="s">
        <v>14109</v>
      </c>
      <c r="C2429" s="98" t="s">
        <v>8</v>
      </c>
      <c r="D2429" s="99">
        <v>63.36</v>
      </c>
    </row>
    <row r="2430" spans="1:4" ht="15" customHeight="1" x14ac:dyDescent="0.2">
      <c r="A2430" s="97" t="s">
        <v>14110</v>
      </c>
      <c r="B2430" s="98" t="s">
        <v>14111</v>
      </c>
      <c r="C2430" s="98" t="s">
        <v>8</v>
      </c>
      <c r="D2430" s="99">
        <v>217.28</v>
      </c>
    </row>
    <row r="2431" spans="1:4" ht="15" customHeight="1" x14ac:dyDescent="0.2">
      <c r="A2431" s="97" t="s">
        <v>14112</v>
      </c>
      <c r="B2431" s="98" t="s">
        <v>14113</v>
      </c>
      <c r="C2431" s="98" t="s">
        <v>8</v>
      </c>
      <c r="D2431" s="99">
        <v>100.26</v>
      </c>
    </row>
    <row r="2432" spans="1:4" ht="15" customHeight="1" x14ac:dyDescent="0.2">
      <c r="A2432" s="97" t="s">
        <v>14114</v>
      </c>
      <c r="B2432" s="98" t="s">
        <v>14115</v>
      </c>
      <c r="C2432" s="98" t="s">
        <v>8</v>
      </c>
      <c r="D2432" s="99">
        <v>318.38</v>
      </c>
    </row>
    <row r="2433" spans="1:4" ht="15" customHeight="1" x14ac:dyDescent="0.2">
      <c r="A2433" s="97" t="s">
        <v>14116</v>
      </c>
      <c r="B2433" s="98" t="s">
        <v>14117</v>
      </c>
      <c r="C2433" s="98" t="s">
        <v>8</v>
      </c>
      <c r="D2433" s="99">
        <v>134.62</v>
      </c>
    </row>
    <row r="2434" spans="1:4" ht="15" customHeight="1" x14ac:dyDescent="0.2">
      <c r="A2434" s="97" t="s">
        <v>14118</v>
      </c>
      <c r="B2434" s="98" t="s">
        <v>14119</v>
      </c>
      <c r="C2434" s="98"/>
      <c r="D2434" s="99"/>
    </row>
    <row r="2435" spans="1:4" ht="15" customHeight="1" x14ac:dyDescent="0.2">
      <c r="A2435" s="94" t="s">
        <v>14120</v>
      </c>
      <c r="B2435" s="95" t="s">
        <v>14121</v>
      </c>
      <c r="C2435" s="96" t="s">
        <v>8</v>
      </c>
      <c r="D2435" s="96">
        <v>27.21</v>
      </c>
    </row>
    <row r="2436" spans="1:4" ht="15" customHeight="1" x14ac:dyDescent="0.2">
      <c r="A2436" s="97" t="s">
        <v>14122</v>
      </c>
      <c r="B2436" s="98" t="s">
        <v>14123</v>
      </c>
      <c r="C2436" s="98" t="s">
        <v>8</v>
      </c>
      <c r="D2436" s="99">
        <v>24.04</v>
      </c>
    </row>
    <row r="2437" spans="1:4" ht="15" customHeight="1" x14ac:dyDescent="0.2">
      <c r="A2437" s="97" t="s">
        <v>14124</v>
      </c>
      <c r="B2437" s="98" t="s">
        <v>14125</v>
      </c>
      <c r="C2437" s="98"/>
      <c r="D2437" s="99"/>
    </row>
    <row r="2438" spans="1:4" ht="15" customHeight="1" x14ac:dyDescent="0.2">
      <c r="A2438" s="94" t="s">
        <v>14126</v>
      </c>
      <c r="B2438" s="95" t="s">
        <v>14127</v>
      </c>
      <c r="C2438" s="96" t="s">
        <v>8</v>
      </c>
      <c r="D2438" s="96">
        <v>9.76</v>
      </c>
    </row>
    <row r="2439" spans="1:4" ht="15" customHeight="1" x14ac:dyDescent="0.2">
      <c r="A2439" s="97" t="s">
        <v>14128</v>
      </c>
      <c r="B2439" s="98" t="s">
        <v>14129</v>
      </c>
      <c r="C2439" s="98" t="s">
        <v>8</v>
      </c>
      <c r="D2439" s="99">
        <v>7.32</v>
      </c>
    </row>
    <row r="2440" spans="1:4" ht="15" customHeight="1" x14ac:dyDescent="0.2">
      <c r="A2440" s="97" t="s">
        <v>14130</v>
      </c>
      <c r="B2440" s="98" t="s">
        <v>14131</v>
      </c>
      <c r="C2440" s="98"/>
      <c r="D2440" s="99"/>
    </row>
    <row r="2441" spans="1:4" ht="15" customHeight="1" x14ac:dyDescent="0.2">
      <c r="A2441" s="94" t="s">
        <v>14132</v>
      </c>
      <c r="B2441" s="95" t="s">
        <v>14133</v>
      </c>
      <c r="C2441" s="96" t="s">
        <v>8</v>
      </c>
      <c r="D2441" s="96">
        <v>451.93</v>
      </c>
    </row>
    <row r="2442" spans="1:4" ht="15" customHeight="1" x14ac:dyDescent="0.2">
      <c r="A2442" s="97" t="s">
        <v>14134</v>
      </c>
      <c r="B2442" s="98" t="s">
        <v>14135</v>
      </c>
      <c r="C2442" s="98" t="s">
        <v>8</v>
      </c>
      <c r="D2442" s="99">
        <v>239.34</v>
      </c>
    </row>
    <row r="2443" spans="1:4" ht="15" customHeight="1" x14ac:dyDescent="0.2">
      <c r="A2443" s="97" t="s">
        <v>14136</v>
      </c>
      <c r="B2443" s="98" t="s">
        <v>14137</v>
      </c>
      <c r="C2443" s="98"/>
      <c r="D2443" s="99"/>
    </row>
    <row r="2444" spans="1:4" ht="15" customHeight="1" x14ac:dyDescent="0.2">
      <c r="A2444" s="97" t="s">
        <v>14138</v>
      </c>
      <c r="B2444" s="98" t="s">
        <v>14139</v>
      </c>
      <c r="C2444" s="98" t="s">
        <v>8</v>
      </c>
      <c r="D2444" s="99">
        <v>92.12</v>
      </c>
    </row>
    <row r="2445" spans="1:4" ht="15" customHeight="1" x14ac:dyDescent="0.2">
      <c r="A2445" s="97" t="s">
        <v>14140</v>
      </c>
      <c r="B2445" s="98" t="s">
        <v>14141</v>
      </c>
      <c r="C2445" s="98" t="s">
        <v>8</v>
      </c>
      <c r="D2445" s="99">
        <v>38.28</v>
      </c>
    </row>
    <row r="2446" spans="1:4" ht="15" customHeight="1" x14ac:dyDescent="0.2">
      <c r="A2446" s="94" t="s">
        <v>14142</v>
      </c>
      <c r="B2446" s="95" t="s">
        <v>14143</v>
      </c>
      <c r="C2446" s="96"/>
      <c r="D2446" s="96"/>
    </row>
    <row r="2447" spans="1:4" ht="15" customHeight="1" x14ac:dyDescent="0.2">
      <c r="A2447" s="97" t="s">
        <v>14144</v>
      </c>
      <c r="B2447" s="98" t="s">
        <v>14145</v>
      </c>
      <c r="C2447" s="98" t="s">
        <v>8</v>
      </c>
      <c r="D2447" s="99">
        <v>244.67</v>
      </c>
    </row>
    <row r="2448" spans="1:4" ht="15" customHeight="1" x14ac:dyDescent="0.2">
      <c r="A2448" s="97" t="s">
        <v>14146</v>
      </c>
      <c r="B2448" s="98" t="s">
        <v>14147</v>
      </c>
      <c r="C2448" s="98" t="s">
        <v>8</v>
      </c>
      <c r="D2448" s="99">
        <v>108.51</v>
      </c>
    </row>
    <row r="2449" spans="1:4" ht="15" customHeight="1" x14ac:dyDescent="0.2">
      <c r="A2449" s="97" t="s">
        <v>14148</v>
      </c>
      <c r="B2449" s="98" t="s">
        <v>14149</v>
      </c>
      <c r="C2449" s="98"/>
      <c r="D2449" s="99"/>
    </row>
    <row r="2450" spans="1:4" ht="15" customHeight="1" x14ac:dyDescent="0.2">
      <c r="A2450" s="97" t="s">
        <v>14150</v>
      </c>
      <c r="B2450" s="98" t="s">
        <v>14151</v>
      </c>
      <c r="C2450" s="98" t="s">
        <v>8</v>
      </c>
      <c r="D2450" s="99">
        <v>854.56</v>
      </c>
    </row>
    <row r="2451" spans="1:4" ht="15" customHeight="1" x14ac:dyDescent="0.2">
      <c r="A2451" s="97" t="s">
        <v>14152</v>
      </c>
      <c r="B2451" s="98" t="s">
        <v>14153</v>
      </c>
      <c r="C2451" s="98" t="s">
        <v>8</v>
      </c>
      <c r="D2451" s="99">
        <v>397.63</v>
      </c>
    </row>
    <row r="2452" spans="1:4" ht="15" customHeight="1" x14ac:dyDescent="0.2">
      <c r="A2452" s="97" t="s">
        <v>14154</v>
      </c>
      <c r="B2452" s="98" t="s">
        <v>14155</v>
      </c>
      <c r="C2452" s="98" t="s">
        <v>8</v>
      </c>
      <c r="D2452" s="99">
        <v>275.39999999999998</v>
      </c>
    </row>
    <row r="2453" spans="1:4" ht="15" customHeight="1" x14ac:dyDescent="0.2">
      <c r="A2453" s="97" t="s">
        <v>14156</v>
      </c>
      <c r="B2453" s="98" t="s">
        <v>14157</v>
      </c>
      <c r="C2453" s="98" t="s">
        <v>8</v>
      </c>
      <c r="D2453" s="99">
        <v>107.22</v>
      </c>
    </row>
    <row r="2454" spans="1:4" ht="15" customHeight="1" x14ac:dyDescent="0.2">
      <c r="A2454" s="97" t="s">
        <v>14158</v>
      </c>
      <c r="B2454" s="98" t="s">
        <v>14159</v>
      </c>
      <c r="C2454" s="98" t="s">
        <v>8</v>
      </c>
      <c r="D2454" s="99">
        <v>148.81</v>
      </c>
    </row>
    <row r="2455" spans="1:4" ht="15" customHeight="1" x14ac:dyDescent="0.2">
      <c r="A2455" s="97" t="s">
        <v>14160</v>
      </c>
      <c r="B2455" s="98" t="s">
        <v>14161</v>
      </c>
      <c r="C2455" s="98" t="s">
        <v>8</v>
      </c>
      <c r="D2455" s="99">
        <v>35.049999999999997</v>
      </c>
    </row>
    <row r="2456" spans="1:4" ht="15" customHeight="1" x14ac:dyDescent="0.2">
      <c r="A2456" s="97" t="s">
        <v>14162</v>
      </c>
      <c r="B2456" s="98" t="s">
        <v>14163</v>
      </c>
      <c r="C2456" s="98"/>
      <c r="D2456" s="99"/>
    </row>
    <row r="2457" spans="1:4" ht="15" customHeight="1" x14ac:dyDescent="0.2">
      <c r="A2457" s="97" t="s">
        <v>14164</v>
      </c>
      <c r="B2457" s="98" t="s">
        <v>14165</v>
      </c>
      <c r="C2457" s="98" t="s">
        <v>8</v>
      </c>
      <c r="D2457" s="99">
        <v>71.33</v>
      </c>
    </row>
    <row r="2458" spans="1:4" ht="15" customHeight="1" x14ac:dyDescent="0.2">
      <c r="A2458" s="97" t="s">
        <v>14166</v>
      </c>
      <c r="B2458" s="98" t="s">
        <v>14167</v>
      </c>
      <c r="C2458" s="98" t="s">
        <v>8</v>
      </c>
      <c r="D2458" s="99">
        <v>56.78</v>
      </c>
    </row>
    <row r="2459" spans="1:4" ht="15" customHeight="1" x14ac:dyDescent="0.2">
      <c r="A2459" s="97" t="s">
        <v>14168</v>
      </c>
      <c r="B2459" s="98" t="s">
        <v>14169</v>
      </c>
      <c r="C2459" s="98"/>
      <c r="D2459" s="99"/>
    </row>
    <row r="2460" spans="1:4" ht="15" customHeight="1" x14ac:dyDescent="0.2">
      <c r="A2460" s="97" t="s">
        <v>14170</v>
      </c>
      <c r="B2460" s="98" t="s">
        <v>14171</v>
      </c>
      <c r="C2460" s="98" t="s">
        <v>8</v>
      </c>
      <c r="D2460" s="99">
        <v>2.38</v>
      </c>
    </row>
    <row r="2461" spans="1:4" ht="15" customHeight="1" x14ac:dyDescent="0.2">
      <c r="A2461" s="94" t="s">
        <v>14172</v>
      </c>
      <c r="B2461" s="95" t="s">
        <v>14173</v>
      </c>
      <c r="C2461" s="96" t="s">
        <v>8</v>
      </c>
      <c r="D2461" s="96">
        <v>0.63</v>
      </c>
    </row>
    <row r="2462" spans="1:4" ht="15" customHeight="1" x14ac:dyDescent="0.2">
      <c r="A2462" s="97" t="s">
        <v>14174</v>
      </c>
      <c r="B2462" s="98" t="s">
        <v>14175</v>
      </c>
      <c r="C2462" s="98"/>
      <c r="D2462" s="99"/>
    </row>
    <row r="2463" spans="1:4" ht="15" customHeight="1" x14ac:dyDescent="0.2">
      <c r="A2463" s="97" t="s">
        <v>14176</v>
      </c>
      <c r="B2463" s="98" t="s">
        <v>14177</v>
      </c>
      <c r="C2463" s="98" t="s">
        <v>8</v>
      </c>
      <c r="D2463" s="99">
        <v>27.08</v>
      </c>
    </row>
    <row r="2464" spans="1:4" ht="15" customHeight="1" x14ac:dyDescent="0.2">
      <c r="A2464" s="97" t="s">
        <v>14178</v>
      </c>
      <c r="B2464" s="98" t="s">
        <v>14179</v>
      </c>
      <c r="C2464" s="98" t="s">
        <v>8</v>
      </c>
      <c r="D2464" s="99">
        <v>21.57</v>
      </c>
    </row>
    <row r="2465" spans="1:4" ht="15" customHeight="1" x14ac:dyDescent="0.2">
      <c r="A2465" s="97" t="s">
        <v>14180</v>
      </c>
      <c r="B2465" s="98" t="s">
        <v>14181</v>
      </c>
      <c r="C2465" s="98" t="s">
        <v>8</v>
      </c>
      <c r="D2465" s="99">
        <v>9.18</v>
      </c>
    </row>
    <row r="2466" spans="1:4" ht="15" customHeight="1" x14ac:dyDescent="0.2">
      <c r="A2466" s="97" t="s">
        <v>14182</v>
      </c>
      <c r="B2466" s="98" t="s">
        <v>14183</v>
      </c>
      <c r="C2466" s="98" t="s">
        <v>8</v>
      </c>
      <c r="D2466" s="99">
        <v>1.58</v>
      </c>
    </row>
    <row r="2467" spans="1:4" ht="15" customHeight="1" x14ac:dyDescent="0.2">
      <c r="A2467" s="97" t="s">
        <v>14184</v>
      </c>
      <c r="B2467" s="98" t="s">
        <v>14185</v>
      </c>
      <c r="C2467" s="98" t="s">
        <v>8</v>
      </c>
      <c r="D2467" s="99">
        <v>0.41</v>
      </c>
    </row>
    <row r="2468" spans="1:4" ht="15" customHeight="1" x14ac:dyDescent="0.2">
      <c r="A2468" s="94" t="s">
        <v>14186</v>
      </c>
      <c r="B2468" s="95" t="s">
        <v>14187</v>
      </c>
      <c r="C2468" s="96" t="s">
        <v>8</v>
      </c>
      <c r="D2468" s="96">
        <v>0.53</v>
      </c>
    </row>
    <row r="2469" spans="1:4" ht="15" customHeight="1" x14ac:dyDescent="0.2">
      <c r="A2469" s="97" t="s">
        <v>14188</v>
      </c>
      <c r="B2469" s="98" t="s">
        <v>14189</v>
      </c>
      <c r="C2469" s="98"/>
      <c r="D2469" s="99"/>
    </row>
    <row r="2470" spans="1:4" ht="15" customHeight="1" x14ac:dyDescent="0.2">
      <c r="A2470" s="97" t="s">
        <v>14190</v>
      </c>
      <c r="B2470" s="98" t="s">
        <v>14191</v>
      </c>
      <c r="C2470" s="98" t="s">
        <v>8</v>
      </c>
      <c r="D2470" s="99">
        <v>1.91</v>
      </c>
    </row>
    <row r="2471" spans="1:4" ht="15" customHeight="1" x14ac:dyDescent="0.2">
      <c r="A2471" s="97" t="s">
        <v>14192</v>
      </c>
      <c r="B2471" s="98" t="s">
        <v>14193</v>
      </c>
      <c r="C2471" s="98" t="s">
        <v>8</v>
      </c>
      <c r="D2471" s="99">
        <v>0.1</v>
      </c>
    </row>
    <row r="2472" spans="1:4" ht="15" customHeight="1" x14ac:dyDescent="0.2">
      <c r="A2472" s="97" t="s">
        <v>16883</v>
      </c>
      <c r="B2472" s="98" t="s">
        <v>16884</v>
      </c>
      <c r="C2472" s="98" t="s">
        <v>8</v>
      </c>
      <c r="D2472" s="99">
        <v>300.44</v>
      </c>
    </row>
    <row r="2473" spans="1:4" ht="15" customHeight="1" x14ac:dyDescent="0.2">
      <c r="A2473" s="97" t="s">
        <v>13960</v>
      </c>
      <c r="B2473" s="98" t="s">
        <v>16885</v>
      </c>
      <c r="C2473" s="98" t="s">
        <v>8</v>
      </c>
      <c r="D2473" s="99">
        <v>168.53</v>
      </c>
    </row>
    <row r="2474" spans="1:4" ht="15" customHeight="1" x14ac:dyDescent="0.2">
      <c r="A2474" s="97" t="s">
        <v>13962</v>
      </c>
      <c r="B2474" s="98" t="s">
        <v>13963</v>
      </c>
      <c r="C2474" s="98" t="s">
        <v>8</v>
      </c>
      <c r="D2474" s="99">
        <v>235.34</v>
      </c>
    </row>
    <row r="2475" spans="1:4" ht="15" customHeight="1" x14ac:dyDescent="0.2">
      <c r="A2475" s="97" t="s">
        <v>13964</v>
      </c>
      <c r="B2475" s="98" t="s">
        <v>13965</v>
      </c>
      <c r="C2475" s="98" t="s">
        <v>8</v>
      </c>
      <c r="D2475" s="99">
        <v>133.38999999999999</v>
      </c>
    </row>
    <row r="2476" spans="1:4" ht="15" customHeight="1" x14ac:dyDescent="0.2">
      <c r="A2476" s="97" t="s">
        <v>13966</v>
      </c>
      <c r="B2476" s="98" t="s">
        <v>16886</v>
      </c>
      <c r="C2476" s="98" t="s">
        <v>8</v>
      </c>
      <c r="D2476" s="99">
        <v>412.22</v>
      </c>
    </row>
    <row r="2477" spans="1:4" ht="15" customHeight="1" x14ac:dyDescent="0.2">
      <c r="A2477" s="97" t="s">
        <v>13968</v>
      </c>
      <c r="B2477" s="98" t="s">
        <v>16887</v>
      </c>
      <c r="C2477" s="98" t="s">
        <v>8</v>
      </c>
      <c r="D2477" s="99">
        <v>210.42</v>
      </c>
    </row>
    <row r="2478" spans="1:4" ht="15" customHeight="1" x14ac:dyDescent="0.2">
      <c r="A2478" s="97" t="s">
        <v>13970</v>
      </c>
      <c r="B2478" s="98" t="s">
        <v>16888</v>
      </c>
      <c r="C2478" s="98" t="s">
        <v>8</v>
      </c>
      <c r="D2478" s="99">
        <v>14.44</v>
      </c>
    </row>
    <row r="2479" spans="1:4" ht="15" customHeight="1" x14ac:dyDescent="0.2">
      <c r="A2479" s="97" t="s">
        <v>13972</v>
      </c>
      <c r="B2479" s="98" t="s">
        <v>16889</v>
      </c>
      <c r="C2479" s="98" t="s">
        <v>8</v>
      </c>
      <c r="D2479" s="99">
        <v>10.67</v>
      </c>
    </row>
    <row r="2480" spans="1:4" ht="15" customHeight="1" x14ac:dyDescent="0.2">
      <c r="A2480" s="97" t="s">
        <v>13974</v>
      </c>
      <c r="B2480" s="98" t="s">
        <v>16890</v>
      </c>
      <c r="C2480" s="98" t="s">
        <v>8</v>
      </c>
      <c r="D2480" s="99">
        <v>992.91</v>
      </c>
    </row>
    <row r="2481" spans="1:4" ht="15" customHeight="1" x14ac:dyDescent="0.2">
      <c r="A2481" s="97" t="s">
        <v>13978</v>
      </c>
      <c r="B2481" s="98" t="s">
        <v>13979</v>
      </c>
      <c r="C2481" s="98" t="s">
        <v>8</v>
      </c>
      <c r="D2481" s="99">
        <v>75.510000000000005</v>
      </c>
    </row>
    <row r="2482" spans="1:4" ht="15" customHeight="1" x14ac:dyDescent="0.2">
      <c r="A2482" s="97" t="s">
        <v>13980</v>
      </c>
      <c r="B2482" s="98" t="s">
        <v>13981</v>
      </c>
      <c r="C2482" s="98" t="s">
        <v>8</v>
      </c>
      <c r="D2482" s="99">
        <v>30.45</v>
      </c>
    </row>
    <row r="2483" spans="1:4" ht="15" customHeight="1" x14ac:dyDescent="0.2">
      <c r="A2483" s="97" t="s">
        <v>13984</v>
      </c>
      <c r="B2483" s="98" t="s">
        <v>16891</v>
      </c>
      <c r="C2483" s="98" t="s">
        <v>8</v>
      </c>
      <c r="D2483" s="99">
        <v>3.32</v>
      </c>
    </row>
    <row r="2484" spans="1:4" ht="15" customHeight="1" x14ac:dyDescent="0.2">
      <c r="A2484" s="97" t="s">
        <v>13986</v>
      </c>
      <c r="B2484" s="98" t="s">
        <v>16892</v>
      </c>
      <c r="C2484" s="98" t="s">
        <v>8</v>
      </c>
      <c r="D2484" s="99">
        <v>0.76</v>
      </c>
    </row>
    <row r="2485" spans="1:4" ht="15" customHeight="1" x14ac:dyDescent="0.2">
      <c r="A2485" s="97" t="s">
        <v>13990</v>
      </c>
      <c r="B2485" s="98" t="s">
        <v>16893</v>
      </c>
      <c r="C2485" s="98" t="s">
        <v>8</v>
      </c>
      <c r="D2485" s="99">
        <v>8.81</v>
      </c>
    </row>
    <row r="2486" spans="1:4" ht="15" customHeight="1" x14ac:dyDescent="0.2">
      <c r="A2486" s="97" t="s">
        <v>13992</v>
      </c>
      <c r="B2486" s="98" t="s">
        <v>16894</v>
      </c>
      <c r="C2486" s="98" t="s">
        <v>8</v>
      </c>
      <c r="D2486" s="99">
        <v>6.46</v>
      </c>
    </row>
    <row r="2487" spans="1:4" ht="15" customHeight="1" x14ac:dyDescent="0.2">
      <c r="A2487" s="94" t="s">
        <v>13994</v>
      </c>
      <c r="B2487" s="95" t="s">
        <v>16895</v>
      </c>
      <c r="C2487" s="96" t="s">
        <v>8</v>
      </c>
      <c r="D2487" s="96">
        <v>11.13</v>
      </c>
    </row>
    <row r="2488" spans="1:4" ht="15" customHeight="1" x14ac:dyDescent="0.2">
      <c r="A2488" s="97" t="s">
        <v>13996</v>
      </c>
      <c r="B2488" s="98" t="s">
        <v>16896</v>
      </c>
      <c r="C2488" s="98" t="s">
        <v>8</v>
      </c>
      <c r="D2488" s="99">
        <v>6.84</v>
      </c>
    </row>
    <row r="2489" spans="1:4" ht="15" customHeight="1" x14ac:dyDescent="0.2">
      <c r="A2489" s="97" t="s">
        <v>14000</v>
      </c>
      <c r="B2489" s="98" t="s">
        <v>16897</v>
      </c>
      <c r="C2489" s="98" t="s">
        <v>8</v>
      </c>
      <c r="D2489" s="99">
        <v>134.15</v>
      </c>
    </row>
    <row r="2490" spans="1:4" ht="15" customHeight="1" x14ac:dyDescent="0.2">
      <c r="A2490" s="94" t="s">
        <v>14002</v>
      </c>
      <c r="B2490" s="95" t="s">
        <v>16898</v>
      </c>
      <c r="C2490" s="96" t="s">
        <v>8</v>
      </c>
      <c r="D2490" s="96">
        <v>65.55</v>
      </c>
    </row>
    <row r="2491" spans="1:4" ht="15" customHeight="1" x14ac:dyDescent="0.2">
      <c r="A2491" s="97" t="s">
        <v>14004</v>
      </c>
      <c r="B2491" s="98" t="s">
        <v>16897</v>
      </c>
      <c r="C2491" s="98" t="s">
        <v>8</v>
      </c>
      <c r="D2491" s="99">
        <v>158.85</v>
      </c>
    </row>
    <row r="2492" spans="1:4" ht="15" customHeight="1" x14ac:dyDescent="0.2">
      <c r="A2492" s="97" t="s">
        <v>14006</v>
      </c>
      <c r="B2492" s="98" t="s">
        <v>16898</v>
      </c>
      <c r="C2492" s="98" t="s">
        <v>8</v>
      </c>
      <c r="D2492" s="99">
        <v>75.709999999999994</v>
      </c>
    </row>
    <row r="2493" spans="1:4" ht="15" customHeight="1" x14ac:dyDescent="0.2">
      <c r="A2493" s="94" t="s">
        <v>14008</v>
      </c>
      <c r="B2493" s="95" t="s">
        <v>16899</v>
      </c>
      <c r="C2493" s="96" t="s">
        <v>8</v>
      </c>
      <c r="D2493" s="96">
        <v>141.15</v>
      </c>
    </row>
    <row r="2494" spans="1:4" ht="15" customHeight="1" x14ac:dyDescent="0.2">
      <c r="A2494" s="97" t="s">
        <v>14010</v>
      </c>
      <c r="B2494" s="98" t="s">
        <v>16900</v>
      </c>
      <c r="C2494" s="98" t="s">
        <v>8</v>
      </c>
      <c r="D2494" s="99">
        <v>64.52</v>
      </c>
    </row>
    <row r="2495" spans="1:4" ht="15" customHeight="1" x14ac:dyDescent="0.2">
      <c r="A2495" s="97" t="s">
        <v>14012</v>
      </c>
      <c r="B2495" s="98" t="s">
        <v>16901</v>
      </c>
      <c r="C2495" s="98" t="s">
        <v>8</v>
      </c>
      <c r="D2495" s="99">
        <v>148.1</v>
      </c>
    </row>
    <row r="2496" spans="1:4" ht="15" customHeight="1" x14ac:dyDescent="0.2">
      <c r="A2496" s="97" t="s">
        <v>14014</v>
      </c>
      <c r="B2496" s="98" t="s">
        <v>16902</v>
      </c>
      <c r="C2496" s="98" t="s">
        <v>8</v>
      </c>
      <c r="D2496" s="99">
        <v>68.430000000000007</v>
      </c>
    </row>
    <row r="2497" spans="1:4" ht="15" customHeight="1" x14ac:dyDescent="0.2">
      <c r="A2497" s="97" t="s">
        <v>14016</v>
      </c>
      <c r="B2497" s="98" t="s">
        <v>16903</v>
      </c>
      <c r="C2497" s="98" t="s">
        <v>8</v>
      </c>
      <c r="D2497" s="99">
        <v>139.09</v>
      </c>
    </row>
    <row r="2498" spans="1:4" ht="15" customHeight="1" x14ac:dyDescent="0.2">
      <c r="A2498" s="97" t="s">
        <v>14018</v>
      </c>
      <c r="B2498" s="98" t="s">
        <v>16904</v>
      </c>
      <c r="C2498" s="98" t="s">
        <v>8</v>
      </c>
      <c r="D2498" s="99">
        <v>63.36</v>
      </c>
    </row>
    <row r="2499" spans="1:4" ht="15" customHeight="1" x14ac:dyDescent="0.2">
      <c r="A2499" s="94" t="s">
        <v>14020</v>
      </c>
      <c r="B2499" s="95" t="s">
        <v>14021</v>
      </c>
      <c r="C2499" s="96" t="s">
        <v>8</v>
      </c>
      <c r="D2499" s="96">
        <v>22.4</v>
      </c>
    </row>
    <row r="2500" spans="1:4" ht="15" customHeight="1" x14ac:dyDescent="0.2">
      <c r="A2500" s="97" t="s">
        <v>14022</v>
      </c>
      <c r="B2500" s="98" t="s">
        <v>14023</v>
      </c>
      <c r="C2500" s="98" t="s">
        <v>8</v>
      </c>
      <c r="D2500" s="99">
        <v>15.4</v>
      </c>
    </row>
    <row r="2501" spans="1:4" ht="15" customHeight="1" x14ac:dyDescent="0.2">
      <c r="A2501" s="97" t="s">
        <v>14024</v>
      </c>
      <c r="B2501" s="98" t="s">
        <v>16905</v>
      </c>
      <c r="C2501" s="98" t="s">
        <v>8</v>
      </c>
      <c r="D2501" s="99">
        <v>161.49</v>
      </c>
    </row>
    <row r="2502" spans="1:4" ht="15" customHeight="1" x14ac:dyDescent="0.2">
      <c r="A2502" s="97" t="s">
        <v>14026</v>
      </c>
      <c r="B2502" s="98" t="s">
        <v>16906</v>
      </c>
      <c r="C2502" s="98" t="s">
        <v>8</v>
      </c>
      <c r="D2502" s="99">
        <v>75.959999999999994</v>
      </c>
    </row>
    <row r="2503" spans="1:4" ht="15" customHeight="1" x14ac:dyDescent="0.2">
      <c r="A2503" s="97" t="s">
        <v>14030</v>
      </c>
      <c r="B2503" s="98" t="s">
        <v>14031</v>
      </c>
      <c r="C2503" s="98" t="s">
        <v>8</v>
      </c>
      <c r="D2503" s="99">
        <v>282.98</v>
      </c>
    </row>
    <row r="2504" spans="1:4" ht="15" customHeight="1" x14ac:dyDescent="0.2">
      <c r="A2504" s="97" t="s">
        <v>14032</v>
      </c>
      <c r="B2504" s="98" t="s">
        <v>14033</v>
      </c>
      <c r="C2504" s="98" t="s">
        <v>8</v>
      </c>
      <c r="D2504" s="99">
        <v>80.83</v>
      </c>
    </row>
    <row r="2505" spans="1:4" ht="15" customHeight="1" x14ac:dyDescent="0.2">
      <c r="A2505" s="97" t="s">
        <v>14034</v>
      </c>
      <c r="B2505" s="98" t="s">
        <v>14035</v>
      </c>
      <c r="C2505" s="98" t="s">
        <v>8</v>
      </c>
      <c r="D2505" s="99">
        <v>210.84</v>
      </c>
    </row>
    <row r="2506" spans="1:4" ht="15" customHeight="1" x14ac:dyDescent="0.2">
      <c r="A2506" s="94" t="s">
        <v>14036</v>
      </c>
      <c r="B2506" s="95" t="s">
        <v>14037</v>
      </c>
      <c r="C2506" s="96" t="s">
        <v>8</v>
      </c>
      <c r="D2506" s="96">
        <v>86.06</v>
      </c>
    </row>
    <row r="2507" spans="1:4" ht="15" customHeight="1" x14ac:dyDescent="0.2">
      <c r="A2507" s="97" t="s">
        <v>14038</v>
      </c>
      <c r="B2507" s="98" t="s">
        <v>16907</v>
      </c>
      <c r="C2507" s="98" t="s">
        <v>8</v>
      </c>
      <c r="D2507" s="99">
        <v>131.61000000000001</v>
      </c>
    </row>
    <row r="2508" spans="1:4" ht="15" customHeight="1" x14ac:dyDescent="0.2">
      <c r="A2508" s="97" t="s">
        <v>14040</v>
      </c>
      <c r="B2508" s="98" t="s">
        <v>16908</v>
      </c>
      <c r="C2508" s="98" t="s">
        <v>8</v>
      </c>
      <c r="D2508" s="99">
        <v>62.39</v>
      </c>
    </row>
    <row r="2509" spans="1:4" ht="15" customHeight="1" x14ac:dyDescent="0.2">
      <c r="A2509" s="94" t="s">
        <v>14044</v>
      </c>
      <c r="B2509" s="95" t="s">
        <v>14045</v>
      </c>
      <c r="C2509" s="96" t="s">
        <v>8</v>
      </c>
      <c r="D2509" s="96">
        <v>121.66</v>
      </c>
    </row>
    <row r="2510" spans="1:4" ht="15" customHeight="1" x14ac:dyDescent="0.2">
      <c r="A2510" s="97" t="s">
        <v>14046</v>
      </c>
      <c r="B2510" s="98" t="s">
        <v>14047</v>
      </c>
      <c r="C2510" s="98" t="s">
        <v>8</v>
      </c>
      <c r="D2510" s="99">
        <v>47.8</v>
      </c>
    </row>
    <row r="2511" spans="1:4" ht="15" customHeight="1" x14ac:dyDescent="0.2">
      <c r="A2511" s="97" t="s">
        <v>14048</v>
      </c>
      <c r="B2511" s="98" t="s">
        <v>16909</v>
      </c>
      <c r="C2511" s="98" t="s">
        <v>8</v>
      </c>
      <c r="D2511" s="99">
        <v>201.73</v>
      </c>
    </row>
    <row r="2512" spans="1:4" ht="15" customHeight="1" x14ac:dyDescent="0.2">
      <c r="A2512" s="94" t="s">
        <v>14050</v>
      </c>
      <c r="B2512" s="95" t="s">
        <v>16910</v>
      </c>
      <c r="C2512" s="96" t="s">
        <v>8</v>
      </c>
      <c r="D2512" s="96">
        <v>67.83</v>
      </c>
    </row>
    <row r="2513" spans="1:4" ht="15" customHeight="1" x14ac:dyDescent="0.2">
      <c r="A2513" s="97" t="s">
        <v>14052</v>
      </c>
      <c r="B2513" s="98" t="s">
        <v>14053</v>
      </c>
      <c r="C2513" s="98" t="s">
        <v>8</v>
      </c>
      <c r="D2513" s="99">
        <v>201.68</v>
      </c>
    </row>
    <row r="2514" spans="1:4" ht="15" customHeight="1" x14ac:dyDescent="0.2">
      <c r="A2514" s="97" t="s">
        <v>14054</v>
      </c>
      <c r="B2514" s="98" t="s">
        <v>14055</v>
      </c>
      <c r="C2514" s="98" t="s">
        <v>8</v>
      </c>
      <c r="D2514" s="99">
        <v>67.8</v>
      </c>
    </row>
    <row r="2515" spans="1:4" ht="15" customHeight="1" x14ac:dyDescent="0.2">
      <c r="A2515" s="94" t="s">
        <v>14056</v>
      </c>
      <c r="B2515" s="95" t="s">
        <v>14057</v>
      </c>
      <c r="C2515" s="96" t="s">
        <v>8</v>
      </c>
      <c r="D2515" s="96">
        <v>173.37</v>
      </c>
    </row>
    <row r="2516" spans="1:4" ht="15" customHeight="1" x14ac:dyDescent="0.2">
      <c r="A2516" s="97" t="s">
        <v>14058</v>
      </c>
      <c r="B2516" s="98" t="s">
        <v>14059</v>
      </c>
      <c r="C2516" s="98" t="s">
        <v>8</v>
      </c>
      <c r="D2516" s="99">
        <v>69.209999999999994</v>
      </c>
    </row>
    <row r="2517" spans="1:4" ht="15" customHeight="1" x14ac:dyDescent="0.2">
      <c r="A2517" s="97" t="s">
        <v>14060</v>
      </c>
      <c r="B2517" s="98" t="s">
        <v>14061</v>
      </c>
      <c r="C2517" s="98" t="s">
        <v>8</v>
      </c>
      <c r="D2517" s="99">
        <v>176.54</v>
      </c>
    </row>
    <row r="2518" spans="1:4" ht="15" customHeight="1" x14ac:dyDescent="0.2">
      <c r="A2518" s="94" t="s">
        <v>14062</v>
      </c>
      <c r="B2518" s="95" t="s">
        <v>14063</v>
      </c>
      <c r="C2518" s="96" t="s">
        <v>8</v>
      </c>
      <c r="D2518" s="96">
        <v>71.19</v>
      </c>
    </row>
    <row r="2519" spans="1:4" ht="15" customHeight="1" x14ac:dyDescent="0.2">
      <c r="A2519" s="97" t="s">
        <v>14064</v>
      </c>
      <c r="B2519" s="98" t="s">
        <v>14065</v>
      </c>
      <c r="C2519" s="98" t="s">
        <v>8</v>
      </c>
      <c r="D2519" s="99">
        <v>73.73</v>
      </c>
    </row>
    <row r="2520" spans="1:4" ht="15" customHeight="1" x14ac:dyDescent="0.2">
      <c r="A2520" s="97" t="s">
        <v>14066</v>
      </c>
      <c r="B2520" s="98" t="s">
        <v>14067</v>
      </c>
      <c r="C2520" s="98" t="s">
        <v>8</v>
      </c>
      <c r="D2520" s="99">
        <v>46.65</v>
      </c>
    </row>
    <row r="2521" spans="1:4" ht="15" customHeight="1" x14ac:dyDescent="0.2">
      <c r="A2521" s="94" t="s">
        <v>14068</v>
      </c>
      <c r="B2521" s="95" t="s">
        <v>14069</v>
      </c>
      <c r="C2521" s="96" t="s">
        <v>8</v>
      </c>
      <c r="D2521" s="96">
        <v>257.42</v>
      </c>
    </row>
    <row r="2522" spans="1:4" ht="15" customHeight="1" x14ac:dyDescent="0.2">
      <c r="A2522" s="97" t="s">
        <v>14070</v>
      </c>
      <c r="B2522" s="98" t="s">
        <v>14071</v>
      </c>
      <c r="C2522" s="98" t="s">
        <v>8</v>
      </c>
      <c r="D2522" s="99">
        <v>105.65</v>
      </c>
    </row>
    <row r="2523" spans="1:4" ht="15" customHeight="1" x14ac:dyDescent="0.2">
      <c r="A2523" s="97" t="s">
        <v>14072</v>
      </c>
      <c r="B2523" s="98" t="s">
        <v>14073</v>
      </c>
      <c r="C2523" s="98" t="s">
        <v>8</v>
      </c>
      <c r="D2523" s="99">
        <v>11.69</v>
      </c>
    </row>
    <row r="2524" spans="1:4" ht="15" customHeight="1" x14ac:dyDescent="0.2">
      <c r="A2524" s="97" t="s">
        <v>14074</v>
      </c>
      <c r="B2524" s="98" t="s">
        <v>14075</v>
      </c>
      <c r="C2524" s="98" t="s">
        <v>8</v>
      </c>
      <c r="D2524" s="99">
        <v>3.55</v>
      </c>
    </row>
    <row r="2525" spans="1:4" ht="15" customHeight="1" x14ac:dyDescent="0.2">
      <c r="A2525" s="97" t="s">
        <v>14076</v>
      </c>
      <c r="B2525" s="98" t="s">
        <v>14077</v>
      </c>
      <c r="C2525" s="98" t="s">
        <v>8</v>
      </c>
      <c r="D2525" s="99">
        <v>6.07</v>
      </c>
    </row>
    <row r="2526" spans="1:4" ht="15" customHeight="1" x14ac:dyDescent="0.2">
      <c r="A2526" s="97" t="s">
        <v>14078</v>
      </c>
      <c r="B2526" s="98" t="s">
        <v>14079</v>
      </c>
      <c r="C2526" s="98" t="s">
        <v>8</v>
      </c>
      <c r="D2526" s="99">
        <v>0.89</v>
      </c>
    </row>
    <row r="2527" spans="1:4" ht="15" customHeight="1" x14ac:dyDescent="0.2">
      <c r="A2527" s="97" t="s">
        <v>14082</v>
      </c>
      <c r="B2527" s="98" t="s">
        <v>14083</v>
      </c>
      <c r="C2527" s="98" t="s">
        <v>8</v>
      </c>
      <c r="D2527" s="99">
        <v>115.97</v>
      </c>
    </row>
    <row r="2528" spans="1:4" ht="15" customHeight="1" x14ac:dyDescent="0.2">
      <c r="A2528" s="94" t="s">
        <v>14084</v>
      </c>
      <c r="B2528" s="95" t="s">
        <v>14085</v>
      </c>
      <c r="C2528" s="96" t="s">
        <v>8</v>
      </c>
      <c r="D2528" s="96">
        <v>34.33</v>
      </c>
    </row>
    <row r="2529" spans="1:4" ht="15" customHeight="1" x14ac:dyDescent="0.2">
      <c r="A2529" s="97" t="s">
        <v>14088</v>
      </c>
      <c r="B2529" s="98" t="s">
        <v>16911</v>
      </c>
      <c r="C2529" s="98" t="s">
        <v>8</v>
      </c>
      <c r="D2529" s="99">
        <v>287.68</v>
      </c>
    </row>
    <row r="2530" spans="1:4" ht="15" customHeight="1" x14ac:dyDescent="0.2">
      <c r="A2530" s="97" t="s">
        <v>14090</v>
      </c>
      <c r="B2530" s="98" t="s">
        <v>16912</v>
      </c>
      <c r="C2530" s="98" t="s">
        <v>8</v>
      </c>
      <c r="D2530" s="99">
        <v>131.65</v>
      </c>
    </row>
    <row r="2531" spans="1:4" ht="15" customHeight="1" x14ac:dyDescent="0.2">
      <c r="A2531" s="94" t="s">
        <v>14094</v>
      </c>
      <c r="B2531" s="95" t="s">
        <v>16913</v>
      </c>
      <c r="C2531" s="96" t="s">
        <v>8</v>
      </c>
      <c r="D2531" s="96">
        <v>17.170000000000002</v>
      </c>
    </row>
    <row r="2532" spans="1:4" ht="15" customHeight="1" x14ac:dyDescent="0.2">
      <c r="A2532" s="97" t="s">
        <v>14096</v>
      </c>
      <c r="B2532" s="98" t="s">
        <v>16914</v>
      </c>
      <c r="C2532" s="98" t="s">
        <v>8</v>
      </c>
      <c r="D2532" s="99">
        <v>17.170000000000002</v>
      </c>
    </row>
    <row r="2533" spans="1:4" ht="15" customHeight="1" x14ac:dyDescent="0.2">
      <c r="A2533" s="97" t="s">
        <v>14098</v>
      </c>
      <c r="B2533" s="98" t="s">
        <v>14099</v>
      </c>
      <c r="C2533" s="98" t="s">
        <v>8</v>
      </c>
      <c r="D2533" s="99">
        <v>18.670000000000002</v>
      </c>
    </row>
    <row r="2534" spans="1:4" ht="15" customHeight="1" x14ac:dyDescent="0.2">
      <c r="A2534" s="94" t="s">
        <v>14100</v>
      </c>
      <c r="B2534" s="95" t="s">
        <v>14101</v>
      </c>
      <c r="C2534" s="96" t="s">
        <v>8</v>
      </c>
      <c r="D2534" s="96">
        <v>18.22</v>
      </c>
    </row>
    <row r="2535" spans="1:4" ht="15" customHeight="1" x14ac:dyDescent="0.2">
      <c r="A2535" s="97" t="s">
        <v>14102</v>
      </c>
      <c r="B2535" s="98" t="s">
        <v>14103</v>
      </c>
      <c r="C2535" s="98" t="s">
        <v>8</v>
      </c>
      <c r="D2535" s="99">
        <v>3.24</v>
      </c>
    </row>
    <row r="2536" spans="1:4" ht="15" customHeight="1" x14ac:dyDescent="0.2">
      <c r="A2536" s="97" t="s">
        <v>14106</v>
      </c>
      <c r="B2536" s="98" t="s">
        <v>14107</v>
      </c>
      <c r="C2536" s="98" t="s">
        <v>8</v>
      </c>
      <c r="D2536" s="99">
        <v>134.86000000000001</v>
      </c>
    </row>
    <row r="2537" spans="1:4" ht="15" customHeight="1" x14ac:dyDescent="0.2">
      <c r="A2537" s="97" t="s">
        <v>14108</v>
      </c>
      <c r="B2537" s="98" t="s">
        <v>14109</v>
      </c>
      <c r="C2537" s="98" t="s">
        <v>8</v>
      </c>
      <c r="D2537" s="99">
        <v>63.36</v>
      </c>
    </row>
    <row r="2538" spans="1:4" ht="15" customHeight="1" x14ac:dyDescent="0.2">
      <c r="A2538" s="97" t="s">
        <v>14110</v>
      </c>
      <c r="B2538" s="98" t="s">
        <v>14111</v>
      </c>
      <c r="C2538" s="98" t="s">
        <v>8</v>
      </c>
      <c r="D2538" s="99">
        <v>217.28</v>
      </c>
    </row>
    <row r="2539" spans="1:4" ht="15" customHeight="1" x14ac:dyDescent="0.2">
      <c r="A2539" s="97" t="s">
        <v>14112</v>
      </c>
      <c r="B2539" s="98" t="s">
        <v>14113</v>
      </c>
      <c r="C2539" s="98" t="s">
        <v>8</v>
      </c>
      <c r="D2539" s="99">
        <v>100.26</v>
      </c>
    </row>
    <row r="2540" spans="1:4" ht="15" customHeight="1" x14ac:dyDescent="0.2">
      <c r="A2540" s="97" t="s">
        <v>14114</v>
      </c>
      <c r="B2540" s="98" t="s">
        <v>14115</v>
      </c>
      <c r="C2540" s="98" t="s">
        <v>8</v>
      </c>
      <c r="D2540" s="99">
        <v>318.38</v>
      </c>
    </row>
    <row r="2541" spans="1:4" ht="15" customHeight="1" x14ac:dyDescent="0.2">
      <c r="A2541" s="94" t="s">
        <v>14116</v>
      </c>
      <c r="B2541" s="95" t="s">
        <v>14117</v>
      </c>
      <c r="C2541" s="96" t="s">
        <v>8</v>
      </c>
      <c r="D2541" s="96">
        <v>134.62</v>
      </c>
    </row>
    <row r="2542" spans="1:4" ht="15" customHeight="1" x14ac:dyDescent="0.2">
      <c r="A2542" s="97" t="s">
        <v>14120</v>
      </c>
      <c r="B2542" s="98" t="s">
        <v>16915</v>
      </c>
      <c r="C2542" s="98" t="s">
        <v>8</v>
      </c>
      <c r="D2542" s="99">
        <v>27.21</v>
      </c>
    </row>
    <row r="2543" spans="1:4" ht="15" customHeight="1" x14ac:dyDescent="0.2">
      <c r="A2543" s="97" t="s">
        <v>14122</v>
      </c>
      <c r="B2543" s="98" t="s">
        <v>16916</v>
      </c>
      <c r="C2543" s="98" t="s">
        <v>8</v>
      </c>
      <c r="D2543" s="99">
        <v>24.04</v>
      </c>
    </row>
    <row r="2544" spans="1:4" ht="15" customHeight="1" x14ac:dyDescent="0.2">
      <c r="A2544" s="100" t="s">
        <v>14126</v>
      </c>
      <c r="B2544" s="101" t="s">
        <v>16917</v>
      </c>
      <c r="C2544" s="101" t="s">
        <v>8</v>
      </c>
      <c r="D2544" s="102">
        <v>9.76</v>
      </c>
    </row>
    <row r="2545" spans="1:4" ht="15" customHeight="1" x14ac:dyDescent="0.2">
      <c r="A2545" s="100" t="s">
        <v>14128</v>
      </c>
      <c r="B2545" s="101" t="s">
        <v>16918</v>
      </c>
      <c r="C2545" s="101" t="s">
        <v>8</v>
      </c>
      <c r="D2545" s="102">
        <v>7.32</v>
      </c>
    </row>
    <row r="2546" spans="1:4" ht="15" customHeight="1" x14ac:dyDescent="0.2">
      <c r="A2546" s="100" t="s">
        <v>14132</v>
      </c>
      <c r="B2546" s="101" t="s">
        <v>16919</v>
      </c>
      <c r="C2546" s="101" t="s">
        <v>8</v>
      </c>
      <c r="D2546" s="102">
        <v>451.93</v>
      </c>
    </row>
    <row r="2547" spans="1:4" ht="15" customHeight="1" x14ac:dyDescent="0.2">
      <c r="A2547" s="100" t="s">
        <v>14134</v>
      </c>
      <c r="B2547" s="101" t="s">
        <v>16920</v>
      </c>
      <c r="C2547" s="101" t="s">
        <v>8</v>
      </c>
      <c r="D2547" s="102">
        <v>239.34</v>
      </c>
    </row>
    <row r="2548" spans="1:4" ht="15" customHeight="1" x14ac:dyDescent="0.2">
      <c r="A2548" s="100" t="s">
        <v>14138</v>
      </c>
      <c r="B2548" s="101" t="s">
        <v>14139</v>
      </c>
      <c r="C2548" s="101" t="s">
        <v>8</v>
      </c>
      <c r="D2548" s="102">
        <v>92.12</v>
      </c>
    </row>
    <row r="2549" spans="1:4" ht="15" customHeight="1" x14ac:dyDescent="0.2">
      <c r="A2549" s="100" t="s">
        <v>14140</v>
      </c>
      <c r="B2549" s="101" t="s">
        <v>14141</v>
      </c>
      <c r="C2549" s="101" t="s">
        <v>8</v>
      </c>
      <c r="D2549" s="102">
        <v>38.28</v>
      </c>
    </row>
    <row r="2550" spans="1:4" ht="15" customHeight="1" x14ac:dyDescent="0.2">
      <c r="A2550" s="100" t="s">
        <v>14144</v>
      </c>
      <c r="B2550" s="101" t="s">
        <v>14145</v>
      </c>
      <c r="C2550" s="101" t="s">
        <v>8</v>
      </c>
      <c r="D2550" s="102">
        <v>244.67</v>
      </c>
    </row>
    <row r="2551" spans="1:4" ht="15" customHeight="1" x14ac:dyDescent="0.2">
      <c r="A2551" s="100" t="s">
        <v>14146</v>
      </c>
      <c r="B2551" s="101" t="s">
        <v>14147</v>
      </c>
      <c r="C2551" s="101" t="s">
        <v>8</v>
      </c>
      <c r="D2551" s="102">
        <v>108.51</v>
      </c>
    </row>
    <row r="2552" spans="1:4" ht="15" customHeight="1" x14ac:dyDescent="0.2">
      <c r="A2552" s="100" t="s">
        <v>14150</v>
      </c>
      <c r="B2552" s="101" t="s">
        <v>16921</v>
      </c>
      <c r="C2552" s="101" t="s">
        <v>8</v>
      </c>
      <c r="D2552" s="102">
        <v>854.56</v>
      </c>
    </row>
    <row r="2553" spans="1:4" ht="15" customHeight="1" x14ac:dyDescent="0.2">
      <c r="A2553" s="100" t="s">
        <v>14152</v>
      </c>
      <c r="B2553" s="101" t="s">
        <v>16922</v>
      </c>
      <c r="C2553" s="101" t="s">
        <v>8</v>
      </c>
      <c r="D2553" s="102">
        <v>397.63</v>
      </c>
    </row>
    <row r="2554" spans="1:4" ht="15" customHeight="1" x14ac:dyDescent="0.2">
      <c r="A2554" s="100" t="s">
        <v>14154</v>
      </c>
      <c r="B2554" s="101" t="s">
        <v>14155</v>
      </c>
      <c r="C2554" s="101" t="s">
        <v>8</v>
      </c>
      <c r="D2554" s="102">
        <v>275.39999999999998</v>
      </c>
    </row>
    <row r="2555" spans="1:4" ht="15" customHeight="1" x14ac:dyDescent="0.2">
      <c r="A2555" s="100" t="s">
        <v>14156</v>
      </c>
      <c r="B2555" s="101" t="s">
        <v>14157</v>
      </c>
      <c r="C2555" s="101" t="s">
        <v>8</v>
      </c>
      <c r="D2555" s="102">
        <v>107.22</v>
      </c>
    </row>
    <row r="2556" spans="1:4" ht="15" customHeight="1" x14ac:dyDescent="0.2">
      <c r="A2556" s="100" t="s">
        <v>14158</v>
      </c>
      <c r="B2556" s="101" t="s">
        <v>14159</v>
      </c>
      <c r="C2556" s="101" t="s">
        <v>8</v>
      </c>
      <c r="D2556" s="102">
        <v>148.81</v>
      </c>
    </row>
    <row r="2557" spans="1:4" ht="15" customHeight="1" x14ac:dyDescent="0.2">
      <c r="A2557" s="100" t="s">
        <v>14160</v>
      </c>
      <c r="B2557" s="101" t="s">
        <v>14161</v>
      </c>
      <c r="C2557" s="101" t="s">
        <v>8</v>
      </c>
      <c r="D2557" s="102">
        <v>35.049999999999997</v>
      </c>
    </row>
    <row r="2558" spans="1:4" ht="15" customHeight="1" x14ac:dyDescent="0.2">
      <c r="A2558" s="100" t="s">
        <v>16923</v>
      </c>
      <c r="B2558" s="101" t="s">
        <v>16924</v>
      </c>
      <c r="C2558" s="101" t="s">
        <v>8</v>
      </c>
      <c r="D2558" s="102">
        <v>181.48</v>
      </c>
    </row>
    <row r="2559" spans="1:4" ht="15" customHeight="1" x14ac:dyDescent="0.2">
      <c r="A2559" s="100" t="s">
        <v>14164</v>
      </c>
      <c r="B2559" s="101" t="s">
        <v>14165</v>
      </c>
      <c r="C2559" s="101" t="s">
        <v>8</v>
      </c>
      <c r="D2559" s="102">
        <v>71.33</v>
      </c>
    </row>
    <row r="2560" spans="1:4" ht="15" customHeight="1" x14ac:dyDescent="0.2">
      <c r="A2560" s="100" t="s">
        <v>14166</v>
      </c>
      <c r="B2560" s="101" t="s">
        <v>14167</v>
      </c>
      <c r="C2560" s="101" t="s">
        <v>8</v>
      </c>
      <c r="D2560" s="102">
        <v>56.78</v>
      </c>
    </row>
    <row r="2561" spans="1:4" ht="15" customHeight="1" x14ac:dyDescent="0.2">
      <c r="A2561" s="100" t="s">
        <v>14170</v>
      </c>
      <c r="B2561" s="101" t="s">
        <v>14171</v>
      </c>
      <c r="C2561" s="101" t="s">
        <v>8</v>
      </c>
      <c r="D2561" s="102">
        <v>2.38</v>
      </c>
    </row>
    <row r="2562" spans="1:4" ht="15" customHeight="1" x14ac:dyDescent="0.2">
      <c r="A2562" s="100" t="s">
        <v>14172</v>
      </c>
      <c r="B2562" s="101" t="s">
        <v>14173</v>
      </c>
      <c r="C2562" s="101" t="s">
        <v>8</v>
      </c>
      <c r="D2562" s="102">
        <v>0.63</v>
      </c>
    </row>
    <row r="2563" spans="1:4" ht="15" customHeight="1" x14ac:dyDescent="0.2">
      <c r="A2563" s="100" t="s">
        <v>16925</v>
      </c>
      <c r="B2563" s="101" t="s">
        <v>16926</v>
      </c>
      <c r="C2563" s="101" t="s">
        <v>8</v>
      </c>
      <c r="D2563" s="102">
        <v>47.85</v>
      </c>
    </row>
    <row r="2564" spans="1:4" ht="15" customHeight="1" x14ac:dyDescent="0.2">
      <c r="A2564" s="100" t="s">
        <v>16927</v>
      </c>
      <c r="B2564" s="101" t="s">
        <v>16928</v>
      </c>
      <c r="C2564" s="101" t="s">
        <v>8</v>
      </c>
      <c r="D2564" s="102">
        <v>24.03</v>
      </c>
    </row>
    <row r="2565" spans="1:4" ht="15" customHeight="1" x14ac:dyDescent="0.2">
      <c r="A2565" s="100" t="s">
        <v>16929</v>
      </c>
      <c r="B2565" s="101" t="s">
        <v>16930</v>
      </c>
      <c r="C2565" s="101" t="s">
        <v>8</v>
      </c>
      <c r="D2565" s="102">
        <v>7.12</v>
      </c>
    </row>
    <row r="2566" spans="1:4" ht="15" customHeight="1" x14ac:dyDescent="0.2">
      <c r="A2566" s="100" t="s">
        <v>16931</v>
      </c>
      <c r="B2566" s="101" t="s">
        <v>16932</v>
      </c>
      <c r="C2566" s="101" t="s">
        <v>8</v>
      </c>
      <c r="D2566" s="102">
        <v>0.34</v>
      </c>
    </row>
    <row r="2567" spans="1:4" ht="15" customHeight="1" x14ac:dyDescent="0.2">
      <c r="A2567" s="100" t="s">
        <v>16933</v>
      </c>
      <c r="B2567" s="101" t="s">
        <v>16934</v>
      </c>
      <c r="C2567" s="101" t="s">
        <v>8</v>
      </c>
      <c r="D2567" s="102">
        <v>54.68</v>
      </c>
    </row>
    <row r="2568" spans="1:4" ht="15" customHeight="1" x14ac:dyDescent="0.2">
      <c r="A2568" s="100" t="s">
        <v>16935</v>
      </c>
      <c r="B2568" s="101" t="s">
        <v>16936</v>
      </c>
      <c r="C2568" s="101" t="s">
        <v>8</v>
      </c>
      <c r="D2568" s="102">
        <v>43.69</v>
      </c>
    </row>
    <row r="2569" spans="1:4" ht="15" customHeight="1" x14ac:dyDescent="0.2">
      <c r="A2569" s="100" t="s">
        <v>14176</v>
      </c>
      <c r="B2569" s="101" t="s">
        <v>14177</v>
      </c>
      <c r="C2569" s="101" t="s">
        <v>8</v>
      </c>
      <c r="D2569" s="102">
        <v>27.08</v>
      </c>
    </row>
    <row r="2570" spans="1:4" ht="15" customHeight="1" x14ac:dyDescent="0.2">
      <c r="A2570" s="100" t="s">
        <v>14178</v>
      </c>
      <c r="B2570" s="101" t="s">
        <v>14179</v>
      </c>
      <c r="C2570" s="101" t="s">
        <v>8</v>
      </c>
      <c r="D2570" s="102">
        <v>21.57</v>
      </c>
    </row>
    <row r="2571" spans="1:4" ht="15" customHeight="1" x14ac:dyDescent="0.2">
      <c r="A2571" s="100" t="s">
        <v>14180</v>
      </c>
      <c r="B2571" s="101" t="s">
        <v>14181</v>
      </c>
      <c r="C2571" s="101" t="s">
        <v>8</v>
      </c>
      <c r="D2571" s="102">
        <v>9.18</v>
      </c>
    </row>
    <row r="2572" spans="1:4" ht="15" customHeight="1" x14ac:dyDescent="0.2">
      <c r="A2572" s="100" t="s">
        <v>14182</v>
      </c>
      <c r="B2572" s="101" t="s">
        <v>14183</v>
      </c>
      <c r="C2572" s="101" t="s">
        <v>8</v>
      </c>
      <c r="D2572" s="102">
        <v>1.58</v>
      </c>
    </row>
    <row r="2573" spans="1:4" ht="15" customHeight="1" x14ac:dyDescent="0.2">
      <c r="A2573" s="100" t="s">
        <v>14184</v>
      </c>
      <c r="B2573" s="101" t="s">
        <v>14185</v>
      </c>
      <c r="C2573" s="101" t="s">
        <v>8</v>
      </c>
      <c r="D2573" s="102">
        <v>0.41</v>
      </c>
    </row>
    <row r="2574" spans="1:4" ht="15" customHeight="1" x14ac:dyDescent="0.2">
      <c r="A2574" s="100" t="s">
        <v>14186</v>
      </c>
      <c r="B2574" s="101" t="s">
        <v>14187</v>
      </c>
      <c r="C2574" s="101" t="s">
        <v>8</v>
      </c>
      <c r="D2574" s="102">
        <v>0.53</v>
      </c>
    </row>
    <row r="2575" spans="1:4" ht="15" customHeight="1" x14ac:dyDescent="0.2">
      <c r="A2575" s="100" t="s">
        <v>14190</v>
      </c>
      <c r="B2575" s="101" t="s">
        <v>14191</v>
      </c>
      <c r="C2575" s="101" t="s">
        <v>8</v>
      </c>
      <c r="D2575" s="102">
        <v>1.91</v>
      </c>
    </row>
    <row r="2576" spans="1:4" ht="15" customHeight="1" x14ac:dyDescent="0.2">
      <c r="A2576" s="100" t="s">
        <v>14192</v>
      </c>
      <c r="B2576" s="101" t="s">
        <v>14193</v>
      </c>
      <c r="C2576" s="101" t="s">
        <v>8</v>
      </c>
      <c r="D2576" s="102">
        <v>0.1</v>
      </c>
    </row>
    <row r="2577" spans="1:4" ht="15" customHeight="1" x14ac:dyDescent="0.2">
      <c r="A2577" s="100" t="s">
        <v>28492</v>
      </c>
      <c r="B2577" s="101" t="s">
        <v>28493</v>
      </c>
      <c r="C2577" s="101" t="s">
        <v>8</v>
      </c>
      <c r="D2577" s="102">
        <v>33.130000000000003</v>
      </c>
    </row>
    <row r="2578" spans="1:4" ht="15" customHeight="1" x14ac:dyDescent="0.2">
      <c r="A2578" s="100" t="s">
        <v>16937</v>
      </c>
      <c r="B2578" s="101" t="s">
        <v>16938</v>
      </c>
      <c r="C2578" s="101" t="s">
        <v>15645</v>
      </c>
      <c r="D2578" s="102">
        <v>1325281.48</v>
      </c>
    </row>
    <row r="2579" spans="1:4" ht="15" customHeight="1" x14ac:dyDescent="0.2">
      <c r="A2579" s="100" t="s">
        <v>16939</v>
      </c>
      <c r="B2579" s="101" t="s">
        <v>16940</v>
      </c>
      <c r="C2579" s="101" t="s">
        <v>15645</v>
      </c>
      <c r="D2579" s="102">
        <v>728428.92</v>
      </c>
    </row>
    <row r="2580" spans="1:4" ht="15" customHeight="1" x14ac:dyDescent="0.2">
      <c r="A2580" s="100" t="s">
        <v>16941</v>
      </c>
      <c r="B2580" s="101" t="s">
        <v>16942</v>
      </c>
      <c r="C2580" s="101" t="s">
        <v>15645</v>
      </c>
      <c r="D2580" s="102">
        <v>295878.84000000003</v>
      </c>
    </row>
    <row r="2581" spans="1:4" ht="15" customHeight="1" x14ac:dyDescent="0.2">
      <c r="A2581" s="100" t="s">
        <v>16943</v>
      </c>
      <c r="B2581" s="101" t="s">
        <v>16944</v>
      </c>
      <c r="C2581" s="101" t="s">
        <v>15645</v>
      </c>
      <c r="D2581" s="102">
        <v>2066747.91</v>
      </c>
    </row>
    <row r="2582" spans="1:4" ht="15" customHeight="1" x14ac:dyDescent="0.2">
      <c r="A2582" s="100" t="s">
        <v>16945</v>
      </c>
      <c r="B2582" s="101" t="s">
        <v>16946</v>
      </c>
      <c r="C2582" s="101" t="s">
        <v>15645</v>
      </c>
      <c r="D2582" s="102">
        <v>62763.74</v>
      </c>
    </row>
    <row r="2583" spans="1:4" ht="15" customHeight="1" x14ac:dyDescent="0.2">
      <c r="A2583" s="100" t="s">
        <v>16947</v>
      </c>
      <c r="B2583" s="101" t="s">
        <v>16948</v>
      </c>
      <c r="C2583" s="101" t="s">
        <v>15645</v>
      </c>
      <c r="D2583" s="102">
        <v>29710</v>
      </c>
    </row>
    <row r="2584" spans="1:4" ht="15" customHeight="1" x14ac:dyDescent="0.2">
      <c r="A2584" s="100" t="s">
        <v>16949</v>
      </c>
      <c r="B2584" s="101" t="s">
        <v>16777</v>
      </c>
      <c r="C2584" s="101" t="s">
        <v>15645</v>
      </c>
      <c r="D2584" s="102">
        <v>4489.8999999999996</v>
      </c>
    </row>
    <row r="2585" spans="1:4" ht="15" customHeight="1" x14ac:dyDescent="0.2">
      <c r="A2585" s="100" t="s">
        <v>16950</v>
      </c>
      <c r="B2585" s="101" t="s">
        <v>16951</v>
      </c>
      <c r="C2585" s="101" t="s">
        <v>15645</v>
      </c>
      <c r="D2585" s="102">
        <v>6345.74</v>
      </c>
    </row>
    <row r="2586" spans="1:4" ht="15" customHeight="1" x14ac:dyDescent="0.2">
      <c r="A2586" s="100" t="s">
        <v>16952</v>
      </c>
      <c r="B2586" s="101" t="s">
        <v>16953</v>
      </c>
      <c r="C2586" s="101" t="s">
        <v>15645</v>
      </c>
      <c r="D2586" s="102">
        <v>7431.15</v>
      </c>
    </row>
    <row r="2587" spans="1:4" ht="15" customHeight="1" x14ac:dyDescent="0.2">
      <c r="A2587" s="100" t="s">
        <v>16954</v>
      </c>
      <c r="B2587" s="101" t="s">
        <v>16955</v>
      </c>
      <c r="C2587" s="101" t="s">
        <v>15645</v>
      </c>
      <c r="D2587" s="102">
        <v>380034.86</v>
      </c>
    </row>
    <row r="2588" spans="1:4" ht="15" customHeight="1" x14ac:dyDescent="0.2">
      <c r="A2588" s="100" t="s">
        <v>16956</v>
      </c>
      <c r="B2588" s="101" t="s">
        <v>16957</v>
      </c>
      <c r="C2588" s="101" t="s">
        <v>15645</v>
      </c>
      <c r="D2588" s="102">
        <v>492941.86</v>
      </c>
    </row>
    <row r="2589" spans="1:4" ht="15" customHeight="1" x14ac:dyDescent="0.2">
      <c r="A2589" s="100" t="s">
        <v>16958</v>
      </c>
      <c r="B2589" s="101" t="s">
        <v>16959</v>
      </c>
      <c r="C2589" s="101" t="s">
        <v>15645</v>
      </c>
      <c r="D2589" s="102">
        <v>140000</v>
      </c>
    </row>
    <row r="2590" spans="1:4" ht="15" customHeight="1" x14ac:dyDescent="0.2">
      <c r="A2590" s="100" t="s">
        <v>16960</v>
      </c>
      <c r="B2590" s="101" t="s">
        <v>16961</v>
      </c>
      <c r="C2590" s="101" t="s">
        <v>15645</v>
      </c>
      <c r="D2590" s="102">
        <v>620267.22</v>
      </c>
    </row>
    <row r="2591" spans="1:4" ht="15" customHeight="1" x14ac:dyDescent="0.2">
      <c r="A2591" s="100" t="s">
        <v>16962</v>
      </c>
      <c r="B2591" s="101" t="s">
        <v>16963</v>
      </c>
      <c r="C2591" s="101" t="s">
        <v>15645</v>
      </c>
      <c r="D2591" s="102">
        <v>678346.48</v>
      </c>
    </row>
    <row r="2592" spans="1:4" ht="15" customHeight="1" x14ac:dyDescent="0.2">
      <c r="A2592" s="100" t="s">
        <v>16964</v>
      </c>
      <c r="B2592" s="101" t="s">
        <v>16965</v>
      </c>
      <c r="C2592" s="101" t="s">
        <v>15645</v>
      </c>
      <c r="D2592" s="102">
        <v>285000</v>
      </c>
    </row>
    <row r="2593" spans="1:4" ht="15" customHeight="1" x14ac:dyDescent="0.2">
      <c r="A2593" s="100" t="s">
        <v>16966</v>
      </c>
      <c r="B2593" s="101" t="s">
        <v>16967</v>
      </c>
      <c r="C2593" s="101" t="s">
        <v>15645</v>
      </c>
      <c r="D2593" s="102">
        <v>485329.58</v>
      </c>
    </row>
    <row r="2594" spans="1:4" ht="15" customHeight="1" x14ac:dyDescent="0.2">
      <c r="A2594" s="100" t="s">
        <v>16968</v>
      </c>
      <c r="B2594" s="101" t="s">
        <v>16969</v>
      </c>
      <c r="C2594" s="101" t="s">
        <v>15645</v>
      </c>
      <c r="D2594" s="102">
        <v>485000</v>
      </c>
    </row>
    <row r="2595" spans="1:4" ht="15" customHeight="1" x14ac:dyDescent="0.2">
      <c r="A2595" s="100" t="s">
        <v>16970</v>
      </c>
      <c r="B2595" s="101" t="s">
        <v>16971</v>
      </c>
      <c r="C2595" s="101" t="s">
        <v>15645</v>
      </c>
      <c r="D2595" s="102">
        <v>499088.38</v>
      </c>
    </row>
    <row r="2596" spans="1:4" ht="15" customHeight="1" x14ac:dyDescent="0.2">
      <c r="A2596" s="100" t="s">
        <v>16972</v>
      </c>
      <c r="B2596" s="101" t="s">
        <v>16973</v>
      </c>
      <c r="C2596" s="101" t="s">
        <v>15645</v>
      </c>
      <c r="D2596" s="102">
        <v>518900.53</v>
      </c>
    </row>
    <row r="2597" spans="1:4" ht="15" customHeight="1" x14ac:dyDescent="0.2">
      <c r="A2597" s="100" t="s">
        <v>16974</v>
      </c>
      <c r="B2597" s="101" t="s">
        <v>16975</v>
      </c>
      <c r="C2597" s="101" t="s">
        <v>15645</v>
      </c>
      <c r="D2597" s="102">
        <v>273509.37</v>
      </c>
    </row>
    <row r="2598" spans="1:4" ht="15" customHeight="1" x14ac:dyDescent="0.2">
      <c r="A2598" s="100" t="s">
        <v>16976</v>
      </c>
      <c r="B2598" s="101" t="s">
        <v>16977</v>
      </c>
      <c r="C2598" s="101" t="s">
        <v>15645</v>
      </c>
      <c r="D2598" s="102">
        <v>863500.28</v>
      </c>
    </row>
    <row r="2599" spans="1:4" ht="15" customHeight="1" x14ac:dyDescent="0.2">
      <c r="A2599" s="100" t="s">
        <v>16978</v>
      </c>
      <c r="B2599" s="101" t="s">
        <v>16979</v>
      </c>
      <c r="C2599" s="101" t="s">
        <v>15645</v>
      </c>
      <c r="D2599" s="102">
        <v>16905.8</v>
      </c>
    </row>
    <row r="2600" spans="1:4" ht="15" customHeight="1" x14ac:dyDescent="0.2">
      <c r="A2600" s="100" t="s">
        <v>16980</v>
      </c>
      <c r="B2600" s="101" t="s">
        <v>16981</v>
      </c>
      <c r="C2600" s="101" t="s">
        <v>15645</v>
      </c>
      <c r="D2600" s="102">
        <v>4221.03</v>
      </c>
    </row>
    <row r="2601" spans="1:4" ht="15" customHeight="1" x14ac:dyDescent="0.2">
      <c r="A2601" s="100" t="s">
        <v>16982</v>
      </c>
      <c r="B2601" s="101" t="s">
        <v>16983</v>
      </c>
      <c r="C2601" s="101" t="s">
        <v>15645</v>
      </c>
      <c r="D2601" s="102">
        <v>123507.61</v>
      </c>
    </row>
    <row r="2602" spans="1:4" ht="15" customHeight="1" x14ac:dyDescent="0.2">
      <c r="A2602" s="100" t="s">
        <v>16984</v>
      </c>
      <c r="B2602" s="101" t="s">
        <v>16985</v>
      </c>
      <c r="C2602" s="101" t="s">
        <v>15645</v>
      </c>
      <c r="D2602" s="102">
        <v>190570</v>
      </c>
    </row>
    <row r="2603" spans="1:4" ht="15" customHeight="1" x14ac:dyDescent="0.2">
      <c r="A2603" s="100" t="s">
        <v>16986</v>
      </c>
      <c r="B2603" s="101" t="s">
        <v>16987</v>
      </c>
      <c r="C2603" s="101" t="s">
        <v>15645</v>
      </c>
      <c r="D2603" s="102">
        <v>5537.88</v>
      </c>
    </row>
    <row r="2604" spans="1:4" ht="15" customHeight="1" x14ac:dyDescent="0.2">
      <c r="A2604" s="100" t="s">
        <v>16988</v>
      </c>
      <c r="B2604" s="101" t="s">
        <v>14103</v>
      </c>
      <c r="C2604" s="101" t="s">
        <v>1440</v>
      </c>
      <c r="D2604" s="102">
        <v>600</v>
      </c>
    </row>
    <row r="2605" spans="1:4" ht="15" customHeight="1" x14ac:dyDescent="0.2">
      <c r="A2605" s="100" t="s">
        <v>16989</v>
      </c>
      <c r="B2605" s="101" t="s">
        <v>16990</v>
      </c>
      <c r="C2605" s="101" t="s">
        <v>15645</v>
      </c>
      <c r="D2605" s="102">
        <v>436982.23</v>
      </c>
    </row>
    <row r="2606" spans="1:4" ht="15" customHeight="1" x14ac:dyDescent="0.2">
      <c r="A2606" s="100" t="s">
        <v>16991</v>
      </c>
      <c r="B2606" s="101" t="s">
        <v>16992</v>
      </c>
      <c r="C2606" s="101" t="s">
        <v>15645</v>
      </c>
      <c r="D2606" s="102">
        <v>917294.81</v>
      </c>
    </row>
    <row r="2607" spans="1:4" ht="15" customHeight="1" x14ac:dyDescent="0.2">
      <c r="A2607" s="100" t="s">
        <v>16993</v>
      </c>
      <c r="B2607" s="101" t="s">
        <v>16994</v>
      </c>
      <c r="C2607" s="101" t="s">
        <v>15645</v>
      </c>
      <c r="D2607" s="102">
        <v>1346757.67</v>
      </c>
    </row>
    <row r="2608" spans="1:4" ht="15" customHeight="1" x14ac:dyDescent="0.2">
      <c r="A2608" s="100" t="s">
        <v>16995</v>
      </c>
      <c r="B2608" s="101" t="s">
        <v>16996</v>
      </c>
      <c r="C2608" s="101" t="s">
        <v>15645</v>
      </c>
      <c r="D2608" s="102">
        <v>40679.9</v>
      </c>
    </row>
    <row r="2609" spans="1:4" ht="15" customHeight="1" x14ac:dyDescent="0.2">
      <c r="A2609" s="100" t="s">
        <v>16997</v>
      </c>
      <c r="B2609" s="101" t="s">
        <v>16998</v>
      </c>
      <c r="C2609" s="101" t="s">
        <v>15645</v>
      </c>
      <c r="D2609" s="102">
        <v>1284071.96</v>
      </c>
    </row>
    <row r="2610" spans="1:4" ht="15" customHeight="1" x14ac:dyDescent="0.2">
      <c r="A2610" s="100" t="s">
        <v>16999</v>
      </c>
      <c r="B2610" s="101" t="s">
        <v>17000</v>
      </c>
      <c r="C2610" s="101" t="s">
        <v>15645</v>
      </c>
      <c r="D2610" s="102">
        <v>121221.87</v>
      </c>
    </row>
    <row r="2611" spans="1:4" ht="15" customHeight="1" x14ac:dyDescent="0.2">
      <c r="A2611" s="100" t="s">
        <v>17001</v>
      </c>
      <c r="B2611" s="101" t="s">
        <v>17002</v>
      </c>
      <c r="C2611" s="101" t="s">
        <v>15645</v>
      </c>
      <c r="D2611" s="102">
        <v>912213.66</v>
      </c>
    </row>
    <row r="2612" spans="1:4" ht="15" customHeight="1" x14ac:dyDescent="0.2">
      <c r="A2612" s="100" t="s">
        <v>17003</v>
      </c>
      <c r="B2612" s="101" t="s">
        <v>17004</v>
      </c>
      <c r="C2612" s="101" t="s">
        <v>15645</v>
      </c>
      <c r="D2612" s="102">
        <v>1409.9</v>
      </c>
    </row>
    <row r="2613" spans="1:4" ht="15" customHeight="1" x14ac:dyDescent="0.2">
      <c r="A2613" s="100" t="s">
        <v>17005</v>
      </c>
      <c r="B2613" s="101" t="s">
        <v>17006</v>
      </c>
      <c r="C2613" s="101" t="s">
        <v>15645</v>
      </c>
      <c r="D2613" s="102">
        <v>910</v>
      </c>
    </row>
    <row r="2614" spans="1:4" ht="15" customHeight="1" x14ac:dyDescent="0.2">
      <c r="A2614" s="100" t="s">
        <v>17007</v>
      </c>
      <c r="B2614" s="101" t="s">
        <v>17008</v>
      </c>
      <c r="C2614" s="101" t="s">
        <v>15645</v>
      </c>
      <c r="D2614" s="102">
        <v>4146767.68</v>
      </c>
    </row>
    <row r="2615" spans="1:4" ht="15" customHeight="1" x14ac:dyDescent="0.2">
      <c r="A2615" s="100" t="s">
        <v>17009</v>
      </c>
      <c r="B2615" s="101" t="s">
        <v>17010</v>
      </c>
      <c r="C2615" s="101" t="s">
        <v>15645</v>
      </c>
      <c r="D2615" s="102">
        <v>1035051.39</v>
      </c>
    </row>
    <row r="2616" spans="1:4" ht="15" customHeight="1" x14ac:dyDescent="0.2">
      <c r="A2616" s="100" t="s">
        <v>17011</v>
      </c>
      <c r="B2616" s="101" t="s">
        <v>17012</v>
      </c>
      <c r="C2616" s="101" t="s">
        <v>15645</v>
      </c>
      <c r="D2616" s="102">
        <v>175986.8</v>
      </c>
    </row>
    <row r="2617" spans="1:4" ht="15" customHeight="1" x14ac:dyDescent="0.2">
      <c r="A2617" s="100" t="s">
        <v>17013</v>
      </c>
      <c r="B2617" s="101" t="s">
        <v>17014</v>
      </c>
      <c r="C2617" s="101" t="s">
        <v>15645</v>
      </c>
      <c r="D2617" s="102">
        <v>1057.99</v>
      </c>
    </row>
    <row r="2618" spans="1:4" ht="15" customHeight="1" x14ac:dyDescent="0.2">
      <c r="A2618" s="100" t="s">
        <v>17015</v>
      </c>
      <c r="B2618" s="101" t="s">
        <v>17016</v>
      </c>
      <c r="C2618" s="101" t="s">
        <v>15645</v>
      </c>
      <c r="D2618" s="102">
        <v>1568.35</v>
      </c>
    </row>
    <row r="2619" spans="1:4" ht="15" customHeight="1" x14ac:dyDescent="0.2">
      <c r="A2619" s="100" t="s">
        <v>17017</v>
      </c>
      <c r="B2619" s="101" t="s">
        <v>17018</v>
      </c>
      <c r="C2619" s="101" t="s">
        <v>3705</v>
      </c>
      <c r="D2619" s="102">
        <v>3222.58</v>
      </c>
    </row>
    <row r="2620" spans="1:4" ht="15" customHeight="1" x14ac:dyDescent="0.2">
      <c r="A2620" s="100" t="s">
        <v>17019</v>
      </c>
      <c r="B2620" s="101" t="s">
        <v>17020</v>
      </c>
      <c r="C2620" s="101" t="s">
        <v>3705</v>
      </c>
      <c r="D2620" s="102">
        <v>3709.14</v>
      </c>
    </row>
    <row r="2621" spans="1:4" ht="15" customHeight="1" x14ac:dyDescent="0.2">
      <c r="A2621" s="100" t="s">
        <v>17021</v>
      </c>
      <c r="B2621" s="101" t="s">
        <v>17022</v>
      </c>
      <c r="C2621" s="101" t="s">
        <v>3705</v>
      </c>
      <c r="D2621" s="102">
        <v>2421.91</v>
      </c>
    </row>
    <row r="2622" spans="1:4" ht="15" customHeight="1" x14ac:dyDescent="0.2">
      <c r="A2622" s="100" t="s">
        <v>17023</v>
      </c>
      <c r="B2622" s="101" t="s">
        <v>17024</v>
      </c>
      <c r="C2622" s="101" t="s">
        <v>15645</v>
      </c>
      <c r="D2622" s="102">
        <v>60.99</v>
      </c>
    </row>
    <row r="2623" spans="1:4" ht="15" customHeight="1" x14ac:dyDescent="0.2">
      <c r="A2623" s="100" t="s">
        <v>17025</v>
      </c>
      <c r="B2623" s="101" t="s">
        <v>17026</v>
      </c>
      <c r="C2623" s="101" t="s">
        <v>15645</v>
      </c>
      <c r="D2623" s="102">
        <v>574.28</v>
      </c>
    </row>
    <row r="2624" spans="1:4" ht="15" customHeight="1" x14ac:dyDescent="0.2">
      <c r="A2624" s="100" t="s">
        <v>17027</v>
      </c>
      <c r="B2624" s="101" t="s">
        <v>17028</v>
      </c>
      <c r="C2624" s="101" t="s">
        <v>15645</v>
      </c>
      <c r="D2624" s="102">
        <v>2697.76</v>
      </c>
    </row>
    <row r="2625" spans="1:4" ht="15" customHeight="1" x14ac:dyDescent="0.2">
      <c r="A2625" s="100" t="s">
        <v>17029</v>
      </c>
      <c r="B2625" s="101" t="s">
        <v>17030</v>
      </c>
      <c r="C2625" s="101" t="s">
        <v>15645</v>
      </c>
      <c r="D2625" s="102">
        <v>6603.98</v>
      </c>
    </row>
    <row r="2626" spans="1:4" ht="15" customHeight="1" x14ac:dyDescent="0.2">
      <c r="A2626" s="100" t="s">
        <v>17031</v>
      </c>
      <c r="B2626" s="101" t="s">
        <v>17032</v>
      </c>
      <c r="C2626" s="101" t="s">
        <v>15645</v>
      </c>
      <c r="D2626" s="102">
        <v>7000</v>
      </c>
    </row>
    <row r="2627" spans="1:4" ht="15" customHeight="1" x14ac:dyDescent="0.2">
      <c r="A2627" s="100" t="s">
        <v>17033</v>
      </c>
      <c r="B2627" s="101" t="s">
        <v>17034</v>
      </c>
      <c r="C2627" s="101" t="s">
        <v>15645</v>
      </c>
      <c r="D2627" s="102">
        <v>1549.9</v>
      </c>
    </row>
    <row r="2628" spans="1:4" ht="15" customHeight="1" x14ac:dyDescent="0.2">
      <c r="A2628" s="100" t="s">
        <v>17035</v>
      </c>
      <c r="B2628" s="101" t="s">
        <v>17036</v>
      </c>
      <c r="C2628" s="101" t="s">
        <v>3705</v>
      </c>
      <c r="D2628" s="102">
        <v>44939.81</v>
      </c>
    </row>
    <row r="2629" spans="1:4" ht="15" customHeight="1" x14ac:dyDescent="0.2">
      <c r="A2629" s="100" t="s">
        <v>17037</v>
      </c>
      <c r="B2629" s="101" t="s">
        <v>17038</v>
      </c>
      <c r="C2629" s="101" t="s">
        <v>8</v>
      </c>
      <c r="D2629" s="102">
        <v>21.4</v>
      </c>
    </row>
    <row r="2630" spans="1:4" ht="15" customHeight="1" x14ac:dyDescent="0.2">
      <c r="A2630" s="100" t="s">
        <v>17039</v>
      </c>
      <c r="B2630" s="101" t="s">
        <v>17040</v>
      </c>
      <c r="C2630" s="101" t="s">
        <v>8</v>
      </c>
      <c r="D2630" s="102">
        <v>20.16</v>
      </c>
    </row>
    <row r="2631" spans="1:4" ht="15" customHeight="1" x14ac:dyDescent="0.2">
      <c r="A2631" s="100" t="s">
        <v>17041</v>
      </c>
      <c r="B2631" s="101" t="s">
        <v>17042</v>
      </c>
      <c r="C2631" s="101" t="s">
        <v>8</v>
      </c>
      <c r="D2631" s="102">
        <v>17.170000000000002</v>
      </c>
    </row>
    <row r="2632" spans="1:4" ht="15" customHeight="1" x14ac:dyDescent="0.2">
      <c r="A2632" s="100" t="s">
        <v>17043</v>
      </c>
      <c r="B2632" s="101" t="s">
        <v>17044</v>
      </c>
      <c r="C2632" s="101" t="s">
        <v>8</v>
      </c>
      <c r="D2632" s="102">
        <v>23.64</v>
      </c>
    </row>
    <row r="2633" spans="1:4" ht="15" customHeight="1" x14ac:dyDescent="0.2">
      <c r="A2633" s="100" t="s">
        <v>17045</v>
      </c>
      <c r="B2633" s="101" t="s">
        <v>17046</v>
      </c>
      <c r="C2633" s="101" t="s">
        <v>8</v>
      </c>
      <c r="D2633" s="102">
        <v>25.82</v>
      </c>
    </row>
    <row r="2634" spans="1:4" ht="15" customHeight="1" x14ac:dyDescent="0.2">
      <c r="A2634" s="100" t="s">
        <v>17047</v>
      </c>
      <c r="B2634" s="101" t="s">
        <v>17048</v>
      </c>
      <c r="C2634" s="101" t="s">
        <v>8</v>
      </c>
      <c r="D2634" s="102">
        <v>22.75</v>
      </c>
    </row>
    <row r="2635" spans="1:4" ht="15" customHeight="1" x14ac:dyDescent="0.2">
      <c r="A2635" s="100" t="s">
        <v>17049</v>
      </c>
      <c r="B2635" s="101" t="s">
        <v>17050</v>
      </c>
      <c r="C2635" s="101" t="s">
        <v>8</v>
      </c>
      <c r="D2635" s="102">
        <v>25.01</v>
      </c>
    </row>
    <row r="2636" spans="1:4" ht="15" customHeight="1" x14ac:dyDescent="0.2">
      <c r="A2636" s="100" t="s">
        <v>17051</v>
      </c>
      <c r="B2636" s="101" t="s">
        <v>17052</v>
      </c>
      <c r="C2636" s="101" t="s">
        <v>8</v>
      </c>
      <c r="D2636" s="102">
        <v>21.98</v>
      </c>
    </row>
    <row r="2637" spans="1:4" ht="15" customHeight="1" x14ac:dyDescent="0.2">
      <c r="A2637" s="100" t="s">
        <v>17053</v>
      </c>
      <c r="B2637" s="101" t="s">
        <v>16856</v>
      </c>
      <c r="C2637" s="101" t="s">
        <v>8</v>
      </c>
      <c r="D2637" s="102">
        <v>21.05</v>
      </c>
    </row>
    <row r="2638" spans="1:4" ht="15" customHeight="1" x14ac:dyDescent="0.2">
      <c r="A2638" s="100" t="s">
        <v>17054</v>
      </c>
      <c r="B2638" s="101" t="s">
        <v>17055</v>
      </c>
      <c r="C2638" s="101" t="s">
        <v>8</v>
      </c>
      <c r="D2638" s="102">
        <v>20.97</v>
      </c>
    </row>
    <row r="2639" spans="1:4" ht="15" customHeight="1" x14ac:dyDescent="0.2">
      <c r="A2639" s="100" t="s">
        <v>17056</v>
      </c>
      <c r="B2639" s="101" t="s">
        <v>16857</v>
      </c>
      <c r="C2639" s="101" t="s">
        <v>8</v>
      </c>
      <c r="D2639" s="102">
        <v>25.19</v>
      </c>
    </row>
    <row r="2640" spans="1:4" ht="15" customHeight="1" x14ac:dyDescent="0.2">
      <c r="A2640" s="100" t="s">
        <v>17057</v>
      </c>
      <c r="B2640" s="101" t="s">
        <v>16858</v>
      </c>
      <c r="C2640" s="101" t="s">
        <v>8</v>
      </c>
      <c r="D2640" s="102">
        <v>26.41</v>
      </c>
    </row>
    <row r="2641" spans="1:4" ht="15" customHeight="1" x14ac:dyDescent="0.2">
      <c r="A2641" s="100" t="s">
        <v>17058</v>
      </c>
      <c r="B2641" s="101" t="s">
        <v>17059</v>
      </c>
      <c r="C2641" s="101" t="s">
        <v>8</v>
      </c>
      <c r="D2641" s="102">
        <v>26.88</v>
      </c>
    </row>
    <row r="2642" spans="1:4" ht="15" customHeight="1" x14ac:dyDescent="0.2">
      <c r="A2642" s="100" t="s">
        <v>17060</v>
      </c>
      <c r="B2642" s="101" t="s">
        <v>17061</v>
      </c>
      <c r="C2642" s="101" t="s">
        <v>8</v>
      </c>
      <c r="D2642" s="102">
        <v>24.03</v>
      </c>
    </row>
    <row r="2643" spans="1:4" ht="15" customHeight="1" x14ac:dyDescent="0.2">
      <c r="A2643" s="100" t="s">
        <v>17062</v>
      </c>
      <c r="B2643" s="101" t="s">
        <v>17063</v>
      </c>
      <c r="C2643" s="101" t="s">
        <v>8</v>
      </c>
      <c r="D2643" s="102">
        <v>23.81</v>
      </c>
    </row>
    <row r="2644" spans="1:4" ht="15" customHeight="1" x14ac:dyDescent="0.2">
      <c r="A2644" s="100" t="s">
        <v>17064</v>
      </c>
      <c r="B2644" s="101" t="s">
        <v>16859</v>
      </c>
      <c r="C2644" s="101" t="s">
        <v>8</v>
      </c>
      <c r="D2644" s="102">
        <v>19.3</v>
      </c>
    </row>
    <row r="2645" spans="1:4" ht="15" customHeight="1" x14ac:dyDescent="0.2">
      <c r="A2645" s="100" t="s">
        <v>17065</v>
      </c>
      <c r="B2645" s="101" t="s">
        <v>17066</v>
      </c>
      <c r="C2645" s="101" t="s">
        <v>8</v>
      </c>
      <c r="D2645" s="102">
        <v>24.42</v>
      </c>
    </row>
    <row r="2646" spans="1:4" ht="15" customHeight="1" x14ac:dyDescent="0.2">
      <c r="A2646" s="100" t="s">
        <v>17067</v>
      </c>
      <c r="B2646" s="101" t="s">
        <v>17068</v>
      </c>
      <c r="C2646" s="101" t="s">
        <v>8</v>
      </c>
      <c r="D2646" s="102">
        <v>22.71</v>
      </c>
    </row>
    <row r="2647" spans="1:4" ht="15" customHeight="1" x14ac:dyDescent="0.2">
      <c r="A2647" s="100" t="s">
        <v>17069</v>
      </c>
      <c r="B2647" s="101" t="s">
        <v>17070</v>
      </c>
      <c r="C2647" s="101" t="s">
        <v>8</v>
      </c>
      <c r="D2647" s="102">
        <v>16.829999999999998</v>
      </c>
    </row>
    <row r="2648" spans="1:4" ht="15" customHeight="1" x14ac:dyDescent="0.2">
      <c r="A2648" s="100" t="s">
        <v>17071</v>
      </c>
      <c r="B2648" s="101" t="s">
        <v>17072</v>
      </c>
      <c r="C2648" s="101" t="s">
        <v>8</v>
      </c>
      <c r="D2648" s="102">
        <v>42.28</v>
      </c>
    </row>
    <row r="2649" spans="1:4" ht="15" customHeight="1" x14ac:dyDescent="0.2">
      <c r="A2649" s="100" t="s">
        <v>17073</v>
      </c>
      <c r="B2649" s="101" t="s">
        <v>9940</v>
      </c>
      <c r="C2649" s="101" t="s">
        <v>8</v>
      </c>
      <c r="D2649" s="102">
        <v>22.61</v>
      </c>
    </row>
    <row r="2650" spans="1:4" ht="15" customHeight="1" x14ac:dyDescent="0.2">
      <c r="A2650" s="100" t="s">
        <v>17074</v>
      </c>
      <c r="B2650" s="101" t="s">
        <v>13688</v>
      </c>
      <c r="C2650" s="101" t="s">
        <v>8</v>
      </c>
      <c r="D2650" s="102">
        <v>20.22</v>
      </c>
    </row>
    <row r="2651" spans="1:4" ht="15" customHeight="1" x14ac:dyDescent="0.2">
      <c r="A2651" s="100" t="s">
        <v>17075</v>
      </c>
      <c r="B2651" s="101" t="s">
        <v>17076</v>
      </c>
      <c r="C2651" s="101" t="s">
        <v>8</v>
      </c>
      <c r="D2651" s="102">
        <v>16.84</v>
      </c>
    </row>
    <row r="2652" spans="1:4" ht="15" customHeight="1" x14ac:dyDescent="0.2">
      <c r="A2652" s="100" t="s">
        <v>17077</v>
      </c>
      <c r="B2652" s="101" t="s">
        <v>17078</v>
      </c>
      <c r="C2652" s="101" t="s">
        <v>8</v>
      </c>
      <c r="D2652" s="102">
        <v>16.329999999999998</v>
      </c>
    </row>
    <row r="2653" spans="1:4" ht="15" customHeight="1" x14ac:dyDescent="0.2">
      <c r="A2653" s="100" t="s">
        <v>17079</v>
      </c>
      <c r="B2653" s="101" t="s">
        <v>17080</v>
      </c>
      <c r="C2653" s="101" t="s">
        <v>8</v>
      </c>
      <c r="D2653" s="102">
        <v>41.78</v>
      </c>
    </row>
    <row r="2654" spans="1:4" ht="15" customHeight="1" x14ac:dyDescent="0.2">
      <c r="A2654" s="100" t="s">
        <v>17081</v>
      </c>
      <c r="B2654" s="101" t="s">
        <v>17082</v>
      </c>
      <c r="C2654" s="101" t="s">
        <v>8</v>
      </c>
      <c r="D2654" s="102">
        <v>24.52</v>
      </c>
    </row>
    <row r="2655" spans="1:4" ht="15" customHeight="1" x14ac:dyDescent="0.2">
      <c r="A2655" s="100" t="s">
        <v>17083</v>
      </c>
      <c r="B2655" s="101" t="s">
        <v>17084</v>
      </c>
      <c r="C2655" s="101" t="s">
        <v>8</v>
      </c>
      <c r="D2655" s="102">
        <v>24.04</v>
      </c>
    </row>
    <row r="2656" spans="1:4" ht="15" customHeight="1" x14ac:dyDescent="0.2">
      <c r="A2656" s="100" t="s">
        <v>17085</v>
      </c>
      <c r="B2656" s="101" t="s">
        <v>17086</v>
      </c>
      <c r="C2656" s="101" t="s">
        <v>8</v>
      </c>
      <c r="D2656" s="102">
        <v>24.03</v>
      </c>
    </row>
    <row r="2657" spans="1:4" ht="15" customHeight="1" x14ac:dyDescent="0.2">
      <c r="A2657" s="100" t="s">
        <v>17087</v>
      </c>
      <c r="B2657" s="101" t="s">
        <v>17088</v>
      </c>
      <c r="C2657" s="101" t="s">
        <v>8</v>
      </c>
      <c r="D2657" s="102">
        <v>16.41</v>
      </c>
    </row>
    <row r="2658" spans="1:4" ht="15" customHeight="1" x14ac:dyDescent="0.2">
      <c r="A2658" s="100" t="s">
        <v>17089</v>
      </c>
      <c r="B2658" s="101" t="s">
        <v>17090</v>
      </c>
      <c r="C2658" s="101" t="s">
        <v>8</v>
      </c>
      <c r="D2658" s="102">
        <v>24.04</v>
      </c>
    </row>
    <row r="2659" spans="1:4" ht="15" customHeight="1" x14ac:dyDescent="0.2">
      <c r="A2659" s="100" t="s">
        <v>17091</v>
      </c>
      <c r="B2659" s="101" t="s">
        <v>17092</v>
      </c>
      <c r="C2659" s="101" t="s">
        <v>8</v>
      </c>
      <c r="D2659" s="102">
        <v>21.13</v>
      </c>
    </row>
    <row r="2660" spans="1:4" ht="15" customHeight="1" x14ac:dyDescent="0.2">
      <c r="A2660" s="100" t="s">
        <v>17093</v>
      </c>
      <c r="B2660" s="101" t="s">
        <v>17094</v>
      </c>
      <c r="C2660" s="101" t="s">
        <v>8</v>
      </c>
      <c r="D2660" s="102">
        <v>24.04</v>
      </c>
    </row>
    <row r="2661" spans="1:4" ht="15" customHeight="1" x14ac:dyDescent="0.2">
      <c r="A2661" s="100" t="s">
        <v>17095</v>
      </c>
      <c r="B2661" s="101" t="s">
        <v>17096</v>
      </c>
      <c r="C2661" s="101" t="s">
        <v>8</v>
      </c>
      <c r="D2661" s="102">
        <v>17.190000000000001</v>
      </c>
    </row>
    <row r="2662" spans="1:4" ht="15" customHeight="1" x14ac:dyDescent="0.2">
      <c r="A2662" s="100" t="s">
        <v>17097</v>
      </c>
      <c r="B2662" s="101" t="s">
        <v>17098</v>
      </c>
      <c r="C2662" s="101" t="s">
        <v>8</v>
      </c>
      <c r="D2662" s="102">
        <v>23.96</v>
      </c>
    </row>
    <row r="2663" spans="1:4" ht="15" customHeight="1" x14ac:dyDescent="0.2">
      <c r="A2663" s="100" t="s">
        <v>17099</v>
      </c>
      <c r="B2663" s="101" t="s">
        <v>17100</v>
      </c>
      <c r="C2663" s="101" t="s">
        <v>8</v>
      </c>
      <c r="D2663" s="102">
        <v>20.420000000000002</v>
      </c>
    </row>
    <row r="2664" spans="1:4" ht="15" customHeight="1" x14ac:dyDescent="0.2">
      <c r="A2664" s="100" t="s">
        <v>17101</v>
      </c>
      <c r="B2664" s="101" t="s">
        <v>17102</v>
      </c>
      <c r="C2664" s="101" t="s">
        <v>8</v>
      </c>
      <c r="D2664" s="102">
        <v>24.05</v>
      </c>
    </row>
    <row r="2665" spans="1:4" ht="15" customHeight="1" x14ac:dyDescent="0.2">
      <c r="A2665" s="100" t="s">
        <v>17103</v>
      </c>
      <c r="B2665" s="101" t="s">
        <v>17104</v>
      </c>
      <c r="C2665" s="101" t="s">
        <v>8</v>
      </c>
      <c r="D2665" s="102">
        <v>24.05</v>
      </c>
    </row>
    <row r="2666" spans="1:4" ht="15" customHeight="1" x14ac:dyDescent="0.2">
      <c r="A2666" s="100" t="s">
        <v>17105</v>
      </c>
      <c r="B2666" s="101" t="s">
        <v>17106</v>
      </c>
      <c r="C2666" s="101" t="s">
        <v>8</v>
      </c>
      <c r="D2666" s="102">
        <v>24.05</v>
      </c>
    </row>
    <row r="2667" spans="1:4" ht="15" customHeight="1" x14ac:dyDescent="0.2">
      <c r="A2667" s="100" t="s">
        <v>17107</v>
      </c>
      <c r="B2667" s="101" t="s">
        <v>17108</v>
      </c>
      <c r="C2667" s="101" t="s">
        <v>8</v>
      </c>
      <c r="D2667" s="102">
        <v>17.28</v>
      </c>
    </row>
    <row r="2668" spans="1:4" ht="15" customHeight="1" x14ac:dyDescent="0.2">
      <c r="A2668" s="100" t="s">
        <v>17109</v>
      </c>
      <c r="B2668" s="101" t="s">
        <v>9942</v>
      </c>
      <c r="C2668" s="101" t="s">
        <v>8</v>
      </c>
      <c r="D2668" s="102">
        <v>46.62</v>
      </c>
    </row>
    <row r="2669" spans="1:4" ht="15" customHeight="1" x14ac:dyDescent="0.2">
      <c r="A2669" s="100" t="s">
        <v>17110</v>
      </c>
      <c r="B2669" s="101" t="s">
        <v>17111</v>
      </c>
      <c r="C2669" s="101" t="s">
        <v>8</v>
      </c>
      <c r="D2669" s="102">
        <v>20.059999999999999</v>
      </c>
    </row>
    <row r="2670" spans="1:4" ht="15" customHeight="1" x14ac:dyDescent="0.2">
      <c r="A2670" s="100" t="s">
        <v>17112</v>
      </c>
      <c r="B2670" s="101" t="s">
        <v>13690</v>
      </c>
      <c r="C2670" s="101" t="s">
        <v>8</v>
      </c>
      <c r="D2670" s="102">
        <v>16.84</v>
      </c>
    </row>
    <row r="2671" spans="1:4" ht="15" customHeight="1" x14ac:dyDescent="0.2">
      <c r="A2671" s="100" t="s">
        <v>17113</v>
      </c>
      <c r="B2671" s="101" t="s">
        <v>17114</v>
      </c>
      <c r="C2671" s="101" t="s">
        <v>8</v>
      </c>
      <c r="D2671" s="102">
        <v>22.52</v>
      </c>
    </row>
    <row r="2672" spans="1:4" ht="15" customHeight="1" x14ac:dyDescent="0.2">
      <c r="A2672" s="100" t="s">
        <v>17115</v>
      </c>
      <c r="B2672" s="101" t="s">
        <v>17116</v>
      </c>
      <c r="C2672" s="101" t="s">
        <v>8</v>
      </c>
      <c r="D2672" s="102">
        <v>37.369999999999997</v>
      </c>
    </row>
    <row r="2673" spans="1:4" ht="15" customHeight="1" x14ac:dyDescent="0.2">
      <c r="A2673" s="100" t="s">
        <v>17117</v>
      </c>
      <c r="B2673" s="101" t="s">
        <v>17118</v>
      </c>
      <c r="C2673" s="101" t="s">
        <v>8</v>
      </c>
      <c r="D2673" s="102">
        <v>20.58</v>
      </c>
    </row>
    <row r="2674" spans="1:4" ht="15" customHeight="1" x14ac:dyDescent="0.2">
      <c r="A2674" s="100" t="s">
        <v>17119</v>
      </c>
      <c r="B2674" s="101" t="s">
        <v>17120</v>
      </c>
      <c r="C2674" s="101" t="s">
        <v>8</v>
      </c>
      <c r="D2674" s="102">
        <v>38.9</v>
      </c>
    </row>
    <row r="2675" spans="1:4" ht="15" customHeight="1" x14ac:dyDescent="0.2">
      <c r="A2675" s="100" t="s">
        <v>17121</v>
      </c>
      <c r="B2675" s="101" t="s">
        <v>16882</v>
      </c>
      <c r="C2675" s="101" t="s">
        <v>8</v>
      </c>
      <c r="D2675" s="102">
        <v>17.28</v>
      </c>
    </row>
    <row r="2676" spans="1:4" ht="15" customHeight="1" x14ac:dyDescent="0.2">
      <c r="A2676" s="100" t="s">
        <v>17122</v>
      </c>
      <c r="B2676" s="101" t="s">
        <v>17123</v>
      </c>
      <c r="C2676" s="101" t="s">
        <v>8</v>
      </c>
      <c r="D2676" s="102">
        <v>21.48</v>
      </c>
    </row>
    <row r="2677" spans="1:4" ht="15" customHeight="1" x14ac:dyDescent="0.2">
      <c r="A2677" s="100" t="s">
        <v>17124</v>
      </c>
      <c r="B2677" s="101" t="s">
        <v>17125</v>
      </c>
      <c r="C2677" s="101" t="s">
        <v>8</v>
      </c>
      <c r="D2677" s="102">
        <v>34.08</v>
      </c>
    </row>
    <row r="2678" spans="1:4" ht="15" customHeight="1" x14ac:dyDescent="0.2">
      <c r="A2678" s="100" t="s">
        <v>17126</v>
      </c>
      <c r="B2678" s="101" t="s">
        <v>17127</v>
      </c>
      <c r="C2678" s="101" t="s">
        <v>8</v>
      </c>
      <c r="D2678" s="102">
        <v>28.55</v>
      </c>
    </row>
    <row r="2679" spans="1:4" ht="15" customHeight="1" x14ac:dyDescent="0.2">
      <c r="A2679" s="100" t="s">
        <v>17128</v>
      </c>
      <c r="B2679" s="101" t="s">
        <v>17129</v>
      </c>
      <c r="C2679" s="101" t="s">
        <v>8</v>
      </c>
      <c r="D2679" s="102">
        <v>25.61</v>
      </c>
    </row>
    <row r="2680" spans="1:4" ht="15" customHeight="1" x14ac:dyDescent="0.2">
      <c r="A2680" s="100" t="s">
        <v>17130</v>
      </c>
      <c r="B2680" s="101" t="s">
        <v>17131</v>
      </c>
      <c r="C2680" s="101" t="s">
        <v>8</v>
      </c>
      <c r="D2680" s="102">
        <v>22.7</v>
      </c>
    </row>
    <row r="2681" spans="1:4" ht="15" customHeight="1" x14ac:dyDescent="0.2">
      <c r="A2681" s="100" t="s">
        <v>17132</v>
      </c>
      <c r="B2681" s="101" t="s">
        <v>17133</v>
      </c>
      <c r="C2681" s="101" t="s">
        <v>3705</v>
      </c>
      <c r="D2681" s="102">
        <v>17892.509999999998</v>
      </c>
    </row>
    <row r="2682" spans="1:4" ht="15" customHeight="1" x14ac:dyDescent="0.2">
      <c r="A2682" s="100" t="s">
        <v>17134</v>
      </c>
      <c r="B2682" s="101" t="s">
        <v>17135</v>
      </c>
      <c r="C2682" s="101" t="s">
        <v>3705</v>
      </c>
      <c r="D2682" s="102">
        <v>23260.27</v>
      </c>
    </row>
    <row r="2683" spans="1:4" ht="15" customHeight="1" x14ac:dyDescent="0.2">
      <c r="A2683" s="100" t="s">
        <v>17136</v>
      </c>
      <c r="B2683" s="101" t="s">
        <v>17137</v>
      </c>
      <c r="C2683" s="101" t="s">
        <v>3705</v>
      </c>
      <c r="D2683" s="102">
        <v>20576.39</v>
      </c>
    </row>
    <row r="2684" spans="1:4" ht="15" customHeight="1" x14ac:dyDescent="0.2">
      <c r="A2684" s="100" t="s">
        <v>17138</v>
      </c>
      <c r="B2684" s="101" t="s">
        <v>17139</v>
      </c>
      <c r="C2684" s="101" t="s">
        <v>3705</v>
      </c>
      <c r="D2684" s="102">
        <v>12608.85</v>
      </c>
    </row>
    <row r="2685" spans="1:4" ht="15" customHeight="1" x14ac:dyDescent="0.2">
      <c r="A2685" s="100" t="s">
        <v>17140</v>
      </c>
      <c r="B2685" s="101" t="s">
        <v>13692</v>
      </c>
      <c r="C2685" s="101" t="s">
        <v>3705</v>
      </c>
      <c r="D2685" s="102">
        <v>9456.64</v>
      </c>
    </row>
    <row r="2686" spans="1:4" ht="15" customHeight="1" x14ac:dyDescent="0.2">
      <c r="A2686" s="100" t="s">
        <v>17141</v>
      </c>
      <c r="B2686" s="101" t="s">
        <v>13694</v>
      </c>
      <c r="C2686" s="101" t="s">
        <v>3705</v>
      </c>
      <c r="D2686" s="102">
        <v>11426.77</v>
      </c>
    </row>
    <row r="2687" spans="1:4" ht="15" customHeight="1" x14ac:dyDescent="0.2">
      <c r="A2687" s="100" t="s">
        <v>17142</v>
      </c>
      <c r="B2687" s="101" t="s">
        <v>13696</v>
      </c>
      <c r="C2687" s="101" t="s">
        <v>3705</v>
      </c>
      <c r="D2687" s="102">
        <v>13419.39</v>
      </c>
    </row>
    <row r="2688" spans="1:4" ht="15" customHeight="1" x14ac:dyDescent="0.2">
      <c r="A2688" s="100" t="s">
        <v>17143</v>
      </c>
      <c r="B2688" s="101" t="s">
        <v>13698</v>
      </c>
      <c r="C2688" s="101" t="s">
        <v>3705</v>
      </c>
      <c r="D2688" s="102">
        <v>16215.09</v>
      </c>
    </row>
    <row r="2689" spans="1:4" ht="15" customHeight="1" x14ac:dyDescent="0.2">
      <c r="A2689" s="100" t="s">
        <v>17144</v>
      </c>
      <c r="B2689" s="101" t="s">
        <v>13700</v>
      </c>
      <c r="C2689" s="101" t="s">
        <v>3705</v>
      </c>
      <c r="D2689" s="102">
        <v>15432.29</v>
      </c>
    </row>
    <row r="2690" spans="1:4" ht="15" customHeight="1" x14ac:dyDescent="0.2">
      <c r="A2690" s="100" t="s">
        <v>17145</v>
      </c>
      <c r="B2690" s="101" t="s">
        <v>13702</v>
      </c>
      <c r="C2690" s="101" t="s">
        <v>3705</v>
      </c>
      <c r="D2690" s="102">
        <v>18647.349999999999</v>
      </c>
    </row>
    <row r="2691" spans="1:4" ht="15" customHeight="1" x14ac:dyDescent="0.2">
      <c r="A2691" s="100" t="s">
        <v>17146</v>
      </c>
      <c r="B2691" s="101" t="s">
        <v>13704</v>
      </c>
      <c r="C2691" s="101" t="s">
        <v>3705</v>
      </c>
      <c r="D2691" s="102">
        <v>17445.2</v>
      </c>
    </row>
    <row r="2692" spans="1:4" ht="15" customHeight="1" x14ac:dyDescent="0.2">
      <c r="A2692" s="100" t="s">
        <v>17147</v>
      </c>
      <c r="B2692" s="101" t="s">
        <v>13706</v>
      </c>
      <c r="C2692" s="101" t="s">
        <v>3705</v>
      </c>
      <c r="D2692" s="102">
        <v>21079.62</v>
      </c>
    </row>
    <row r="2693" spans="1:4" ht="15" customHeight="1" x14ac:dyDescent="0.2">
      <c r="A2693" s="100" t="s">
        <v>17148</v>
      </c>
      <c r="B2693" s="101" t="s">
        <v>17149</v>
      </c>
      <c r="C2693" s="101" t="s">
        <v>8</v>
      </c>
      <c r="D2693" s="102">
        <v>189.1</v>
      </c>
    </row>
    <row r="2694" spans="1:4" ht="15" customHeight="1" x14ac:dyDescent="0.2">
      <c r="A2694" s="100" t="s">
        <v>17150</v>
      </c>
      <c r="B2694" s="101" t="s">
        <v>17151</v>
      </c>
      <c r="C2694" s="101" t="s">
        <v>8</v>
      </c>
      <c r="D2694" s="102">
        <v>172.92</v>
      </c>
    </row>
    <row r="2695" spans="1:4" ht="15" customHeight="1" x14ac:dyDescent="0.2">
      <c r="A2695" s="100" t="s">
        <v>17152</v>
      </c>
      <c r="B2695" s="101" t="s">
        <v>17153</v>
      </c>
      <c r="C2695" s="101" t="s">
        <v>8</v>
      </c>
      <c r="D2695" s="102">
        <v>156.74</v>
      </c>
    </row>
    <row r="2696" spans="1:4" ht="15" customHeight="1" x14ac:dyDescent="0.2">
      <c r="A2696" s="100" t="s">
        <v>17154</v>
      </c>
      <c r="B2696" s="101" t="s">
        <v>17155</v>
      </c>
      <c r="C2696" s="101" t="s">
        <v>8</v>
      </c>
      <c r="D2696" s="102">
        <v>140.57</v>
      </c>
    </row>
    <row r="2697" spans="1:4" ht="15" customHeight="1" x14ac:dyDescent="0.2">
      <c r="A2697" s="100" t="s">
        <v>17156</v>
      </c>
      <c r="B2697" s="101" t="s">
        <v>17157</v>
      </c>
      <c r="C2697" s="101" t="s">
        <v>8</v>
      </c>
      <c r="D2697" s="102">
        <v>124.39</v>
      </c>
    </row>
    <row r="2698" spans="1:4" ht="15" customHeight="1" x14ac:dyDescent="0.2">
      <c r="A2698" s="100" t="s">
        <v>17158</v>
      </c>
      <c r="B2698" s="101" t="s">
        <v>17159</v>
      </c>
      <c r="C2698" s="101" t="s">
        <v>8</v>
      </c>
      <c r="D2698" s="102">
        <v>111.52</v>
      </c>
    </row>
    <row r="2699" spans="1:4" ht="15" customHeight="1" x14ac:dyDescent="0.2">
      <c r="A2699" s="100" t="s">
        <v>17160</v>
      </c>
      <c r="B2699" s="101" t="s">
        <v>17161</v>
      </c>
      <c r="C2699" s="101" t="s">
        <v>8</v>
      </c>
      <c r="D2699" s="102">
        <v>79.67</v>
      </c>
    </row>
    <row r="2700" spans="1:4" ht="15" customHeight="1" x14ac:dyDescent="0.2">
      <c r="A2700" s="100" t="s">
        <v>17162</v>
      </c>
      <c r="B2700" s="101" t="s">
        <v>17163</v>
      </c>
      <c r="C2700" s="101" t="s">
        <v>8</v>
      </c>
      <c r="D2700" s="102">
        <v>189.1</v>
      </c>
    </row>
    <row r="2701" spans="1:4" ht="15" customHeight="1" x14ac:dyDescent="0.2">
      <c r="A2701" s="100" t="s">
        <v>17164</v>
      </c>
      <c r="B2701" s="101" t="s">
        <v>17165</v>
      </c>
      <c r="C2701" s="101" t="s">
        <v>8</v>
      </c>
      <c r="D2701" s="102">
        <v>172.92</v>
      </c>
    </row>
    <row r="2702" spans="1:4" ht="15" customHeight="1" x14ac:dyDescent="0.2">
      <c r="A2702" s="100" t="s">
        <v>17166</v>
      </c>
      <c r="B2702" s="101" t="s">
        <v>17167</v>
      </c>
      <c r="C2702" s="101" t="s">
        <v>8</v>
      </c>
      <c r="D2702" s="102">
        <v>156.74</v>
      </c>
    </row>
    <row r="2703" spans="1:4" ht="15" customHeight="1" x14ac:dyDescent="0.2">
      <c r="A2703" s="100" t="s">
        <v>17168</v>
      </c>
      <c r="B2703" s="101" t="s">
        <v>17169</v>
      </c>
      <c r="C2703" s="101" t="s">
        <v>8</v>
      </c>
      <c r="D2703" s="102">
        <v>140.57</v>
      </c>
    </row>
    <row r="2704" spans="1:4" ht="15" customHeight="1" x14ac:dyDescent="0.2">
      <c r="A2704" s="100" t="s">
        <v>17170</v>
      </c>
      <c r="B2704" s="101" t="s">
        <v>17171</v>
      </c>
      <c r="C2704" s="101" t="s">
        <v>8</v>
      </c>
      <c r="D2704" s="102">
        <v>124.39</v>
      </c>
    </row>
    <row r="2705" spans="1:4" ht="15" customHeight="1" x14ac:dyDescent="0.2">
      <c r="A2705" s="100" t="s">
        <v>17172</v>
      </c>
      <c r="B2705" s="101" t="s">
        <v>17173</v>
      </c>
      <c r="C2705" s="101" t="s">
        <v>8</v>
      </c>
      <c r="D2705" s="102">
        <v>111.52</v>
      </c>
    </row>
    <row r="2706" spans="1:4" ht="15" customHeight="1" x14ac:dyDescent="0.2">
      <c r="A2706" s="100" t="s">
        <v>17174</v>
      </c>
      <c r="B2706" s="101" t="s">
        <v>17175</v>
      </c>
      <c r="C2706" s="101" t="s">
        <v>8</v>
      </c>
      <c r="D2706" s="102">
        <v>79.67</v>
      </c>
    </row>
    <row r="2707" spans="1:4" ht="15" customHeight="1" x14ac:dyDescent="0.2">
      <c r="A2707" s="100" t="s">
        <v>17176</v>
      </c>
      <c r="B2707" s="101" t="s">
        <v>17177</v>
      </c>
      <c r="C2707" s="101" t="s">
        <v>8</v>
      </c>
      <c r="D2707" s="102">
        <v>54.13</v>
      </c>
    </row>
    <row r="2708" spans="1:4" ht="15" customHeight="1" x14ac:dyDescent="0.2">
      <c r="A2708" s="100" t="s">
        <v>17178</v>
      </c>
      <c r="B2708" s="101" t="s">
        <v>17179</v>
      </c>
      <c r="C2708" s="101" t="s">
        <v>8</v>
      </c>
      <c r="D2708" s="102">
        <v>82.06</v>
      </c>
    </row>
    <row r="2709" spans="1:4" ht="15" customHeight="1" x14ac:dyDescent="0.2">
      <c r="A2709" s="100" t="s">
        <v>17180</v>
      </c>
      <c r="B2709" s="101" t="s">
        <v>17181</v>
      </c>
      <c r="C2709" s="101" t="s">
        <v>8</v>
      </c>
      <c r="D2709" s="102">
        <v>9.39</v>
      </c>
    </row>
    <row r="2710" spans="1:4" ht="15" customHeight="1" x14ac:dyDescent="0.2">
      <c r="A2710" s="100" t="s">
        <v>17182</v>
      </c>
      <c r="B2710" s="101" t="s">
        <v>17183</v>
      </c>
      <c r="C2710" s="101" t="s">
        <v>8</v>
      </c>
      <c r="D2710" s="102">
        <v>25.28</v>
      </c>
    </row>
    <row r="2711" spans="1:4" ht="15" customHeight="1" x14ac:dyDescent="0.2">
      <c r="A2711" s="100" t="s">
        <v>17184</v>
      </c>
      <c r="B2711" s="101" t="s">
        <v>17185</v>
      </c>
      <c r="C2711" s="101" t="s">
        <v>8</v>
      </c>
      <c r="D2711" s="102">
        <v>23.23</v>
      </c>
    </row>
    <row r="2712" spans="1:4" ht="15" customHeight="1" x14ac:dyDescent="0.2">
      <c r="A2712" s="100" t="s">
        <v>17186</v>
      </c>
      <c r="B2712" s="101" t="s">
        <v>17187</v>
      </c>
      <c r="C2712" s="101" t="s">
        <v>8</v>
      </c>
      <c r="D2712" s="102">
        <v>35.75</v>
      </c>
    </row>
    <row r="2713" spans="1:4" ht="15" customHeight="1" x14ac:dyDescent="0.2">
      <c r="A2713" s="100" t="s">
        <v>17188</v>
      </c>
      <c r="B2713" s="101" t="s">
        <v>17189</v>
      </c>
      <c r="C2713" s="101" t="s">
        <v>8</v>
      </c>
      <c r="D2713" s="102">
        <v>32.049999999999997</v>
      </c>
    </row>
    <row r="2714" spans="1:4" ht="15" customHeight="1" x14ac:dyDescent="0.2">
      <c r="A2714" s="100" t="s">
        <v>17190</v>
      </c>
      <c r="B2714" s="101" t="s">
        <v>17191</v>
      </c>
      <c r="C2714" s="101" t="s">
        <v>8</v>
      </c>
      <c r="D2714" s="102">
        <v>28.74</v>
      </c>
    </row>
    <row r="2715" spans="1:4" ht="15" customHeight="1" x14ac:dyDescent="0.2">
      <c r="A2715" s="100" t="s">
        <v>17192</v>
      </c>
      <c r="B2715" s="101" t="s">
        <v>17193</v>
      </c>
      <c r="C2715" s="101" t="s">
        <v>8</v>
      </c>
      <c r="D2715" s="102">
        <v>35.75</v>
      </c>
    </row>
    <row r="2716" spans="1:4" ht="15" customHeight="1" x14ac:dyDescent="0.2">
      <c r="A2716" s="100" t="s">
        <v>17194</v>
      </c>
      <c r="B2716" s="101" t="s">
        <v>17195</v>
      </c>
      <c r="C2716" s="101" t="s">
        <v>8</v>
      </c>
      <c r="D2716" s="102">
        <v>35.75</v>
      </c>
    </row>
    <row r="2717" spans="1:4" ht="15" customHeight="1" x14ac:dyDescent="0.2">
      <c r="A2717" s="100" t="s">
        <v>17196</v>
      </c>
      <c r="B2717" s="101" t="s">
        <v>17197</v>
      </c>
      <c r="C2717" s="101" t="s">
        <v>8</v>
      </c>
      <c r="D2717" s="102">
        <v>32.049999999999997</v>
      </c>
    </row>
    <row r="2718" spans="1:4" ht="15" customHeight="1" x14ac:dyDescent="0.2">
      <c r="A2718" s="100" t="s">
        <v>17198</v>
      </c>
      <c r="B2718" s="101" t="s">
        <v>17199</v>
      </c>
      <c r="C2718" s="101" t="s">
        <v>8</v>
      </c>
      <c r="D2718" s="102">
        <v>28.74</v>
      </c>
    </row>
    <row r="2719" spans="1:4" ht="15" customHeight="1" x14ac:dyDescent="0.2">
      <c r="A2719" s="100" t="s">
        <v>17200</v>
      </c>
      <c r="B2719" s="101" t="s">
        <v>17201</v>
      </c>
      <c r="C2719" s="101" t="s">
        <v>8</v>
      </c>
      <c r="D2719" s="102">
        <v>32.049999999999997</v>
      </c>
    </row>
    <row r="2720" spans="1:4" ht="15" customHeight="1" x14ac:dyDescent="0.2">
      <c r="A2720" s="100" t="s">
        <v>17202</v>
      </c>
      <c r="B2720" s="101" t="s">
        <v>17203</v>
      </c>
      <c r="C2720" s="101" t="s">
        <v>8</v>
      </c>
      <c r="D2720" s="102">
        <v>28.74</v>
      </c>
    </row>
    <row r="2721" spans="1:4" ht="15" customHeight="1" x14ac:dyDescent="0.2">
      <c r="A2721" s="100" t="s">
        <v>17204</v>
      </c>
      <c r="B2721" s="101" t="s">
        <v>17205</v>
      </c>
      <c r="C2721" s="101" t="s">
        <v>8</v>
      </c>
      <c r="D2721" s="102">
        <v>20.39</v>
      </c>
    </row>
    <row r="2722" spans="1:4" ht="15" customHeight="1" x14ac:dyDescent="0.2">
      <c r="A2722" s="100" t="s">
        <v>17206</v>
      </c>
      <c r="B2722" s="101" t="s">
        <v>17207</v>
      </c>
      <c r="C2722" s="101" t="s">
        <v>8</v>
      </c>
      <c r="D2722" s="102">
        <v>24.89</v>
      </c>
    </row>
    <row r="2723" spans="1:4" ht="15" customHeight="1" x14ac:dyDescent="0.2">
      <c r="A2723" s="100" t="s">
        <v>17208</v>
      </c>
      <c r="B2723" s="101" t="s">
        <v>17209</v>
      </c>
      <c r="C2723" s="101" t="s">
        <v>8</v>
      </c>
      <c r="D2723" s="102">
        <v>22.64</v>
      </c>
    </row>
    <row r="2724" spans="1:4" ht="15" customHeight="1" x14ac:dyDescent="0.2">
      <c r="A2724" s="100" t="s">
        <v>17210</v>
      </c>
      <c r="B2724" s="101" t="s">
        <v>17211</v>
      </c>
      <c r="C2724" s="101" t="s">
        <v>8</v>
      </c>
      <c r="D2724" s="102">
        <v>20.39</v>
      </c>
    </row>
    <row r="2725" spans="1:4" ht="15" customHeight="1" x14ac:dyDescent="0.2">
      <c r="A2725" s="100" t="s">
        <v>17212</v>
      </c>
      <c r="B2725" s="101" t="s">
        <v>17213</v>
      </c>
      <c r="C2725" s="101" t="s">
        <v>8</v>
      </c>
      <c r="D2725" s="102">
        <v>33.69</v>
      </c>
    </row>
    <row r="2726" spans="1:4" ht="15" customHeight="1" x14ac:dyDescent="0.2">
      <c r="A2726" s="100" t="s">
        <v>17214</v>
      </c>
      <c r="B2726" s="101" t="s">
        <v>17215</v>
      </c>
      <c r="C2726" s="101" t="s">
        <v>8</v>
      </c>
      <c r="D2726" s="102">
        <v>157.19999999999999</v>
      </c>
    </row>
    <row r="2727" spans="1:4" ht="15" customHeight="1" x14ac:dyDescent="0.2">
      <c r="A2727" s="100" t="s">
        <v>17216</v>
      </c>
      <c r="B2727" s="101" t="s">
        <v>17217</v>
      </c>
      <c r="C2727" s="101" t="s">
        <v>8</v>
      </c>
      <c r="D2727" s="102">
        <v>142.5</v>
      </c>
    </row>
    <row r="2728" spans="1:4" ht="15" customHeight="1" x14ac:dyDescent="0.2">
      <c r="A2728" s="100" t="s">
        <v>17218</v>
      </c>
      <c r="B2728" s="101" t="s">
        <v>17219</v>
      </c>
      <c r="C2728" s="101" t="s">
        <v>8</v>
      </c>
      <c r="D2728" s="102">
        <v>127.79</v>
      </c>
    </row>
    <row r="2729" spans="1:4" ht="15" customHeight="1" x14ac:dyDescent="0.2">
      <c r="A2729" s="100" t="s">
        <v>17220</v>
      </c>
      <c r="B2729" s="101" t="s">
        <v>17221</v>
      </c>
      <c r="C2729" s="101" t="s">
        <v>8</v>
      </c>
      <c r="D2729" s="102">
        <v>113.08</v>
      </c>
    </row>
    <row r="2730" spans="1:4" ht="15" customHeight="1" x14ac:dyDescent="0.2">
      <c r="A2730" s="100" t="s">
        <v>17222</v>
      </c>
      <c r="B2730" s="101" t="s">
        <v>17223</v>
      </c>
      <c r="C2730" s="101" t="s">
        <v>8</v>
      </c>
      <c r="D2730" s="102">
        <v>101.38</v>
      </c>
    </row>
    <row r="2731" spans="1:4" ht="15" customHeight="1" x14ac:dyDescent="0.2">
      <c r="A2731" s="100" t="s">
        <v>17224</v>
      </c>
      <c r="B2731" s="101" t="s">
        <v>17225</v>
      </c>
      <c r="C2731" s="101" t="s">
        <v>8</v>
      </c>
      <c r="D2731" s="102">
        <v>72.430000000000007</v>
      </c>
    </row>
    <row r="2732" spans="1:4" ht="15" customHeight="1" x14ac:dyDescent="0.2">
      <c r="A2732" s="100" t="s">
        <v>17226</v>
      </c>
      <c r="B2732" s="101" t="s">
        <v>17227</v>
      </c>
      <c r="C2732" s="101" t="s">
        <v>8</v>
      </c>
      <c r="D2732" s="102">
        <v>157.19999999999999</v>
      </c>
    </row>
    <row r="2733" spans="1:4" ht="15" customHeight="1" x14ac:dyDescent="0.2">
      <c r="A2733" s="100" t="s">
        <v>17228</v>
      </c>
      <c r="B2733" s="101" t="s">
        <v>17229</v>
      </c>
      <c r="C2733" s="101" t="s">
        <v>8</v>
      </c>
      <c r="D2733" s="102">
        <v>142.5</v>
      </c>
    </row>
    <row r="2734" spans="1:4" ht="15" customHeight="1" x14ac:dyDescent="0.2">
      <c r="A2734" s="100" t="s">
        <v>17230</v>
      </c>
      <c r="B2734" s="101" t="s">
        <v>17231</v>
      </c>
      <c r="C2734" s="101" t="s">
        <v>8</v>
      </c>
      <c r="D2734" s="102">
        <v>127.79</v>
      </c>
    </row>
    <row r="2735" spans="1:4" ht="15" customHeight="1" x14ac:dyDescent="0.2">
      <c r="A2735" s="100" t="s">
        <v>17232</v>
      </c>
      <c r="B2735" s="101" t="s">
        <v>17233</v>
      </c>
      <c r="C2735" s="101" t="s">
        <v>8</v>
      </c>
      <c r="D2735" s="102">
        <v>113.08</v>
      </c>
    </row>
    <row r="2736" spans="1:4" ht="15" customHeight="1" x14ac:dyDescent="0.2">
      <c r="A2736" s="100" t="s">
        <v>17234</v>
      </c>
      <c r="B2736" s="101" t="s">
        <v>17235</v>
      </c>
      <c r="C2736" s="101" t="s">
        <v>8</v>
      </c>
      <c r="D2736" s="102">
        <v>101.38</v>
      </c>
    </row>
    <row r="2737" spans="1:4" ht="15" customHeight="1" x14ac:dyDescent="0.2">
      <c r="A2737" s="100" t="s">
        <v>17236</v>
      </c>
      <c r="B2737" s="101" t="s">
        <v>17237</v>
      </c>
      <c r="C2737" s="101" t="s">
        <v>8</v>
      </c>
      <c r="D2737" s="102">
        <v>72.430000000000007</v>
      </c>
    </row>
    <row r="2738" spans="1:4" ht="15" customHeight="1" x14ac:dyDescent="0.2">
      <c r="A2738" s="100" t="s">
        <v>17238</v>
      </c>
      <c r="B2738" s="101" t="s">
        <v>17239</v>
      </c>
      <c r="C2738" s="101" t="s">
        <v>8</v>
      </c>
      <c r="D2738" s="102">
        <v>22.98</v>
      </c>
    </row>
    <row r="2739" spans="1:4" ht="15" customHeight="1" x14ac:dyDescent="0.2">
      <c r="A2739" s="100" t="s">
        <v>17240</v>
      </c>
      <c r="B2739" s="101" t="s">
        <v>17241</v>
      </c>
      <c r="C2739" s="101" t="s">
        <v>8</v>
      </c>
      <c r="D2739" s="102">
        <v>21.12</v>
      </c>
    </row>
    <row r="2740" spans="1:4" ht="15" customHeight="1" x14ac:dyDescent="0.2">
      <c r="A2740" s="100" t="s">
        <v>17242</v>
      </c>
      <c r="B2740" s="101" t="s">
        <v>17243</v>
      </c>
      <c r="C2740" s="101" t="s">
        <v>8</v>
      </c>
      <c r="D2740" s="102">
        <v>32.5</v>
      </c>
    </row>
    <row r="2741" spans="1:4" ht="15" customHeight="1" x14ac:dyDescent="0.2">
      <c r="A2741" s="100" t="s">
        <v>17244</v>
      </c>
      <c r="B2741" s="101" t="s">
        <v>17245</v>
      </c>
      <c r="C2741" s="101" t="s">
        <v>8</v>
      </c>
      <c r="D2741" s="102">
        <v>29.14</v>
      </c>
    </row>
    <row r="2742" spans="1:4" ht="15" customHeight="1" x14ac:dyDescent="0.2">
      <c r="A2742" s="100" t="s">
        <v>17246</v>
      </c>
      <c r="B2742" s="101" t="s">
        <v>17247</v>
      </c>
      <c r="C2742" s="101" t="s">
        <v>8</v>
      </c>
      <c r="D2742" s="102">
        <v>26.12</v>
      </c>
    </row>
    <row r="2743" spans="1:4" ht="15" customHeight="1" x14ac:dyDescent="0.2">
      <c r="A2743" s="100" t="s">
        <v>17248</v>
      </c>
      <c r="B2743" s="101" t="s">
        <v>17249</v>
      </c>
      <c r="C2743" s="101" t="s">
        <v>8</v>
      </c>
      <c r="D2743" s="102">
        <v>29.14</v>
      </c>
    </row>
    <row r="2744" spans="1:4" ht="15" customHeight="1" x14ac:dyDescent="0.2">
      <c r="A2744" s="100" t="s">
        <v>17250</v>
      </c>
      <c r="B2744" s="101" t="s">
        <v>17251</v>
      </c>
      <c r="C2744" s="101" t="s">
        <v>8</v>
      </c>
      <c r="D2744" s="102">
        <v>26.12</v>
      </c>
    </row>
    <row r="2745" spans="1:4" ht="15" customHeight="1" x14ac:dyDescent="0.2">
      <c r="A2745" s="100" t="s">
        <v>17252</v>
      </c>
      <c r="B2745" s="101" t="s">
        <v>17253</v>
      </c>
      <c r="C2745" s="101" t="s">
        <v>8</v>
      </c>
      <c r="D2745" s="102">
        <v>18.53</v>
      </c>
    </row>
    <row r="2746" spans="1:4" ht="15" customHeight="1" x14ac:dyDescent="0.2">
      <c r="A2746" s="100" t="s">
        <v>17254</v>
      </c>
      <c r="B2746" s="101" t="s">
        <v>17255</v>
      </c>
      <c r="C2746" s="101" t="s">
        <v>8</v>
      </c>
      <c r="D2746" s="102">
        <v>32.950000000000003</v>
      </c>
    </row>
    <row r="2747" spans="1:4" ht="15" customHeight="1" x14ac:dyDescent="0.2">
      <c r="A2747" s="100" t="s">
        <v>17256</v>
      </c>
      <c r="B2747" s="101" t="s">
        <v>17257</v>
      </c>
      <c r="C2747" s="101" t="s">
        <v>8</v>
      </c>
      <c r="D2747" s="102">
        <v>29.71</v>
      </c>
    </row>
    <row r="2748" spans="1:4" ht="15" customHeight="1" x14ac:dyDescent="0.2">
      <c r="A2748" s="100" t="s">
        <v>17258</v>
      </c>
      <c r="B2748" s="101" t="s">
        <v>17259</v>
      </c>
      <c r="C2748" s="101" t="s">
        <v>8</v>
      </c>
      <c r="D2748" s="102">
        <v>26.47</v>
      </c>
    </row>
    <row r="2749" spans="1:4" ht="15" customHeight="1" x14ac:dyDescent="0.2">
      <c r="A2749" s="100" t="s">
        <v>17260</v>
      </c>
      <c r="B2749" s="101" t="s">
        <v>17261</v>
      </c>
      <c r="C2749" s="101" t="s">
        <v>8</v>
      </c>
      <c r="D2749" s="102">
        <v>26.12</v>
      </c>
    </row>
    <row r="2750" spans="1:4" ht="15" customHeight="1" x14ac:dyDescent="0.2">
      <c r="A2750" s="100" t="s">
        <v>17262</v>
      </c>
      <c r="B2750" s="101" t="s">
        <v>17263</v>
      </c>
      <c r="C2750" s="101" t="s">
        <v>8</v>
      </c>
      <c r="D2750" s="102">
        <v>18.53</v>
      </c>
    </row>
    <row r="2751" spans="1:4" ht="15" customHeight="1" x14ac:dyDescent="0.2">
      <c r="A2751" s="100" t="s">
        <v>17264</v>
      </c>
      <c r="B2751" s="101" t="s">
        <v>17265</v>
      </c>
      <c r="C2751" s="101" t="s">
        <v>8</v>
      </c>
      <c r="D2751" s="102">
        <v>16.8</v>
      </c>
    </row>
    <row r="2752" spans="1:4" ht="15" customHeight="1" x14ac:dyDescent="0.2">
      <c r="A2752" s="100" t="s">
        <v>17266</v>
      </c>
      <c r="B2752" s="101" t="s">
        <v>17267</v>
      </c>
      <c r="C2752" s="101" t="s">
        <v>8</v>
      </c>
      <c r="D2752" s="102">
        <v>32.5</v>
      </c>
    </row>
    <row r="2753" spans="1:4" ht="15" customHeight="1" x14ac:dyDescent="0.2">
      <c r="A2753" s="100" t="s">
        <v>17268</v>
      </c>
      <c r="B2753" s="101" t="s">
        <v>17269</v>
      </c>
      <c r="C2753" s="101" t="s">
        <v>8</v>
      </c>
      <c r="D2753" s="102">
        <v>26.12</v>
      </c>
    </row>
    <row r="2754" spans="1:4" ht="15" customHeight="1" x14ac:dyDescent="0.2">
      <c r="A2754" s="100" t="s">
        <v>17270</v>
      </c>
      <c r="B2754" s="101" t="s">
        <v>17271</v>
      </c>
      <c r="C2754" s="101" t="s">
        <v>8</v>
      </c>
      <c r="D2754" s="102">
        <v>18.53</v>
      </c>
    </row>
    <row r="2755" spans="1:4" ht="15" customHeight="1" x14ac:dyDescent="0.2">
      <c r="A2755" s="100" t="s">
        <v>17272</v>
      </c>
      <c r="B2755" s="101" t="s">
        <v>17273</v>
      </c>
      <c r="C2755" s="101" t="s">
        <v>8</v>
      </c>
      <c r="D2755" s="102">
        <v>24.68</v>
      </c>
    </row>
    <row r="2756" spans="1:4" ht="15" customHeight="1" x14ac:dyDescent="0.2">
      <c r="A2756" s="100" t="s">
        <v>17274</v>
      </c>
      <c r="B2756" s="101" t="s">
        <v>17275</v>
      </c>
      <c r="C2756" s="101" t="s">
        <v>8</v>
      </c>
      <c r="D2756" s="102">
        <v>16.8</v>
      </c>
    </row>
    <row r="2757" spans="1:4" ht="15" customHeight="1" x14ac:dyDescent="0.2">
      <c r="A2757" s="100" t="s">
        <v>17276</v>
      </c>
      <c r="B2757" s="101" t="s">
        <v>17277</v>
      </c>
      <c r="C2757" s="101" t="s">
        <v>8</v>
      </c>
      <c r="D2757" s="102">
        <v>16.8</v>
      </c>
    </row>
    <row r="2758" spans="1:4" ht="15" customHeight="1" x14ac:dyDescent="0.2">
      <c r="A2758" s="100" t="s">
        <v>17278</v>
      </c>
      <c r="B2758" s="101" t="s">
        <v>17279</v>
      </c>
      <c r="C2758" s="101" t="s">
        <v>4</v>
      </c>
      <c r="D2758" s="102">
        <v>7.69</v>
      </c>
    </row>
    <row r="2759" spans="1:4" ht="15" customHeight="1" x14ac:dyDescent="0.2">
      <c r="A2759" s="100" t="s">
        <v>17280</v>
      </c>
      <c r="B2759" s="101" t="s">
        <v>21468</v>
      </c>
      <c r="C2759" s="101" t="s">
        <v>4</v>
      </c>
      <c r="D2759" s="102">
        <v>7.72</v>
      </c>
    </row>
    <row r="2760" spans="1:4" ht="15" customHeight="1" x14ac:dyDescent="0.2">
      <c r="A2760" s="100" t="s">
        <v>17281</v>
      </c>
      <c r="B2760" s="101" t="s">
        <v>21469</v>
      </c>
      <c r="C2760" s="101" t="s">
        <v>4</v>
      </c>
      <c r="D2760" s="102">
        <v>7.71</v>
      </c>
    </row>
    <row r="2761" spans="1:4" ht="15" customHeight="1" x14ac:dyDescent="0.2">
      <c r="A2761" s="100" t="s">
        <v>17282</v>
      </c>
      <c r="B2761" s="101" t="s">
        <v>21470</v>
      </c>
      <c r="C2761" s="101" t="s">
        <v>4</v>
      </c>
      <c r="D2761" s="102">
        <v>7.37</v>
      </c>
    </row>
    <row r="2762" spans="1:4" ht="15" customHeight="1" x14ac:dyDescent="0.2">
      <c r="A2762" s="100" t="s">
        <v>17283</v>
      </c>
      <c r="B2762" s="101" t="s">
        <v>21471</v>
      </c>
      <c r="C2762" s="101" t="s">
        <v>4</v>
      </c>
      <c r="D2762" s="102">
        <v>7.01</v>
      </c>
    </row>
    <row r="2763" spans="1:4" ht="15" customHeight="1" x14ac:dyDescent="0.2">
      <c r="A2763" s="100" t="s">
        <v>17284</v>
      </c>
      <c r="B2763" s="101" t="s">
        <v>21472</v>
      </c>
      <c r="C2763" s="101" t="s">
        <v>4</v>
      </c>
      <c r="D2763" s="102">
        <v>7.01</v>
      </c>
    </row>
    <row r="2764" spans="1:4" ht="15" customHeight="1" x14ac:dyDescent="0.2">
      <c r="A2764" s="100" t="s">
        <v>17285</v>
      </c>
      <c r="B2764" s="101" t="s">
        <v>21473</v>
      </c>
      <c r="C2764" s="101" t="s">
        <v>4</v>
      </c>
      <c r="D2764" s="102">
        <v>7.01</v>
      </c>
    </row>
    <row r="2765" spans="1:4" ht="15" customHeight="1" x14ac:dyDescent="0.2">
      <c r="A2765" s="100" t="s">
        <v>17286</v>
      </c>
      <c r="B2765" s="101" t="s">
        <v>21474</v>
      </c>
      <c r="C2765" s="101" t="s">
        <v>4</v>
      </c>
      <c r="D2765" s="102">
        <v>7.01</v>
      </c>
    </row>
    <row r="2766" spans="1:4" ht="15" customHeight="1" x14ac:dyDescent="0.2">
      <c r="A2766" s="100" t="s">
        <v>17287</v>
      </c>
      <c r="B2766" s="101" t="s">
        <v>21475</v>
      </c>
      <c r="C2766" s="101" t="s">
        <v>4</v>
      </c>
      <c r="D2766" s="102">
        <v>8.0299999999999994</v>
      </c>
    </row>
    <row r="2767" spans="1:4" ht="15" customHeight="1" x14ac:dyDescent="0.2">
      <c r="A2767" s="100" t="s">
        <v>17288</v>
      </c>
      <c r="B2767" s="101" t="s">
        <v>21476</v>
      </c>
      <c r="C2767" s="101" t="s">
        <v>4</v>
      </c>
      <c r="D2767" s="102">
        <v>7.71</v>
      </c>
    </row>
    <row r="2768" spans="1:4" ht="15" customHeight="1" x14ac:dyDescent="0.2">
      <c r="A2768" s="100" t="s">
        <v>17289</v>
      </c>
      <c r="B2768" s="101" t="s">
        <v>21477</v>
      </c>
      <c r="C2768" s="101" t="s">
        <v>4</v>
      </c>
      <c r="D2768" s="102">
        <v>7.71</v>
      </c>
    </row>
    <row r="2769" spans="1:4" ht="15" customHeight="1" x14ac:dyDescent="0.2">
      <c r="A2769" s="100" t="s">
        <v>17290</v>
      </c>
      <c r="B2769" s="101" t="s">
        <v>21478</v>
      </c>
      <c r="C2769" s="101" t="s">
        <v>4</v>
      </c>
      <c r="D2769" s="102">
        <v>8.16</v>
      </c>
    </row>
    <row r="2770" spans="1:4" ht="15" customHeight="1" x14ac:dyDescent="0.2">
      <c r="A2770" s="100" t="s">
        <v>17291</v>
      </c>
      <c r="B2770" s="101" t="s">
        <v>21479</v>
      </c>
      <c r="C2770" s="101" t="s">
        <v>4</v>
      </c>
      <c r="D2770" s="102">
        <v>8.3699999999999992</v>
      </c>
    </row>
    <row r="2771" spans="1:4" ht="15" customHeight="1" x14ac:dyDescent="0.2">
      <c r="A2771" s="100" t="s">
        <v>17292</v>
      </c>
      <c r="B2771" s="101" t="s">
        <v>17293</v>
      </c>
      <c r="C2771" s="101" t="s">
        <v>4</v>
      </c>
      <c r="D2771" s="102">
        <v>8.36</v>
      </c>
    </row>
    <row r="2772" spans="1:4" ht="15" customHeight="1" x14ac:dyDescent="0.2">
      <c r="A2772" s="100" t="s">
        <v>17294</v>
      </c>
      <c r="B2772" s="101" t="s">
        <v>21480</v>
      </c>
      <c r="C2772" s="101" t="s">
        <v>4</v>
      </c>
      <c r="D2772" s="102">
        <v>8.02</v>
      </c>
    </row>
    <row r="2773" spans="1:4" ht="15" customHeight="1" x14ac:dyDescent="0.2">
      <c r="A2773" s="100" t="s">
        <v>17295</v>
      </c>
      <c r="B2773" s="101" t="s">
        <v>21481</v>
      </c>
      <c r="C2773" s="101" t="s">
        <v>4</v>
      </c>
      <c r="D2773" s="102">
        <v>7.66</v>
      </c>
    </row>
    <row r="2774" spans="1:4" ht="15" customHeight="1" x14ac:dyDescent="0.2">
      <c r="A2774" s="100" t="s">
        <v>17296</v>
      </c>
      <c r="B2774" s="101" t="s">
        <v>21482</v>
      </c>
      <c r="C2774" s="101" t="s">
        <v>4</v>
      </c>
      <c r="D2774" s="102">
        <v>7.66</v>
      </c>
    </row>
    <row r="2775" spans="1:4" ht="15" customHeight="1" x14ac:dyDescent="0.2">
      <c r="A2775" s="100" t="s">
        <v>17297</v>
      </c>
      <c r="B2775" s="101" t="s">
        <v>21483</v>
      </c>
      <c r="C2775" s="101" t="s">
        <v>4</v>
      </c>
      <c r="D2775" s="102">
        <v>7.66</v>
      </c>
    </row>
    <row r="2776" spans="1:4" ht="15" customHeight="1" x14ac:dyDescent="0.2">
      <c r="A2776" s="100" t="s">
        <v>17298</v>
      </c>
      <c r="B2776" s="101" t="s">
        <v>17299</v>
      </c>
      <c r="C2776" s="101" t="s">
        <v>4</v>
      </c>
      <c r="D2776" s="102">
        <v>7.66</v>
      </c>
    </row>
    <row r="2777" spans="1:4" ht="15" customHeight="1" x14ac:dyDescent="0.2">
      <c r="A2777" s="100" t="s">
        <v>17300</v>
      </c>
      <c r="B2777" s="101" t="s">
        <v>17301</v>
      </c>
      <c r="C2777" s="101" t="s">
        <v>4</v>
      </c>
      <c r="D2777" s="102">
        <v>8.84</v>
      </c>
    </row>
    <row r="2778" spans="1:4" ht="15" customHeight="1" x14ac:dyDescent="0.2">
      <c r="A2778" s="100" t="s">
        <v>17302</v>
      </c>
      <c r="B2778" s="101" t="s">
        <v>21484</v>
      </c>
      <c r="C2778" s="101" t="s">
        <v>4</v>
      </c>
      <c r="D2778" s="102">
        <v>8.41</v>
      </c>
    </row>
    <row r="2779" spans="1:4" ht="15" customHeight="1" x14ac:dyDescent="0.2">
      <c r="A2779" s="100" t="s">
        <v>17303</v>
      </c>
      <c r="B2779" s="101" t="s">
        <v>21485</v>
      </c>
      <c r="C2779" s="101" t="s">
        <v>4</v>
      </c>
      <c r="D2779" s="102">
        <v>8.41</v>
      </c>
    </row>
    <row r="2780" spans="1:4" ht="15" customHeight="1" x14ac:dyDescent="0.2">
      <c r="A2780" s="100" t="s">
        <v>17304</v>
      </c>
      <c r="B2780" s="101" t="s">
        <v>21486</v>
      </c>
      <c r="C2780" s="101" t="s">
        <v>4</v>
      </c>
      <c r="D2780" s="102">
        <v>8.9700000000000006</v>
      </c>
    </row>
    <row r="2781" spans="1:4" ht="15" customHeight="1" x14ac:dyDescent="0.2">
      <c r="A2781" s="100" t="s">
        <v>17305</v>
      </c>
      <c r="B2781" s="101" t="s">
        <v>21487</v>
      </c>
      <c r="C2781" s="101" t="s">
        <v>15645</v>
      </c>
      <c r="D2781" s="102">
        <v>0.33</v>
      </c>
    </row>
    <row r="2782" spans="1:4" ht="15" customHeight="1" x14ac:dyDescent="0.2">
      <c r="A2782" s="100" t="s">
        <v>17306</v>
      </c>
      <c r="B2782" s="101" t="s">
        <v>12401</v>
      </c>
      <c r="C2782" s="101" t="s">
        <v>15645</v>
      </c>
      <c r="D2782" s="102">
        <v>55</v>
      </c>
    </row>
    <row r="2783" spans="1:4" ht="15" customHeight="1" x14ac:dyDescent="0.2">
      <c r="A2783" s="100" t="s">
        <v>17307</v>
      </c>
      <c r="B2783" s="101" t="s">
        <v>12391</v>
      </c>
      <c r="C2783" s="101" t="s">
        <v>15645</v>
      </c>
      <c r="D2783" s="102">
        <v>121.86</v>
      </c>
    </row>
    <row r="2784" spans="1:4" ht="15" customHeight="1" x14ac:dyDescent="0.2">
      <c r="A2784" s="100" t="s">
        <v>17308</v>
      </c>
      <c r="B2784" s="101" t="s">
        <v>12395</v>
      </c>
      <c r="C2784" s="101" t="s">
        <v>15645</v>
      </c>
      <c r="D2784" s="102">
        <v>100</v>
      </c>
    </row>
    <row r="2785" spans="1:4" ht="15" customHeight="1" x14ac:dyDescent="0.2">
      <c r="A2785" s="100" t="s">
        <v>17309</v>
      </c>
      <c r="B2785" s="101" t="s">
        <v>12397</v>
      </c>
      <c r="C2785" s="101" t="s">
        <v>15645</v>
      </c>
      <c r="D2785" s="102">
        <v>220</v>
      </c>
    </row>
    <row r="2786" spans="1:4" ht="15" customHeight="1" x14ac:dyDescent="0.2">
      <c r="A2786" s="100" t="s">
        <v>17310</v>
      </c>
      <c r="B2786" s="101" t="s">
        <v>12393</v>
      </c>
      <c r="C2786" s="101" t="s">
        <v>15645</v>
      </c>
      <c r="D2786" s="102">
        <v>86.76</v>
      </c>
    </row>
    <row r="2787" spans="1:4" ht="15" customHeight="1" x14ac:dyDescent="0.2">
      <c r="A2787" s="100" t="s">
        <v>17311</v>
      </c>
      <c r="B2787" s="101" t="s">
        <v>12399</v>
      </c>
      <c r="C2787" s="101" t="s">
        <v>15645</v>
      </c>
      <c r="D2787" s="102">
        <v>200.16</v>
      </c>
    </row>
    <row r="2788" spans="1:4" ht="15" customHeight="1" x14ac:dyDescent="0.2">
      <c r="A2788" s="100" t="s">
        <v>17312</v>
      </c>
      <c r="B2788" s="101" t="s">
        <v>17313</v>
      </c>
      <c r="C2788" s="101" t="s">
        <v>4</v>
      </c>
      <c r="D2788" s="102">
        <v>7.96</v>
      </c>
    </row>
    <row r="2789" spans="1:4" ht="15" customHeight="1" x14ac:dyDescent="0.2">
      <c r="A2789" s="100" t="s">
        <v>17314</v>
      </c>
      <c r="B2789" s="101" t="s">
        <v>17315</v>
      </c>
      <c r="C2789" s="101" t="s">
        <v>4</v>
      </c>
      <c r="D2789" s="102">
        <v>7.96</v>
      </c>
    </row>
    <row r="2790" spans="1:4" ht="15" customHeight="1" x14ac:dyDescent="0.2">
      <c r="A2790" s="100" t="s">
        <v>17316</v>
      </c>
      <c r="B2790" s="101" t="s">
        <v>17317</v>
      </c>
      <c r="C2790" s="101" t="s">
        <v>4</v>
      </c>
      <c r="D2790" s="102">
        <v>7.96</v>
      </c>
    </row>
    <row r="2791" spans="1:4" ht="15" customHeight="1" x14ac:dyDescent="0.2">
      <c r="A2791" s="100" t="s">
        <v>17318</v>
      </c>
      <c r="B2791" s="101" t="s">
        <v>17319</v>
      </c>
      <c r="C2791" s="101" t="s">
        <v>4</v>
      </c>
      <c r="D2791" s="102">
        <v>8.44</v>
      </c>
    </row>
    <row r="2792" spans="1:4" ht="15" customHeight="1" x14ac:dyDescent="0.2">
      <c r="A2792" s="100" t="s">
        <v>17320</v>
      </c>
      <c r="B2792" s="101" t="s">
        <v>17321</v>
      </c>
      <c r="C2792" s="101" t="s">
        <v>4</v>
      </c>
      <c r="D2792" s="102">
        <v>8.4499999999999993</v>
      </c>
    </row>
    <row r="2793" spans="1:4" ht="15" customHeight="1" x14ac:dyDescent="0.2">
      <c r="A2793" s="100" t="s">
        <v>21488</v>
      </c>
      <c r="B2793" s="101" t="s">
        <v>21489</v>
      </c>
      <c r="C2793" s="101" t="s">
        <v>3</v>
      </c>
      <c r="D2793" s="102">
        <v>8.8800000000000008</v>
      </c>
    </row>
    <row r="2794" spans="1:4" ht="15" customHeight="1" x14ac:dyDescent="0.2">
      <c r="A2794" s="100" t="s">
        <v>17322</v>
      </c>
      <c r="B2794" s="101" t="s">
        <v>17323</v>
      </c>
      <c r="C2794" s="101" t="s">
        <v>4</v>
      </c>
      <c r="D2794" s="102">
        <v>8.8800000000000008</v>
      </c>
    </row>
    <row r="2795" spans="1:4" ht="15" customHeight="1" x14ac:dyDescent="0.2">
      <c r="A2795" s="100" t="s">
        <v>17324</v>
      </c>
      <c r="B2795" s="101" t="s">
        <v>17325</v>
      </c>
      <c r="C2795" s="101" t="s">
        <v>4</v>
      </c>
      <c r="D2795" s="102">
        <v>7.96</v>
      </c>
    </row>
    <row r="2796" spans="1:4" ht="15" customHeight="1" x14ac:dyDescent="0.2">
      <c r="A2796" s="100" t="s">
        <v>17326</v>
      </c>
      <c r="B2796" s="101" t="s">
        <v>17327</v>
      </c>
      <c r="C2796" s="101" t="s">
        <v>4</v>
      </c>
      <c r="D2796" s="102">
        <v>8.83</v>
      </c>
    </row>
    <row r="2797" spans="1:4" ht="15" customHeight="1" x14ac:dyDescent="0.2">
      <c r="A2797" s="100" t="s">
        <v>17328</v>
      </c>
      <c r="B2797" s="101" t="s">
        <v>17329</v>
      </c>
      <c r="C2797" s="101" t="s">
        <v>4</v>
      </c>
      <c r="D2797" s="102">
        <v>8.7899999999999991</v>
      </c>
    </row>
    <row r="2798" spans="1:4" ht="15" customHeight="1" x14ac:dyDescent="0.2">
      <c r="A2798" s="100" t="s">
        <v>17330</v>
      </c>
      <c r="B2798" s="101" t="s">
        <v>17331</v>
      </c>
      <c r="C2798" s="101" t="s">
        <v>4</v>
      </c>
      <c r="D2798" s="102">
        <v>8.5</v>
      </c>
    </row>
    <row r="2799" spans="1:4" ht="15" customHeight="1" x14ac:dyDescent="0.2">
      <c r="A2799" s="100" t="s">
        <v>17332</v>
      </c>
      <c r="B2799" s="101" t="s">
        <v>17333</v>
      </c>
      <c r="C2799" s="101" t="s">
        <v>4</v>
      </c>
      <c r="D2799" s="102">
        <v>8.5</v>
      </c>
    </row>
    <row r="2800" spans="1:4" ht="15" customHeight="1" x14ac:dyDescent="0.2">
      <c r="A2800" s="100" t="s">
        <v>17334</v>
      </c>
      <c r="B2800" s="101" t="s">
        <v>17335</v>
      </c>
      <c r="C2800" s="101" t="s">
        <v>4</v>
      </c>
      <c r="D2800" s="102">
        <v>8.4600000000000009</v>
      </c>
    </row>
    <row r="2801" spans="1:4" ht="15" customHeight="1" x14ac:dyDescent="0.2">
      <c r="A2801" s="100" t="s">
        <v>17336</v>
      </c>
      <c r="B2801" s="101" t="s">
        <v>17337</v>
      </c>
      <c r="C2801" s="101" t="s">
        <v>4</v>
      </c>
      <c r="D2801" s="102">
        <v>8.5</v>
      </c>
    </row>
    <row r="2802" spans="1:4" ht="15" customHeight="1" x14ac:dyDescent="0.2">
      <c r="A2802" s="100" t="s">
        <v>17338</v>
      </c>
      <c r="B2802" s="101" t="s">
        <v>17339</v>
      </c>
      <c r="C2802" s="101" t="s">
        <v>4</v>
      </c>
      <c r="D2802" s="102">
        <v>10.28</v>
      </c>
    </row>
    <row r="2803" spans="1:4" ht="15" customHeight="1" x14ac:dyDescent="0.2">
      <c r="A2803" s="100" t="s">
        <v>17340</v>
      </c>
      <c r="B2803" s="101" t="s">
        <v>17341</v>
      </c>
      <c r="C2803" s="101" t="s">
        <v>4</v>
      </c>
      <c r="D2803" s="102">
        <v>6.4</v>
      </c>
    </row>
    <row r="2804" spans="1:4" ht="15" customHeight="1" x14ac:dyDescent="0.2">
      <c r="A2804" s="100" t="s">
        <v>17342</v>
      </c>
      <c r="B2804" s="101" t="s">
        <v>17343</v>
      </c>
      <c r="C2804" s="101" t="s">
        <v>15645</v>
      </c>
      <c r="D2804" s="102">
        <v>672.53</v>
      </c>
    </row>
    <row r="2805" spans="1:4" ht="15" customHeight="1" x14ac:dyDescent="0.2">
      <c r="A2805" s="100" t="s">
        <v>17344</v>
      </c>
      <c r="B2805" s="101" t="s">
        <v>17345</v>
      </c>
      <c r="C2805" s="101" t="s">
        <v>15645</v>
      </c>
      <c r="D2805" s="102">
        <v>616.12</v>
      </c>
    </row>
    <row r="2806" spans="1:4" ht="15" customHeight="1" x14ac:dyDescent="0.2">
      <c r="A2806" s="100" t="s">
        <v>17346</v>
      </c>
      <c r="B2806" s="101" t="s">
        <v>17347</v>
      </c>
      <c r="C2806" s="101" t="s">
        <v>15645</v>
      </c>
      <c r="D2806" s="102">
        <v>1056.74</v>
      </c>
    </row>
    <row r="2807" spans="1:4" ht="15" customHeight="1" x14ac:dyDescent="0.2">
      <c r="A2807" s="100" t="s">
        <v>17348</v>
      </c>
      <c r="B2807" s="101" t="s">
        <v>17349</v>
      </c>
      <c r="C2807" s="101" t="s">
        <v>15645</v>
      </c>
      <c r="D2807" s="102">
        <v>1013.02</v>
      </c>
    </row>
    <row r="2808" spans="1:4" ht="15" customHeight="1" x14ac:dyDescent="0.2">
      <c r="A2808" s="100" t="s">
        <v>17350</v>
      </c>
      <c r="B2808" s="101" t="s">
        <v>17351</v>
      </c>
      <c r="C2808" s="101" t="s">
        <v>15645</v>
      </c>
      <c r="D2808" s="102">
        <v>925.12</v>
      </c>
    </row>
    <row r="2809" spans="1:4" ht="15" customHeight="1" x14ac:dyDescent="0.2">
      <c r="A2809" s="100" t="s">
        <v>17352</v>
      </c>
      <c r="B2809" s="101" t="s">
        <v>17353</v>
      </c>
      <c r="C2809" s="101" t="s">
        <v>15645</v>
      </c>
      <c r="D2809" s="102">
        <v>982.94</v>
      </c>
    </row>
    <row r="2810" spans="1:4" ht="15" customHeight="1" x14ac:dyDescent="0.2">
      <c r="A2810" s="100" t="s">
        <v>17354</v>
      </c>
      <c r="B2810" s="101" t="s">
        <v>17355</v>
      </c>
      <c r="C2810" s="101" t="s">
        <v>15645</v>
      </c>
      <c r="D2810" s="102">
        <v>1029.2</v>
      </c>
    </row>
    <row r="2811" spans="1:4" ht="15" customHeight="1" x14ac:dyDescent="0.2">
      <c r="A2811" s="100" t="s">
        <v>17356</v>
      </c>
      <c r="B2811" s="101" t="s">
        <v>17357</v>
      </c>
      <c r="C2811" s="101" t="s">
        <v>15645</v>
      </c>
      <c r="D2811" s="102">
        <v>313.88</v>
      </c>
    </row>
    <row r="2812" spans="1:4" ht="15" customHeight="1" x14ac:dyDescent="0.2">
      <c r="A2812" s="100" t="s">
        <v>17358</v>
      </c>
      <c r="B2812" s="101" t="s">
        <v>17359</v>
      </c>
      <c r="C2812" s="101" t="s">
        <v>2</v>
      </c>
      <c r="D2812" s="102">
        <v>7</v>
      </c>
    </row>
    <row r="2813" spans="1:4" ht="15" customHeight="1" x14ac:dyDescent="0.2">
      <c r="A2813" s="100" t="s">
        <v>17360</v>
      </c>
      <c r="B2813" s="101" t="s">
        <v>17361</v>
      </c>
      <c r="C2813" s="101" t="s">
        <v>2</v>
      </c>
      <c r="D2813" s="102">
        <v>9.2899999999999991</v>
      </c>
    </row>
    <row r="2814" spans="1:4" ht="15" customHeight="1" x14ac:dyDescent="0.2">
      <c r="A2814" s="100" t="s">
        <v>17362</v>
      </c>
      <c r="B2814" s="101" t="s">
        <v>17363</v>
      </c>
      <c r="C2814" s="101" t="s">
        <v>2</v>
      </c>
      <c r="D2814" s="102">
        <v>19.88</v>
      </c>
    </row>
    <row r="2815" spans="1:4" ht="15" customHeight="1" x14ac:dyDescent="0.2">
      <c r="A2815" s="100" t="s">
        <v>17364</v>
      </c>
      <c r="B2815" s="101" t="s">
        <v>21490</v>
      </c>
      <c r="C2815" s="101" t="s">
        <v>2</v>
      </c>
      <c r="D2815" s="102">
        <v>34</v>
      </c>
    </row>
    <row r="2816" spans="1:4" ht="15" customHeight="1" x14ac:dyDescent="0.2">
      <c r="A2816" s="100" t="s">
        <v>17365</v>
      </c>
      <c r="B2816" s="101" t="s">
        <v>17366</v>
      </c>
      <c r="C2816" s="101" t="s">
        <v>2</v>
      </c>
      <c r="D2816" s="102">
        <v>41.5</v>
      </c>
    </row>
    <row r="2817" spans="1:4" ht="15" customHeight="1" x14ac:dyDescent="0.2">
      <c r="A2817" s="100" t="s">
        <v>17367</v>
      </c>
      <c r="B2817" s="101" t="s">
        <v>17368</v>
      </c>
      <c r="C2817" s="101" t="s">
        <v>4</v>
      </c>
      <c r="D2817" s="102">
        <v>8.56</v>
      </c>
    </row>
    <row r="2818" spans="1:4" ht="15" customHeight="1" x14ac:dyDescent="0.2">
      <c r="A2818" s="100" t="s">
        <v>17369</v>
      </c>
      <c r="B2818" s="101" t="s">
        <v>17370</v>
      </c>
      <c r="C2818" s="101" t="s">
        <v>4</v>
      </c>
      <c r="D2818" s="102">
        <v>9.4700000000000006</v>
      </c>
    </row>
    <row r="2819" spans="1:4" ht="15" customHeight="1" x14ac:dyDescent="0.2">
      <c r="A2819" s="100" t="s">
        <v>17371</v>
      </c>
      <c r="B2819" s="101" t="s">
        <v>17372</v>
      </c>
      <c r="C2819" s="101" t="s">
        <v>4</v>
      </c>
      <c r="D2819" s="102">
        <v>9.4700000000000006</v>
      </c>
    </row>
    <row r="2820" spans="1:4" ht="15" customHeight="1" x14ac:dyDescent="0.2">
      <c r="A2820" s="100" t="s">
        <v>17373</v>
      </c>
      <c r="B2820" s="101" t="s">
        <v>17374</v>
      </c>
      <c r="C2820" s="101" t="s">
        <v>4</v>
      </c>
      <c r="D2820" s="102">
        <v>9.4700000000000006</v>
      </c>
    </row>
    <row r="2821" spans="1:4" ht="15" customHeight="1" x14ac:dyDescent="0.2">
      <c r="A2821" s="100" t="s">
        <v>17375</v>
      </c>
      <c r="B2821" s="101" t="s">
        <v>17376</v>
      </c>
      <c r="C2821" s="101" t="s">
        <v>4</v>
      </c>
      <c r="D2821" s="102">
        <v>9.4700000000000006</v>
      </c>
    </row>
    <row r="2822" spans="1:4" ht="15" customHeight="1" x14ac:dyDescent="0.2">
      <c r="A2822" s="100" t="s">
        <v>17377</v>
      </c>
      <c r="B2822" s="101" t="s">
        <v>17378</v>
      </c>
      <c r="C2822" s="101" t="s">
        <v>4</v>
      </c>
      <c r="D2822" s="102">
        <v>9.4700000000000006</v>
      </c>
    </row>
    <row r="2823" spans="1:4" ht="15" customHeight="1" x14ac:dyDescent="0.2">
      <c r="A2823" s="100" t="s">
        <v>17379</v>
      </c>
      <c r="B2823" s="101" t="s">
        <v>17380</v>
      </c>
      <c r="C2823" s="101" t="s">
        <v>4</v>
      </c>
      <c r="D2823" s="102">
        <v>9.4700000000000006</v>
      </c>
    </row>
    <row r="2824" spans="1:4" ht="15" customHeight="1" x14ac:dyDescent="0.2">
      <c r="A2824" s="100" t="s">
        <v>17381</v>
      </c>
      <c r="B2824" s="101" t="s">
        <v>17382</v>
      </c>
      <c r="C2824" s="101" t="s">
        <v>4</v>
      </c>
      <c r="D2824" s="102">
        <v>9.4700000000000006</v>
      </c>
    </row>
    <row r="2825" spans="1:4" ht="15" customHeight="1" x14ac:dyDescent="0.2">
      <c r="A2825" s="100" t="s">
        <v>17383</v>
      </c>
      <c r="B2825" s="101" t="s">
        <v>17384</v>
      </c>
      <c r="C2825" s="101" t="s">
        <v>4</v>
      </c>
      <c r="D2825" s="102">
        <v>9.4700000000000006</v>
      </c>
    </row>
    <row r="2826" spans="1:4" ht="15" customHeight="1" x14ac:dyDescent="0.2">
      <c r="A2826" s="100" t="s">
        <v>17385</v>
      </c>
      <c r="B2826" s="101" t="s">
        <v>17386</v>
      </c>
      <c r="C2826" s="101" t="s">
        <v>4</v>
      </c>
      <c r="D2826" s="102">
        <v>9.4700000000000006</v>
      </c>
    </row>
    <row r="2827" spans="1:4" ht="15" customHeight="1" x14ac:dyDescent="0.2">
      <c r="A2827" s="100" t="s">
        <v>17387</v>
      </c>
      <c r="B2827" s="101" t="s">
        <v>17388</v>
      </c>
      <c r="C2827" s="101" t="s">
        <v>4</v>
      </c>
      <c r="D2827" s="102">
        <v>9.4700000000000006</v>
      </c>
    </row>
    <row r="2828" spans="1:4" ht="15" customHeight="1" x14ac:dyDescent="0.2">
      <c r="A2828" s="100" t="s">
        <v>17389</v>
      </c>
      <c r="B2828" s="101" t="s">
        <v>17390</v>
      </c>
      <c r="C2828" s="101" t="s">
        <v>4</v>
      </c>
      <c r="D2828" s="102">
        <v>10.130000000000001</v>
      </c>
    </row>
    <row r="2829" spans="1:4" ht="15" customHeight="1" x14ac:dyDescent="0.2">
      <c r="A2829" s="100" t="s">
        <v>17391</v>
      </c>
      <c r="B2829" s="101" t="s">
        <v>17392</v>
      </c>
      <c r="C2829" s="101" t="s">
        <v>4</v>
      </c>
      <c r="D2829" s="102">
        <v>10.130000000000001</v>
      </c>
    </row>
    <row r="2830" spans="1:4" ht="15" customHeight="1" x14ac:dyDescent="0.2">
      <c r="A2830" s="100" t="s">
        <v>17393</v>
      </c>
      <c r="B2830" s="101" t="s">
        <v>21491</v>
      </c>
      <c r="C2830" s="101" t="s">
        <v>4</v>
      </c>
      <c r="D2830" s="102">
        <v>9.4700000000000006</v>
      </c>
    </row>
    <row r="2831" spans="1:4" ht="15" customHeight="1" x14ac:dyDescent="0.2">
      <c r="A2831" s="100" t="s">
        <v>17394</v>
      </c>
      <c r="B2831" s="101" t="s">
        <v>17395</v>
      </c>
      <c r="C2831" s="101" t="s">
        <v>4</v>
      </c>
      <c r="D2831" s="102">
        <v>14.82</v>
      </c>
    </row>
    <row r="2832" spans="1:4" ht="15" customHeight="1" x14ac:dyDescent="0.2">
      <c r="A2832" s="100" t="s">
        <v>17396</v>
      </c>
      <c r="B2832" s="101" t="s">
        <v>17397</v>
      </c>
      <c r="C2832" s="101" t="s">
        <v>4</v>
      </c>
      <c r="D2832" s="102">
        <v>14.17</v>
      </c>
    </row>
    <row r="2833" spans="1:4" ht="15" customHeight="1" x14ac:dyDescent="0.2">
      <c r="A2833" s="100" t="s">
        <v>17398</v>
      </c>
      <c r="B2833" s="101" t="s">
        <v>17399</v>
      </c>
      <c r="C2833" s="101" t="s">
        <v>4</v>
      </c>
      <c r="D2833" s="102">
        <v>15.59</v>
      </c>
    </row>
    <row r="2834" spans="1:4" ht="15" customHeight="1" x14ac:dyDescent="0.2">
      <c r="A2834" s="100" t="s">
        <v>17400</v>
      </c>
      <c r="B2834" s="101" t="s">
        <v>17401</v>
      </c>
      <c r="C2834" s="101" t="s">
        <v>4</v>
      </c>
      <c r="D2834" s="102">
        <v>16.72</v>
      </c>
    </row>
    <row r="2835" spans="1:4" ht="15" customHeight="1" x14ac:dyDescent="0.2">
      <c r="A2835" s="100" t="s">
        <v>17402</v>
      </c>
      <c r="B2835" s="101" t="s">
        <v>16772</v>
      </c>
      <c r="C2835" s="101" t="s">
        <v>3</v>
      </c>
      <c r="D2835" s="102">
        <v>0.74</v>
      </c>
    </row>
    <row r="2836" spans="1:4" ht="15" customHeight="1" x14ac:dyDescent="0.2">
      <c r="A2836" s="100" t="s">
        <v>17403</v>
      </c>
      <c r="B2836" s="101" t="s">
        <v>17404</v>
      </c>
      <c r="C2836" s="101" t="s">
        <v>4</v>
      </c>
      <c r="D2836" s="102">
        <v>15.93</v>
      </c>
    </row>
    <row r="2837" spans="1:4" ht="15" customHeight="1" x14ac:dyDescent="0.2">
      <c r="A2837" s="100" t="s">
        <v>17405</v>
      </c>
      <c r="B2837" s="101" t="s">
        <v>17406</v>
      </c>
      <c r="C2837" s="101" t="s">
        <v>4</v>
      </c>
      <c r="D2837" s="102">
        <v>16.8</v>
      </c>
    </row>
    <row r="2838" spans="1:4" ht="15" customHeight="1" x14ac:dyDescent="0.2">
      <c r="A2838" s="100" t="s">
        <v>17407</v>
      </c>
      <c r="B2838" s="101" t="s">
        <v>16773</v>
      </c>
      <c r="C2838" s="101" t="s">
        <v>3</v>
      </c>
      <c r="D2838" s="102">
        <v>0.79</v>
      </c>
    </row>
    <row r="2839" spans="1:4" ht="15" customHeight="1" x14ac:dyDescent="0.2">
      <c r="A2839" s="100" t="s">
        <v>17408</v>
      </c>
      <c r="B2839" s="101" t="s">
        <v>17409</v>
      </c>
      <c r="C2839" s="101" t="s">
        <v>4</v>
      </c>
      <c r="D2839" s="102">
        <v>16.190000000000001</v>
      </c>
    </row>
    <row r="2840" spans="1:4" ht="15" customHeight="1" x14ac:dyDescent="0.2">
      <c r="A2840" s="100" t="s">
        <v>17410</v>
      </c>
      <c r="B2840" s="101" t="s">
        <v>17411</v>
      </c>
      <c r="C2840" s="101" t="s">
        <v>4</v>
      </c>
      <c r="D2840" s="102">
        <v>19.23</v>
      </c>
    </row>
    <row r="2841" spans="1:4" ht="15" customHeight="1" x14ac:dyDescent="0.2">
      <c r="A2841" s="100" t="s">
        <v>17412</v>
      </c>
      <c r="B2841" s="101" t="s">
        <v>17413</v>
      </c>
      <c r="C2841" s="101" t="s">
        <v>3</v>
      </c>
      <c r="D2841" s="102">
        <v>15.83</v>
      </c>
    </row>
    <row r="2842" spans="1:4" ht="15" customHeight="1" x14ac:dyDescent="0.2">
      <c r="A2842" s="100" t="s">
        <v>17414</v>
      </c>
      <c r="B2842" s="101" t="s">
        <v>17415</v>
      </c>
      <c r="C2842" s="101" t="s">
        <v>3</v>
      </c>
      <c r="D2842" s="102">
        <v>16.91</v>
      </c>
    </row>
    <row r="2843" spans="1:4" ht="15" customHeight="1" x14ac:dyDescent="0.2">
      <c r="A2843" s="100" t="s">
        <v>17416</v>
      </c>
      <c r="B2843" s="101" t="s">
        <v>17417</v>
      </c>
      <c r="C2843" s="101" t="s">
        <v>3</v>
      </c>
      <c r="D2843" s="102">
        <v>10.48</v>
      </c>
    </row>
    <row r="2844" spans="1:4" ht="15" customHeight="1" x14ac:dyDescent="0.2">
      <c r="A2844" s="100" t="s">
        <v>17418</v>
      </c>
      <c r="B2844" s="101" t="s">
        <v>17419</v>
      </c>
      <c r="C2844" s="101" t="s">
        <v>3</v>
      </c>
      <c r="D2844" s="102">
        <v>12.68</v>
      </c>
    </row>
    <row r="2845" spans="1:4" ht="15" customHeight="1" x14ac:dyDescent="0.2">
      <c r="A2845" s="100" t="s">
        <v>21492</v>
      </c>
      <c r="B2845" s="101" t="s">
        <v>21493</v>
      </c>
      <c r="C2845" s="101" t="s">
        <v>3</v>
      </c>
      <c r="D2845" s="102">
        <v>20.46</v>
      </c>
    </row>
    <row r="2846" spans="1:4" ht="15" customHeight="1" x14ac:dyDescent="0.2">
      <c r="A2846" s="100" t="s">
        <v>21494</v>
      </c>
      <c r="B2846" s="101" t="s">
        <v>21495</v>
      </c>
      <c r="C2846" s="101" t="s">
        <v>3</v>
      </c>
      <c r="D2846" s="102">
        <v>31.14</v>
      </c>
    </row>
    <row r="2847" spans="1:4" ht="15" customHeight="1" x14ac:dyDescent="0.2">
      <c r="A2847" s="100" t="s">
        <v>17420</v>
      </c>
      <c r="B2847" s="101" t="s">
        <v>16872</v>
      </c>
      <c r="C2847" s="101" t="s">
        <v>3</v>
      </c>
      <c r="D2847" s="102">
        <v>1.74</v>
      </c>
    </row>
    <row r="2848" spans="1:4" ht="15" customHeight="1" x14ac:dyDescent="0.2">
      <c r="A2848" s="100" t="s">
        <v>28494</v>
      </c>
      <c r="B2848" s="101" t="s">
        <v>17421</v>
      </c>
      <c r="C2848" s="101" t="s">
        <v>54</v>
      </c>
      <c r="D2848" s="102">
        <v>6.94</v>
      </c>
    </row>
    <row r="2849" spans="1:4" ht="15" customHeight="1" x14ac:dyDescent="0.2">
      <c r="A2849" s="100" t="s">
        <v>17422</v>
      </c>
      <c r="B2849" s="101" t="s">
        <v>17423</v>
      </c>
      <c r="C2849" s="101" t="s">
        <v>3</v>
      </c>
      <c r="D2849" s="102">
        <v>39.9</v>
      </c>
    </row>
    <row r="2850" spans="1:4" ht="15" customHeight="1" x14ac:dyDescent="0.2">
      <c r="A2850" s="100" t="s">
        <v>17424</v>
      </c>
      <c r="B2850" s="101" t="s">
        <v>17425</v>
      </c>
      <c r="C2850" s="101" t="s">
        <v>3</v>
      </c>
      <c r="D2850" s="102">
        <v>62</v>
      </c>
    </row>
    <row r="2851" spans="1:4" ht="15" customHeight="1" x14ac:dyDescent="0.2">
      <c r="A2851" s="100" t="s">
        <v>17426</v>
      </c>
      <c r="B2851" s="101" t="s">
        <v>17427</v>
      </c>
      <c r="C2851" s="101" t="s">
        <v>2</v>
      </c>
      <c r="D2851" s="102">
        <v>4.32</v>
      </c>
    </row>
    <row r="2852" spans="1:4" ht="15" customHeight="1" x14ac:dyDescent="0.2">
      <c r="A2852" s="100" t="s">
        <v>17428</v>
      </c>
      <c r="B2852" s="101" t="s">
        <v>17429</v>
      </c>
      <c r="C2852" s="101" t="s">
        <v>2</v>
      </c>
      <c r="D2852" s="102">
        <v>2.7</v>
      </c>
    </row>
    <row r="2853" spans="1:4" ht="15" customHeight="1" x14ac:dyDescent="0.2">
      <c r="A2853" s="100" t="s">
        <v>17430</v>
      </c>
      <c r="B2853" s="101" t="s">
        <v>17431</v>
      </c>
      <c r="C2853" s="101" t="s">
        <v>2</v>
      </c>
      <c r="D2853" s="102">
        <v>3</v>
      </c>
    </row>
    <row r="2854" spans="1:4" ht="15" customHeight="1" x14ac:dyDescent="0.2">
      <c r="A2854" s="100" t="s">
        <v>17432</v>
      </c>
      <c r="B2854" s="101" t="s">
        <v>17433</v>
      </c>
      <c r="C2854" s="101" t="s">
        <v>4</v>
      </c>
      <c r="D2854" s="102">
        <v>0.7</v>
      </c>
    </row>
    <row r="2855" spans="1:4" ht="15" customHeight="1" x14ac:dyDescent="0.2">
      <c r="A2855" s="100" t="s">
        <v>17434</v>
      </c>
      <c r="B2855" s="101" t="s">
        <v>17435</v>
      </c>
      <c r="C2855" s="101" t="s">
        <v>4</v>
      </c>
      <c r="D2855" s="102">
        <v>28.99</v>
      </c>
    </row>
    <row r="2856" spans="1:4" ht="15" customHeight="1" x14ac:dyDescent="0.2">
      <c r="A2856" s="100" t="s">
        <v>17436</v>
      </c>
      <c r="B2856" s="101" t="s">
        <v>16774</v>
      </c>
      <c r="C2856" s="101" t="s">
        <v>4</v>
      </c>
      <c r="D2856" s="102">
        <v>0.82</v>
      </c>
    </row>
    <row r="2857" spans="1:4" ht="15" customHeight="1" x14ac:dyDescent="0.2">
      <c r="A2857" s="100" t="s">
        <v>17437</v>
      </c>
      <c r="B2857" s="101" t="s">
        <v>17438</v>
      </c>
      <c r="C2857" s="101" t="s">
        <v>4</v>
      </c>
      <c r="D2857" s="102">
        <v>0.98</v>
      </c>
    </row>
    <row r="2858" spans="1:4" ht="15" customHeight="1" x14ac:dyDescent="0.2">
      <c r="A2858" s="100" t="s">
        <v>28495</v>
      </c>
      <c r="B2858" s="101" t="s">
        <v>28496</v>
      </c>
      <c r="C2858" s="101" t="s">
        <v>4</v>
      </c>
      <c r="D2858" s="102">
        <v>2.15</v>
      </c>
    </row>
    <row r="2859" spans="1:4" ht="15" customHeight="1" x14ac:dyDescent="0.2">
      <c r="A2859" s="100" t="s">
        <v>17439</v>
      </c>
      <c r="B2859" s="101" t="s">
        <v>17440</v>
      </c>
      <c r="C2859" s="101" t="s">
        <v>4</v>
      </c>
      <c r="D2859" s="102">
        <v>5.99</v>
      </c>
    </row>
    <row r="2860" spans="1:4" ht="15" customHeight="1" x14ac:dyDescent="0.2">
      <c r="A2860" s="100" t="s">
        <v>17441</v>
      </c>
      <c r="B2860" s="101" t="s">
        <v>17442</v>
      </c>
      <c r="C2860" s="101" t="s">
        <v>4</v>
      </c>
      <c r="D2860" s="102">
        <v>1.55</v>
      </c>
    </row>
    <row r="2861" spans="1:4" ht="15" customHeight="1" x14ac:dyDescent="0.2">
      <c r="A2861" s="100" t="s">
        <v>17443</v>
      </c>
      <c r="B2861" s="101" t="s">
        <v>16812</v>
      </c>
      <c r="C2861" s="101" t="s">
        <v>4</v>
      </c>
      <c r="D2861" s="102">
        <v>0.8</v>
      </c>
    </row>
    <row r="2862" spans="1:4" ht="15" customHeight="1" x14ac:dyDescent="0.2">
      <c r="A2862" s="100" t="s">
        <v>17444</v>
      </c>
      <c r="B2862" s="101" t="s">
        <v>17445</v>
      </c>
      <c r="C2862" s="101" t="s">
        <v>17446</v>
      </c>
      <c r="D2862" s="102">
        <v>1.4</v>
      </c>
    </row>
    <row r="2863" spans="1:4" ht="15" customHeight="1" x14ac:dyDescent="0.2">
      <c r="A2863" s="100" t="s">
        <v>17447</v>
      </c>
      <c r="B2863" s="101" t="s">
        <v>17448</v>
      </c>
      <c r="C2863" s="101" t="s">
        <v>4</v>
      </c>
      <c r="D2863" s="102">
        <v>4.16</v>
      </c>
    </row>
    <row r="2864" spans="1:4" ht="15" customHeight="1" x14ac:dyDescent="0.2">
      <c r="A2864" s="100" t="s">
        <v>17449</v>
      </c>
      <c r="B2864" s="101" t="s">
        <v>17450</v>
      </c>
      <c r="C2864" s="101" t="s">
        <v>4</v>
      </c>
      <c r="D2864" s="102">
        <v>1.3</v>
      </c>
    </row>
    <row r="2865" spans="1:4" ht="15" customHeight="1" x14ac:dyDescent="0.2">
      <c r="A2865" s="100" t="s">
        <v>17451</v>
      </c>
      <c r="B2865" s="101" t="s">
        <v>17452</v>
      </c>
      <c r="C2865" s="101" t="s">
        <v>4</v>
      </c>
      <c r="D2865" s="102">
        <v>18.329999999999998</v>
      </c>
    </row>
    <row r="2866" spans="1:4" ht="15" customHeight="1" x14ac:dyDescent="0.2">
      <c r="A2866" s="100" t="s">
        <v>17453</v>
      </c>
      <c r="B2866" s="101" t="s">
        <v>17454</v>
      </c>
      <c r="C2866" s="101" t="s">
        <v>39</v>
      </c>
      <c r="D2866" s="102">
        <v>15.75</v>
      </c>
    </row>
    <row r="2867" spans="1:4" ht="15" customHeight="1" x14ac:dyDescent="0.2">
      <c r="A2867" s="100" t="s">
        <v>17455</v>
      </c>
      <c r="B2867" s="101" t="s">
        <v>17456</v>
      </c>
      <c r="C2867" s="101" t="s">
        <v>39</v>
      </c>
      <c r="D2867" s="102">
        <v>152.4</v>
      </c>
    </row>
    <row r="2868" spans="1:4" ht="15" customHeight="1" x14ac:dyDescent="0.2">
      <c r="A2868" s="100" t="s">
        <v>17457</v>
      </c>
      <c r="B2868" s="101" t="s">
        <v>17458</v>
      </c>
      <c r="C2868" s="101" t="s">
        <v>39</v>
      </c>
      <c r="D2868" s="102">
        <v>173.18</v>
      </c>
    </row>
    <row r="2869" spans="1:4" ht="15" customHeight="1" x14ac:dyDescent="0.2">
      <c r="A2869" s="100" t="s">
        <v>17459</v>
      </c>
      <c r="B2869" s="101" t="s">
        <v>17460</v>
      </c>
      <c r="C2869" s="101" t="s">
        <v>39</v>
      </c>
      <c r="D2869" s="102">
        <v>143.44999999999999</v>
      </c>
    </row>
    <row r="2870" spans="1:4" ht="15" customHeight="1" x14ac:dyDescent="0.2">
      <c r="A2870" s="100" t="s">
        <v>17461</v>
      </c>
      <c r="B2870" s="101" t="s">
        <v>17462</v>
      </c>
      <c r="C2870" s="101" t="s">
        <v>39</v>
      </c>
      <c r="D2870" s="102">
        <v>120.46</v>
      </c>
    </row>
    <row r="2871" spans="1:4" ht="15" customHeight="1" x14ac:dyDescent="0.2">
      <c r="A2871" s="100" t="s">
        <v>17463</v>
      </c>
      <c r="B2871" s="101" t="s">
        <v>17464</v>
      </c>
      <c r="C2871" s="101" t="s">
        <v>39</v>
      </c>
      <c r="D2871" s="102">
        <v>117.46</v>
      </c>
    </row>
    <row r="2872" spans="1:4" ht="15" customHeight="1" x14ac:dyDescent="0.2">
      <c r="A2872" s="100" t="s">
        <v>17465</v>
      </c>
      <c r="B2872" s="101" t="s">
        <v>17466</v>
      </c>
      <c r="C2872" s="101" t="s">
        <v>39</v>
      </c>
      <c r="D2872" s="102">
        <v>198.05</v>
      </c>
    </row>
    <row r="2873" spans="1:4" ht="15" customHeight="1" x14ac:dyDescent="0.2">
      <c r="A2873" s="100" t="s">
        <v>17467</v>
      </c>
      <c r="B2873" s="101" t="s">
        <v>17468</v>
      </c>
      <c r="C2873" s="101" t="s">
        <v>39</v>
      </c>
      <c r="D2873" s="102">
        <v>157.80000000000001</v>
      </c>
    </row>
    <row r="2874" spans="1:4" ht="15" customHeight="1" x14ac:dyDescent="0.2">
      <c r="A2874" s="100" t="s">
        <v>17469</v>
      </c>
      <c r="B2874" s="101" t="s">
        <v>17470</v>
      </c>
      <c r="C2874" s="101" t="s">
        <v>39</v>
      </c>
      <c r="D2874" s="102">
        <v>173.18</v>
      </c>
    </row>
    <row r="2875" spans="1:4" ht="15" customHeight="1" x14ac:dyDescent="0.2">
      <c r="A2875" s="100" t="s">
        <v>17471</v>
      </c>
      <c r="B2875" s="101" t="s">
        <v>17472</v>
      </c>
      <c r="C2875" s="101" t="s">
        <v>39</v>
      </c>
      <c r="D2875" s="102">
        <v>115.7</v>
      </c>
    </row>
    <row r="2876" spans="1:4" ht="15" customHeight="1" x14ac:dyDescent="0.2">
      <c r="A2876" s="100" t="s">
        <v>17473</v>
      </c>
      <c r="B2876" s="101" t="s">
        <v>17474</v>
      </c>
      <c r="C2876" s="101" t="s">
        <v>63</v>
      </c>
      <c r="D2876" s="102">
        <v>123.06</v>
      </c>
    </row>
    <row r="2877" spans="1:4" ht="15" customHeight="1" x14ac:dyDescent="0.2">
      <c r="A2877" s="100" t="s">
        <v>17475</v>
      </c>
      <c r="B2877" s="101" t="s">
        <v>17476</v>
      </c>
      <c r="C2877" s="101" t="s">
        <v>63</v>
      </c>
      <c r="D2877" s="102">
        <v>90.8</v>
      </c>
    </row>
    <row r="2878" spans="1:4" ht="15" customHeight="1" x14ac:dyDescent="0.2">
      <c r="A2878" s="100" t="s">
        <v>17477</v>
      </c>
      <c r="B2878" s="101" t="s">
        <v>17478</v>
      </c>
      <c r="C2878" s="101" t="s">
        <v>39</v>
      </c>
      <c r="D2878" s="102">
        <v>185.55</v>
      </c>
    </row>
    <row r="2879" spans="1:4" ht="15" customHeight="1" x14ac:dyDescent="0.2">
      <c r="A2879" s="100" t="s">
        <v>17479</v>
      </c>
      <c r="B2879" s="101" t="s">
        <v>17480</v>
      </c>
      <c r="C2879" s="101" t="s">
        <v>39</v>
      </c>
      <c r="D2879" s="102">
        <v>118.3</v>
      </c>
    </row>
    <row r="2880" spans="1:4" ht="15" customHeight="1" x14ac:dyDescent="0.2">
      <c r="A2880" s="100" t="s">
        <v>17481</v>
      </c>
      <c r="B2880" s="101" t="s">
        <v>17482</v>
      </c>
      <c r="C2880" s="101" t="s">
        <v>39</v>
      </c>
      <c r="D2880" s="102">
        <v>205.38</v>
      </c>
    </row>
    <row r="2881" spans="1:4" ht="15" customHeight="1" x14ac:dyDescent="0.2">
      <c r="A2881" s="100" t="s">
        <v>17483</v>
      </c>
      <c r="B2881" s="101" t="s">
        <v>17484</v>
      </c>
      <c r="C2881" s="101" t="s">
        <v>15645</v>
      </c>
      <c r="D2881" s="102">
        <v>262.41000000000003</v>
      </c>
    </row>
    <row r="2882" spans="1:4" ht="15" customHeight="1" x14ac:dyDescent="0.2">
      <c r="A2882" s="100" t="s">
        <v>17485</v>
      </c>
      <c r="B2882" s="101" t="s">
        <v>21496</v>
      </c>
      <c r="C2882" s="101" t="s">
        <v>15645</v>
      </c>
      <c r="D2882" s="102">
        <v>189.98</v>
      </c>
    </row>
    <row r="2883" spans="1:4" ht="15" customHeight="1" x14ac:dyDescent="0.2">
      <c r="A2883" s="100" t="s">
        <v>17486</v>
      </c>
      <c r="B2883" s="101" t="s">
        <v>17487</v>
      </c>
      <c r="C2883" s="101" t="s">
        <v>15645</v>
      </c>
      <c r="D2883" s="102">
        <v>217.53</v>
      </c>
    </row>
    <row r="2884" spans="1:4" ht="15" customHeight="1" x14ac:dyDescent="0.2">
      <c r="A2884" s="100" t="s">
        <v>17488</v>
      </c>
      <c r="B2884" s="101" t="s">
        <v>17489</v>
      </c>
      <c r="C2884" s="101" t="s">
        <v>15645</v>
      </c>
      <c r="D2884" s="102">
        <v>239.9</v>
      </c>
    </row>
    <row r="2885" spans="1:4" ht="15" customHeight="1" x14ac:dyDescent="0.2">
      <c r="A2885" s="100" t="s">
        <v>17490</v>
      </c>
      <c r="B2885" s="101" t="s">
        <v>17491</v>
      </c>
      <c r="C2885" s="101" t="s">
        <v>15645</v>
      </c>
      <c r="D2885" s="102">
        <v>254.27</v>
      </c>
    </row>
    <row r="2886" spans="1:4" ht="15" customHeight="1" x14ac:dyDescent="0.2">
      <c r="A2886" s="100" t="s">
        <v>17492</v>
      </c>
      <c r="B2886" s="101" t="s">
        <v>17493</v>
      </c>
      <c r="C2886" s="101" t="s">
        <v>15645</v>
      </c>
      <c r="D2886" s="102">
        <v>182</v>
      </c>
    </row>
    <row r="2887" spans="1:4" ht="15" customHeight="1" x14ac:dyDescent="0.2">
      <c r="A2887" s="100" t="s">
        <v>17494</v>
      </c>
      <c r="B2887" s="101" t="s">
        <v>17495</v>
      </c>
      <c r="C2887" s="101" t="s">
        <v>15645</v>
      </c>
      <c r="D2887" s="102">
        <v>162</v>
      </c>
    </row>
    <row r="2888" spans="1:4" ht="15" customHeight="1" x14ac:dyDescent="0.2">
      <c r="A2888" s="100" t="s">
        <v>17496</v>
      </c>
      <c r="B2888" s="101" t="s">
        <v>17497</v>
      </c>
      <c r="C2888" s="101" t="s">
        <v>3</v>
      </c>
      <c r="D2888" s="102">
        <v>7.69</v>
      </c>
    </row>
    <row r="2889" spans="1:4" ht="15" customHeight="1" x14ac:dyDescent="0.2">
      <c r="A2889" s="100" t="s">
        <v>17498</v>
      </c>
      <c r="B2889" s="101" t="s">
        <v>17499</v>
      </c>
      <c r="C2889" s="101" t="s">
        <v>2</v>
      </c>
      <c r="D2889" s="102">
        <v>85</v>
      </c>
    </row>
    <row r="2890" spans="1:4" ht="15" customHeight="1" x14ac:dyDescent="0.2">
      <c r="A2890" s="100" t="s">
        <v>17500</v>
      </c>
      <c r="B2890" s="101" t="s">
        <v>17501</v>
      </c>
      <c r="C2890" s="101" t="s">
        <v>15645</v>
      </c>
      <c r="D2890" s="102">
        <v>101</v>
      </c>
    </row>
    <row r="2891" spans="1:4" ht="15" customHeight="1" x14ac:dyDescent="0.2">
      <c r="A2891" s="100" t="s">
        <v>17502</v>
      </c>
      <c r="B2891" s="101" t="s">
        <v>17503</v>
      </c>
      <c r="C2891" s="101" t="s">
        <v>15645</v>
      </c>
      <c r="D2891" s="102">
        <v>269</v>
      </c>
    </row>
    <row r="2892" spans="1:4" ht="15" customHeight="1" x14ac:dyDescent="0.2">
      <c r="A2892" s="100" t="s">
        <v>17504</v>
      </c>
      <c r="B2892" s="101" t="s">
        <v>17505</v>
      </c>
      <c r="C2892" s="101" t="s">
        <v>15645</v>
      </c>
      <c r="D2892" s="102">
        <v>389</v>
      </c>
    </row>
    <row r="2893" spans="1:4" ht="15" customHeight="1" x14ac:dyDescent="0.2">
      <c r="A2893" s="100" t="s">
        <v>17506</v>
      </c>
      <c r="B2893" s="101" t="s">
        <v>17507</v>
      </c>
      <c r="C2893" s="101" t="s">
        <v>15645</v>
      </c>
      <c r="D2893" s="102">
        <v>299</v>
      </c>
    </row>
    <row r="2894" spans="1:4" ht="15" customHeight="1" x14ac:dyDescent="0.2">
      <c r="A2894" s="100" t="s">
        <v>17508</v>
      </c>
      <c r="B2894" s="101" t="s">
        <v>17509</v>
      </c>
      <c r="C2894" s="101" t="s">
        <v>15645</v>
      </c>
      <c r="D2894" s="102">
        <v>299</v>
      </c>
    </row>
    <row r="2895" spans="1:4" ht="15" customHeight="1" x14ac:dyDescent="0.2">
      <c r="A2895" s="100" t="s">
        <v>17510</v>
      </c>
      <c r="B2895" s="101" t="s">
        <v>17511</v>
      </c>
      <c r="C2895" s="101" t="s">
        <v>15645</v>
      </c>
      <c r="D2895" s="102">
        <v>220</v>
      </c>
    </row>
    <row r="2896" spans="1:4" ht="15" customHeight="1" x14ac:dyDescent="0.2">
      <c r="A2896" s="100" t="s">
        <v>17512</v>
      </c>
      <c r="B2896" s="101" t="s">
        <v>17513</v>
      </c>
      <c r="C2896" s="101" t="s">
        <v>15645</v>
      </c>
      <c r="D2896" s="102">
        <v>215</v>
      </c>
    </row>
    <row r="2897" spans="1:4" ht="15" customHeight="1" x14ac:dyDescent="0.2">
      <c r="A2897" s="100" t="s">
        <v>17514</v>
      </c>
      <c r="B2897" s="101" t="s">
        <v>17515</v>
      </c>
      <c r="C2897" s="101" t="s">
        <v>15645</v>
      </c>
      <c r="D2897" s="102">
        <v>8.75</v>
      </c>
    </row>
    <row r="2898" spans="1:4" ht="15" customHeight="1" x14ac:dyDescent="0.2">
      <c r="A2898" s="100" t="s">
        <v>17516</v>
      </c>
      <c r="B2898" s="101" t="s">
        <v>12364</v>
      </c>
      <c r="C2898" s="101" t="s">
        <v>15645</v>
      </c>
      <c r="D2898" s="102">
        <v>66.3</v>
      </c>
    </row>
    <row r="2899" spans="1:4" ht="15" customHeight="1" x14ac:dyDescent="0.2">
      <c r="A2899" s="100" t="s">
        <v>17517</v>
      </c>
      <c r="B2899" s="101" t="s">
        <v>17518</v>
      </c>
      <c r="C2899" s="101" t="s">
        <v>15645</v>
      </c>
      <c r="D2899" s="102">
        <v>62.31</v>
      </c>
    </row>
    <row r="2900" spans="1:4" ht="15" customHeight="1" x14ac:dyDescent="0.2">
      <c r="A2900" s="100" t="s">
        <v>17519</v>
      </c>
      <c r="B2900" s="101" t="s">
        <v>17520</v>
      </c>
      <c r="C2900" s="101" t="s">
        <v>15645</v>
      </c>
      <c r="D2900" s="102">
        <v>7.79</v>
      </c>
    </row>
    <row r="2901" spans="1:4" ht="15" customHeight="1" x14ac:dyDescent="0.2">
      <c r="A2901" s="100" t="s">
        <v>17521</v>
      </c>
      <c r="B2901" s="101" t="s">
        <v>17522</v>
      </c>
      <c r="C2901" s="101" t="s">
        <v>15645</v>
      </c>
      <c r="D2901" s="102">
        <v>9.83</v>
      </c>
    </row>
    <row r="2902" spans="1:4" ht="15" customHeight="1" x14ac:dyDescent="0.2">
      <c r="A2902" s="100" t="s">
        <v>17523</v>
      </c>
      <c r="B2902" s="101" t="s">
        <v>17524</v>
      </c>
      <c r="C2902" s="101" t="s">
        <v>15645</v>
      </c>
      <c r="D2902" s="102">
        <v>8.1300000000000008</v>
      </c>
    </row>
    <row r="2903" spans="1:4" ht="15" customHeight="1" x14ac:dyDescent="0.2">
      <c r="A2903" s="100" t="s">
        <v>17525</v>
      </c>
      <c r="B2903" s="101" t="s">
        <v>17526</v>
      </c>
      <c r="C2903" s="101" t="s">
        <v>15645</v>
      </c>
      <c r="D2903" s="102">
        <v>10.76</v>
      </c>
    </row>
    <row r="2904" spans="1:4" ht="15" customHeight="1" x14ac:dyDescent="0.2">
      <c r="A2904" s="100" t="s">
        <v>17527</v>
      </c>
      <c r="B2904" s="101" t="s">
        <v>17528</v>
      </c>
      <c r="C2904" s="101" t="s">
        <v>15645</v>
      </c>
      <c r="D2904" s="102">
        <v>2.94</v>
      </c>
    </row>
    <row r="2905" spans="1:4" ht="15" customHeight="1" x14ac:dyDescent="0.2">
      <c r="A2905" s="100" t="s">
        <v>17529</v>
      </c>
      <c r="B2905" s="101" t="s">
        <v>17530</v>
      </c>
      <c r="C2905" s="101" t="s">
        <v>15645</v>
      </c>
      <c r="D2905" s="102">
        <v>7.36</v>
      </c>
    </row>
    <row r="2906" spans="1:4" ht="15" customHeight="1" x14ac:dyDescent="0.2">
      <c r="A2906" s="100" t="s">
        <v>17531</v>
      </c>
      <c r="B2906" s="101" t="s">
        <v>17532</v>
      </c>
      <c r="C2906" s="101" t="s">
        <v>15645</v>
      </c>
      <c r="D2906" s="102">
        <v>13.93</v>
      </c>
    </row>
    <row r="2907" spans="1:4" ht="15" customHeight="1" x14ac:dyDescent="0.2">
      <c r="A2907" s="100" t="s">
        <v>17533</v>
      </c>
      <c r="B2907" s="101" t="s">
        <v>17534</v>
      </c>
      <c r="C2907" s="101" t="s">
        <v>15645</v>
      </c>
      <c r="D2907" s="102">
        <v>27.71</v>
      </c>
    </row>
    <row r="2908" spans="1:4" ht="15" customHeight="1" x14ac:dyDescent="0.2">
      <c r="A2908" s="100" t="s">
        <v>17535</v>
      </c>
      <c r="B2908" s="101" t="s">
        <v>17536</v>
      </c>
      <c r="C2908" s="101" t="s">
        <v>15645</v>
      </c>
      <c r="D2908" s="102">
        <v>14.18</v>
      </c>
    </row>
    <row r="2909" spans="1:4" ht="15" customHeight="1" x14ac:dyDescent="0.2">
      <c r="A2909" s="100" t="s">
        <v>17537</v>
      </c>
      <c r="B2909" s="101" t="s">
        <v>17538</v>
      </c>
      <c r="C2909" s="101" t="s">
        <v>15645</v>
      </c>
      <c r="D2909" s="102">
        <v>32.520000000000003</v>
      </c>
    </row>
    <row r="2910" spans="1:4" ht="15" customHeight="1" x14ac:dyDescent="0.2">
      <c r="A2910" s="100" t="s">
        <v>17539</v>
      </c>
      <c r="B2910" s="101" t="s">
        <v>17540</v>
      </c>
      <c r="C2910" s="101" t="s">
        <v>15645</v>
      </c>
      <c r="D2910" s="102">
        <v>52.01</v>
      </c>
    </row>
    <row r="2911" spans="1:4" ht="15" customHeight="1" x14ac:dyDescent="0.2">
      <c r="A2911" s="100" t="s">
        <v>17541</v>
      </c>
      <c r="B2911" s="101" t="s">
        <v>17542</v>
      </c>
      <c r="C2911" s="101" t="s">
        <v>15645</v>
      </c>
      <c r="D2911" s="102">
        <v>15.29</v>
      </c>
    </row>
    <row r="2912" spans="1:4" ht="15" customHeight="1" x14ac:dyDescent="0.2">
      <c r="A2912" s="100" t="s">
        <v>17543</v>
      </c>
      <c r="B2912" s="101" t="s">
        <v>17544</v>
      </c>
      <c r="C2912" s="101" t="s">
        <v>15645</v>
      </c>
      <c r="D2912" s="102">
        <v>8.15</v>
      </c>
    </row>
    <row r="2913" spans="1:4" ht="15" customHeight="1" x14ac:dyDescent="0.2">
      <c r="A2913" s="100" t="s">
        <v>17545</v>
      </c>
      <c r="B2913" s="101" t="s">
        <v>17546</v>
      </c>
      <c r="C2913" s="101" t="s">
        <v>15645</v>
      </c>
      <c r="D2913" s="102">
        <v>15.68</v>
      </c>
    </row>
    <row r="2914" spans="1:4" ht="15" customHeight="1" x14ac:dyDescent="0.2">
      <c r="A2914" s="100" t="s">
        <v>28497</v>
      </c>
      <c r="B2914" s="101" t="s">
        <v>28498</v>
      </c>
      <c r="C2914" s="101" t="s">
        <v>15645</v>
      </c>
      <c r="D2914" s="102">
        <v>195.48</v>
      </c>
    </row>
    <row r="2915" spans="1:4" ht="15" customHeight="1" x14ac:dyDescent="0.2">
      <c r="A2915" s="100" t="s">
        <v>28499</v>
      </c>
      <c r="B2915" s="101" t="s">
        <v>28500</v>
      </c>
      <c r="C2915" s="101" t="s">
        <v>15645</v>
      </c>
      <c r="D2915" s="102">
        <v>10.37</v>
      </c>
    </row>
    <row r="2916" spans="1:4" ht="15" customHeight="1" x14ac:dyDescent="0.2">
      <c r="A2916" s="100" t="s">
        <v>17547</v>
      </c>
      <c r="B2916" s="101" t="s">
        <v>17548</v>
      </c>
      <c r="C2916" s="101" t="s">
        <v>15645</v>
      </c>
      <c r="D2916" s="102">
        <v>91.42</v>
      </c>
    </row>
    <row r="2917" spans="1:4" ht="15" customHeight="1" x14ac:dyDescent="0.2">
      <c r="A2917" s="100" t="s">
        <v>17549</v>
      </c>
      <c r="B2917" s="101" t="s">
        <v>17550</v>
      </c>
      <c r="C2917" s="101" t="s">
        <v>15645</v>
      </c>
      <c r="D2917" s="102">
        <v>16.95</v>
      </c>
    </row>
    <row r="2918" spans="1:4" ht="15" customHeight="1" x14ac:dyDescent="0.2">
      <c r="A2918" s="100" t="s">
        <v>17551</v>
      </c>
      <c r="B2918" s="101" t="s">
        <v>17552</v>
      </c>
      <c r="C2918" s="101" t="s">
        <v>15645</v>
      </c>
      <c r="D2918" s="102">
        <v>76.94</v>
      </c>
    </row>
    <row r="2919" spans="1:4" ht="15" customHeight="1" x14ac:dyDescent="0.2">
      <c r="A2919" s="100" t="s">
        <v>17553</v>
      </c>
      <c r="B2919" s="101" t="s">
        <v>17554</v>
      </c>
      <c r="C2919" s="101" t="s">
        <v>15645</v>
      </c>
      <c r="D2919" s="102">
        <v>94.23</v>
      </c>
    </row>
    <row r="2920" spans="1:4" ht="15" customHeight="1" x14ac:dyDescent="0.2">
      <c r="A2920" s="100" t="s">
        <v>17555</v>
      </c>
      <c r="B2920" s="101" t="s">
        <v>17556</v>
      </c>
      <c r="C2920" s="101" t="s">
        <v>15645</v>
      </c>
      <c r="D2920" s="102">
        <v>85.66</v>
      </c>
    </row>
    <row r="2921" spans="1:4" ht="15" customHeight="1" x14ac:dyDescent="0.2">
      <c r="A2921" s="100" t="s">
        <v>17557</v>
      </c>
      <c r="B2921" s="101" t="s">
        <v>17558</v>
      </c>
      <c r="C2921" s="101" t="s">
        <v>3</v>
      </c>
      <c r="D2921" s="102">
        <v>19.2</v>
      </c>
    </row>
    <row r="2922" spans="1:4" ht="15" customHeight="1" x14ac:dyDescent="0.2">
      <c r="A2922" s="100" t="s">
        <v>17559</v>
      </c>
      <c r="B2922" s="101" t="s">
        <v>17560</v>
      </c>
      <c r="C2922" s="101" t="s">
        <v>10096</v>
      </c>
      <c r="D2922" s="102">
        <v>11</v>
      </c>
    </row>
    <row r="2923" spans="1:4" ht="15" customHeight="1" x14ac:dyDescent="0.2">
      <c r="A2923" s="100" t="s">
        <v>17561</v>
      </c>
      <c r="B2923" s="101" t="s">
        <v>10095</v>
      </c>
      <c r="C2923" s="101" t="s">
        <v>10096</v>
      </c>
      <c r="D2923" s="102">
        <v>11</v>
      </c>
    </row>
    <row r="2924" spans="1:4" ht="15" customHeight="1" x14ac:dyDescent="0.2">
      <c r="A2924" s="100" t="s">
        <v>17562</v>
      </c>
      <c r="B2924" s="101" t="s">
        <v>16814</v>
      </c>
      <c r="C2924" s="101" t="s">
        <v>4</v>
      </c>
      <c r="D2924" s="102">
        <v>11.63</v>
      </c>
    </row>
    <row r="2925" spans="1:4" ht="15" customHeight="1" x14ac:dyDescent="0.2">
      <c r="A2925" s="100" t="s">
        <v>17563</v>
      </c>
      <c r="B2925" s="101" t="s">
        <v>16849</v>
      </c>
      <c r="C2925" s="101" t="s">
        <v>16417</v>
      </c>
      <c r="D2925" s="102">
        <v>9.16</v>
      </c>
    </row>
    <row r="2926" spans="1:4" ht="15" customHeight="1" x14ac:dyDescent="0.2">
      <c r="A2926" s="100" t="s">
        <v>17564</v>
      </c>
      <c r="B2926" s="101" t="s">
        <v>16815</v>
      </c>
      <c r="C2926" s="101" t="s">
        <v>4</v>
      </c>
      <c r="D2926" s="102">
        <v>12.41</v>
      </c>
    </row>
    <row r="2927" spans="1:4" ht="15" customHeight="1" x14ac:dyDescent="0.2">
      <c r="A2927" s="100" t="s">
        <v>17565</v>
      </c>
      <c r="B2927" s="101" t="s">
        <v>17566</v>
      </c>
      <c r="C2927" s="101" t="s">
        <v>4</v>
      </c>
      <c r="D2927" s="102">
        <v>16.71</v>
      </c>
    </row>
    <row r="2928" spans="1:4" ht="15" customHeight="1" x14ac:dyDescent="0.2">
      <c r="A2928" s="100" t="s">
        <v>17567</v>
      </c>
      <c r="B2928" s="101" t="s">
        <v>17568</v>
      </c>
      <c r="C2928" s="101" t="s">
        <v>4</v>
      </c>
      <c r="D2928" s="102">
        <v>13</v>
      </c>
    </row>
    <row r="2929" spans="1:4" ht="15" customHeight="1" x14ac:dyDescent="0.2">
      <c r="A2929" s="100" t="s">
        <v>17569</v>
      </c>
      <c r="B2929" s="101" t="s">
        <v>17570</v>
      </c>
      <c r="C2929" s="101" t="s">
        <v>4</v>
      </c>
      <c r="D2929" s="102">
        <v>22.43</v>
      </c>
    </row>
    <row r="2930" spans="1:4" ht="15" customHeight="1" x14ac:dyDescent="0.2">
      <c r="A2930" s="100" t="s">
        <v>17571</v>
      </c>
      <c r="B2930" s="101" t="s">
        <v>21497</v>
      </c>
      <c r="C2930" s="101" t="s">
        <v>15645</v>
      </c>
      <c r="D2930" s="102">
        <v>4.16</v>
      </c>
    </row>
    <row r="2931" spans="1:4" ht="15" customHeight="1" x14ac:dyDescent="0.2">
      <c r="A2931" s="100" t="s">
        <v>17572</v>
      </c>
      <c r="B2931" s="101" t="s">
        <v>17573</v>
      </c>
      <c r="C2931" s="101" t="s">
        <v>15645</v>
      </c>
      <c r="D2931" s="102">
        <v>2.79</v>
      </c>
    </row>
    <row r="2932" spans="1:4" ht="15" customHeight="1" x14ac:dyDescent="0.2">
      <c r="A2932" s="100" t="s">
        <v>17574</v>
      </c>
      <c r="B2932" s="101" t="s">
        <v>17575</v>
      </c>
      <c r="C2932" s="101" t="s">
        <v>15645</v>
      </c>
      <c r="D2932" s="102">
        <v>2</v>
      </c>
    </row>
    <row r="2933" spans="1:4" ht="15" customHeight="1" x14ac:dyDescent="0.2">
      <c r="A2933" s="100" t="s">
        <v>17576</v>
      </c>
      <c r="B2933" s="101" t="s">
        <v>16873</v>
      </c>
      <c r="C2933" s="101" t="s">
        <v>2</v>
      </c>
      <c r="D2933" s="102">
        <v>16.399999999999999</v>
      </c>
    </row>
    <row r="2934" spans="1:4" ht="15" customHeight="1" x14ac:dyDescent="0.2">
      <c r="A2934" s="100" t="s">
        <v>17577</v>
      </c>
      <c r="B2934" s="101" t="s">
        <v>16874</v>
      </c>
      <c r="C2934" s="101" t="s">
        <v>2</v>
      </c>
      <c r="D2934" s="102">
        <v>13.92</v>
      </c>
    </row>
    <row r="2935" spans="1:4" ht="15" customHeight="1" x14ac:dyDescent="0.2">
      <c r="A2935" s="100" t="s">
        <v>17578</v>
      </c>
      <c r="B2935" s="101" t="s">
        <v>17579</v>
      </c>
      <c r="C2935" s="101" t="s">
        <v>2</v>
      </c>
      <c r="D2935" s="102">
        <v>24.61</v>
      </c>
    </row>
    <row r="2936" spans="1:4" ht="15" customHeight="1" x14ac:dyDescent="0.2">
      <c r="A2936" s="100" t="s">
        <v>17580</v>
      </c>
      <c r="B2936" s="101" t="s">
        <v>16875</v>
      </c>
      <c r="C2936" s="101" t="s">
        <v>2</v>
      </c>
      <c r="D2936" s="102">
        <v>37.43</v>
      </c>
    </row>
    <row r="2937" spans="1:4" ht="15" customHeight="1" x14ac:dyDescent="0.2">
      <c r="A2937" s="100" t="s">
        <v>17581</v>
      </c>
      <c r="B2937" s="101" t="s">
        <v>17582</v>
      </c>
      <c r="C2937" s="101" t="s">
        <v>2</v>
      </c>
      <c r="D2937" s="102">
        <v>18.12</v>
      </c>
    </row>
    <row r="2938" spans="1:4" ht="15" customHeight="1" x14ac:dyDescent="0.2">
      <c r="A2938" s="100" t="s">
        <v>17583</v>
      </c>
      <c r="B2938" s="101" t="s">
        <v>17584</v>
      </c>
      <c r="C2938" s="101" t="s">
        <v>2</v>
      </c>
      <c r="D2938" s="102">
        <v>55.07</v>
      </c>
    </row>
    <row r="2939" spans="1:4" ht="15" customHeight="1" x14ac:dyDescent="0.2">
      <c r="A2939" s="100" t="s">
        <v>17585</v>
      </c>
      <c r="B2939" s="101" t="s">
        <v>17586</v>
      </c>
      <c r="C2939" s="101" t="s">
        <v>2</v>
      </c>
      <c r="D2939" s="102">
        <v>44.93</v>
      </c>
    </row>
    <row r="2940" spans="1:4" ht="15" customHeight="1" x14ac:dyDescent="0.2">
      <c r="A2940" s="100" t="s">
        <v>17587</v>
      </c>
      <c r="B2940" s="101" t="s">
        <v>17588</v>
      </c>
      <c r="C2940" s="101" t="s">
        <v>2</v>
      </c>
      <c r="D2940" s="102">
        <v>67.84</v>
      </c>
    </row>
    <row r="2941" spans="1:4" ht="15" customHeight="1" x14ac:dyDescent="0.2">
      <c r="A2941" s="100" t="s">
        <v>17589</v>
      </c>
      <c r="B2941" s="101" t="s">
        <v>16819</v>
      </c>
      <c r="C2941" s="101" t="s">
        <v>15645</v>
      </c>
      <c r="D2941" s="102">
        <v>2.4900000000000002</v>
      </c>
    </row>
    <row r="2942" spans="1:4" ht="15" customHeight="1" x14ac:dyDescent="0.2">
      <c r="A2942" s="100" t="s">
        <v>17590</v>
      </c>
      <c r="B2942" s="101" t="s">
        <v>16820</v>
      </c>
      <c r="C2942" s="101" t="s">
        <v>15645</v>
      </c>
      <c r="D2942" s="102">
        <v>42.9</v>
      </c>
    </row>
    <row r="2943" spans="1:4" ht="15" customHeight="1" x14ac:dyDescent="0.2">
      <c r="A2943" s="100" t="s">
        <v>17591</v>
      </c>
      <c r="B2943" s="101" t="s">
        <v>17592</v>
      </c>
      <c r="C2943" s="101" t="s">
        <v>15645</v>
      </c>
      <c r="D2943" s="102">
        <v>140</v>
      </c>
    </row>
    <row r="2944" spans="1:4" ht="15" customHeight="1" x14ac:dyDescent="0.2">
      <c r="A2944" s="100" t="s">
        <v>17593</v>
      </c>
      <c r="B2944" s="101" t="s">
        <v>17594</v>
      </c>
      <c r="C2944" s="101" t="s">
        <v>15645</v>
      </c>
      <c r="D2944" s="102">
        <v>60</v>
      </c>
    </row>
    <row r="2945" spans="1:4" ht="15" customHeight="1" x14ac:dyDescent="0.2">
      <c r="A2945" s="100" t="s">
        <v>17595</v>
      </c>
      <c r="B2945" s="101" t="s">
        <v>17596</v>
      </c>
      <c r="C2945" s="101" t="s">
        <v>5701</v>
      </c>
      <c r="D2945" s="102">
        <v>1.53</v>
      </c>
    </row>
    <row r="2946" spans="1:4" ht="15" customHeight="1" x14ac:dyDescent="0.2">
      <c r="A2946" s="100" t="s">
        <v>17597</v>
      </c>
      <c r="B2946" s="101" t="s">
        <v>17598</v>
      </c>
      <c r="C2946" s="101" t="s">
        <v>5701</v>
      </c>
      <c r="D2946" s="102">
        <v>5.3</v>
      </c>
    </row>
    <row r="2947" spans="1:4" ht="15" customHeight="1" x14ac:dyDescent="0.2">
      <c r="A2947" s="100" t="s">
        <v>17599</v>
      </c>
      <c r="B2947" s="101" t="s">
        <v>17600</v>
      </c>
      <c r="C2947" s="101" t="s">
        <v>15645</v>
      </c>
      <c r="D2947" s="102">
        <v>0.51</v>
      </c>
    </row>
    <row r="2948" spans="1:4" ht="15" customHeight="1" x14ac:dyDescent="0.2">
      <c r="A2948" s="100" t="s">
        <v>17601</v>
      </c>
      <c r="B2948" s="101" t="s">
        <v>16861</v>
      </c>
      <c r="C2948" s="101" t="s">
        <v>15645</v>
      </c>
      <c r="D2948" s="102">
        <v>1.31</v>
      </c>
    </row>
    <row r="2949" spans="1:4" ht="15" customHeight="1" x14ac:dyDescent="0.2">
      <c r="A2949" s="100" t="s">
        <v>17602</v>
      </c>
      <c r="B2949" s="101" t="s">
        <v>16860</v>
      </c>
      <c r="C2949" s="101" t="s">
        <v>15645</v>
      </c>
      <c r="D2949" s="102">
        <v>1.51</v>
      </c>
    </row>
    <row r="2950" spans="1:4" ht="15" customHeight="1" x14ac:dyDescent="0.2">
      <c r="A2950" s="100" t="s">
        <v>17603</v>
      </c>
      <c r="B2950" s="101" t="s">
        <v>17604</v>
      </c>
      <c r="C2950" s="101" t="s">
        <v>15645</v>
      </c>
      <c r="D2950" s="102">
        <v>0.5</v>
      </c>
    </row>
    <row r="2951" spans="1:4" ht="15" customHeight="1" x14ac:dyDescent="0.2">
      <c r="A2951" s="100" t="s">
        <v>17605</v>
      </c>
      <c r="B2951" s="101" t="s">
        <v>17606</v>
      </c>
      <c r="C2951" s="101" t="s">
        <v>4</v>
      </c>
      <c r="D2951" s="102">
        <v>23.12</v>
      </c>
    </row>
    <row r="2952" spans="1:4" ht="15" customHeight="1" x14ac:dyDescent="0.2">
      <c r="A2952" s="100" t="s">
        <v>17607</v>
      </c>
      <c r="B2952" s="101" t="s">
        <v>17608</v>
      </c>
      <c r="C2952" s="101" t="s">
        <v>2</v>
      </c>
      <c r="D2952" s="102">
        <v>57.45</v>
      </c>
    </row>
    <row r="2953" spans="1:4" ht="15" customHeight="1" x14ac:dyDescent="0.2">
      <c r="A2953" s="100" t="s">
        <v>17609</v>
      </c>
      <c r="B2953" s="101" t="s">
        <v>17610</v>
      </c>
      <c r="C2953" s="101" t="s">
        <v>2</v>
      </c>
      <c r="D2953" s="102">
        <v>50</v>
      </c>
    </row>
    <row r="2954" spans="1:4" ht="15" customHeight="1" x14ac:dyDescent="0.2">
      <c r="A2954" s="100" t="s">
        <v>17611</v>
      </c>
      <c r="B2954" s="101" t="s">
        <v>17612</v>
      </c>
      <c r="C2954" s="101" t="s">
        <v>3</v>
      </c>
      <c r="D2954" s="102">
        <v>139.37</v>
      </c>
    </row>
    <row r="2955" spans="1:4" ht="15" customHeight="1" x14ac:dyDescent="0.2">
      <c r="A2955" s="100" t="s">
        <v>17613</v>
      </c>
      <c r="B2955" s="101" t="s">
        <v>17614</v>
      </c>
      <c r="C2955" s="101" t="s">
        <v>3</v>
      </c>
      <c r="D2955" s="102">
        <v>113.97</v>
      </c>
    </row>
    <row r="2956" spans="1:4" ht="15" customHeight="1" x14ac:dyDescent="0.2">
      <c r="A2956" s="100" t="s">
        <v>17615</v>
      </c>
      <c r="B2956" s="101" t="s">
        <v>17616</v>
      </c>
      <c r="C2956" s="101" t="s">
        <v>3</v>
      </c>
      <c r="D2956" s="102">
        <v>89.17</v>
      </c>
    </row>
    <row r="2957" spans="1:4" ht="15" customHeight="1" x14ac:dyDescent="0.2">
      <c r="A2957" s="100" t="s">
        <v>17617</v>
      </c>
      <c r="B2957" s="101" t="s">
        <v>17618</v>
      </c>
      <c r="C2957" s="101" t="s">
        <v>4</v>
      </c>
      <c r="D2957" s="102">
        <v>80.97</v>
      </c>
    </row>
    <row r="2958" spans="1:4" ht="15" customHeight="1" x14ac:dyDescent="0.2">
      <c r="A2958" s="100" t="s">
        <v>17619</v>
      </c>
      <c r="B2958" s="101" t="s">
        <v>17620</v>
      </c>
      <c r="C2958" s="101" t="s">
        <v>4</v>
      </c>
      <c r="D2958" s="102">
        <v>141.63</v>
      </c>
    </row>
    <row r="2959" spans="1:4" ht="15" customHeight="1" x14ac:dyDescent="0.2">
      <c r="A2959" s="100" t="s">
        <v>17621</v>
      </c>
      <c r="B2959" s="101" t="s">
        <v>9941</v>
      </c>
      <c r="C2959" s="101" t="s">
        <v>54</v>
      </c>
      <c r="D2959" s="102">
        <v>3.59</v>
      </c>
    </row>
    <row r="2960" spans="1:4" ht="15" customHeight="1" x14ac:dyDescent="0.2">
      <c r="A2960" s="100" t="s">
        <v>17622</v>
      </c>
      <c r="B2960" s="101" t="s">
        <v>16833</v>
      </c>
      <c r="C2960" s="101" t="s">
        <v>54</v>
      </c>
      <c r="D2960" s="102">
        <v>4.93</v>
      </c>
    </row>
    <row r="2961" spans="1:4" ht="15" customHeight="1" x14ac:dyDescent="0.2">
      <c r="A2961" s="100" t="s">
        <v>17623</v>
      </c>
      <c r="B2961" s="101" t="s">
        <v>16855</v>
      </c>
      <c r="C2961" s="101" t="s">
        <v>54</v>
      </c>
      <c r="D2961" s="102">
        <v>5.39</v>
      </c>
    </row>
    <row r="2962" spans="1:4" ht="15" customHeight="1" x14ac:dyDescent="0.2">
      <c r="A2962" s="100" t="s">
        <v>17624</v>
      </c>
      <c r="B2962" s="101" t="s">
        <v>17625</v>
      </c>
      <c r="C2962" s="101" t="s">
        <v>63</v>
      </c>
      <c r="D2962" s="102">
        <v>3816.56</v>
      </c>
    </row>
    <row r="2963" spans="1:4" ht="15" customHeight="1" x14ac:dyDescent="0.2">
      <c r="A2963" s="100" t="s">
        <v>17626</v>
      </c>
      <c r="B2963" s="101" t="s">
        <v>17627</v>
      </c>
      <c r="C2963" s="101" t="s">
        <v>63</v>
      </c>
      <c r="D2963" s="102">
        <v>3136.79</v>
      </c>
    </row>
    <row r="2964" spans="1:4" ht="15" customHeight="1" x14ac:dyDescent="0.2">
      <c r="A2964" s="100" t="s">
        <v>17628</v>
      </c>
      <c r="B2964" s="101" t="s">
        <v>17629</v>
      </c>
      <c r="C2964" s="101" t="s">
        <v>63</v>
      </c>
      <c r="D2964" s="102">
        <v>2743.35</v>
      </c>
    </row>
    <row r="2965" spans="1:4" ht="15" customHeight="1" x14ac:dyDescent="0.2">
      <c r="A2965" s="100" t="s">
        <v>17630</v>
      </c>
      <c r="B2965" s="101" t="s">
        <v>17631</v>
      </c>
      <c r="C2965" s="101" t="s">
        <v>10301</v>
      </c>
      <c r="D2965" s="102">
        <v>950</v>
      </c>
    </row>
    <row r="2966" spans="1:4" ht="15" customHeight="1" x14ac:dyDescent="0.2">
      <c r="A2966" s="100" t="s">
        <v>17632</v>
      </c>
      <c r="B2966" s="101" t="s">
        <v>17633</v>
      </c>
      <c r="C2966" s="101" t="s">
        <v>10301</v>
      </c>
      <c r="D2966" s="102">
        <v>1700</v>
      </c>
    </row>
    <row r="2967" spans="1:4" ht="15" customHeight="1" x14ac:dyDescent="0.2">
      <c r="A2967" s="100" t="s">
        <v>17634</v>
      </c>
      <c r="B2967" s="101" t="s">
        <v>17635</v>
      </c>
      <c r="C2967" s="101" t="s">
        <v>2</v>
      </c>
      <c r="D2967" s="102">
        <v>110</v>
      </c>
    </row>
    <row r="2968" spans="1:4" ht="15" customHeight="1" x14ac:dyDescent="0.2">
      <c r="A2968" s="100" t="s">
        <v>17636</v>
      </c>
      <c r="B2968" s="101" t="s">
        <v>17637</v>
      </c>
      <c r="C2968" s="101" t="s">
        <v>2</v>
      </c>
      <c r="D2968" s="102">
        <v>26.13</v>
      </c>
    </row>
    <row r="2969" spans="1:4" ht="15" customHeight="1" x14ac:dyDescent="0.2">
      <c r="A2969" s="100" t="s">
        <v>21498</v>
      </c>
      <c r="B2969" s="101" t="s">
        <v>21499</v>
      </c>
      <c r="C2969" s="101" t="s">
        <v>3</v>
      </c>
      <c r="D2969" s="102">
        <v>2.34</v>
      </c>
    </row>
    <row r="2970" spans="1:4" ht="15" customHeight="1" x14ac:dyDescent="0.2">
      <c r="A2970" s="100" t="s">
        <v>21500</v>
      </c>
      <c r="B2970" s="101" t="s">
        <v>21501</v>
      </c>
      <c r="C2970" s="101" t="s">
        <v>3</v>
      </c>
      <c r="D2970" s="102">
        <v>6.67</v>
      </c>
    </row>
    <row r="2971" spans="1:4" ht="15" customHeight="1" x14ac:dyDescent="0.2">
      <c r="A2971" s="100" t="s">
        <v>17638</v>
      </c>
      <c r="B2971" s="101" t="s">
        <v>17639</v>
      </c>
      <c r="C2971" s="101" t="s">
        <v>39</v>
      </c>
      <c r="D2971" s="102">
        <v>8500</v>
      </c>
    </row>
    <row r="2972" spans="1:4" ht="15" customHeight="1" x14ac:dyDescent="0.2">
      <c r="A2972" s="100" t="s">
        <v>17640</v>
      </c>
      <c r="B2972" s="101" t="s">
        <v>17641</v>
      </c>
      <c r="C2972" s="101" t="s">
        <v>3</v>
      </c>
      <c r="D2972" s="102">
        <v>43.5</v>
      </c>
    </row>
    <row r="2973" spans="1:4" ht="15" customHeight="1" x14ac:dyDescent="0.2">
      <c r="A2973" s="100" t="s">
        <v>17642</v>
      </c>
      <c r="B2973" s="101" t="s">
        <v>17643</v>
      </c>
      <c r="C2973" s="101" t="s">
        <v>3</v>
      </c>
      <c r="D2973" s="102">
        <v>32.9</v>
      </c>
    </row>
    <row r="2974" spans="1:4" ht="15" customHeight="1" x14ac:dyDescent="0.2">
      <c r="A2974" s="100" t="s">
        <v>17644</v>
      </c>
      <c r="B2974" s="101" t="s">
        <v>17645</v>
      </c>
      <c r="C2974" s="101" t="s">
        <v>3</v>
      </c>
      <c r="D2974" s="102">
        <v>25</v>
      </c>
    </row>
    <row r="2975" spans="1:4" ht="15" customHeight="1" x14ac:dyDescent="0.2">
      <c r="A2975" s="100" t="s">
        <v>17646</v>
      </c>
      <c r="B2975" s="101" t="s">
        <v>17647</v>
      </c>
      <c r="C2975" s="101" t="s">
        <v>3</v>
      </c>
      <c r="D2975" s="102">
        <v>13.3</v>
      </c>
    </row>
    <row r="2976" spans="1:4" ht="15" customHeight="1" x14ac:dyDescent="0.2">
      <c r="A2976" s="100" t="s">
        <v>17648</v>
      </c>
      <c r="B2976" s="101" t="s">
        <v>17649</v>
      </c>
      <c r="C2976" s="101" t="s">
        <v>3</v>
      </c>
      <c r="D2976" s="102">
        <v>4.87</v>
      </c>
    </row>
    <row r="2977" spans="1:4" ht="15" customHeight="1" x14ac:dyDescent="0.2">
      <c r="A2977" s="100" t="s">
        <v>17650</v>
      </c>
      <c r="B2977" s="101" t="s">
        <v>17651</v>
      </c>
      <c r="C2977" s="101" t="s">
        <v>3</v>
      </c>
      <c r="D2977" s="102">
        <v>5.17</v>
      </c>
    </row>
    <row r="2978" spans="1:4" ht="15" customHeight="1" x14ac:dyDescent="0.2">
      <c r="A2978" s="100" t="s">
        <v>17652</v>
      </c>
      <c r="B2978" s="101" t="s">
        <v>17653</v>
      </c>
      <c r="C2978" s="101" t="s">
        <v>2</v>
      </c>
      <c r="D2978" s="102">
        <v>31.4</v>
      </c>
    </row>
    <row r="2979" spans="1:4" ht="15" customHeight="1" x14ac:dyDescent="0.2">
      <c r="A2979" s="100" t="s">
        <v>17654</v>
      </c>
      <c r="B2979" s="101" t="s">
        <v>17655</v>
      </c>
      <c r="C2979" s="101" t="s">
        <v>2</v>
      </c>
      <c r="D2979" s="102">
        <v>44.63</v>
      </c>
    </row>
    <row r="2980" spans="1:4" ht="15" customHeight="1" x14ac:dyDescent="0.2">
      <c r="A2980" s="100" t="s">
        <v>17656</v>
      </c>
      <c r="B2980" s="101" t="s">
        <v>17657</v>
      </c>
      <c r="C2980" s="101" t="s">
        <v>2</v>
      </c>
      <c r="D2980" s="102">
        <v>55.79</v>
      </c>
    </row>
    <row r="2981" spans="1:4" ht="15" customHeight="1" x14ac:dyDescent="0.2">
      <c r="A2981" s="100" t="s">
        <v>17658</v>
      </c>
      <c r="B2981" s="101" t="s">
        <v>17659</v>
      </c>
      <c r="C2981" s="101" t="s">
        <v>2</v>
      </c>
      <c r="D2981" s="102">
        <v>38.29</v>
      </c>
    </row>
    <row r="2982" spans="1:4" ht="15" customHeight="1" x14ac:dyDescent="0.2">
      <c r="A2982" s="100" t="s">
        <v>17660</v>
      </c>
      <c r="B2982" s="101" t="s">
        <v>17661</v>
      </c>
      <c r="C2982" s="101" t="s">
        <v>2</v>
      </c>
      <c r="D2982" s="102">
        <v>54.05</v>
      </c>
    </row>
    <row r="2983" spans="1:4" ht="15" customHeight="1" x14ac:dyDescent="0.2">
      <c r="A2983" s="100" t="s">
        <v>17662</v>
      </c>
      <c r="B2983" s="101" t="s">
        <v>17663</v>
      </c>
      <c r="C2983" s="101" t="s">
        <v>3</v>
      </c>
      <c r="D2983" s="102">
        <v>12.83</v>
      </c>
    </row>
    <row r="2984" spans="1:4" ht="15" customHeight="1" x14ac:dyDescent="0.2">
      <c r="A2984" s="100" t="s">
        <v>17664</v>
      </c>
      <c r="B2984" s="101" t="s">
        <v>17665</v>
      </c>
      <c r="C2984" s="101" t="s">
        <v>3</v>
      </c>
      <c r="D2984" s="102">
        <v>21.5</v>
      </c>
    </row>
    <row r="2985" spans="1:4" ht="15" customHeight="1" x14ac:dyDescent="0.2">
      <c r="A2985" s="100" t="s">
        <v>17666</v>
      </c>
      <c r="B2985" s="101" t="s">
        <v>17667</v>
      </c>
      <c r="C2985" s="101" t="s">
        <v>2</v>
      </c>
      <c r="D2985" s="102">
        <v>109.9</v>
      </c>
    </row>
    <row r="2986" spans="1:4" ht="15" customHeight="1" x14ac:dyDescent="0.2">
      <c r="A2986" s="100" t="s">
        <v>17668</v>
      </c>
      <c r="B2986" s="101" t="s">
        <v>16832</v>
      </c>
      <c r="C2986" s="101" t="s">
        <v>2</v>
      </c>
      <c r="D2986" s="102">
        <v>35.9</v>
      </c>
    </row>
    <row r="2987" spans="1:4" ht="15" customHeight="1" x14ac:dyDescent="0.2">
      <c r="A2987" s="100" t="s">
        <v>17669</v>
      </c>
      <c r="B2987" s="101" t="s">
        <v>17670</v>
      </c>
      <c r="C2987" s="101" t="s">
        <v>15645</v>
      </c>
      <c r="D2987" s="102">
        <v>208.21</v>
      </c>
    </row>
    <row r="2988" spans="1:4" ht="15" customHeight="1" x14ac:dyDescent="0.2">
      <c r="A2988" s="100" t="s">
        <v>17671</v>
      </c>
      <c r="B2988" s="101" t="s">
        <v>17672</v>
      </c>
      <c r="C2988" s="101" t="s">
        <v>3</v>
      </c>
      <c r="D2988" s="102">
        <v>3.55</v>
      </c>
    </row>
    <row r="2989" spans="1:4" ht="15" customHeight="1" x14ac:dyDescent="0.2">
      <c r="A2989" s="100" t="s">
        <v>17673</v>
      </c>
      <c r="B2989" s="101" t="s">
        <v>17674</v>
      </c>
      <c r="C2989" s="101" t="s">
        <v>3</v>
      </c>
      <c r="D2989" s="102">
        <v>4.0999999999999996</v>
      </c>
    </row>
    <row r="2990" spans="1:4" ht="15" customHeight="1" x14ac:dyDescent="0.2">
      <c r="A2990" s="100" t="s">
        <v>17675</v>
      </c>
      <c r="B2990" s="101" t="s">
        <v>21502</v>
      </c>
      <c r="C2990" s="101" t="s">
        <v>3</v>
      </c>
      <c r="D2990" s="102">
        <v>7.54</v>
      </c>
    </row>
    <row r="2991" spans="1:4" ht="15" customHeight="1" x14ac:dyDescent="0.2">
      <c r="A2991" s="100" t="s">
        <v>17676</v>
      </c>
      <c r="B2991" s="101" t="s">
        <v>17677</v>
      </c>
      <c r="C2991" s="101" t="s">
        <v>3</v>
      </c>
      <c r="D2991" s="102">
        <v>12.15</v>
      </c>
    </row>
    <row r="2992" spans="1:4" ht="15" customHeight="1" x14ac:dyDescent="0.2">
      <c r="A2992" s="100" t="s">
        <v>17678</v>
      </c>
      <c r="B2992" s="101" t="s">
        <v>17679</v>
      </c>
      <c r="C2992" s="101" t="s">
        <v>3</v>
      </c>
      <c r="D2992" s="102">
        <v>15</v>
      </c>
    </row>
    <row r="2993" spans="1:4" ht="15" customHeight="1" x14ac:dyDescent="0.2">
      <c r="A2993" s="100" t="s">
        <v>17680</v>
      </c>
      <c r="B2993" s="101" t="s">
        <v>21503</v>
      </c>
      <c r="C2993" s="101" t="s">
        <v>3</v>
      </c>
      <c r="D2993" s="102">
        <v>26.2</v>
      </c>
    </row>
    <row r="2994" spans="1:4" ht="15" customHeight="1" x14ac:dyDescent="0.2">
      <c r="A2994" s="100" t="s">
        <v>17681</v>
      </c>
      <c r="B2994" s="101" t="s">
        <v>17682</v>
      </c>
      <c r="C2994" s="101" t="s">
        <v>3</v>
      </c>
      <c r="D2994" s="102">
        <v>43</v>
      </c>
    </row>
    <row r="2995" spans="1:4" ht="15" customHeight="1" x14ac:dyDescent="0.2">
      <c r="A2995" s="100" t="s">
        <v>17683</v>
      </c>
      <c r="B2995" s="101" t="s">
        <v>17684</v>
      </c>
      <c r="C2995" s="101" t="s">
        <v>3</v>
      </c>
      <c r="D2995" s="102">
        <v>54.82</v>
      </c>
    </row>
    <row r="2996" spans="1:4" ht="15" customHeight="1" x14ac:dyDescent="0.2">
      <c r="A2996" s="100" t="s">
        <v>17685</v>
      </c>
      <c r="B2996" s="101" t="s">
        <v>17686</v>
      </c>
      <c r="C2996" s="101" t="s">
        <v>3</v>
      </c>
      <c r="D2996" s="102">
        <v>91.48</v>
      </c>
    </row>
    <row r="2997" spans="1:4" ht="15" customHeight="1" x14ac:dyDescent="0.2">
      <c r="A2997" s="100" t="s">
        <v>17687</v>
      </c>
      <c r="B2997" s="101" t="s">
        <v>17688</v>
      </c>
      <c r="C2997" s="101" t="s">
        <v>3</v>
      </c>
      <c r="D2997" s="102">
        <v>25.37</v>
      </c>
    </row>
    <row r="2998" spans="1:4" ht="15" customHeight="1" x14ac:dyDescent="0.2">
      <c r="A2998" s="100" t="s">
        <v>17689</v>
      </c>
      <c r="B2998" s="101" t="s">
        <v>17690</v>
      </c>
      <c r="C2998" s="101" t="s">
        <v>3</v>
      </c>
      <c r="D2998" s="102">
        <v>32.25</v>
      </c>
    </row>
    <row r="2999" spans="1:4" ht="15" customHeight="1" x14ac:dyDescent="0.2">
      <c r="A2999" s="100" t="s">
        <v>17691</v>
      </c>
      <c r="B2999" s="101" t="s">
        <v>17692</v>
      </c>
      <c r="C2999" s="101" t="s">
        <v>3</v>
      </c>
      <c r="D2999" s="102">
        <v>38.1</v>
      </c>
    </row>
    <row r="3000" spans="1:4" ht="15" customHeight="1" x14ac:dyDescent="0.2">
      <c r="A3000" s="100" t="s">
        <v>17693</v>
      </c>
      <c r="B3000" s="101" t="s">
        <v>17694</v>
      </c>
      <c r="C3000" s="101" t="s">
        <v>3</v>
      </c>
      <c r="D3000" s="102">
        <v>46.92</v>
      </c>
    </row>
    <row r="3001" spans="1:4" ht="15" customHeight="1" x14ac:dyDescent="0.2">
      <c r="A3001" s="100" t="s">
        <v>17695</v>
      </c>
      <c r="B3001" s="101" t="s">
        <v>21504</v>
      </c>
      <c r="C3001" s="101" t="s">
        <v>3</v>
      </c>
      <c r="D3001" s="102">
        <v>58.5</v>
      </c>
    </row>
    <row r="3002" spans="1:4" ht="15" customHeight="1" x14ac:dyDescent="0.2">
      <c r="A3002" s="100" t="s">
        <v>17696</v>
      </c>
      <c r="B3002" s="101" t="s">
        <v>21505</v>
      </c>
      <c r="C3002" s="101" t="s">
        <v>3</v>
      </c>
      <c r="D3002" s="102">
        <v>69.650000000000006</v>
      </c>
    </row>
    <row r="3003" spans="1:4" ht="15" customHeight="1" x14ac:dyDescent="0.2">
      <c r="A3003" s="100" t="s">
        <v>17697</v>
      </c>
      <c r="B3003" s="101" t="s">
        <v>17698</v>
      </c>
      <c r="C3003" s="101" t="s">
        <v>3</v>
      </c>
      <c r="D3003" s="102">
        <v>91.9</v>
      </c>
    </row>
    <row r="3004" spans="1:4" ht="15" customHeight="1" x14ac:dyDescent="0.2">
      <c r="A3004" s="100" t="s">
        <v>17699</v>
      </c>
      <c r="B3004" s="101" t="s">
        <v>21506</v>
      </c>
      <c r="C3004" s="101" t="s">
        <v>3</v>
      </c>
      <c r="D3004" s="102">
        <v>102.05</v>
      </c>
    </row>
    <row r="3005" spans="1:4" ht="15" customHeight="1" x14ac:dyDescent="0.2">
      <c r="A3005" s="100" t="s">
        <v>17700</v>
      </c>
      <c r="B3005" s="101" t="s">
        <v>17701</v>
      </c>
      <c r="C3005" s="101" t="s">
        <v>3</v>
      </c>
      <c r="D3005" s="102">
        <v>122.59</v>
      </c>
    </row>
    <row r="3006" spans="1:4" ht="15" customHeight="1" x14ac:dyDescent="0.2">
      <c r="A3006" s="100" t="s">
        <v>17702</v>
      </c>
      <c r="B3006" s="101" t="s">
        <v>17703</v>
      </c>
      <c r="C3006" s="101" t="s">
        <v>3</v>
      </c>
      <c r="D3006" s="102">
        <v>57</v>
      </c>
    </row>
    <row r="3007" spans="1:4" ht="15" customHeight="1" x14ac:dyDescent="0.2">
      <c r="A3007" s="100" t="s">
        <v>17704</v>
      </c>
      <c r="B3007" s="101" t="s">
        <v>17705</v>
      </c>
      <c r="C3007" s="101" t="s">
        <v>3</v>
      </c>
      <c r="D3007" s="102">
        <v>42</v>
      </c>
    </row>
    <row r="3008" spans="1:4" ht="15" customHeight="1" x14ac:dyDescent="0.2">
      <c r="A3008" s="100" t="s">
        <v>17706</v>
      </c>
      <c r="B3008" s="101" t="s">
        <v>17707</v>
      </c>
      <c r="C3008" s="101" t="s">
        <v>3</v>
      </c>
      <c r="D3008" s="102">
        <v>30</v>
      </c>
    </row>
    <row r="3009" spans="1:4" ht="15" customHeight="1" x14ac:dyDescent="0.2">
      <c r="A3009" s="100" t="s">
        <v>17708</v>
      </c>
      <c r="B3009" s="101" t="s">
        <v>17709</v>
      </c>
      <c r="C3009" s="101" t="s">
        <v>3</v>
      </c>
      <c r="D3009" s="102">
        <v>37</v>
      </c>
    </row>
    <row r="3010" spans="1:4" ht="15" customHeight="1" x14ac:dyDescent="0.2">
      <c r="A3010" s="100" t="s">
        <v>17710</v>
      </c>
      <c r="B3010" s="101" t="s">
        <v>17711</v>
      </c>
      <c r="C3010" s="101" t="s">
        <v>3</v>
      </c>
      <c r="D3010" s="102">
        <v>51</v>
      </c>
    </row>
    <row r="3011" spans="1:4" ht="15" customHeight="1" x14ac:dyDescent="0.2">
      <c r="A3011" s="100" t="s">
        <v>17712</v>
      </c>
      <c r="B3011" s="101" t="s">
        <v>17713</v>
      </c>
      <c r="C3011" s="101" t="s">
        <v>15645</v>
      </c>
      <c r="D3011" s="102">
        <v>290.13</v>
      </c>
    </row>
    <row r="3012" spans="1:4" ht="15" customHeight="1" x14ac:dyDescent="0.2">
      <c r="A3012" s="100" t="s">
        <v>17714</v>
      </c>
      <c r="B3012" s="101" t="s">
        <v>17715</v>
      </c>
      <c r="C3012" s="101" t="s">
        <v>15645</v>
      </c>
      <c r="D3012" s="102">
        <v>13.23</v>
      </c>
    </row>
    <row r="3013" spans="1:4" ht="15" customHeight="1" x14ac:dyDescent="0.2">
      <c r="A3013" s="100" t="s">
        <v>17716</v>
      </c>
      <c r="B3013" s="101" t="s">
        <v>17717</v>
      </c>
      <c r="C3013" s="101" t="s">
        <v>15645</v>
      </c>
      <c r="D3013" s="102">
        <v>13.9</v>
      </c>
    </row>
    <row r="3014" spans="1:4" ht="15" customHeight="1" x14ac:dyDescent="0.2">
      <c r="A3014" s="100" t="s">
        <v>17718</v>
      </c>
      <c r="B3014" s="101" t="s">
        <v>17719</v>
      </c>
      <c r="C3014" s="101" t="s">
        <v>15645</v>
      </c>
      <c r="D3014" s="102">
        <v>17.899999999999999</v>
      </c>
    </row>
    <row r="3015" spans="1:4" ht="15" customHeight="1" x14ac:dyDescent="0.2">
      <c r="A3015" s="100" t="s">
        <v>17720</v>
      </c>
      <c r="B3015" s="101" t="s">
        <v>17721</v>
      </c>
      <c r="C3015" s="101" t="s">
        <v>15645</v>
      </c>
      <c r="D3015" s="102">
        <v>30.17</v>
      </c>
    </row>
    <row r="3016" spans="1:4" ht="15" customHeight="1" x14ac:dyDescent="0.2">
      <c r="A3016" s="100" t="s">
        <v>17722</v>
      </c>
      <c r="B3016" s="101" t="s">
        <v>17723</v>
      </c>
      <c r="C3016" s="101" t="s">
        <v>15645</v>
      </c>
      <c r="D3016" s="102">
        <v>29.9</v>
      </c>
    </row>
    <row r="3017" spans="1:4" ht="15" customHeight="1" x14ac:dyDescent="0.2">
      <c r="A3017" s="100" t="s">
        <v>17724</v>
      </c>
      <c r="B3017" s="101" t="s">
        <v>17725</v>
      </c>
      <c r="C3017" s="101" t="s">
        <v>15645</v>
      </c>
      <c r="D3017" s="102">
        <v>49.82</v>
      </c>
    </row>
    <row r="3018" spans="1:4" ht="15" customHeight="1" x14ac:dyDescent="0.2">
      <c r="A3018" s="100" t="s">
        <v>17726</v>
      </c>
      <c r="B3018" s="101" t="s">
        <v>17727</v>
      </c>
      <c r="C3018" s="101" t="s">
        <v>15645</v>
      </c>
      <c r="D3018" s="102">
        <v>14.41</v>
      </c>
    </row>
    <row r="3019" spans="1:4" ht="15" customHeight="1" x14ac:dyDescent="0.2">
      <c r="A3019" s="100" t="s">
        <v>17728</v>
      </c>
      <c r="B3019" s="101" t="s">
        <v>17729</v>
      </c>
      <c r="C3019" s="101" t="s">
        <v>3</v>
      </c>
      <c r="D3019" s="102">
        <v>28.24</v>
      </c>
    </row>
    <row r="3020" spans="1:4" ht="15" customHeight="1" x14ac:dyDescent="0.2">
      <c r="A3020" s="100" t="s">
        <v>17730</v>
      </c>
      <c r="B3020" s="101" t="s">
        <v>17731</v>
      </c>
      <c r="C3020" s="101" t="s">
        <v>3</v>
      </c>
      <c r="D3020" s="102">
        <v>46.9</v>
      </c>
    </row>
    <row r="3021" spans="1:4" ht="15" customHeight="1" x14ac:dyDescent="0.2">
      <c r="A3021" s="100" t="s">
        <v>17732</v>
      </c>
      <c r="B3021" s="101" t="s">
        <v>17733</v>
      </c>
      <c r="C3021" s="101" t="s">
        <v>3</v>
      </c>
      <c r="D3021" s="102">
        <v>52.9</v>
      </c>
    </row>
    <row r="3022" spans="1:4" ht="15" customHeight="1" x14ac:dyDescent="0.2">
      <c r="A3022" s="100" t="s">
        <v>17734</v>
      </c>
      <c r="B3022" s="101" t="s">
        <v>17735</v>
      </c>
      <c r="C3022" s="101" t="s">
        <v>3</v>
      </c>
      <c r="D3022" s="102">
        <v>65.8</v>
      </c>
    </row>
    <row r="3023" spans="1:4" ht="15" customHeight="1" x14ac:dyDescent="0.2">
      <c r="A3023" s="100" t="s">
        <v>17736</v>
      </c>
      <c r="B3023" s="101" t="s">
        <v>17737</v>
      </c>
      <c r="C3023" s="101" t="s">
        <v>3</v>
      </c>
      <c r="D3023" s="102">
        <v>119.9</v>
      </c>
    </row>
    <row r="3024" spans="1:4" ht="15" customHeight="1" x14ac:dyDescent="0.2">
      <c r="A3024" s="100" t="s">
        <v>17738</v>
      </c>
      <c r="B3024" s="101" t="s">
        <v>21507</v>
      </c>
      <c r="C3024" s="101" t="s">
        <v>3</v>
      </c>
      <c r="D3024" s="102">
        <v>41.9</v>
      </c>
    </row>
    <row r="3025" spans="1:4" ht="15" customHeight="1" x14ac:dyDescent="0.2">
      <c r="A3025" s="100" t="s">
        <v>17739</v>
      </c>
      <c r="B3025" s="101" t="s">
        <v>21508</v>
      </c>
      <c r="C3025" s="101" t="s">
        <v>3</v>
      </c>
      <c r="D3025" s="102">
        <v>63.9</v>
      </c>
    </row>
    <row r="3026" spans="1:4" ht="15" customHeight="1" x14ac:dyDescent="0.2">
      <c r="A3026" s="100" t="s">
        <v>17740</v>
      </c>
      <c r="B3026" s="101" t="s">
        <v>21509</v>
      </c>
      <c r="C3026" s="101" t="s">
        <v>3</v>
      </c>
      <c r="D3026" s="102">
        <v>70.98</v>
      </c>
    </row>
    <row r="3027" spans="1:4" ht="15" customHeight="1" x14ac:dyDescent="0.2">
      <c r="A3027" s="100" t="s">
        <v>17741</v>
      </c>
      <c r="B3027" s="101" t="s">
        <v>17742</v>
      </c>
      <c r="C3027" s="101" t="s">
        <v>3</v>
      </c>
      <c r="D3027" s="102">
        <v>29.93</v>
      </c>
    </row>
    <row r="3028" spans="1:4" ht="15" customHeight="1" x14ac:dyDescent="0.2">
      <c r="A3028" s="100" t="s">
        <v>17743</v>
      </c>
      <c r="B3028" s="101" t="s">
        <v>17744</v>
      </c>
      <c r="C3028" s="101" t="s">
        <v>3</v>
      </c>
      <c r="D3028" s="102">
        <v>49.07</v>
      </c>
    </row>
    <row r="3029" spans="1:4" ht="15" customHeight="1" x14ac:dyDescent="0.2">
      <c r="A3029" s="100" t="s">
        <v>17745</v>
      </c>
      <c r="B3029" s="101" t="s">
        <v>17746</v>
      </c>
      <c r="C3029" s="101" t="s">
        <v>3</v>
      </c>
      <c r="D3029" s="102">
        <v>130.47</v>
      </c>
    </row>
    <row r="3030" spans="1:4" ht="15" customHeight="1" x14ac:dyDescent="0.2">
      <c r="A3030" s="100" t="s">
        <v>17747</v>
      </c>
      <c r="B3030" s="101" t="s">
        <v>17748</v>
      </c>
      <c r="C3030" s="101" t="s">
        <v>3</v>
      </c>
      <c r="D3030" s="102">
        <v>434.2</v>
      </c>
    </row>
    <row r="3031" spans="1:4" ht="15" customHeight="1" x14ac:dyDescent="0.2">
      <c r="A3031" s="100" t="s">
        <v>17749</v>
      </c>
      <c r="B3031" s="101" t="s">
        <v>17750</v>
      </c>
      <c r="C3031" s="101" t="s">
        <v>3</v>
      </c>
      <c r="D3031" s="102">
        <v>1300.3</v>
      </c>
    </row>
    <row r="3032" spans="1:4" ht="15" customHeight="1" x14ac:dyDescent="0.2">
      <c r="A3032" s="100" t="s">
        <v>17751</v>
      </c>
      <c r="B3032" s="101" t="s">
        <v>17752</v>
      </c>
      <c r="C3032" s="101" t="s">
        <v>3</v>
      </c>
      <c r="D3032" s="102">
        <v>250.67</v>
      </c>
    </row>
    <row r="3033" spans="1:4" ht="15" customHeight="1" x14ac:dyDescent="0.2">
      <c r="A3033" s="100" t="s">
        <v>17753</v>
      </c>
      <c r="B3033" s="101" t="s">
        <v>17754</v>
      </c>
      <c r="C3033" s="101" t="s">
        <v>3</v>
      </c>
      <c r="D3033" s="102">
        <v>888.75</v>
      </c>
    </row>
    <row r="3034" spans="1:4" ht="15" customHeight="1" x14ac:dyDescent="0.2">
      <c r="A3034" s="100" t="s">
        <v>17755</v>
      </c>
      <c r="B3034" s="101" t="s">
        <v>17756</v>
      </c>
      <c r="C3034" s="101" t="s">
        <v>15645</v>
      </c>
      <c r="D3034" s="102">
        <v>61.9</v>
      </c>
    </row>
    <row r="3035" spans="1:4" ht="15" customHeight="1" x14ac:dyDescent="0.2">
      <c r="A3035" s="100" t="s">
        <v>17757</v>
      </c>
      <c r="B3035" s="101" t="s">
        <v>17758</v>
      </c>
      <c r="C3035" s="101" t="s">
        <v>15645</v>
      </c>
      <c r="D3035" s="102">
        <v>93</v>
      </c>
    </row>
    <row r="3036" spans="1:4" ht="15" customHeight="1" x14ac:dyDescent="0.2">
      <c r="A3036" s="100" t="s">
        <v>17759</v>
      </c>
      <c r="B3036" s="101" t="s">
        <v>17760</v>
      </c>
      <c r="C3036" s="101" t="s">
        <v>15645</v>
      </c>
      <c r="D3036" s="102">
        <v>90.6</v>
      </c>
    </row>
    <row r="3037" spans="1:4" ht="15" customHeight="1" x14ac:dyDescent="0.2">
      <c r="A3037" s="100" t="s">
        <v>17761</v>
      </c>
      <c r="B3037" s="101" t="s">
        <v>17762</v>
      </c>
      <c r="C3037" s="101" t="s">
        <v>15645</v>
      </c>
      <c r="D3037" s="102">
        <v>228</v>
      </c>
    </row>
    <row r="3038" spans="1:4" ht="15" customHeight="1" x14ac:dyDescent="0.2">
      <c r="A3038" s="100" t="s">
        <v>17763</v>
      </c>
      <c r="B3038" s="101" t="s">
        <v>17764</v>
      </c>
      <c r="C3038" s="101" t="s">
        <v>15645</v>
      </c>
      <c r="D3038" s="102">
        <v>510</v>
      </c>
    </row>
    <row r="3039" spans="1:4" ht="15" customHeight="1" x14ac:dyDescent="0.2">
      <c r="A3039" s="100" t="s">
        <v>17765</v>
      </c>
      <c r="B3039" s="101" t="s">
        <v>17766</v>
      </c>
      <c r="C3039" s="101" t="s">
        <v>15645</v>
      </c>
      <c r="D3039" s="102">
        <v>690</v>
      </c>
    </row>
    <row r="3040" spans="1:4" ht="15" customHeight="1" x14ac:dyDescent="0.2">
      <c r="A3040" s="100" t="s">
        <v>17767</v>
      </c>
      <c r="B3040" s="101" t="s">
        <v>17768</v>
      </c>
      <c r="C3040" s="101" t="s">
        <v>15645</v>
      </c>
      <c r="D3040" s="102">
        <v>36.6</v>
      </c>
    </row>
    <row r="3041" spans="1:4" ht="15" customHeight="1" x14ac:dyDescent="0.2">
      <c r="A3041" s="100" t="s">
        <v>17769</v>
      </c>
      <c r="B3041" s="101" t="s">
        <v>17770</v>
      </c>
      <c r="C3041" s="101" t="s">
        <v>15645</v>
      </c>
      <c r="D3041" s="102">
        <v>110.4</v>
      </c>
    </row>
    <row r="3042" spans="1:4" ht="15" customHeight="1" x14ac:dyDescent="0.2">
      <c r="A3042" s="100" t="s">
        <v>17771</v>
      </c>
      <c r="B3042" s="101" t="s">
        <v>17772</v>
      </c>
      <c r="C3042" s="101" t="s">
        <v>15645</v>
      </c>
      <c r="D3042" s="102">
        <v>158.4</v>
      </c>
    </row>
    <row r="3043" spans="1:4" ht="15" customHeight="1" x14ac:dyDescent="0.2">
      <c r="A3043" s="100" t="s">
        <v>17773</v>
      </c>
      <c r="B3043" s="101" t="s">
        <v>17774</v>
      </c>
      <c r="C3043" s="101" t="s">
        <v>15645</v>
      </c>
      <c r="D3043" s="102">
        <v>297.89999999999998</v>
      </c>
    </row>
    <row r="3044" spans="1:4" ht="15" customHeight="1" x14ac:dyDescent="0.2">
      <c r="A3044" s="100" t="s">
        <v>17775</v>
      </c>
      <c r="B3044" s="101" t="s">
        <v>17776</v>
      </c>
      <c r="C3044" s="101" t="s">
        <v>15645</v>
      </c>
      <c r="D3044" s="102">
        <v>61.9</v>
      </c>
    </row>
    <row r="3045" spans="1:4" ht="15" customHeight="1" x14ac:dyDescent="0.2">
      <c r="A3045" s="100" t="s">
        <v>17777</v>
      </c>
      <c r="B3045" s="101" t="s">
        <v>17778</v>
      </c>
      <c r="C3045" s="101" t="s">
        <v>15645</v>
      </c>
      <c r="D3045" s="102">
        <v>93</v>
      </c>
    </row>
    <row r="3046" spans="1:4" ht="15" customHeight="1" x14ac:dyDescent="0.2">
      <c r="A3046" s="100" t="s">
        <v>17779</v>
      </c>
      <c r="B3046" s="101" t="s">
        <v>17780</v>
      </c>
      <c r="C3046" s="101" t="s">
        <v>15645</v>
      </c>
      <c r="D3046" s="102">
        <v>107.07</v>
      </c>
    </row>
    <row r="3047" spans="1:4" ht="15" customHeight="1" x14ac:dyDescent="0.2">
      <c r="A3047" s="100" t="s">
        <v>17781</v>
      </c>
      <c r="B3047" s="101" t="s">
        <v>17782</v>
      </c>
      <c r="C3047" s="101" t="s">
        <v>15645</v>
      </c>
      <c r="D3047" s="102">
        <v>70</v>
      </c>
    </row>
    <row r="3048" spans="1:4" ht="15" customHeight="1" x14ac:dyDescent="0.2">
      <c r="A3048" s="100" t="s">
        <v>17783</v>
      </c>
      <c r="B3048" s="101" t="s">
        <v>17784</v>
      </c>
      <c r="C3048" s="101" t="s">
        <v>15645</v>
      </c>
      <c r="D3048" s="102">
        <v>204</v>
      </c>
    </row>
    <row r="3049" spans="1:4" ht="15" customHeight="1" x14ac:dyDescent="0.2">
      <c r="A3049" s="100" t="s">
        <v>17785</v>
      </c>
      <c r="B3049" s="101" t="s">
        <v>17786</v>
      </c>
      <c r="C3049" s="101" t="s">
        <v>15645</v>
      </c>
      <c r="D3049" s="102">
        <v>641.4</v>
      </c>
    </row>
    <row r="3050" spans="1:4" ht="15" customHeight="1" x14ac:dyDescent="0.2">
      <c r="A3050" s="100" t="s">
        <v>17787</v>
      </c>
      <c r="B3050" s="101" t="s">
        <v>17788</v>
      </c>
      <c r="C3050" s="101" t="s">
        <v>15645</v>
      </c>
      <c r="D3050" s="102">
        <v>1020</v>
      </c>
    </row>
    <row r="3051" spans="1:4" ht="15" customHeight="1" x14ac:dyDescent="0.2">
      <c r="A3051" s="100" t="s">
        <v>17789</v>
      </c>
      <c r="B3051" s="101" t="s">
        <v>17790</v>
      </c>
      <c r="C3051" s="101" t="s">
        <v>15645</v>
      </c>
      <c r="D3051" s="102">
        <v>1223</v>
      </c>
    </row>
    <row r="3052" spans="1:4" ht="15" customHeight="1" x14ac:dyDescent="0.2">
      <c r="A3052" s="100" t="s">
        <v>17791</v>
      </c>
      <c r="B3052" s="101" t="s">
        <v>17792</v>
      </c>
      <c r="C3052" s="101" t="s">
        <v>15645</v>
      </c>
      <c r="D3052" s="102">
        <v>2646</v>
      </c>
    </row>
    <row r="3053" spans="1:4" ht="15" customHeight="1" x14ac:dyDescent="0.2">
      <c r="A3053" s="100" t="s">
        <v>17793</v>
      </c>
      <c r="B3053" s="101" t="s">
        <v>17794</v>
      </c>
      <c r="C3053" s="101" t="s">
        <v>15645</v>
      </c>
      <c r="D3053" s="102">
        <v>1.1000000000000001</v>
      </c>
    </row>
    <row r="3054" spans="1:4" ht="15" customHeight="1" x14ac:dyDescent="0.2">
      <c r="A3054" s="100" t="s">
        <v>17795</v>
      </c>
      <c r="B3054" s="101" t="s">
        <v>17796</v>
      </c>
      <c r="C3054" s="101" t="s">
        <v>15645</v>
      </c>
      <c r="D3054" s="102">
        <v>1.6</v>
      </c>
    </row>
    <row r="3055" spans="1:4" ht="15" customHeight="1" x14ac:dyDescent="0.2">
      <c r="A3055" s="100" t="s">
        <v>17797</v>
      </c>
      <c r="B3055" s="101" t="s">
        <v>17798</v>
      </c>
      <c r="C3055" s="101" t="s">
        <v>15645</v>
      </c>
      <c r="D3055" s="102">
        <v>2.0499999999999998</v>
      </c>
    </row>
    <row r="3056" spans="1:4" ht="15" customHeight="1" x14ac:dyDescent="0.2">
      <c r="A3056" s="100" t="s">
        <v>17799</v>
      </c>
      <c r="B3056" s="101" t="s">
        <v>17800</v>
      </c>
      <c r="C3056" s="101" t="s">
        <v>15645</v>
      </c>
      <c r="D3056" s="102">
        <v>7.8</v>
      </c>
    </row>
    <row r="3057" spans="1:4" ht="15" customHeight="1" x14ac:dyDescent="0.2">
      <c r="A3057" s="100" t="s">
        <v>17801</v>
      </c>
      <c r="B3057" s="101" t="s">
        <v>17802</v>
      </c>
      <c r="C3057" s="101" t="s">
        <v>15645</v>
      </c>
      <c r="D3057" s="102">
        <v>23.43</v>
      </c>
    </row>
    <row r="3058" spans="1:4" ht="15" customHeight="1" x14ac:dyDescent="0.2">
      <c r="A3058" s="100" t="s">
        <v>17803</v>
      </c>
      <c r="B3058" s="101" t="s">
        <v>17804</v>
      </c>
      <c r="C3058" s="101" t="s">
        <v>15645</v>
      </c>
      <c r="D3058" s="102">
        <v>26.05</v>
      </c>
    </row>
    <row r="3059" spans="1:4" ht="15" customHeight="1" x14ac:dyDescent="0.2">
      <c r="A3059" s="100" t="s">
        <v>17805</v>
      </c>
      <c r="B3059" s="101" t="s">
        <v>17806</v>
      </c>
      <c r="C3059" s="101" t="s">
        <v>15645</v>
      </c>
      <c r="D3059" s="102">
        <v>203</v>
      </c>
    </row>
    <row r="3060" spans="1:4" ht="15" customHeight="1" x14ac:dyDescent="0.2">
      <c r="A3060" s="100" t="s">
        <v>17807</v>
      </c>
      <c r="B3060" s="101" t="s">
        <v>17808</v>
      </c>
      <c r="C3060" s="101" t="s">
        <v>15645</v>
      </c>
      <c r="D3060" s="102">
        <v>222</v>
      </c>
    </row>
    <row r="3061" spans="1:4" ht="15" customHeight="1" x14ac:dyDescent="0.2">
      <c r="A3061" s="100" t="s">
        <v>17809</v>
      </c>
      <c r="B3061" s="101" t="s">
        <v>17810</v>
      </c>
      <c r="C3061" s="101" t="s">
        <v>15645</v>
      </c>
      <c r="D3061" s="102">
        <v>360.99</v>
      </c>
    </row>
    <row r="3062" spans="1:4" ht="15" customHeight="1" x14ac:dyDescent="0.2">
      <c r="A3062" s="100" t="s">
        <v>17811</v>
      </c>
      <c r="B3062" s="101" t="s">
        <v>17812</v>
      </c>
      <c r="C3062" s="101" t="s">
        <v>15645</v>
      </c>
      <c r="D3062" s="102">
        <v>4775.91</v>
      </c>
    </row>
    <row r="3063" spans="1:4" ht="15" customHeight="1" x14ac:dyDescent="0.2">
      <c r="A3063" s="100" t="s">
        <v>17813</v>
      </c>
      <c r="B3063" s="101" t="s">
        <v>17814</v>
      </c>
      <c r="C3063" s="101" t="s">
        <v>15645</v>
      </c>
      <c r="D3063" s="102">
        <v>19.989999999999998</v>
      </c>
    </row>
    <row r="3064" spans="1:4" ht="15" customHeight="1" x14ac:dyDescent="0.2">
      <c r="A3064" s="100" t="s">
        <v>17815</v>
      </c>
      <c r="B3064" s="101" t="s">
        <v>17816</v>
      </c>
      <c r="C3064" s="101" t="s">
        <v>15645</v>
      </c>
      <c r="D3064" s="102">
        <v>14.8</v>
      </c>
    </row>
    <row r="3065" spans="1:4" ht="15" customHeight="1" x14ac:dyDescent="0.2">
      <c r="A3065" s="100" t="s">
        <v>17817</v>
      </c>
      <c r="B3065" s="101" t="s">
        <v>17818</v>
      </c>
      <c r="C3065" s="101" t="s">
        <v>15645</v>
      </c>
      <c r="D3065" s="102">
        <v>189.9</v>
      </c>
    </row>
    <row r="3066" spans="1:4" ht="15" customHeight="1" x14ac:dyDescent="0.2">
      <c r="A3066" s="100" t="s">
        <v>17819</v>
      </c>
      <c r="B3066" s="101" t="s">
        <v>17820</v>
      </c>
      <c r="C3066" s="101" t="s">
        <v>15645</v>
      </c>
      <c r="D3066" s="102">
        <v>58.9</v>
      </c>
    </row>
    <row r="3067" spans="1:4" ht="15" customHeight="1" x14ac:dyDescent="0.2">
      <c r="A3067" s="100" t="s">
        <v>17821</v>
      </c>
      <c r="B3067" s="101" t="s">
        <v>17822</v>
      </c>
      <c r="C3067" s="101" t="s">
        <v>15645</v>
      </c>
      <c r="D3067" s="102">
        <v>189.9</v>
      </c>
    </row>
    <row r="3068" spans="1:4" ht="15" customHeight="1" x14ac:dyDescent="0.2">
      <c r="A3068" s="100" t="s">
        <v>17823</v>
      </c>
      <c r="B3068" s="101" t="s">
        <v>17824</v>
      </c>
      <c r="C3068" s="101" t="s">
        <v>15645</v>
      </c>
      <c r="D3068" s="102">
        <v>79.900000000000006</v>
      </c>
    </row>
    <row r="3069" spans="1:4" ht="15" customHeight="1" x14ac:dyDescent="0.2">
      <c r="A3069" s="100" t="s">
        <v>17825</v>
      </c>
      <c r="B3069" s="101" t="s">
        <v>17826</v>
      </c>
      <c r="C3069" s="101" t="s">
        <v>15645</v>
      </c>
      <c r="D3069" s="102">
        <v>34.9</v>
      </c>
    </row>
    <row r="3070" spans="1:4" ht="15" customHeight="1" x14ac:dyDescent="0.2">
      <c r="A3070" s="100" t="s">
        <v>17827</v>
      </c>
      <c r="B3070" s="101" t="s">
        <v>17828</v>
      </c>
      <c r="C3070" s="101" t="s">
        <v>15645</v>
      </c>
      <c r="D3070" s="102">
        <v>4</v>
      </c>
    </row>
    <row r="3071" spans="1:4" ht="15" customHeight="1" x14ac:dyDescent="0.2">
      <c r="A3071" s="100" t="s">
        <v>17829</v>
      </c>
      <c r="B3071" s="101" t="s">
        <v>17830</v>
      </c>
      <c r="C3071" s="101" t="s">
        <v>15645</v>
      </c>
      <c r="D3071" s="102">
        <v>42.9</v>
      </c>
    </row>
    <row r="3072" spans="1:4" ht="15" customHeight="1" x14ac:dyDescent="0.2">
      <c r="A3072" s="100" t="s">
        <v>17831</v>
      </c>
      <c r="B3072" s="101" t="s">
        <v>17832</v>
      </c>
      <c r="C3072" s="101" t="s">
        <v>15645</v>
      </c>
      <c r="D3072" s="102">
        <v>8.2200000000000006</v>
      </c>
    </row>
    <row r="3073" spans="1:4" ht="15" customHeight="1" x14ac:dyDescent="0.2">
      <c r="A3073" s="100" t="s">
        <v>17833</v>
      </c>
      <c r="B3073" s="101" t="s">
        <v>11209</v>
      </c>
      <c r="C3073" s="101" t="s">
        <v>15645</v>
      </c>
      <c r="D3073" s="102">
        <v>15.99</v>
      </c>
    </row>
    <row r="3074" spans="1:4" ht="15" customHeight="1" x14ac:dyDescent="0.2">
      <c r="A3074" s="100" t="s">
        <v>17834</v>
      </c>
      <c r="B3074" s="101" t="s">
        <v>17835</v>
      </c>
      <c r="C3074" s="101" t="s">
        <v>15645</v>
      </c>
      <c r="D3074" s="102">
        <v>52.99</v>
      </c>
    </row>
    <row r="3075" spans="1:4" ht="15" customHeight="1" x14ac:dyDescent="0.2">
      <c r="A3075" s="100" t="s">
        <v>17836</v>
      </c>
      <c r="B3075" s="101" t="s">
        <v>11213</v>
      </c>
      <c r="C3075" s="101" t="s">
        <v>15645</v>
      </c>
      <c r="D3075" s="102">
        <v>26.2</v>
      </c>
    </row>
    <row r="3076" spans="1:4" ht="15" customHeight="1" x14ac:dyDescent="0.2">
      <c r="A3076" s="100" t="s">
        <v>17837</v>
      </c>
      <c r="B3076" s="101" t="s">
        <v>17838</v>
      </c>
      <c r="C3076" s="101" t="s">
        <v>15645</v>
      </c>
      <c r="D3076" s="102">
        <v>4.21</v>
      </c>
    </row>
    <row r="3077" spans="1:4" ht="15" customHeight="1" x14ac:dyDescent="0.2">
      <c r="A3077" s="100" t="s">
        <v>17839</v>
      </c>
      <c r="B3077" s="101" t="s">
        <v>17840</v>
      </c>
      <c r="C3077" s="101" t="s">
        <v>15645</v>
      </c>
      <c r="D3077" s="102">
        <v>17.36</v>
      </c>
    </row>
    <row r="3078" spans="1:4" ht="15" customHeight="1" x14ac:dyDescent="0.2">
      <c r="A3078" s="100" t="s">
        <v>17841</v>
      </c>
      <c r="B3078" s="101" t="s">
        <v>17842</v>
      </c>
      <c r="C3078" s="101" t="s">
        <v>15645</v>
      </c>
      <c r="D3078" s="102">
        <v>11.79</v>
      </c>
    </row>
    <row r="3079" spans="1:4" ht="15" customHeight="1" x14ac:dyDescent="0.2">
      <c r="A3079" s="100" t="s">
        <v>17843</v>
      </c>
      <c r="B3079" s="101" t="s">
        <v>17844</v>
      </c>
      <c r="C3079" s="101" t="s">
        <v>15645</v>
      </c>
      <c r="D3079" s="102">
        <v>21.9</v>
      </c>
    </row>
    <row r="3080" spans="1:4" ht="15" customHeight="1" x14ac:dyDescent="0.2">
      <c r="A3080" s="100" t="s">
        <v>17845</v>
      </c>
      <c r="B3080" s="101" t="s">
        <v>17846</v>
      </c>
      <c r="C3080" s="101" t="s">
        <v>15645</v>
      </c>
      <c r="D3080" s="102">
        <v>30.52</v>
      </c>
    </row>
    <row r="3081" spans="1:4" ht="15" customHeight="1" x14ac:dyDescent="0.2">
      <c r="A3081" s="100" t="s">
        <v>17847</v>
      </c>
      <c r="B3081" s="101" t="s">
        <v>17848</v>
      </c>
      <c r="C3081" s="101" t="s">
        <v>15645</v>
      </c>
      <c r="D3081" s="102">
        <v>30.52</v>
      </c>
    </row>
    <row r="3082" spans="1:4" ht="15" customHeight="1" x14ac:dyDescent="0.2">
      <c r="A3082" s="100" t="s">
        <v>17849</v>
      </c>
      <c r="B3082" s="101" t="s">
        <v>17850</v>
      </c>
      <c r="C3082" s="101" t="s">
        <v>15645</v>
      </c>
      <c r="D3082" s="102">
        <v>50.53</v>
      </c>
    </row>
    <row r="3083" spans="1:4" ht="15" customHeight="1" x14ac:dyDescent="0.2">
      <c r="A3083" s="100" t="s">
        <v>17851</v>
      </c>
      <c r="B3083" s="101" t="s">
        <v>17852</v>
      </c>
      <c r="C3083" s="101" t="s">
        <v>15645</v>
      </c>
      <c r="D3083" s="102">
        <v>56.45</v>
      </c>
    </row>
    <row r="3084" spans="1:4" ht="15" customHeight="1" x14ac:dyDescent="0.2">
      <c r="A3084" s="100" t="s">
        <v>17853</v>
      </c>
      <c r="B3084" s="101" t="s">
        <v>17854</v>
      </c>
      <c r="C3084" s="101" t="s">
        <v>15645</v>
      </c>
      <c r="D3084" s="102">
        <v>30.91</v>
      </c>
    </row>
    <row r="3085" spans="1:4" ht="15" customHeight="1" x14ac:dyDescent="0.2">
      <c r="A3085" s="100" t="s">
        <v>17855</v>
      </c>
      <c r="B3085" s="101" t="s">
        <v>17856</v>
      </c>
      <c r="C3085" s="101" t="s">
        <v>15645</v>
      </c>
      <c r="D3085" s="102">
        <v>13.4</v>
      </c>
    </row>
    <row r="3086" spans="1:4" ht="15" customHeight="1" x14ac:dyDescent="0.2">
      <c r="A3086" s="100" t="s">
        <v>17857</v>
      </c>
      <c r="B3086" s="101" t="s">
        <v>17858</v>
      </c>
      <c r="C3086" s="101" t="s">
        <v>15645</v>
      </c>
      <c r="D3086" s="102">
        <v>16.899999999999999</v>
      </c>
    </row>
    <row r="3087" spans="1:4" ht="15" customHeight="1" x14ac:dyDescent="0.2">
      <c r="A3087" s="100" t="s">
        <v>17859</v>
      </c>
      <c r="B3087" s="101" t="s">
        <v>17860</v>
      </c>
      <c r="C3087" s="101" t="s">
        <v>15645</v>
      </c>
      <c r="D3087" s="102">
        <v>23</v>
      </c>
    </row>
    <row r="3088" spans="1:4" ht="15" customHeight="1" x14ac:dyDescent="0.2">
      <c r="A3088" s="100" t="s">
        <v>17861</v>
      </c>
      <c r="B3088" s="101" t="s">
        <v>17862</v>
      </c>
      <c r="C3088" s="101" t="s">
        <v>15645</v>
      </c>
      <c r="D3088" s="102">
        <v>69.239999999999995</v>
      </c>
    </row>
    <row r="3089" spans="1:4" ht="15" customHeight="1" x14ac:dyDescent="0.2">
      <c r="A3089" s="100" t="s">
        <v>17863</v>
      </c>
      <c r="B3089" s="101" t="s">
        <v>17864</v>
      </c>
      <c r="C3089" s="101" t="s">
        <v>15645</v>
      </c>
      <c r="D3089" s="102">
        <v>90.79</v>
      </c>
    </row>
    <row r="3090" spans="1:4" ht="15" customHeight="1" x14ac:dyDescent="0.2">
      <c r="A3090" s="100" t="s">
        <v>17865</v>
      </c>
      <c r="B3090" s="101" t="s">
        <v>17866</v>
      </c>
      <c r="C3090" s="101" t="s">
        <v>15645</v>
      </c>
      <c r="D3090" s="102">
        <v>149.9</v>
      </c>
    </row>
    <row r="3091" spans="1:4" ht="15" customHeight="1" x14ac:dyDescent="0.2">
      <c r="A3091" s="100" t="s">
        <v>17867</v>
      </c>
      <c r="B3091" s="101" t="s">
        <v>17868</v>
      </c>
      <c r="C3091" s="101" t="s">
        <v>15645</v>
      </c>
      <c r="D3091" s="102">
        <v>266.68</v>
      </c>
    </row>
    <row r="3092" spans="1:4" ht="15" customHeight="1" x14ac:dyDescent="0.2">
      <c r="A3092" s="100" t="s">
        <v>17869</v>
      </c>
      <c r="B3092" s="101" t="s">
        <v>17870</v>
      </c>
      <c r="C3092" s="101" t="s">
        <v>15645</v>
      </c>
      <c r="D3092" s="102">
        <v>432.99</v>
      </c>
    </row>
    <row r="3093" spans="1:4" ht="15" customHeight="1" x14ac:dyDescent="0.2">
      <c r="A3093" s="100" t="s">
        <v>17871</v>
      </c>
      <c r="B3093" s="101" t="s">
        <v>17872</v>
      </c>
      <c r="C3093" s="101" t="s">
        <v>15645</v>
      </c>
      <c r="D3093" s="102">
        <v>669.25</v>
      </c>
    </row>
    <row r="3094" spans="1:4" ht="15" customHeight="1" x14ac:dyDescent="0.2">
      <c r="A3094" s="100" t="s">
        <v>17873</v>
      </c>
      <c r="B3094" s="101" t="s">
        <v>17874</v>
      </c>
      <c r="C3094" s="101" t="s">
        <v>15645</v>
      </c>
      <c r="D3094" s="102">
        <v>62.5</v>
      </c>
    </row>
    <row r="3095" spans="1:4" ht="15" customHeight="1" x14ac:dyDescent="0.2">
      <c r="A3095" s="100" t="s">
        <v>17875</v>
      </c>
      <c r="B3095" s="101" t="s">
        <v>17876</v>
      </c>
      <c r="C3095" s="101" t="s">
        <v>15645</v>
      </c>
      <c r="D3095" s="102">
        <v>69.2</v>
      </c>
    </row>
    <row r="3096" spans="1:4" ht="15" customHeight="1" x14ac:dyDescent="0.2">
      <c r="A3096" s="100" t="s">
        <v>17877</v>
      </c>
      <c r="B3096" s="101" t="s">
        <v>17878</v>
      </c>
      <c r="C3096" s="101" t="s">
        <v>15645</v>
      </c>
      <c r="D3096" s="102">
        <v>81.96</v>
      </c>
    </row>
    <row r="3097" spans="1:4" ht="15" customHeight="1" x14ac:dyDescent="0.2">
      <c r="A3097" s="100" t="s">
        <v>17879</v>
      </c>
      <c r="B3097" s="101" t="s">
        <v>17880</v>
      </c>
      <c r="C3097" s="101" t="s">
        <v>15645</v>
      </c>
      <c r="D3097" s="102">
        <v>129.80000000000001</v>
      </c>
    </row>
    <row r="3098" spans="1:4" ht="15" customHeight="1" x14ac:dyDescent="0.2">
      <c r="A3098" s="100" t="s">
        <v>17881</v>
      </c>
      <c r="B3098" s="101" t="s">
        <v>17882</v>
      </c>
      <c r="C3098" s="101" t="s">
        <v>15645</v>
      </c>
      <c r="D3098" s="102">
        <v>47.9</v>
      </c>
    </row>
    <row r="3099" spans="1:4" ht="15" customHeight="1" x14ac:dyDescent="0.2">
      <c r="A3099" s="100" t="s">
        <v>17883</v>
      </c>
      <c r="B3099" s="101" t="s">
        <v>17884</v>
      </c>
      <c r="C3099" s="101" t="s">
        <v>15645</v>
      </c>
      <c r="D3099" s="102">
        <v>93.44</v>
      </c>
    </row>
    <row r="3100" spans="1:4" ht="15" customHeight="1" x14ac:dyDescent="0.2">
      <c r="A3100" s="100" t="s">
        <v>17885</v>
      </c>
      <c r="B3100" s="101" t="s">
        <v>17886</v>
      </c>
      <c r="C3100" s="101" t="s">
        <v>15645</v>
      </c>
      <c r="D3100" s="102">
        <v>162.99</v>
      </c>
    </row>
    <row r="3101" spans="1:4" ht="15" customHeight="1" x14ac:dyDescent="0.2">
      <c r="A3101" s="100" t="s">
        <v>17887</v>
      </c>
      <c r="B3101" s="101" t="s">
        <v>17888</v>
      </c>
      <c r="C3101" s="101" t="s">
        <v>15645</v>
      </c>
      <c r="D3101" s="102">
        <v>171.26</v>
      </c>
    </row>
    <row r="3102" spans="1:4" ht="15" customHeight="1" x14ac:dyDescent="0.2">
      <c r="A3102" s="100" t="s">
        <v>17889</v>
      </c>
      <c r="B3102" s="101" t="s">
        <v>21510</v>
      </c>
      <c r="C3102" s="101" t="s">
        <v>15645</v>
      </c>
      <c r="D3102" s="102">
        <v>159.91</v>
      </c>
    </row>
    <row r="3103" spans="1:4" ht="15" customHeight="1" x14ac:dyDescent="0.2">
      <c r="A3103" s="100" t="s">
        <v>17890</v>
      </c>
      <c r="B3103" s="101" t="s">
        <v>17891</v>
      </c>
      <c r="C3103" s="101" t="s">
        <v>15645</v>
      </c>
      <c r="D3103" s="102">
        <v>174.9</v>
      </c>
    </row>
    <row r="3104" spans="1:4" ht="15" customHeight="1" x14ac:dyDescent="0.2">
      <c r="A3104" s="100" t="s">
        <v>17892</v>
      </c>
      <c r="B3104" s="101" t="s">
        <v>17893</v>
      </c>
      <c r="C3104" s="101" t="s">
        <v>15645</v>
      </c>
      <c r="D3104" s="102">
        <v>378.32</v>
      </c>
    </row>
    <row r="3105" spans="1:4" ht="15" customHeight="1" x14ac:dyDescent="0.2">
      <c r="A3105" s="100" t="s">
        <v>17894</v>
      </c>
      <c r="B3105" s="101" t="s">
        <v>17895</v>
      </c>
      <c r="C3105" s="101" t="s">
        <v>15645</v>
      </c>
      <c r="D3105" s="102">
        <v>342.33</v>
      </c>
    </row>
    <row r="3106" spans="1:4" ht="15" customHeight="1" x14ac:dyDescent="0.2">
      <c r="A3106" s="100" t="s">
        <v>17896</v>
      </c>
      <c r="B3106" s="101" t="s">
        <v>17897</v>
      </c>
      <c r="C3106" s="101" t="s">
        <v>15645</v>
      </c>
      <c r="D3106" s="102">
        <v>322.69</v>
      </c>
    </row>
    <row r="3107" spans="1:4" ht="15" customHeight="1" x14ac:dyDescent="0.2">
      <c r="A3107" s="100" t="s">
        <v>17898</v>
      </c>
      <c r="B3107" s="101" t="s">
        <v>17899</v>
      </c>
      <c r="C3107" s="101" t="s">
        <v>15645</v>
      </c>
      <c r="D3107" s="102">
        <v>89.19</v>
      </c>
    </row>
    <row r="3108" spans="1:4" ht="15" customHeight="1" x14ac:dyDescent="0.2">
      <c r="A3108" s="100" t="s">
        <v>17900</v>
      </c>
      <c r="B3108" s="101" t="s">
        <v>17901</v>
      </c>
      <c r="C3108" s="101" t="s">
        <v>15645</v>
      </c>
      <c r="D3108" s="102">
        <v>47.27</v>
      </c>
    </row>
    <row r="3109" spans="1:4" ht="15" customHeight="1" x14ac:dyDescent="0.2">
      <c r="A3109" s="100" t="s">
        <v>17902</v>
      </c>
      <c r="B3109" s="101" t="s">
        <v>17903</v>
      </c>
      <c r="C3109" s="101" t="s">
        <v>15645</v>
      </c>
      <c r="D3109" s="102">
        <v>329.9</v>
      </c>
    </row>
    <row r="3110" spans="1:4" ht="15" customHeight="1" x14ac:dyDescent="0.2">
      <c r="A3110" s="100" t="s">
        <v>17904</v>
      </c>
      <c r="B3110" s="101" t="s">
        <v>17905</v>
      </c>
      <c r="C3110" s="101" t="s">
        <v>15645</v>
      </c>
      <c r="D3110" s="102">
        <v>259.89999999999998</v>
      </c>
    </row>
    <row r="3111" spans="1:4" ht="15" customHeight="1" x14ac:dyDescent="0.2">
      <c r="A3111" s="100" t="s">
        <v>17906</v>
      </c>
      <c r="B3111" s="101" t="s">
        <v>17907</v>
      </c>
      <c r="C3111" s="101" t="s">
        <v>15645</v>
      </c>
      <c r="D3111" s="102">
        <v>309.89999999999998</v>
      </c>
    </row>
    <row r="3112" spans="1:4" ht="15" customHeight="1" x14ac:dyDescent="0.2">
      <c r="A3112" s="100" t="s">
        <v>17908</v>
      </c>
      <c r="B3112" s="101" t="s">
        <v>17909</v>
      </c>
      <c r="C3112" s="101" t="s">
        <v>15645</v>
      </c>
      <c r="D3112" s="102">
        <v>219.43</v>
      </c>
    </row>
    <row r="3113" spans="1:4" ht="15" customHeight="1" x14ac:dyDescent="0.2">
      <c r="A3113" s="100" t="s">
        <v>17910</v>
      </c>
      <c r="B3113" s="101" t="s">
        <v>17911</v>
      </c>
      <c r="C3113" s="101" t="s">
        <v>15645</v>
      </c>
      <c r="D3113" s="102">
        <v>99.49</v>
      </c>
    </row>
    <row r="3114" spans="1:4" ht="15" customHeight="1" x14ac:dyDescent="0.2">
      <c r="A3114" s="100" t="s">
        <v>17912</v>
      </c>
      <c r="B3114" s="101" t="s">
        <v>17913</v>
      </c>
      <c r="C3114" s="101" t="s">
        <v>15645</v>
      </c>
      <c r="D3114" s="102">
        <v>71.400000000000006</v>
      </c>
    </row>
    <row r="3115" spans="1:4" ht="15" customHeight="1" x14ac:dyDescent="0.2">
      <c r="A3115" s="100" t="s">
        <v>17914</v>
      </c>
      <c r="B3115" s="101" t="s">
        <v>17915</v>
      </c>
      <c r="C3115" s="101" t="s">
        <v>15645</v>
      </c>
      <c r="D3115" s="102">
        <v>185.9</v>
      </c>
    </row>
    <row r="3116" spans="1:4" ht="15" customHeight="1" x14ac:dyDescent="0.2">
      <c r="A3116" s="100" t="s">
        <v>17916</v>
      </c>
      <c r="B3116" s="101" t="s">
        <v>17917</v>
      </c>
      <c r="C3116" s="101" t="s">
        <v>15645</v>
      </c>
      <c r="D3116" s="102">
        <v>792.7</v>
      </c>
    </row>
    <row r="3117" spans="1:4" ht="15" customHeight="1" x14ac:dyDescent="0.2">
      <c r="A3117" s="100" t="s">
        <v>17918</v>
      </c>
      <c r="B3117" s="101" t="s">
        <v>17919</v>
      </c>
      <c r="C3117" s="101" t="s">
        <v>15645</v>
      </c>
      <c r="D3117" s="102">
        <v>110.93</v>
      </c>
    </row>
    <row r="3118" spans="1:4" ht="15" customHeight="1" x14ac:dyDescent="0.2">
      <c r="A3118" s="100" t="s">
        <v>17920</v>
      </c>
      <c r="B3118" s="101" t="s">
        <v>17921</v>
      </c>
      <c r="C3118" s="101" t="s">
        <v>15645</v>
      </c>
      <c r="D3118" s="102">
        <v>111.27</v>
      </c>
    </row>
    <row r="3119" spans="1:4" ht="15" customHeight="1" x14ac:dyDescent="0.2">
      <c r="A3119" s="100" t="s">
        <v>17922</v>
      </c>
      <c r="B3119" s="101" t="s">
        <v>17923</v>
      </c>
      <c r="C3119" s="101" t="s">
        <v>15645</v>
      </c>
      <c r="D3119" s="102">
        <v>296.81</v>
      </c>
    </row>
    <row r="3120" spans="1:4" ht="15" customHeight="1" x14ac:dyDescent="0.2">
      <c r="A3120" s="100" t="s">
        <v>17924</v>
      </c>
      <c r="B3120" s="101" t="s">
        <v>17925</v>
      </c>
      <c r="C3120" s="101" t="s">
        <v>15645</v>
      </c>
      <c r="D3120" s="102">
        <v>72.900000000000006</v>
      </c>
    </row>
    <row r="3121" spans="1:4" ht="15" customHeight="1" x14ac:dyDescent="0.2">
      <c r="A3121" s="100" t="s">
        <v>17926</v>
      </c>
      <c r="B3121" s="101" t="s">
        <v>17927</v>
      </c>
      <c r="C3121" s="101" t="s">
        <v>15645</v>
      </c>
      <c r="D3121" s="102">
        <v>75.900000000000006</v>
      </c>
    </row>
    <row r="3122" spans="1:4" ht="15" customHeight="1" x14ac:dyDescent="0.2">
      <c r="A3122" s="100" t="s">
        <v>17928</v>
      </c>
      <c r="B3122" s="101" t="s">
        <v>17929</v>
      </c>
      <c r="C3122" s="101" t="s">
        <v>15645</v>
      </c>
      <c r="D3122" s="102">
        <v>95.9</v>
      </c>
    </row>
    <row r="3123" spans="1:4" ht="15" customHeight="1" x14ac:dyDescent="0.2">
      <c r="A3123" s="100" t="s">
        <v>17930</v>
      </c>
      <c r="B3123" s="101" t="s">
        <v>17931</v>
      </c>
      <c r="C3123" s="101" t="s">
        <v>15645</v>
      </c>
      <c r="D3123" s="102">
        <v>36.200000000000003</v>
      </c>
    </row>
    <row r="3124" spans="1:4" ht="15" customHeight="1" x14ac:dyDescent="0.2">
      <c r="A3124" s="100" t="s">
        <v>17932</v>
      </c>
      <c r="B3124" s="101" t="s">
        <v>17933</v>
      </c>
      <c r="C3124" s="101" t="s">
        <v>15645</v>
      </c>
      <c r="D3124" s="102">
        <v>46.99</v>
      </c>
    </row>
    <row r="3125" spans="1:4" ht="15" customHeight="1" x14ac:dyDescent="0.2">
      <c r="A3125" s="100" t="s">
        <v>17934</v>
      </c>
      <c r="B3125" s="101" t="s">
        <v>17935</v>
      </c>
      <c r="C3125" s="101" t="s">
        <v>15645</v>
      </c>
      <c r="D3125" s="102">
        <v>37.9</v>
      </c>
    </row>
    <row r="3126" spans="1:4" ht="15" customHeight="1" x14ac:dyDescent="0.2">
      <c r="A3126" s="100" t="s">
        <v>17936</v>
      </c>
      <c r="B3126" s="101" t="s">
        <v>17937</v>
      </c>
      <c r="C3126" s="101" t="s">
        <v>15645</v>
      </c>
      <c r="D3126" s="102">
        <v>46.17</v>
      </c>
    </row>
    <row r="3127" spans="1:4" ht="15" customHeight="1" x14ac:dyDescent="0.2">
      <c r="A3127" s="100" t="s">
        <v>17938</v>
      </c>
      <c r="B3127" s="101" t="s">
        <v>17939</v>
      </c>
      <c r="C3127" s="101" t="s">
        <v>15645</v>
      </c>
      <c r="D3127" s="102">
        <v>35.29</v>
      </c>
    </row>
    <row r="3128" spans="1:4" ht="15" customHeight="1" x14ac:dyDescent="0.2">
      <c r="A3128" s="100" t="s">
        <v>17940</v>
      </c>
      <c r="B3128" s="101" t="s">
        <v>17941</v>
      </c>
      <c r="C3128" s="101" t="s">
        <v>15645</v>
      </c>
      <c r="D3128" s="102">
        <v>36.9</v>
      </c>
    </row>
    <row r="3129" spans="1:4" ht="15" customHeight="1" x14ac:dyDescent="0.2">
      <c r="A3129" s="100" t="s">
        <v>17942</v>
      </c>
      <c r="B3129" s="101" t="s">
        <v>17943</v>
      </c>
      <c r="C3129" s="101" t="s">
        <v>15645</v>
      </c>
      <c r="D3129" s="102">
        <v>59.9</v>
      </c>
    </row>
    <row r="3130" spans="1:4" ht="15" customHeight="1" x14ac:dyDescent="0.2">
      <c r="A3130" s="100" t="s">
        <v>17944</v>
      </c>
      <c r="B3130" s="101" t="s">
        <v>17945</v>
      </c>
      <c r="C3130" s="101" t="s">
        <v>15645</v>
      </c>
      <c r="D3130" s="102">
        <v>127.99</v>
      </c>
    </row>
    <row r="3131" spans="1:4" ht="15" customHeight="1" x14ac:dyDescent="0.2">
      <c r="A3131" s="100" t="s">
        <v>17946</v>
      </c>
      <c r="B3131" s="101" t="s">
        <v>17947</v>
      </c>
      <c r="C3131" s="101" t="s">
        <v>15645</v>
      </c>
      <c r="D3131" s="102">
        <v>247.8</v>
      </c>
    </row>
    <row r="3132" spans="1:4" ht="15" customHeight="1" x14ac:dyDescent="0.2">
      <c r="A3132" s="100" t="s">
        <v>17948</v>
      </c>
      <c r="B3132" s="101" t="s">
        <v>17949</v>
      </c>
      <c r="C3132" s="101" t="s">
        <v>15645</v>
      </c>
      <c r="D3132" s="102">
        <v>40.630000000000003</v>
      </c>
    </row>
    <row r="3133" spans="1:4" ht="15" customHeight="1" x14ac:dyDescent="0.2">
      <c r="A3133" s="100" t="s">
        <v>17950</v>
      </c>
      <c r="B3133" s="101" t="s">
        <v>17951</v>
      </c>
      <c r="C3133" s="101" t="s">
        <v>15645</v>
      </c>
      <c r="D3133" s="102">
        <v>15.68</v>
      </c>
    </row>
    <row r="3134" spans="1:4" ht="15" customHeight="1" x14ac:dyDescent="0.2">
      <c r="A3134" s="100" t="s">
        <v>17952</v>
      </c>
      <c r="B3134" s="101" t="s">
        <v>17953</v>
      </c>
      <c r="C3134" s="101" t="s">
        <v>15645</v>
      </c>
      <c r="D3134" s="102">
        <v>40.9</v>
      </c>
    </row>
    <row r="3135" spans="1:4" ht="15" customHeight="1" x14ac:dyDescent="0.2">
      <c r="A3135" s="100" t="s">
        <v>17954</v>
      </c>
      <c r="B3135" s="101" t="s">
        <v>17955</v>
      </c>
      <c r="C3135" s="101" t="s">
        <v>15645</v>
      </c>
      <c r="D3135" s="102">
        <v>34.9</v>
      </c>
    </row>
    <row r="3136" spans="1:4" ht="15" customHeight="1" x14ac:dyDescent="0.2">
      <c r="A3136" s="100" t="s">
        <v>17956</v>
      </c>
      <c r="B3136" s="101" t="s">
        <v>17957</v>
      </c>
      <c r="C3136" s="101" t="s">
        <v>15645</v>
      </c>
      <c r="D3136" s="102">
        <v>239.9</v>
      </c>
    </row>
    <row r="3137" spans="1:4" ht="15" customHeight="1" x14ac:dyDescent="0.2">
      <c r="A3137" s="100" t="s">
        <v>17958</v>
      </c>
      <c r="B3137" s="101" t="s">
        <v>17959</v>
      </c>
      <c r="C3137" s="101" t="s">
        <v>15645</v>
      </c>
      <c r="D3137" s="102">
        <v>36.72</v>
      </c>
    </row>
    <row r="3138" spans="1:4" ht="15" customHeight="1" x14ac:dyDescent="0.2">
      <c r="A3138" s="100" t="s">
        <v>17960</v>
      </c>
      <c r="B3138" s="101" t="s">
        <v>17961</v>
      </c>
      <c r="C3138" s="101" t="s">
        <v>15645</v>
      </c>
      <c r="D3138" s="102">
        <v>52.3</v>
      </c>
    </row>
    <row r="3139" spans="1:4" ht="15" customHeight="1" x14ac:dyDescent="0.2">
      <c r="A3139" s="100" t="s">
        <v>17962</v>
      </c>
      <c r="B3139" s="101" t="s">
        <v>17963</v>
      </c>
      <c r="C3139" s="101" t="s">
        <v>15645</v>
      </c>
      <c r="D3139" s="102">
        <v>70.44</v>
      </c>
    </row>
    <row r="3140" spans="1:4" ht="15" customHeight="1" x14ac:dyDescent="0.2">
      <c r="A3140" s="100" t="s">
        <v>17964</v>
      </c>
      <c r="B3140" s="101" t="s">
        <v>17965</v>
      </c>
      <c r="C3140" s="101" t="s">
        <v>15645</v>
      </c>
      <c r="D3140" s="102">
        <v>152.02000000000001</v>
      </c>
    </row>
    <row r="3141" spans="1:4" ht="15" customHeight="1" x14ac:dyDescent="0.2">
      <c r="A3141" s="100" t="s">
        <v>17966</v>
      </c>
      <c r="B3141" s="101" t="s">
        <v>17967</v>
      </c>
      <c r="C3141" s="101" t="s">
        <v>15645</v>
      </c>
      <c r="D3141" s="102">
        <v>40.24</v>
      </c>
    </row>
    <row r="3142" spans="1:4" ht="15" customHeight="1" x14ac:dyDescent="0.2">
      <c r="A3142" s="100" t="s">
        <v>17968</v>
      </c>
      <c r="B3142" s="101" t="s">
        <v>17969</v>
      </c>
      <c r="C3142" s="101" t="s">
        <v>15645</v>
      </c>
      <c r="D3142" s="102">
        <v>58.74</v>
      </c>
    </row>
    <row r="3143" spans="1:4" ht="15" customHeight="1" x14ac:dyDescent="0.2">
      <c r="A3143" s="100" t="s">
        <v>17970</v>
      </c>
      <c r="B3143" s="101" t="s">
        <v>17971</v>
      </c>
      <c r="C3143" s="101" t="s">
        <v>15645</v>
      </c>
      <c r="D3143" s="102">
        <v>127.37</v>
      </c>
    </row>
    <row r="3144" spans="1:4" ht="15" customHeight="1" x14ac:dyDescent="0.2">
      <c r="A3144" s="100" t="s">
        <v>17972</v>
      </c>
      <c r="B3144" s="101" t="s">
        <v>17973</v>
      </c>
      <c r="C3144" s="101" t="s">
        <v>15645</v>
      </c>
      <c r="D3144" s="102">
        <v>174.7</v>
      </c>
    </row>
    <row r="3145" spans="1:4" ht="15" customHeight="1" x14ac:dyDescent="0.2">
      <c r="A3145" s="100" t="s">
        <v>17974</v>
      </c>
      <c r="B3145" s="101" t="s">
        <v>21511</v>
      </c>
      <c r="C3145" s="101" t="s">
        <v>15645</v>
      </c>
      <c r="D3145" s="102">
        <v>140.87</v>
      </c>
    </row>
    <row r="3146" spans="1:4" ht="15" customHeight="1" x14ac:dyDescent="0.2">
      <c r="A3146" s="100" t="s">
        <v>17975</v>
      </c>
      <c r="B3146" s="101" t="s">
        <v>17976</v>
      </c>
      <c r="C3146" s="101" t="s">
        <v>15645</v>
      </c>
      <c r="D3146" s="102">
        <v>23.73</v>
      </c>
    </row>
    <row r="3147" spans="1:4" ht="15" customHeight="1" x14ac:dyDescent="0.2">
      <c r="A3147" s="100" t="s">
        <v>17977</v>
      </c>
      <c r="B3147" s="101" t="s">
        <v>17978</v>
      </c>
      <c r="C3147" s="101" t="s">
        <v>15645</v>
      </c>
      <c r="D3147" s="102">
        <v>77.86</v>
      </c>
    </row>
    <row r="3148" spans="1:4" ht="15" customHeight="1" x14ac:dyDescent="0.2">
      <c r="A3148" s="100" t="s">
        <v>17979</v>
      </c>
      <c r="B3148" s="101" t="s">
        <v>17980</v>
      </c>
      <c r="C3148" s="101" t="s">
        <v>15645</v>
      </c>
      <c r="D3148" s="102">
        <v>459.8</v>
      </c>
    </row>
    <row r="3149" spans="1:4" ht="15" customHeight="1" x14ac:dyDescent="0.2">
      <c r="A3149" s="100" t="s">
        <v>17981</v>
      </c>
      <c r="B3149" s="101" t="s">
        <v>21512</v>
      </c>
      <c r="C3149" s="101" t="s">
        <v>15645</v>
      </c>
      <c r="D3149" s="102">
        <v>122.18</v>
      </c>
    </row>
    <row r="3150" spans="1:4" ht="15" customHeight="1" x14ac:dyDescent="0.2">
      <c r="A3150" s="100" t="s">
        <v>17982</v>
      </c>
      <c r="B3150" s="101" t="s">
        <v>17983</v>
      </c>
      <c r="C3150" s="101" t="s">
        <v>15645</v>
      </c>
      <c r="D3150" s="102">
        <v>328.58</v>
      </c>
    </row>
    <row r="3151" spans="1:4" ht="15" customHeight="1" x14ac:dyDescent="0.2">
      <c r="A3151" s="100" t="s">
        <v>17984</v>
      </c>
      <c r="B3151" s="101" t="s">
        <v>17985</v>
      </c>
      <c r="C3151" s="101" t="s">
        <v>15645</v>
      </c>
      <c r="D3151" s="102">
        <v>8.64</v>
      </c>
    </row>
    <row r="3152" spans="1:4" ht="15" customHeight="1" x14ac:dyDescent="0.2">
      <c r="A3152" s="100" t="s">
        <v>17986</v>
      </c>
      <c r="B3152" s="101" t="s">
        <v>17987</v>
      </c>
      <c r="C3152" s="101" t="s">
        <v>15645</v>
      </c>
      <c r="D3152" s="102">
        <v>83.65</v>
      </c>
    </row>
    <row r="3153" spans="1:4" ht="15" customHeight="1" x14ac:dyDescent="0.2">
      <c r="A3153" s="100" t="s">
        <v>17988</v>
      </c>
      <c r="B3153" s="101" t="s">
        <v>17989</v>
      </c>
      <c r="C3153" s="101" t="s">
        <v>15645</v>
      </c>
      <c r="D3153" s="102">
        <v>34.630000000000003</v>
      </c>
    </row>
    <row r="3154" spans="1:4" ht="15" customHeight="1" x14ac:dyDescent="0.2">
      <c r="A3154" s="100" t="s">
        <v>17990</v>
      </c>
      <c r="B3154" s="101" t="s">
        <v>17991</v>
      </c>
      <c r="C3154" s="101" t="s">
        <v>15645</v>
      </c>
      <c r="D3154" s="102">
        <v>138.44999999999999</v>
      </c>
    </row>
    <row r="3155" spans="1:4" ht="15" customHeight="1" x14ac:dyDescent="0.2">
      <c r="A3155" s="100" t="s">
        <v>17992</v>
      </c>
      <c r="B3155" s="101" t="s">
        <v>17993</v>
      </c>
      <c r="C3155" s="101" t="s">
        <v>15645</v>
      </c>
      <c r="D3155" s="102">
        <v>282.17</v>
      </c>
    </row>
    <row r="3156" spans="1:4" ht="15" customHeight="1" x14ac:dyDescent="0.2">
      <c r="A3156" s="100" t="s">
        <v>17994</v>
      </c>
      <c r="B3156" s="101" t="s">
        <v>17995</v>
      </c>
      <c r="C3156" s="101" t="s">
        <v>15645</v>
      </c>
      <c r="D3156" s="102">
        <v>484.3</v>
      </c>
    </row>
    <row r="3157" spans="1:4" ht="15" customHeight="1" x14ac:dyDescent="0.2">
      <c r="A3157" s="100" t="s">
        <v>17996</v>
      </c>
      <c r="B3157" s="101" t="s">
        <v>17997</v>
      </c>
      <c r="C3157" s="101" t="s">
        <v>15645</v>
      </c>
      <c r="D3157" s="102">
        <v>120</v>
      </c>
    </row>
    <row r="3158" spans="1:4" ht="15" customHeight="1" x14ac:dyDescent="0.2">
      <c r="A3158" s="100" t="s">
        <v>17998</v>
      </c>
      <c r="B3158" s="101" t="s">
        <v>17999</v>
      </c>
      <c r="C3158" s="101" t="s">
        <v>15645</v>
      </c>
      <c r="D3158" s="102">
        <v>120</v>
      </c>
    </row>
    <row r="3159" spans="1:4" ht="15" customHeight="1" x14ac:dyDescent="0.2">
      <c r="A3159" s="100" t="s">
        <v>18000</v>
      </c>
      <c r="B3159" s="101" t="s">
        <v>18001</v>
      </c>
      <c r="C3159" s="101" t="s">
        <v>15645</v>
      </c>
      <c r="D3159" s="102">
        <v>125</v>
      </c>
    </row>
    <row r="3160" spans="1:4" ht="15" customHeight="1" x14ac:dyDescent="0.2">
      <c r="A3160" s="100" t="s">
        <v>18002</v>
      </c>
      <c r="B3160" s="101" t="s">
        <v>18003</v>
      </c>
      <c r="C3160" s="101" t="s">
        <v>15645</v>
      </c>
      <c r="D3160" s="102">
        <v>24.6</v>
      </c>
    </row>
    <row r="3161" spans="1:4" ht="15" customHeight="1" x14ac:dyDescent="0.2">
      <c r="A3161" s="100" t="s">
        <v>18004</v>
      </c>
      <c r="B3161" s="101" t="s">
        <v>18005</v>
      </c>
      <c r="C3161" s="101" t="s">
        <v>15645</v>
      </c>
      <c r="D3161" s="102">
        <v>45</v>
      </c>
    </row>
    <row r="3162" spans="1:4" ht="15" customHeight="1" x14ac:dyDescent="0.2">
      <c r="A3162" s="100" t="s">
        <v>18006</v>
      </c>
      <c r="B3162" s="101" t="s">
        <v>18007</v>
      </c>
      <c r="C3162" s="101" t="s">
        <v>15645</v>
      </c>
      <c r="D3162" s="102">
        <v>7.61</v>
      </c>
    </row>
    <row r="3163" spans="1:4" ht="15" customHeight="1" x14ac:dyDescent="0.2">
      <c r="A3163" s="100" t="s">
        <v>18008</v>
      </c>
      <c r="B3163" s="101" t="s">
        <v>11459</v>
      </c>
      <c r="C3163" s="101" t="s">
        <v>15645</v>
      </c>
      <c r="D3163" s="102">
        <v>211.54</v>
      </c>
    </row>
    <row r="3164" spans="1:4" ht="15" customHeight="1" x14ac:dyDescent="0.2">
      <c r="A3164" s="100" t="s">
        <v>18009</v>
      </c>
      <c r="B3164" s="101" t="s">
        <v>11457</v>
      </c>
      <c r="C3164" s="101" t="s">
        <v>15645</v>
      </c>
      <c r="D3164" s="102">
        <v>159</v>
      </c>
    </row>
    <row r="3165" spans="1:4" ht="15" customHeight="1" x14ac:dyDescent="0.2">
      <c r="A3165" s="100" t="s">
        <v>18010</v>
      </c>
      <c r="B3165" s="101" t="s">
        <v>18011</v>
      </c>
      <c r="C3165" s="101" t="s">
        <v>15645</v>
      </c>
      <c r="D3165" s="102">
        <v>128.25</v>
      </c>
    </row>
    <row r="3166" spans="1:4" ht="15" customHeight="1" x14ac:dyDescent="0.2">
      <c r="A3166" s="100" t="s">
        <v>18012</v>
      </c>
      <c r="B3166" s="101" t="s">
        <v>18013</v>
      </c>
      <c r="C3166" s="101" t="s">
        <v>15645</v>
      </c>
      <c r="D3166" s="102">
        <v>475.26</v>
      </c>
    </row>
    <row r="3167" spans="1:4" ht="15" customHeight="1" x14ac:dyDescent="0.2">
      <c r="A3167" s="100" t="s">
        <v>18014</v>
      </c>
      <c r="B3167" s="101" t="s">
        <v>18015</v>
      </c>
      <c r="C3167" s="101" t="s">
        <v>15645</v>
      </c>
      <c r="D3167" s="102">
        <v>190.02</v>
      </c>
    </row>
    <row r="3168" spans="1:4" ht="15" customHeight="1" x14ac:dyDescent="0.2">
      <c r="A3168" s="100" t="s">
        <v>18016</v>
      </c>
      <c r="B3168" s="101" t="s">
        <v>18017</v>
      </c>
      <c r="C3168" s="101" t="s">
        <v>15645</v>
      </c>
      <c r="D3168" s="102">
        <v>115</v>
      </c>
    </row>
    <row r="3169" spans="1:4" ht="15" customHeight="1" x14ac:dyDescent="0.2">
      <c r="A3169" s="100" t="s">
        <v>18018</v>
      </c>
      <c r="B3169" s="101" t="s">
        <v>18019</v>
      </c>
      <c r="C3169" s="101" t="s">
        <v>15645</v>
      </c>
      <c r="D3169" s="102">
        <v>91.2</v>
      </c>
    </row>
    <row r="3170" spans="1:4" ht="15" customHeight="1" x14ac:dyDescent="0.2">
      <c r="A3170" s="100" t="s">
        <v>18020</v>
      </c>
      <c r="B3170" s="101" t="s">
        <v>11441</v>
      </c>
      <c r="C3170" s="101" t="s">
        <v>15645</v>
      </c>
      <c r="D3170" s="102">
        <v>14.6</v>
      </c>
    </row>
    <row r="3171" spans="1:4" ht="15" customHeight="1" x14ac:dyDescent="0.2">
      <c r="A3171" s="100" t="s">
        <v>18021</v>
      </c>
      <c r="B3171" s="101" t="s">
        <v>11475</v>
      </c>
      <c r="C3171" s="101" t="s">
        <v>15645</v>
      </c>
      <c r="D3171" s="102">
        <v>196.48</v>
      </c>
    </row>
    <row r="3172" spans="1:4" ht="15" customHeight="1" x14ac:dyDescent="0.2">
      <c r="A3172" s="100" t="s">
        <v>18022</v>
      </c>
      <c r="B3172" s="101" t="s">
        <v>12013</v>
      </c>
      <c r="C3172" s="101" t="s">
        <v>15645</v>
      </c>
      <c r="D3172" s="102">
        <v>225</v>
      </c>
    </row>
    <row r="3173" spans="1:4" ht="15" customHeight="1" x14ac:dyDescent="0.2">
      <c r="A3173" s="100" t="s">
        <v>18023</v>
      </c>
      <c r="B3173" s="101" t="s">
        <v>18024</v>
      </c>
      <c r="C3173" s="101" t="s">
        <v>15645</v>
      </c>
      <c r="D3173" s="102">
        <v>278</v>
      </c>
    </row>
    <row r="3174" spans="1:4" ht="15" customHeight="1" x14ac:dyDescent="0.2">
      <c r="A3174" s="100" t="s">
        <v>18025</v>
      </c>
      <c r="B3174" s="101" t="s">
        <v>18026</v>
      </c>
      <c r="C3174" s="101" t="s">
        <v>15645</v>
      </c>
      <c r="D3174" s="102">
        <v>350</v>
      </c>
    </row>
    <row r="3175" spans="1:4" ht="15" customHeight="1" x14ac:dyDescent="0.2">
      <c r="A3175" s="100" t="s">
        <v>18027</v>
      </c>
      <c r="B3175" s="101" t="s">
        <v>11491</v>
      </c>
      <c r="C3175" s="101" t="s">
        <v>15645</v>
      </c>
      <c r="D3175" s="102">
        <v>46.47</v>
      </c>
    </row>
    <row r="3176" spans="1:4" ht="15" customHeight="1" x14ac:dyDescent="0.2">
      <c r="A3176" s="100" t="s">
        <v>18028</v>
      </c>
      <c r="B3176" s="101" t="s">
        <v>18029</v>
      </c>
      <c r="C3176" s="101" t="s">
        <v>15645</v>
      </c>
      <c r="D3176" s="102">
        <v>980</v>
      </c>
    </row>
    <row r="3177" spans="1:4" ht="15" customHeight="1" x14ac:dyDescent="0.2">
      <c r="A3177" s="100" t="s">
        <v>18030</v>
      </c>
      <c r="B3177" s="101" t="s">
        <v>18031</v>
      </c>
      <c r="C3177" s="101" t="s">
        <v>15645</v>
      </c>
      <c r="D3177" s="102">
        <v>93.25</v>
      </c>
    </row>
    <row r="3178" spans="1:4" ht="15" customHeight="1" x14ac:dyDescent="0.2">
      <c r="A3178" s="100" t="s">
        <v>18032</v>
      </c>
      <c r="B3178" s="101" t="s">
        <v>18033</v>
      </c>
      <c r="C3178" s="101" t="s">
        <v>15645</v>
      </c>
      <c r="D3178" s="102">
        <v>5</v>
      </c>
    </row>
    <row r="3179" spans="1:4" ht="15" customHeight="1" x14ac:dyDescent="0.2">
      <c r="A3179" s="100" t="s">
        <v>18034</v>
      </c>
      <c r="B3179" s="101" t="s">
        <v>18035</v>
      </c>
      <c r="C3179" s="101" t="s">
        <v>15645</v>
      </c>
      <c r="D3179" s="102">
        <v>66.8</v>
      </c>
    </row>
    <row r="3180" spans="1:4" ht="15" customHeight="1" x14ac:dyDescent="0.2">
      <c r="A3180" s="100" t="s">
        <v>18036</v>
      </c>
      <c r="B3180" s="101" t="s">
        <v>18037</v>
      </c>
      <c r="C3180" s="101" t="s">
        <v>15645</v>
      </c>
      <c r="D3180" s="102">
        <v>21.83</v>
      </c>
    </row>
    <row r="3181" spans="1:4" ht="15" customHeight="1" x14ac:dyDescent="0.2">
      <c r="A3181" s="100" t="s">
        <v>18038</v>
      </c>
      <c r="B3181" s="101" t="s">
        <v>18039</v>
      </c>
      <c r="C3181" s="101" t="s">
        <v>15645</v>
      </c>
      <c r="D3181" s="102">
        <v>35.71</v>
      </c>
    </row>
    <row r="3182" spans="1:4" ht="15" customHeight="1" x14ac:dyDescent="0.2">
      <c r="A3182" s="100" t="s">
        <v>18040</v>
      </c>
      <c r="B3182" s="101" t="s">
        <v>18041</v>
      </c>
      <c r="C3182" s="101" t="s">
        <v>15645</v>
      </c>
      <c r="D3182" s="102">
        <v>17.63</v>
      </c>
    </row>
    <row r="3183" spans="1:4" ht="15" customHeight="1" x14ac:dyDescent="0.2">
      <c r="A3183" s="100" t="s">
        <v>18042</v>
      </c>
      <c r="B3183" s="101" t="s">
        <v>18043</v>
      </c>
      <c r="C3183" s="101" t="s">
        <v>15645</v>
      </c>
      <c r="D3183" s="102">
        <v>24.52</v>
      </c>
    </row>
    <row r="3184" spans="1:4" ht="15" customHeight="1" x14ac:dyDescent="0.2">
      <c r="A3184" s="100" t="s">
        <v>18044</v>
      </c>
      <c r="B3184" s="101" t="s">
        <v>18045</v>
      </c>
      <c r="C3184" s="101" t="s">
        <v>15645</v>
      </c>
      <c r="D3184" s="102">
        <v>84.41</v>
      </c>
    </row>
    <row r="3185" spans="1:4" ht="15" customHeight="1" x14ac:dyDescent="0.2">
      <c r="A3185" s="100" t="s">
        <v>18046</v>
      </c>
      <c r="B3185" s="101" t="s">
        <v>18047</v>
      </c>
      <c r="C3185" s="101" t="s">
        <v>15645</v>
      </c>
      <c r="D3185" s="102">
        <v>65.040000000000006</v>
      </c>
    </row>
    <row r="3186" spans="1:4" ht="15" customHeight="1" x14ac:dyDescent="0.2">
      <c r="A3186" s="100" t="s">
        <v>18048</v>
      </c>
      <c r="B3186" s="101" t="s">
        <v>11243</v>
      </c>
      <c r="C3186" s="101" t="s">
        <v>15645</v>
      </c>
      <c r="D3186" s="102">
        <v>9.99</v>
      </c>
    </row>
    <row r="3187" spans="1:4" ht="15" customHeight="1" x14ac:dyDescent="0.2">
      <c r="A3187" s="100" t="s">
        <v>18049</v>
      </c>
      <c r="B3187" s="101" t="s">
        <v>18050</v>
      </c>
      <c r="C3187" s="101" t="s">
        <v>15645</v>
      </c>
      <c r="D3187" s="102">
        <v>15.2</v>
      </c>
    </row>
    <row r="3188" spans="1:4" ht="15" customHeight="1" x14ac:dyDescent="0.2">
      <c r="A3188" s="100" t="s">
        <v>18051</v>
      </c>
      <c r="B3188" s="101" t="s">
        <v>18052</v>
      </c>
      <c r="C3188" s="101" t="s">
        <v>15645</v>
      </c>
      <c r="D3188" s="102">
        <v>8.1999999999999993</v>
      </c>
    </row>
    <row r="3189" spans="1:4" ht="15" customHeight="1" x14ac:dyDescent="0.2">
      <c r="A3189" s="100" t="s">
        <v>18053</v>
      </c>
      <c r="B3189" s="101" t="s">
        <v>18054</v>
      </c>
      <c r="C3189" s="101" t="s">
        <v>15645</v>
      </c>
      <c r="D3189" s="102">
        <v>8.94</v>
      </c>
    </row>
    <row r="3190" spans="1:4" ht="15" customHeight="1" x14ac:dyDescent="0.2">
      <c r="A3190" s="100" t="s">
        <v>18055</v>
      </c>
      <c r="B3190" s="101" t="s">
        <v>18056</v>
      </c>
      <c r="C3190" s="101" t="s">
        <v>15645</v>
      </c>
      <c r="D3190" s="102">
        <v>12.29</v>
      </c>
    </row>
    <row r="3191" spans="1:4" ht="15" customHeight="1" x14ac:dyDescent="0.2">
      <c r="A3191" s="100" t="s">
        <v>18057</v>
      </c>
      <c r="B3191" s="101" t="s">
        <v>18058</v>
      </c>
      <c r="C3191" s="101" t="s">
        <v>15645</v>
      </c>
      <c r="D3191" s="102">
        <v>9.7200000000000006</v>
      </c>
    </row>
    <row r="3192" spans="1:4" ht="15" customHeight="1" x14ac:dyDescent="0.2">
      <c r="A3192" s="100" t="s">
        <v>18059</v>
      </c>
      <c r="B3192" s="101" t="s">
        <v>11383</v>
      </c>
      <c r="C3192" s="101" t="s">
        <v>15645</v>
      </c>
      <c r="D3192" s="102">
        <v>14.64</v>
      </c>
    </row>
    <row r="3193" spans="1:4" ht="15" customHeight="1" x14ac:dyDescent="0.2">
      <c r="A3193" s="100" t="s">
        <v>18060</v>
      </c>
      <c r="B3193" s="101" t="s">
        <v>18061</v>
      </c>
      <c r="C3193" s="101" t="s">
        <v>15645</v>
      </c>
      <c r="D3193" s="102">
        <v>53.9</v>
      </c>
    </row>
    <row r="3194" spans="1:4" ht="15" customHeight="1" x14ac:dyDescent="0.2">
      <c r="A3194" s="100" t="s">
        <v>18062</v>
      </c>
      <c r="B3194" s="101" t="s">
        <v>18063</v>
      </c>
      <c r="C3194" s="101" t="s">
        <v>15645</v>
      </c>
      <c r="D3194" s="102">
        <v>1380.43</v>
      </c>
    </row>
    <row r="3195" spans="1:4" ht="15" customHeight="1" x14ac:dyDescent="0.2">
      <c r="A3195" s="100" t="s">
        <v>18064</v>
      </c>
      <c r="B3195" s="101" t="s">
        <v>18065</v>
      </c>
      <c r="C3195" s="101" t="s">
        <v>15645</v>
      </c>
      <c r="D3195" s="102">
        <v>1519.65</v>
      </c>
    </row>
    <row r="3196" spans="1:4" ht="15" customHeight="1" x14ac:dyDescent="0.2">
      <c r="A3196" s="100" t="s">
        <v>18066</v>
      </c>
      <c r="B3196" s="101" t="s">
        <v>18067</v>
      </c>
      <c r="C3196" s="101" t="s">
        <v>15645</v>
      </c>
      <c r="D3196" s="102">
        <v>2076.61</v>
      </c>
    </row>
    <row r="3197" spans="1:4" ht="15" customHeight="1" x14ac:dyDescent="0.2">
      <c r="A3197" s="100" t="s">
        <v>18068</v>
      </c>
      <c r="B3197" s="101" t="s">
        <v>18069</v>
      </c>
      <c r="C3197" s="101" t="s">
        <v>15645</v>
      </c>
      <c r="D3197" s="102">
        <v>1728.65</v>
      </c>
    </row>
    <row r="3198" spans="1:4" ht="15" customHeight="1" x14ac:dyDescent="0.2">
      <c r="A3198" s="100" t="s">
        <v>18070</v>
      </c>
      <c r="B3198" s="101" t="s">
        <v>18071</v>
      </c>
      <c r="C3198" s="101" t="s">
        <v>15645</v>
      </c>
      <c r="D3198" s="102">
        <v>95.99</v>
      </c>
    </row>
    <row r="3199" spans="1:4" ht="15" customHeight="1" x14ac:dyDescent="0.2">
      <c r="A3199" s="100" t="s">
        <v>18072</v>
      </c>
      <c r="B3199" s="101" t="s">
        <v>18073</v>
      </c>
      <c r="C3199" s="101" t="s">
        <v>15645</v>
      </c>
      <c r="D3199" s="102">
        <v>95.9</v>
      </c>
    </row>
    <row r="3200" spans="1:4" ht="15" customHeight="1" x14ac:dyDescent="0.2">
      <c r="A3200" s="100" t="s">
        <v>18074</v>
      </c>
      <c r="B3200" s="101" t="s">
        <v>18075</v>
      </c>
      <c r="C3200" s="101" t="s">
        <v>15645</v>
      </c>
      <c r="D3200" s="102">
        <v>73.900000000000006</v>
      </c>
    </row>
    <row r="3201" spans="1:4" ht="15" customHeight="1" x14ac:dyDescent="0.2">
      <c r="A3201" s="100" t="s">
        <v>18076</v>
      </c>
      <c r="B3201" s="101" t="s">
        <v>18077</v>
      </c>
      <c r="C3201" s="101" t="s">
        <v>15645</v>
      </c>
      <c r="D3201" s="102">
        <v>229.9</v>
      </c>
    </row>
    <row r="3202" spans="1:4" ht="15" customHeight="1" x14ac:dyDescent="0.2">
      <c r="A3202" s="100" t="s">
        <v>18078</v>
      </c>
      <c r="B3202" s="101" t="s">
        <v>18079</v>
      </c>
      <c r="C3202" s="101" t="s">
        <v>15645</v>
      </c>
      <c r="D3202" s="102">
        <v>91.55</v>
      </c>
    </row>
    <row r="3203" spans="1:4" ht="15" customHeight="1" x14ac:dyDescent="0.2">
      <c r="A3203" s="100" t="s">
        <v>18080</v>
      </c>
      <c r="B3203" s="101" t="s">
        <v>18081</v>
      </c>
      <c r="C3203" s="101" t="s">
        <v>15645</v>
      </c>
      <c r="D3203" s="102">
        <v>156.99</v>
      </c>
    </row>
    <row r="3204" spans="1:4" ht="15" customHeight="1" x14ac:dyDescent="0.2">
      <c r="A3204" s="100" t="s">
        <v>18082</v>
      </c>
      <c r="B3204" s="101" t="s">
        <v>18083</v>
      </c>
      <c r="C3204" s="101" t="s">
        <v>15645</v>
      </c>
      <c r="D3204" s="102">
        <v>113.2</v>
      </c>
    </row>
    <row r="3205" spans="1:4" ht="15" customHeight="1" x14ac:dyDescent="0.2">
      <c r="A3205" s="100" t="s">
        <v>18084</v>
      </c>
      <c r="B3205" s="101" t="s">
        <v>18085</v>
      </c>
      <c r="C3205" s="101" t="s">
        <v>15645</v>
      </c>
      <c r="D3205" s="102">
        <v>187.99</v>
      </c>
    </row>
    <row r="3206" spans="1:4" ht="15" customHeight="1" x14ac:dyDescent="0.2">
      <c r="A3206" s="100" t="s">
        <v>18086</v>
      </c>
      <c r="B3206" s="101" t="s">
        <v>18087</v>
      </c>
      <c r="C3206" s="101" t="s">
        <v>15645</v>
      </c>
      <c r="D3206" s="102">
        <v>569.9</v>
      </c>
    </row>
    <row r="3207" spans="1:4" ht="15" customHeight="1" x14ac:dyDescent="0.2">
      <c r="A3207" s="100" t="s">
        <v>18088</v>
      </c>
      <c r="B3207" s="101" t="s">
        <v>18089</v>
      </c>
      <c r="C3207" s="101" t="s">
        <v>15645</v>
      </c>
      <c r="D3207" s="102">
        <v>304.72000000000003</v>
      </c>
    </row>
    <row r="3208" spans="1:4" ht="15" customHeight="1" x14ac:dyDescent="0.2">
      <c r="A3208" s="100" t="s">
        <v>18090</v>
      </c>
      <c r="B3208" s="101" t="s">
        <v>18091</v>
      </c>
      <c r="C3208" s="101" t="s">
        <v>15645</v>
      </c>
      <c r="D3208" s="102">
        <v>236.34</v>
      </c>
    </row>
    <row r="3209" spans="1:4" ht="15" customHeight="1" x14ac:dyDescent="0.2">
      <c r="A3209" s="100" t="s">
        <v>18092</v>
      </c>
      <c r="B3209" s="101" t="s">
        <v>18093</v>
      </c>
      <c r="C3209" s="101" t="s">
        <v>15645</v>
      </c>
      <c r="D3209" s="102">
        <v>329.9</v>
      </c>
    </row>
    <row r="3210" spans="1:4" ht="15" customHeight="1" x14ac:dyDescent="0.2">
      <c r="A3210" s="100" t="s">
        <v>18094</v>
      </c>
      <c r="B3210" s="101" t="s">
        <v>18095</v>
      </c>
      <c r="C3210" s="101" t="s">
        <v>15645</v>
      </c>
      <c r="D3210" s="102">
        <v>1713.62</v>
      </c>
    </row>
    <row r="3211" spans="1:4" ht="15" customHeight="1" x14ac:dyDescent="0.2">
      <c r="A3211" s="100" t="s">
        <v>18096</v>
      </c>
      <c r="B3211" s="101" t="s">
        <v>18097</v>
      </c>
      <c r="C3211" s="101" t="s">
        <v>15645</v>
      </c>
      <c r="D3211" s="102">
        <v>223.19</v>
      </c>
    </row>
    <row r="3212" spans="1:4" ht="15" customHeight="1" x14ac:dyDescent="0.2">
      <c r="A3212" s="100" t="s">
        <v>18098</v>
      </c>
      <c r="B3212" s="101" t="s">
        <v>18099</v>
      </c>
      <c r="C3212" s="101" t="s">
        <v>15645</v>
      </c>
      <c r="D3212" s="102">
        <v>232.43</v>
      </c>
    </row>
    <row r="3213" spans="1:4" ht="15" customHeight="1" x14ac:dyDescent="0.2">
      <c r="A3213" s="100" t="s">
        <v>18100</v>
      </c>
      <c r="B3213" s="101" t="s">
        <v>18101</v>
      </c>
      <c r="C3213" s="101" t="s">
        <v>15645</v>
      </c>
      <c r="D3213" s="102">
        <v>296.01</v>
      </c>
    </row>
    <row r="3214" spans="1:4" ht="15" customHeight="1" x14ac:dyDescent="0.2">
      <c r="A3214" s="100" t="s">
        <v>18102</v>
      </c>
      <c r="B3214" s="101" t="s">
        <v>18103</v>
      </c>
      <c r="C3214" s="101" t="s">
        <v>15645</v>
      </c>
      <c r="D3214" s="102">
        <v>419.9</v>
      </c>
    </row>
    <row r="3215" spans="1:4" ht="15" customHeight="1" x14ac:dyDescent="0.2">
      <c r="A3215" s="100" t="s">
        <v>18104</v>
      </c>
      <c r="B3215" s="101" t="s">
        <v>18105</v>
      </c>
      <c r="C3215" s="101" t="s">
        <v>15645</v>
      </c>
      <c r="D3215" s="102">
        <v>121.41</v>
      </c>
    </row>
    <row r="3216" spans="1:4" ht="15" customHeight="1" x14ac:dyDescent="0.2">
      <c r="A3216" s="100" t="s">
        <v>18106</v>
      </c>
      <c r="B3216" s="101" t="s">
        <v>18107</v>
      </c>
      <c r="C3216" s="101" t="s">
        <v>15645</v>
      </c>
      <c r="D3216" s="102">
        <v>378.99</v>
      </c>
    </row>
    <row r="3217" spans="1:4" ht="15" customHeight="1" x14ac:dyDescent="0.2">
      <c r="A3217" s="100" t="s">
        <v>18108</v>
      </c>
      <c r="B3217" s="101" t="s">
        <v>18109</v>
      </c>
      <c r="C3217" s="101" t="s">
        <v>3</v>
      </c>
      <c r="D3217" s="102">
        <v>751.06</v>
      </c>
    </row>
    <row r="3218" spans="1:4" ht="15" customHeight="1" x14ac:dyDescent="0.2">
      <c r="A3218" s="100" t="s">
        <v>18110</v>
      </c>
      <c r="B3218" s="101" t="s">
        <v>18111</v>
      </c>
      <c r="C3218" s="101" t="s">
        <v>15645</v>
      </c>
      <c r="D3218" s="102">
        <v>1189.9000000000001</v>
      </c>
    </row>
    <row r="3219" spans="1:4" ht="15" customHeight="1" x14ac:dyDescent="0.2">
      <c r="A3219" s="100" t="s">
        <v>18112</v>
      </c>
      <c r="B3219" s="101" t="s">
        <v>18113</v>
      </c>
      <c r="C3219" s="101" t="s">
        <v>15645</v>
      </c>
      <c r="D3219" s="102">
        <v>128.27000000000001</v>
      </c>
    </row>
    <row r="3220" spans="1:4" ht="15" customHeight="1" x14ac:dyDescent="0.2">
      <c r="A3220" s="100" t="s">
        <v>18114</v>
      </c>
      <c r="B3220" s="101" t="s">
        <v>18115</v>
      </c>
      <c r="C3220" s="101" t="s">
        <v>15645</v>
      </c>
      <c r="D3220" s="102">
        <v>177.43</v>
      </c>
    </row>
    <row r="3221" spans="1:4" ht="15" customHeight="1" x14ac:dyDescent="0.2">
      <c r="A3221" s="100" t="s">
        <v>18116</v>
      </c>
      <c r="B3221" s="101" t="s">
        <v>18117</v>
      </c>
      <c r="C3221" s="101" t="s">
        <v>15645</v>
      </c>
      <c r="D3221" s="102">
        <v>370.98</v>
      </c>
    </row>
    <row r="3222" spans="1:4" ht="15" customHeight="1" x14ac:dyDescent="0.2">
      <c r="A3222" s="100" t="s">
        <v>18118</v>
      </c>
      <c r="B3222" s="101" t="s">
        <v>18119</v>
      </c>
      <c r="C3222" s="101" t="s">
        <v>15645</v>
      </c>
      <c r="D3222" s="102">
        <v>134.9</v>
      </c>
    </row>
    <row r="3223" spans="1:4" ht="15" customHeight="1" x14ac:dyDescent="0.2">
      <c r="A3223" s="100" t="s">
        <v>18120</v>
      </c>
      <c r="B3223" s="101" t="s">
        <v>18121</v>
      </c>
      <c r="C3223" s="101" t="s">
        <v>15645</v>
      </c>
      <c r="D3223" s="102">
        <v>569.9</v>
      </c>
    </row>
    <row r="3224" spans="1:4" ht="15" customHeight="1" x14ac:dyDescent="0.2">
      <c r="A3224" s="100" t="s">
        <v>18122</v>
      </c>
      <c r="B3224" s="101" t="s">
        <v>18123</v>
      </c>
      <c r="C3224" s="101" t="s">
        <v>15645</v>
      </c>
      <c r="D3224" s="102">
        <v>1979.71</v>
      </c>
    </row>
    <row r="3225" spans="1:4" ht="15" customHeight="1" x14ac:dyDescent="0.2">
      <c r="A3225" s="100" t="s">
        <v>18124</v>
      </c>
      <c r="B3225" s="101" t="s">
        <v>18125</v>
      </c>
      <c r="C3225" s="101" t="s">
        <v>15645</v>
      </c>
      <c r="D3225" s="102">
        <v>1079.9000000000001</v>
      </c>
    </row>
    <row r="3226" spans="1:4" ht="15" customHeight="1" x14ac:dyDescent="0.2">
      <c r="A3226" s="100" t="s">
        <v>18126</v>
      </c>
      <c r="B3226" s="101" t="s">
        <v>11343</v>
      </c>
      <c r="C3226" s="101" t="s">
        <v>15645</v>
      </c>
      <c r="D3226" s="102">
        <v>2161.8000000000002</v>
      </c>
    </row>
    <row r="3227" spans="1:4" ht="15" customHeight="1" x14ac:dyDescent="0.2">
      <c r="A3227" s="100" t="s">
        <v>18127</v>
      </c>
      <c r="B3227" s="101" t="s">
        <v>18128</v>
      </c>
      <c r="C3227" s="101" t="s">
        <v>15645</v>
      </c>
      <c r="D3227" s="102">
        <v>130.11000000000001</v>
      </c>
    </row>
    <row r="3228" spans="1:4" ht="15" customHeight="1" x14ac:dyDescent="0.2">
      <c r="A3228" s="100" t="s">
        <v>18129</v>
      </c>
      <c r="B3228" s="101" t="s">
        <v>18130</v>
      </c>
      <c r="C3228" s="101" t="s">
        <v>15645</v>
      </c>
      <c r="D3228" s="102">
        <v>2586.77</v>
      </c>
    </row>
    <row r="3229" spans="1:4" ht="15" customHeight="1" x14ac:dyDescent="0.2">
      <c r="A3229" s="100" t="s">
        <v>18131</v>
      </c>
      <c r="B3229" s="101" t="s">
        <v>18132</v>
      </c>
      <c r="C3229" s="101" t="s">
        <v>15645</v>
      </c>
      <c r="D3229" s="102">
        <v>50.6</v>
      </c>
    </row>
    <row r="3230" spans="1:4" ht="15" customHeight="1" x14ac:dyDescent="0.2">
      <c r="A3230" s="100" t="s">
        <v>18133</v>
      </c>
      <c r="B3230" s="101" t="s">
        <v>18134</v>
      </c>
      <c r="C3230" s="101" t="s">
        <v>15645</v>
      </c>
      <c r="D3230" s="102">
        <v>134.75</v>
      </c>
    </row>
    <row r="3231" spans="1:4" ht="15" customHeight="1" x14ac:dyDescent="0.2">
      <c r="A3231" s="100" t="s">
        <v>18135</v>
      </c>
      <c r="B3231" s="101" t="s">
        <v>18136</v>
      </c>
      <c r="C3231" s="101" t="s">
        <v>15645</v>
      </c>
      <c r="D3231" s="102">
        <v>50.83</v>
      </c>
    </row>
    <row r="3232" spans="1:4" ht="15" customHeight="1" x14ac:dyDescent="0.2">
      <c r="A3232" s="100" t="s">
        <v>18137</v>
      </c>
      <c r="B3232" s="101" t="s">
        <v>18138</v>
      </c>
      <c r="C3232" s="101" t="s">
        <v>15645</v>
      </c>
      <c r="D3232" s="102">
        <v>62.6</v>
      </c>
    </row>
    <row r="3233" spans="1:4" ht="15" customHeight="1" x14ac:dyDescent="0.2">
      <c r="A3233" s="100" t="s">
        <v>18139</v>
      </c>
      <c r="B3233" s="101" t="s">
        <v>11363</v>
      </c>
      <c r="C3233" s="101" t="s">
        <v>15645</v>
      </c>
      <c r="D3233" s="102">
        <v>49.59</v>
      </c>
    </row>
    <row r="3234" spans="1:4" ht="15" customHeight="1" x14ac:dyDescent="0.2">
      <c r="A3234" s="100" t="s">
        <v>18140</v>
      </c>
      <c r="B3234" s="101" t="s">
        <v>18141</v>
      </c>
      <c r="C3234" s="101" t="s">
        <v>15645</v>
      </c>
      <c r="D3234" s="102">
        <v>17.39</v>
      </c>
    </row>
    <row r="3235" spans="1:4" ht="15" customHeight="1" x14ac:dyDescent="0.2">
      <c r="A3235" s="100" t="s">
        <v>18142</v>
      </c>
      <c r="B3235" s="101" t="s">
        <v>18143</v>
      </c>
      <c r="C3235" s="101" t="s">
        <v>15645</v>
      </c>
      <c r="D3235" s="102">
        <v>19.989999999999998</v>
      </c>
    </row>
    <row r="3236" spans="1:4" ht="15" customHeight="1" x14ac:dyDescent="0.2">
      <c r="A3236" s="100" t="s">
        <v>18144</v>
      </c>
      <c r="B3236" s="101" t="s">
        <v>18145</v>
      </c>
      <c r="C3236" s="101" t="s">
        <v>15645</v>
      </c>
      <c r="D3236" s="102">
        <v>60.71</v>
      </c>
    </row>
    <row r="3237" spans="1:4" ht="15" customHeight="1" x14ac:dyDescent="0.2">
      <c r="A3237" s="100" t="s">
        <v>18146</v>
      </c>
      <c r="B3237" s="101" t="s">
        <v>11357</v>
      </c>
      <c r="C3237" s="101" t="s">
        <v>15645</v>
      </c>
      <c r="D3237" s="102">
        <v>34.9</v>
      </c>
    </row>
    <row r="3238" spans="1:4" ht="15" customHeight="1" x14ac:dyDescent="0.2">
      <c r="A3238" s="100" t="s">
        <v>18147</v>
      </c>
      <c r="B3238" s="101" t="s">
        <v>18148</v>
      </c>
      <c r="C3238" s="101" t="s">
        <v>15645</v>
      </c>
      <c r="D3238" s="102">
        <v>62.9</v>
      </c>
    </row>
    <row r="3239" spans="1:4" ht="15" customHeight="1" x14ac:dyDescent="0.2">
      <c r="A3239" s="100" t="s">
        <v>18149</v>
      </c>
      <c r="B3239" s="101" t="s">
        <v>18150</v>
      </c>
      <c r="C3239" s="101" t="s">
        <v>15645</v>
      </c>
      <c r="D3239" s="102">
        <v>594</v>
      </c>
    </row>
    <row r="3240" spans="1:4" ht="15" customHeight="1" x14ac:dyDescent="0.2">
      <c r="A3240" s="100" t="s">
        <v>18151</v>
      </c>
      <c r="B3240" s="101" t="s">
        <v>18152</v>
      </c>
      <c r="C3240" s="101" t="s">
        <v>15645</v>
      </c>
      <c r="D3240" s="102">
        <v>802.12</v>
      </c>
    </row>
    <row r="3241" spans="1:4" ht="15" customHeight="1" x14ac:dyDescent="0.2">
      <c r="A3241" s="100" t="s">
        <v>18153</v>
      </c>
      <c r="B3241" s="101" t="s">
        <v>18154</v>
      </c>
      <c r="C3241" s="101" t="s">
        <v>54</v>
      </c>
      <c r="D3241" s="102">
        <v>8.61</v>
      </c>
    </row>
    <row r="3242" spans="1:4" ht="15" customHeight="1" x14ac:dyDescent="0.2">
      <c r="A3242" s="100" t="s">
        <v>18155</v>
      </c>
      <c r="B3242" s="101" t="s">
        <v>18156</v>
      </c>
      <c r="C3242" s="101" t="s">
        <v>15645</v>
      </c>
      <c r="D3242" s="102">
        <v>11.53</v>
      </c>
    </row>
    <row r="3243" spans="1:4" ht="15" customHeight="1" x14ac:dyDescent="0.2">
      <c r="A3243" s="100" t="s">
        <v>18157</v>
      </c>
      <c r="B3243" s="101" t="s">
        <v>18158</v>
      </c>
      <c r="C3243" s="101" t="s">
        <v>4</v>
      </c>
      <c r="D3243" s="102">
        <v>82.89</v>
      </c>
    </row>
    <row r="3244" spans="1:4" ht="15" customHeight="1" x14ac:dyDescent="0.2">
      <c r="A3244" s="100" t="s">
        <v>18159</v>
      </c>
      <c r="B3244" s="101" t="s">
        <v>18160</v>
      </c>
      <c r="C3244" s="101" t="s">
        <v>54</v>
      </c>
      <c r="D3244" s="102">
        <v>69.900000000000006</v>
      </c>
    </row>
    <row r="3245" spans="1:4" ht="15" customHeight="1" x14ac:dyDescent="0.2">
      <c r="A3245" s="100" t="s">
        <v>18161</v>
      </c>
      <c r="B3245" s="101" t="s">
        <v>18162</v>
      </c>
      <c r="C3245" s="101" t="s">
        <v>18163</v>
      </c>
      <c r="D3245" s="102">
        <v>46.16</v>
      </c>
    </row>
    <row r="3246" spans="1:4" ht="15" customHeight="1" x14ac:dyDescent="0.2">
      <c r="A3246" s="100" t="s">
        <v>18164</v>
      </c>
      <c r="B3246" s="101" t="s">
        <v>18165</v>
      </c>
      <c r="C3246" s="101" t="s">
        <v>15645</v>
      </c>
      <c r="D3246" s="102">
        <v>66.41</v>
      </c>
    </row>
    <row r="3247" spans="1:4" ht="15" customHeight="1" x14ac:dyDescent="0.2">
      <c r="A3247" s="100" t="s">
        <v>18166</v>
      </c>
      <c r="B3247" s="101" t="s">
        <v>18167</v>
      </c>
      <c r="C3247" s="101" t="s">
        <v>3</v>
      </c>
      <c r="D3247" s="102">
        <v>34.81</v>
      </c>
    </row>
    <row r="3248" spans="1:4" ht="15" customHeight="1" x14ac:dyDescent="0.2">
      <c r="A3248" s="100" t="s">
        <v>18168</v>
      </c>
      <c r="B3248" s="101" t="s">
        <v>18169</v>
      </c>
      <c r="C3248" s="101" t="s">
        <v>3</v>
      </c>
      <c r="D3248" s="102">
        <v>74.47</v>
      </c>
    </row>
    <row r="3249" spans="1:4" ht="15" customHeight="1" x14ac:dyDescent="0.2">
      <c r="A3249" s="100" t="s">
        <v>18170</v>
      </c>
      <c r="B3249" s="101" t="s">
        <v>18171</v>
      </c>
      <c r="C3249" s="101" t="s">
        <v>15645</v>
      </c>
      <c r="D3249" s="102">
        <v>28.9</v>
      </c>
    </row>
    <row r="3250" spans="1:4" ht="15" customHeight="1" x14ac:dyDescent="0.2">
      <c r="A3250" s="100" t="s">
        <v>18172</v>
      </c>
      <c r="B3250" s="101" t="s">
        <v>16825</v>
      </c>
      <c r="C3250" s="101" t="s">
        <v>3</v>
      </c>
      <c r="D3250" s="102">
        <v>3.01</v>
      </c>
    </row>
    <row r="3251" spans="1:4" ht="15" customHeight="1" x14ac:dyDescent="0.2">
      <c r="A3251" s="100" t="s">
        <v>18173</v>
      </c>
      <c r="B3251" s="101" t="s">
        <v>21513</v>
      </c>
      <c r="C3251" s="101" t="s">
        <v>3</v>
      </c>
      <c r="D3251" s="102">
        <v>3.04</v>
      </c>
    </row>
    <row r="3252" spans="1:4" ht="15" customHeight="1" x14ac:dyDescent="0.2">
      <c r="A3252" s="100" t="s">
        <v>18174</v>
      </c>
      <c r="B3252" s="101" t="s">
        <v>21514</v>
      </c>
      <c r="C3252" s="101" t="s">
        <v>3</v>
      </c>
      <c r="D3252" s="102">
        <v>4.58</v>
      </c>
    </row>
    <row r="3253" spans="1:4" ht="15" customHeight="1" x14ac:dyDescent="0.2">
      <c r="A3253" s="100" t="s">
        <v>18175</v>
      </c>
      <c r="B3253" s="101" t="s">
        <v>16824</v>
      </c>
      <c r="C3253" s="101" t="s">
        <v>3</v>
      </c>
      <c r="D3253" s="102">
        <v>11.74</v>
      </c>
    </row>
    <row r="3254" spans="1:4" ht="15" customHeight="1" x14ac:dyDescent="0.2">
      <c r="A3254" s="100" t="s">
        <v>18176</v>
      </c>
      <c r="B3254" s="101" t="s">
        <v>16823</v>
      </c>
      <c r="C3254" s="101" t="s">
        <v>3</v>
      </c>
      <c r="D3254" s="102">
        <v>13.64</v>
      </c>
    </row>
    <row r="3255" spans="1:4" ht="15" customHeight="1" x14ac:dyDescent="0.2">
      <c r="A3255" s="100" t="s">
        <v>18177</v>
      </c>
      <c r="B3255" s="101" t="s">
        <v>16826</v>
      </c>
      <c r="C3255" s="101" t="s">
        <v>3</v>
      </c>
      <c r="D3255" s="102">
        <v>14.57</v>
      </c>
    </row>
    <row r="3256" spans="1:4" ht="15" customHeight="1" x14ac:dyDescent="0.2">
      <c r="A3256" s="100" t="s">
        <v>18178</v>
      </c>
      <c r="B3256" s="101" t="s">
        <v>16827</v>
      </c>
      <c r="C3256" s="101" t="s">
        <v>3</v>
      </c>
      <c r="D3256" s="102">
        <v>21.94</v>
      </c>
    </row>
    <row r="3257" spans="1:4" ht="15" customHeight="1" x14ac:dyDescent="0.2">
      <c r="A3257" s="100" t="s">
        <v>18179</v>
      </c>
      <c r="B3257" s="101" t="s">
        <v>21515</v>
      </c>
      <c r="C3257" s="101" t="s">
        <v>3</v>
      </c>
      <c r="D3257" s="102">
        <v>38.92</v>
      </c>
    </row>
    <row r="3258" spans="1:4" ht="15" customHeight="1" x14ac:dyDescent="0.2">
      <c r="A3258" s="100" t="s">
        <v>18180</v>
      </c>
      <c r="B3258" s="101" t="s">
        <v>21516</v>
      </c>
      <c r="C3258" s="101" t="s">
        <v>3</v>
      </c>
      <c r="D3258" s="102">
        <v>60.85</v>
      </c>
    </row>
    <row r="3259" spans="1:4" ht="15" customHeight="1" x14ac:dyDescent="0.2">
      <c r="A3259" s="100" t="s">
        <v>18181</v>
      </c>
      <c r="B3259" s="101" t="s">
        <v>18182</v>
      </c>
      <c r="C3259" s="101" t="s">
        <v>3</v>
      </c>
      <c r="D3259" s="102">
        <v>1.51</v>
      </c>
    </row>
    <row r="3260" spans="1:4" ht="15" customHeight="1" x14ac:dyDescent="0.2">
      <c r="A3260" s="100" t="s">
        <v>18183</v>
      </c>
      <c r="B3260" s="101" t="s">
        <v>18184</v>
      </c>
      <c r="C3260" s="101" t="s">
        <v>3</v>
      </c>
      <c r="D3260" s="102">
        <v>2.97</v>
      </c>
    </row>
    <row r="3261" spans="1:4" ht="15" customHeight="1" x14ac:dyDescent="0.2">
      <c r="A3261" s="100" t="s">
        <v>18185</v>
      </c>
      <c r="B3261" s="101" t="s">
        <v>18186</v>
      </c>
      <c r="C3261" s="101" t="s">
        <v>3</v>
      </c>
      <c r="D3261" s="102">
        <v>10.64</v>
      </c>
    </row>
    <row r="3262" spans="1:4" ht="15" customHeight="1" x14ac:dyDescent="0.2">
      <c r="A3262" s="100" t="s">
        <v>18187</v>
      </c>
      <c r="B3262" s="101" t="s">
        <v>18188</v>
      </c>
      <c r="C3262" s="101" t="s">
        <v>3</v>
      </c>
      <c r="D3262" s="102">
        <v>21.57</v>
      </c>
    </row>
    <row r="3263" spans="1:4" ht="15" customHeight="1" x14ac:dyDescent="0.2">
      <c r="A3263" s="100" t="s">
        <v>18189</v>
      </c>
      <c r="B3263" s="101" t="s">
        <v>18190</v>
      </c>
      <c r="C3263" s="101" t="s">
        <v>3</v>
      </c>
      <c r="D3263" s="102">
        <v>52.51</v>
      </c>
    </row>
    <row r="3264" spans="1:4" ht="15" customHeight="1" x14ac:dyDescent="0.2">
      <c r="A3264" s="100" t="s">
        <v>18191</v>
      </c>
      <c r="B3264" s="101" t="s">
        <v>18192</v>
      </c>
      <c r="C3264" s="101" t="s">
        <v>3</v>
      </c>
      <c r="D3264" s="102">
        <v>27.54</v>
      </c>
    </row>
    <row r="3265" spans="1:4" ht="15" customHeight="1" x14ac:dyDescent="0.2">
      <c r="A3265" s="100" t="s">
        <v>18193</v>
      </c>
      <c r="B3265" s="101" t="s">
        <v>18194</v>
      </c>
      <c r="C3265" s="101" t="s">
        <v>3</v>
      </c>
      <c r="D3265" s="102">
        <v>38.49</v>
      </c>
    </row>
    <row r="3266" spans="1:4" ht="15" customHeight="1" x14ac:dyDescent="0.2">
      <c r="A3266" s="100" t="s">
        <v>18195</v>
      </c>
      <c r="B3266" s="101" t="s">
        <v>18196</v>
      </c>
      <c r="C3266" s="101" t="s">
        <v>3</v>
      </c>
      <c r="D3266" s="102">
        <v>52.07</v>
      </c>
    </row>
    <row r="3267" spans="1:4" ht="15" customHeight="1" x14ac:dyDescent="0.2">
      <c r="A3267" s="100" t="s">
        <v>18197</v>
      </c>
      <c r="B3267" s="101" t="s">
        <v>18198</v>
      </c>
      <c r="C3267" s="101" t="s">
        <v>3</v>
      </c>
      <c r="D3267" s="102">
        <v>64.64</v>
      </c>
    </row>
    <row r="3268" spans="1:4" ht="15" customHeight="1" x14ac:dyDescent="0.2">
      <c r="A3268" s="100" t="s">
        <v>18199</v>
      </c>
      <c r="B3268" s="101" t="s">
        <v>18200</v>
      </c>
      <c r="C3268" s="101" t="s">
        <v>3</v>
      </c>
      <c r="D3268" s="102">
        <v>80.12</v>
      </c>
    </row>
    <row r="3269" spans="1:4" ht="15" customHeight="1" x14ac:dyDescent="0.2">
      <c r="A3269" s="100" t="s">
        <v>18201</v>
      </c>
      <c r="B3269" s="101" t="s">
        <v>18202</v>
      </c>
      <c r="C3269" s="101" t="s">
        <v>3</v>
      </c>
      <c r="D3269" s="102">
        <v>108.43</v>
      </c>
    </row>
    <row r="3270" spans="1:4" ht="15" customHeight="1" x14ac:dyDescent="0.2">
      <c r="A3270" s="100" t="s">
        <v>18203</v>
      </c>
      <c r="B3270" s="101" t="s">
        <v>18204</v>
      </c>
      <c r="C3270" s="101" t="s">
        <v>3</v>
      </c>
      <c r="D3270" s="102">
        <v>130.97999999999999</v>
      </c>
    </row>
    <row r="3271" spans="1:4" ht="15" customHeight="1" x14ac:dyDescent="0.2">
      <c r="A3271" s="100" t="s">
        <v>18205</v>
      </c>
      <c r="B3271" s="101" t="s">
        <v>18206</v>
      </c>
      <c r="C3271" s="101" t="s">
        <v>3</v>
      </c>
      <c r="D3271" s="102">
        <v>22.66</v>
      </c>
    </row>
    <row r="3272" spans="1:4" ht="15" customHeight="1" x14ac:dyDescent="0.2">
      <c r="A3272" s="100" t="s">
        <v>18207</v>
      </c>
      <c r="B3272" s="101" t="s">
        <v>18208</v>
      </c>
      <c r="C3272" s="101" t="s">
        <v>3</v>
      </c>
      <c r="D3272" s="102">
        <v>28.84</v>
      </c>
    </row>
    <row r="3273" spans="1:4" ht="15" customHeight="1" x14ac:dyDescent="0.2">
      <c r="A3273" s="100" t="s">
        <v>18209</v>
      </c>
      <c r="B3273" s="101" t="s">
        <v>18210</v>
      </c>
      <c r="C3273" s="101" t="s">
        <v>3</v>
      </c>
      <c r="D3273" s="102">
        <v>31.63</v>
      </c>
    </row>
    <row r="3274" spans="1:4" ht="15" customHeight="1" x14ac:dyDescent="0.2">
      <c r="A3274" s="100" t="s">
        <v>18211</v>
      </c>
      <c r="B3274" s="101" t="s">
        <v>18212</v>
      </c>
      <c r="C3274" s="101" t="s">
        <v>3</v>
      </c>
      <c r="D3274" s="102">
        <v>27.6</v>
      </c>
    </row>
    <row r="3275" spans="1:4" ht="15" customHeight="1" x14ac:dyDescent="0.2">
      <c r="A3275" s="100" t="s">
        <v>18213</v>
      </c>
      <c r="B3275" s="101" t="s">
        <v>18214</v>
      </c>
      <c r="C3275" s="101" t="s">
        <v>3</v>
      </c>
      <c r="D3275" s="102">
        <v>46.14</v>
      </c>
    </row>
    <row r="3276" spans="1:4" ht="15" customHeight="1" x14ac:dyDescent="0.2">
      <c r="A3276" s="100" t="s">
        <v>18215</v>
      </c>
      <c r="B3276" s="101" t="s">
        <v>18216</v>
      </c>
      <c r="C3276" s="101" t="s">
        <v>3</v>
      </c>
      <c r="D3276" s="102">
        <v>103.53</v>
      </c>
    </row>
    <row r="3277" spans="1:4" ht="15" customHeight="1" x14ac:dyDescent="0.2">
      <c r="A3277" s="100" t="s">
        <v>18217</v>
      </c>
      <c r="B3277" s="101" t="s">
        <v>18218</v>
      </c>
      <c r="C3277" s="101" t="s">
        <v>3</v>
      </c>
      <c r="D3277" s="102">
        <v>11.72</v>
      </c>
    </row>
    <row r="3278" spans="1:4" ht="15" customHeight="1" x14ac:dyDescent="0.2">
      <c r="A3278" s="100" t="s">
        <v>18219</v>
      </c>
      <c r="B3278" s="101" t="s">
        <v>18220</v>
      </c>
      <c r="C3278" s="101" t="s">
        <v>3</v>
      </c>
      <c r="D3278" s="102">
        <v>11.5</v>
      </c>
    </row>
    <row r="3279" spans="1:4" ht="15" customHeight="1" x14ac:dyDescent="0.2">
      <c r="A3279" s="100" t="s">
        <v>18221</v>
      </c>
      <c r="B3279" s="101" t="s">
        <v>18222</v>
      </c>
      <c r="C3279" s="101" t="s">
        <v>3</v>
      </c>
      <c r="D3279" s="102">
        <v>11.5</v>
      </c>
    </row>
    <row r="3280" spans="1:4" ht="15" customHeight="1" x14ac:dyDescent="0.2">
      <c r="A3280" s="100" t="s">
        <v>18223</v>
      </c>
      <c r="B3280" s="101" t="s">
        <v>18224</v>
      </c>
      <c r="C3280" s="101" t="s">
        <v>3</v>
      </c>
      <c r="D3280" s="102">
        <v>11.5</v>
      </c>
    </row>
    <row r="3281" spans="1:4" ht="15" customHeight="1" x14ac:dyDescent="0.2">
      <c r="A3281" s="100" t="s">
        <v>18225</v>
      </c>
      <c r="B3281" s="101" t="s">
        <v>18226</v>
      </c>
      <c r="C3281" s="101" t="s">
        <v>3</v>
      </c>
      <c r="D3281" s="102">
        <v>15.33</v>
      </c>
    </row>
    <row r="3282" spans="1:4" ht="15" customHeight="1" x14ac:dyDescent="0.2">
      <c r="A3282" s="100" t="s">
        <v>18227</v>
      </c>
      <c r="B3282" s="101" t="s">
        <v>18228</v>
      </c>
      <c r="C3282" s="101" t="s">
        <v>3</v>
      </c>
      <c r="D3282" s="102">
        <v>19.170000000000002</v>
      </c>
    </row>
    <row r="3283" spans="1:4" ht="15" customHeight="1" x14ac:dyDescent="0.2">
      <c r="A3283" s="100" t="s">
        <v>18229</v>
      </c>
      <c r="B3283" s="101" t="s">
        <v>18230</v>
      </c>
      <c r="C3283" s="101" t="s">
        <v>3</v>
      </c>
      <c r="D3283" s="102">
        <v>44.87</v>
      </c>
    </row>
    <row r="3284" spans="1:4" ht="15" customHeight="1" x14ac:dyDescent="0.2">
      <c r="A3284" s="100" t="s">
        <v>18231</v>
      </c>
      <c r="B3284" s="101" t="s">
        <v>18232</v>
      </c>
      <c r="C3284" s="101" t="s">
        <v>3</v>
      </c>
      <c r="D3284" s="102">
        <v>9.33</v>
      </c>
    </row>
    <row r="3285" spans="1:4" ht="15" customHeight="1" x14ac:dyDescent="0.2">
      <c r="A3285" s="100" t="s">
        <v>18233</v>
      </c>
      <c r="B3285" s="101" t="s">
        <v>18234</v>
      </c>
      <c r="C3285" s="101" t="s">
        <v>15645</v>
      </c>
      <c r="D3285" s="102">
        <v>9.4</v>
      </c>
    </row>
    <row r="3286" spans="1:4" ht="15" customHeight="1" x14ac:dyDescent="0.2">
      <c r="A3286" s="100" t="s">
        <v>18235</v>
      </c>
      <c r="B3286" s="101" t="s">
        <v>18236</v>
      </c>
      <c r="C3286" s="101" t="s">
        <v>15645</v>
      </c>
      <c r="D3286" s="102">
        <v>9.4</v>
      </c>
    </row>
    <row r="3287" spans="1:4" ht="15" customHeight="1" x14ac:dyDescent="0.2">
      <c r="A3287" s="100" t="s">
        <v>18237</v>
      </c>
      <c r="B3287" s="101" t="s">
        <v>18238</v>
      </c>
      <c r="C3287" s="101" t="s">
        <v>15645</v>
      </c>
      <c r="D3287" s="102">
        <v>9.4</v>
      </c>
    </row>
    <row r="3288" spans="1:4" ht="15" customHeight="1" x14ac:dyDescent="0.2">
      <c r="A3288" s="100" t="s">
        <v>18239</v>
      </c>
      <c r="B3288" s="101" t="s">
        <v>18240</v>
      </c>
      <c r="C3288" s="101" t="s">
        <v>15645</v>
      </c>
      <c r="D3288" s="102">
        <v>14.06</v>
      </c>
    </row>
    <row r="3289" spans="1:4" ht="15" customHeight="1" x14ac:dyDescent="0.2">
      <c r="A3289" s="100" t="s">
        <v>18241</v>
      </c>
      <c r="B3289" s="101" t="s">
        <v>18242</v>
      </c>
      <c r="C3289" s="101" t="s">
        <v>15645</v>
      </c>
      <c r="D3289" s="102">
        <v>18.739999999999998</v>
      </c>
    </row>
    <row r="3290" spans="1:4" ht="15" customHeight="1" x14ac:dyDescent="0.2">
      <c r="A3290" s="100" t="s">
        <v>18243</v>
      </c>
      <c r="B3290" s="101" t="s">
        <v>18244</v>
      </c>
      <c r="C3290" s="101" t="s">
        <v>15645</v>
      </c>
      <c r="D3290" s="102">
        <v>57.56</v>
      </c>
    </row>
    <row r="3291" spans="1:4" ht="15" customHeight="1" x14ac:dyDescent="0.2">
      <c r="A3291" s="100" t="s">
        <v>18245</v>
      </c>
      <c r="B3291" s="101" t="s">
        <v>18246</v>
      </c>
      <c r="C3291" s="101" t="s">
        <v>15645</v>
      </c>
      <c r="D3291" s="102">
        <v>5.03</v>
      </c>
    </row>
    <row r="3292" spans="1:4" ht="15" customHeight="1" x14ac:dyDescent="0.2">
      <c r="A3292" s="100" t="s">
        <v>18247</v>
      </c>
      <c r="B3292" s="101" t="s">
        <v>18248</v>
      </c>
      <c r="C3292" s="101" t="s">
        <v>15645</v>
      </c>
      <c r="D3292" s="102">
        <v>5.03</v>
      </c>
    </row>
    <row r="3293" spans="1:4" ht="15" customHeight="1" x14ac:dyDescent="0.2">
      <c r="A3293" s="100" t="s">
        <v>18249</v>
      </c>
      <c r="B3293" s="101" t="s">
        <v>18250</v>
      </c>
      <c r="C3293" s="101" t="s">
        <v>15645</v>
      </c>
      <c r="D3293" s="102">
        <v>5.03</v>
      </c>
    </row>
    <row r="3294" spans="1:4" ht="15" customHeight="1" x14ac:dyDescent="0.2">
      <c r="A3294" s="100" t="s">
        <v>18251</v>
      </c>
      <c r="B3294" s="101" t="s">
        <v>18252</v>
      </c>
      <c r="C3294" s="101" t="s">
        <v>15645</v>
      </c>
      <c r="D3294" s="102">
        <v>6.69</v>
      </c>
    </row>
    <row r="3295" spans="1:4" ht="15" customHeight="1" x14ac:dyDescent="0.2">
      <c r="A3295" s="100" t="s">
        <v>18253</v>
      </c>
      <c r="B3295" s="101" t="s">
        <v>18254</v>
      </c>
      <c r="C3295" s="101" t="s">
        <v>15645</v>
      </c>
      <c r="D3295" s="102">
        <v>8.36</v>
      </c>
    </row>
    <row r="3296" spans="1:4" ht="15" customHeight="1" x14ac:dyDescent="0.2">
      <c r="A3296" s="100" t="s">
        <v>18255</v>
      </c>
      <c r="B3296" s="101" t="s">
        <v>18256</v>
      </c>
      <c r="C3296" s="101" t="s">
        <v>15645</v>
      </c>
      <c r="D3296" s="102">
        <v>19.41</v>
      </c>
    </row>
    <row r="3297" spans="1:4" ht="15" customHeight="1" x14ac:dyDescent="0.2">
      <c r="A3297" s="100" t="s">
        <v>18257</v>
      </c>
      <c r="B3297" s="101" t="s">
        <v>18258</v>
      </c>
      <c r="C3297" s="101" t="s">
        <v>15645</v>
      </c>
      <c r="D3297" s="102">
        <v>14.72</v>
      </c>
    </row>
    <row r="3298" spans="1:4" ht="15" customHeight="1" x14ac:dyDescent="0.2">
      <c r="A3298" s="100" t="s">
        <v>18259</v>
      </c>
      <c r="B3298" s="101" t="s">
        <v>18260</v>
      </c>
      <c r="C3298" s="101" t="s">
        <v>15645</v>
      </c>
      <c r="D3298" s="102">
        <v>14.72</v>
      </c>
    </row>
    <row r="3299" spans="1:4" ht="15" customHeight="1" x14ac:dyDescent="0.2">
      <c r="A3299" s="100" t="s">
        <v>18261</v>
      </c>
      <c r="B3299" s="101" t="s">
        <v>18262</v>
      </c>
      <c r="C3299" s="101" t="s">
        <v>15645</v>
      </c>
      <c r="D3299" s="102">
        <v>14.72</v>
      </c>
    </row>
    <row r="3300" spans="1:4" ht="15" customHeight="1" x14ac:dyDescent="0.2">
      <c r="A3300" s="100" t="s">
        <v>18263</v>
      </c>
      <c r="B3300" s="101" t="s">
        <v>18264</v>
      </c>
      <c r="C3300" s="101" t="s">
        <v>15645</v>
      </c>
      <c r="D3300" s="102">
        <v>19.75</v>
      </c>
    </row>
    <row r="3301" spans="1:4" ht="15" customHeight="1" x14ac:dyDescent="0.2">
      <c r="A3301" s="100" t="s">
        <v>18265</v>
      </c>
      <c r="B3301" s="101" t="s">
        <v>18266</v>
      </c>
      <c r="C3301" s="101" t="s">
        <v>15645</v>
      </c>
      <c r="D3301" s="102">
        <v>25.1</v>
      </c>
    </row>
    <row r="3302" spans="1:4" ht="15" customHeight="1" x14ac:dyDescent="0.2">
      <c r="A3302" s="100" t="s">
        <v>18267</v>
      </c>
      <c r="B3302" s="101" t="s">
        <v>18268</v>
      </c>
      <c r="C3302" s="101" t="s">
        <v>15645</v>
      </c>
      <c r="D3302" s="102">
        <v>69.959999999999994</v>
      </c>
    </row>
    <row r="3303" spans="1:4" ht="15" customHeight="1" x14ac:dyDescent="0.2">
      <c r="A3303" s="100" t="s">
        <v>18269</v>
      </c>
      <c r="B3303" s="101" t="s">
        <v>11565</v>
      </c>
      <c r="C3303" s="101" t="s">
        <v>3</v>
      </c>
      <c r="D3303" s="102">
        <v>5.8</v>
      </c>
    </row>
    <row r="3304" spans="1:4" ht="15" customHeight="1" x14ac:dyDescent="0.2">
      <c r="A3304" s="100" t="s">
        <v>18270</v>
      </c>
      <c r="B3304" s="101" t="s">
        <v>11639</v>
      </c>
      <c r="C3304" s="101" t="s">
        <v>3</v>
      </c>
      <c r="D3304" s="102">
        <v>27.68</v>
      </c>
    </row>
    <row r="3305" spans="1:4" ht="15" customHeight="1" x14ac:dyDescent="0.2">
      <c r="A3305" s="100" t="s">
        <v>18271</v>
      </c>
      <c r="B3305" s="101" t="s">
        <v>18272</v>
      </c>
      <c r="C3305" s="101" t="s">
        <v>15645</v>
      </c>
      <c r="D3305" s="102">
        <v>4.5</v>
      </c>
    </row>
    <row r="3306" spans="1:4" ht="15" customHeight="1" x14ac:dyDescent="0.2">
      <c r="A3306" s="100" t="s">
        <v>18273</v>
      </c>
      <c r="B3306" s="101" t="s">
        <v>11553</v>
      </c>
      <c r="C3306" s="101" t="s">
        <v>15645</v>
      </c>
      <c r="D3306" s="102">
        <v>5</v>
      </c>
    </row>
    <row r="3307" spans="1:4" ht="15" customHeight="1" x14ac:dyDescent="0.2">
      <c r="A3307" s="100" t="s">
        <v>18274</v>
      </c>
      <c r="B3307" s="101" t="s">
        <v>18275</v>
      </c>
      <c r="C3307" s="101" t="s">
        <v>15645</v>
      </c>
      <c r="D3307" s="102">
        <v>6.4</v>
      </c>
    </row>
    <row r="3308" spans="1:4" ht="15" customHeight="1" x14ac:dyDescent="0.2">
      <c r="A3308" s="100" t="s">
        <v>18276</v>
      </c>
      <c r="B3308" s="101" t="s">
        <v>11555</v>
      </c>
      <c r="C3308" s="101" t="s">
        <v>15645</v>
      </c>
      <c r="D3308" s="102">
        <v>6.89</v>
      </c>
    </row>
    <row r="3309" spans="1:4" ht="15" customHeight="1" x14ac:dyDescent="0.2">
      <c r="A3309" s="100" t="s">
        <v>18277</v>
      </c>
      <c r="B3309" s="101" t="s">
        <v>11557</v>
      </c>
      <c r="C3309" s="101" t="s">
        <v>15645</v>
      </c>
      <c r="D3309" s="102">
        <v>8.75</v>
      </c>
    </row>
    <row r="3310" spans="1:4" ht="15" customHeight="1" x14ac:dyDescent="0.2">
      <c r="A3310" s="100" t="s">
        <v>18278</v>
      </c>
      <c r="B3310" s="101" t="s">
        <v>18279</v>
      </c>
      <c r="C3310" s="101" t="s">
        <v>15645</v>
      </c>
      <c r="D3310" s="102">
        <v>17.510000000000002</v>
      </c>
    </row>
    <row r="3311" spans="1:4" ht="15" customHeight="1" x14ac:dyDescent="0.2">
      <c r="A3311" s="100" t="s">
        <v>18280</v>
      </c>
      <c r="B3311" s="101" t="s">
        <v>18281</v>
      </c>
      <c r="C3311" s="101" t="s">
        <v>15645</v>
      </c>
      <c r="D3311" s="102">
        <v>23.77</v>
      </c>
    </row>
    <row r="3312" spans="1:4" ht="15" customHeight="1" x14ac:dyDescent="0.2">
      <c r="A3312" s="100" t="s">
        <v>18282</v>
      </c>
      <c r="B3312" s="101" t="s">
        <v>18283</v>
      </c>
      <c r="C3312" s="101" t="s">
        <v>15645</v>
      </c>
      <c r="D3312" s="102">
        <v>28.11</v>
      </c>
    </row>
    <row r="3313" spans="1:4" ht="15" customHeight="1" x14ac:dyDescent="0.2">
      <c r="A3313" s="100" t="s">
        <v>18284</v>
      </c>
      <c r="B3313" s="101" t="s">
        <v>18285</v>
      </c>
      <c r="C3313" s="101" t="s">
        <v>15645</v>
      </c>
      <c r="D3313" s="102">
        <v>30.7</v>
      </c>
    </row>
    <row r="3314" spans="1:4" ht="15" customHeight="1" x14ac:dyDescent="0.2">
      <c r="A3314" s="100" t="s">
        <v>18286</v>
      </c>
      <c r="B3314" s="101" t="s">
        <v>18287</v>
      </c>
      <c r="C3314" s="101" t="s">
        <v>15645</v>
      </c>
      <c r="D3314" s="102">
        <v>45.8</v>
      </c>
    </row>
    <row r="3315" spans="1:4" ht="15" customHeight="1" x14ac:dyDescent="0.2">
      <c r="A3315" s="100" t="s">
        <v>18288</v>
      </c>
      <c r="B3315" s="101" t="s">
        <v>18289</v>
      </c>
      <c r="C3315" s="101" t="s">
        <v>15645</v>
      </c>
      <c r="D3315" s="102">
        <v>73.5</v>
      </c>
    </row>
    <row r="3316" spans="1:4" ht="15" customHeight="1" x14ac:dyDescent="0.2">
      <c r="A3316" s="100" t="s">
        <v>18290</v>
      </c>
      <c r="B3316" s="101" t="s">
        <v>18291</v>
      </c>
      <c r="C3316" s="101" t="s">
        <v>15645</v>
      </c>
      <c r="D3316" s="102">
        <v>14.37</v>
      </c>
    </row>
    <row r="3317" spans="1:4" ht="15" customHeight="1" x14ac:dyDescent="0.2">
      <c r="A3317" s="100" t="s">
        <v>18292</v>
      </c>
      <c r="B3317" s="101" t="s">
        <v>18293</v>
      </c>
      <c r="C3317" s="101" t="s">
        <v>15645</v>
      </c>
      <c r="D3317" s="102">
        <v>19.309999999999999</v>
      </c>
    </row>
    <row r="3318" spans="1:4" ht="15" customHeight="1" x14ac:dyDescent="0.2">
      <c r="A3318" s="100" t="s">
        <v>18294</v>
      </c>
      <c r="B3318" s="101" t="s">
        <v>18295</v>
      </c>
      <c r="C3318" s="101" t="s">
        <v>15645</v>
      </c>
      <c r="D3318" s="102">
        <v>37.5</v>
      </c>
    </row>
    <row r="3319" spans="1:4" ht="15" customHeight="1" x14ac:dyDescent="0.2">
      <c r="A3319" s="100" t="s">
        <v>18296</v>
      </c>
      <c r="B3319" s="101" t="s">
        <v>18297</v>
      </c>
      <c r="C3319" s="101" t="s">
        <v>15645</v>
      </c>
      <c r="D3319" s="102">
        <v>31.5</v>
      </c>
    </row>
    <row r="3320" spans="1:4" ht="15" customHeight="1" x14ac:dyDescent="0.2">
      <c r="A3320" s="100" t="s">
        <v>18298</v>
      </c>
      <c r="B3320" s="101" t="s">
        <v>18299</v>
      </c>
      <c r="C3320" s="101" t="s">
        <v>15645</v>
      </c>
      <c r="D3320" s="102">
        <v>44.8</v>
      </c>
    </row>
    <row r="3321" spans="1:4" ht="15" customHeight="1" x14ac:dyDescent="0.2">
      <c r="A3321" s="100" t="s">
        <v>18300</v>
      </c>
      <c r="B3321" s="101" t="s">
        <v>18301</v>
      </c>
      <c r="C3321" s="101" t="s">
        <v>15645</v>
      </c>
      <c r="D3321" s="102">
        <v>74.27</v>
      </c>
    </row>
    <row r="3322" spans="1:4" ht="15" customHeight="1" x14ac:dyDescent="0.2">
      <c r="A3322" s="100" t="s">
        <v>18302</v>
      </c>
      <c r="B3322" s="101" t="s">
        <v>18303</v>
      </c>
      <c r="C3322" s="101" t="s">
        <v>15645</v>
      </c>
      <c r="D3322" s="102">
        <v>37.5</v>
      </c>
    </row>
    <row r="3323" spans="1:4" ht="15" customHeight="1" x14ac:dyDescent="0.2">
      <c r="A3323" s="100" t="s">
        <v>18304</v>
      </c>
      <c r="B3323" s="101" t="s">
        <v>18305</v>
      </c>
      <c r="C3323" s="101" t="s">
        <v>15645</v>
      </c>
      <c r="D3323" s="102">
        <v>41.43</v>
      </c>
    </row>
    <row r="3324" spans="1:4" ht="15" customHeight="1" x14ac:dyDescent="0.2">
      <c r="A3324" s="100" t="s">
        <v>18306</v>
      </c>
      <c r="B3324" s="101" t="s">
        <v>18307</v>
      </c>
      <c r="C3324" s="101" t="s">
        <v>15645</v>
      </c>
      <c r="D3324" s="102">
        <v>42.4</v>
      </c>
    </row>
    <row r="3325" spans="1:4" ht="15" customHeight="1" x14ac:dyDescent="0.2">
      <c r="A3325" s="100" t="s">
        <v>18308</v>
      </c>
      <c r="B3325" s="101" t="s">
        <v>18309</v>
      </c>
      <c r="C3325" s="101" t="s">
        <v>15645</v>
      </c>
      <c r="D3325" s="102">
        <v>43.45</v>
      </c>
    </row>
    <row r="3326" spans="1:4" ht="15" customHeight="1" x14ac:dyDescent="0.2">
      <c r="A3326" s="100" t="s">
        <v>18310</v>
      </c>
      <c r="B3326" s="101" t="s">
        <v>18311</v>
      </c>
      <c r="C3326" s="101" t="s">
        <v>15645</v>
      </c>
      <c r="D3326" s="102">
        <v>62.3</v>
      </c>
    </row>
    <row r="3327" spans="1:4" ht="15" customHeight="1" x14ac:dyDescent="0.2">
      <c r="A3327" s="100" t="s">
        <v>18312</v>
      </c>
      <c r="B3327" s="101" t="s">
        <v>18313</v>
      </c>
      <c r="C3327" s="101" t="s">
        <v>15645</v>
      </c>
      <c r="D3327" s="102">
        <v>99.95</v>
      </c>
    </row>
    <row r="3328" spans="1:4" ht="15" customHeight="1" x14ac:dyDescent="0.2">
      <c r="A3328" s="100" t="s">
        <v>18314</v>
      </c>
      <c r="B3328" s="101" t="s">
        <v>18315</v>
      </c>
      <c r="C3328" s="101" t="s">
        <v>15645</v>
      </c>
      <c r="D3328" s="102">
        <v>5</v>
      </c>
    </row>
    <row r="3329" spans="1:4" ht="15" customHeight="1" x14ac:dyDescent="0.2">
      <c r="A3329" s="100" t="s">
        <v>18316</v>
      </c>
      <c r="B3329" s="101" t="s">
        <v>18317</v>
      </c>
      <c r="C3329" s="101" t="s">
        <v>15645</v>
      </c>
      <c r="D3329" s="102">
        <v>7</v>
      </c>
    </row>
    <row r="3330" spans="1:4" ht="15" customHeight="1" x14ac:dyDescent="0.2">
      <c r="A3330" s="100" t="s">
        <v>18318</v>
      </c>
      <c r="B3330" s="101" t="s">
        <v>18319</v>
      </c>
      <c r="C3330" s="101" t="s">
        <v>15645</v>
      </c>
      <c r="D3330" s="102">
        <v>8</v>
      </c>
    </row>
    <row r="3331" spans="1:4" ht="15" customHeight="1" x14ac:dyDescent="0.2">
      <c r="A3331" s="100" t="s">
        <v>18320</v>
      </c>
      <c r="B3331" s="101" t="s">
        <v>18321</v>
      </c>
      <c r="C3331" s="101" t="s">
        <v>15645</v>
      </c>
      <c r="D3331" s="102">
        <v>7</v>
      </c>
    </row>
    <row r="3332" spans="1:4" ht="15" customHeight="1" x14ac:dyDescent="0.2">
      <c r="A3332" s="100" t="s">
        <v>18322</v>
      </c>
      <c r="B3332" s="101" t="s">
        <v>18323</v>
      </c>
      <c r="C3332" s="101" t="s">
        <v>15645</v>
      </c>
      <c r="D3332" s="102">
        <v>12</v>
      </c>
    </row>
    <row r="3333" spans="1:4" ht="15" customHeight="1" x14ac:dyDescent="0.2">
      <c r="A3333" s="100" t="s">
        <v>18324</v>
      </c>
      <c r="B3333" s="101" t="s">
        <v>18325</v>
      </c>
      <c r="C3333" s="101" t="s">
        <v>15645</v>
      </c>
      <c r="D3333" s="102">
        <v>14.61</v>
      </c>
    </row>
    <row r="3334" spans="1:4" ht="15" customHeight="1" x14ac:dyDescent="0.2">
      <c r="A3334" s="100" t="s">
        <v>18326</v>
      </c>
      <c r="B3334" s="101" t="s">
        <v>18327</v>
      </c>
      <c r="C3334" s="101" t="s">
        <v>15645</v>
      </c>
      <c r="D3334" s="102">
        <v>2.16</v>
      </c>
    </row>
    <row r="3335" spans="1:4" ht="15" customHeight="1" x14ac:dyDescent="0.2">
      <c r="A3335" s="100" t="s">
        <v>18328</v>
      </c>
      <c r="B3335" s="101" t="s">
        <v>18329</v>
      </c>
      <c r="C3335" s="101" t="s">
        <v>15645</v>
      </c>
      <c r="D3335" s="102">
        <v>2.69</v>
      </c>
    </row>
    <row r="3336" spans="1:4" ht="15" customHeight="1" x14ac:dyDescent="0.2">
      <c r="A3336" s="100" t="s">
        <v>18330</v>
      </c>
      <c r="B3336" s="101" t="s">
        <v>18331</v>
      </c>
      <c r="C3336" s="101" t="s">
        <v>15645</v>
      </c>
      <c r="D3336" s="102">
        <v>3.49</v>
      </c>
    </row>
    <row r="3337" spans="1:4" ht="15" customHeight="1" x14ac:dyDescent="0.2">
      <c r="A3337" s="100" t="s">
        <v>18332</v>
      </c>
      <c r="B3337" s="101" t="s">
        <v>18333</v>
      </c>
      <c r="C3337" s="101" t="s">
        <v>15645</v>
      </c>
      <c r="D3337" s="102">
        <v>2.81</v>
      </c>
    </row>
    <row r="3338" spans="1:4" ht="15" customHeight="1" x14ac:dyDescent="0.2">
      <c r="A3338" s="100" t="s">
        <v>18334</v>
      </c>
      <c r="B3338" s="101" t="s">
        <v>18335</v>
      </c>
      <c r="C3338" s="101" t="s">
        <v>15645</v>
      </c>
      <c r="D3338" s="102">
        <v>4.96</v>
      </c>
    </row>
    <row r="3339" spans="1:4" ht="15" customHeight="1" x14ac:dyDescent="0.2">
      <c r="A3339" s="100" t="s">
        <v>18336</v>
      </c>
      <c r="B3339" s="101" t="s">
        <v>18337</v>
      </c>
      <c r="C3339" s="101" t="s">
        <v>15645</v>
      </c>
      <c r="D3339" s="102">
        <v>10.88</v>
      </c>
    </row>
    <row r="3340" spans="1:4" ht="15" customHeight="1" x14ac:dyDescent="0.2">
      <c r="A3340" s="100" t="s">
        <v>18338</v>
      </c>
      <c r="B3340" s="101" t="s">
        <v>11627</v>
      </c>
      <c r="C3340" s="101" t="s">
        <v>15645</v>
      </c>
      <c r="D3340" s="102">
        <v>1.6</v>
      </c>
    </row>
    <row r="3341" spans="1:4" ht="15" customHeight="1" x14ac:dyDescent="0.2">
      <c r="A3341" s="100" t="s">
        <v>18339</v>
      </c>
      <c r="B3341" s="101" t="s">
        <v>11629</v>
      </c>
      <c r="C3341" s="101" t="s">
        <v>15645</v>
      </c>
      <c r="D3341" s="102">
        <v>2.58</v>
      </c>
    </row>
    <row r="3342" spans="1:4" ht="15" customHeight="1" x14ac:dyDescent="0.2">
      <c r="A3342" s="100" t="s">
        <v>18340</v>
      </c>
      <c r="B3342" s="101" t="s">
        <v>11631</v>
      </c>
      <c r="C3342" s="101" t="s">
        <v>15645</v>
      </c>
      <c r="D3342" s="102">
        <v>3.35</v>
      </c>
    </row>
    <row r="3343" spans="1:4" ht="15" customHeight="1" x14ac:dyDescent="0.2">
      <c r="A3343" s="100" t="s">
        <v>18341</v>
      </c>
      <c r="B3343" s="101" t="s">
        <v>18342</v>
      </c>
      <c r="C3343" s="101" t="s">
        <v>15645</v>
      </c>
      <c r="D3343" s="102">
        <v>22.35</v>
      </c>
    </row>
    <row r="3344" spans="1:4" ht="15" customHeight="1" x14ac:dyDescent="0.2">
      <c r="A3344" s="100" t="s">
        <v>18343</v>
      </c>
      <c r="B3344" s="101" t="s">
        <v>18344</v>
      </c>
      <c r="C3344" s="101" t="s">
        <v>15645</v>
      </c>
      <c r="D3344" s="102">
        <v>4.3600000000000003</v>
      </c>
    </row>
    <row r="3345" spans="1:4" ht="15" customHeight="1" x14ac:dyDescent="0.2">
      <c r="A3345" s="100" t="s">
        <v>18345</v>
      </c>
      <c r="B3345" s="101" t="s">
        <v>18346</v>
      </c>
      <c r="C3345" s="101" t="s">
        <v>15645</v>
      </c>
      <c r="D3345" s="102">
        <v>6.95</v>
      </c>
    </row>
    <row r="3346" spans="1:4" ht="15" customHeight="1" x14ac:dyDescent="0.2">
      <c r="A3346" s="100" t="s">
        <v>18347</v>
      </c>
      <c r="B3346" s="101" t="s">
        <v>18348</v>
      </c>
      <c r="C3346" s="101" t="s">
        <v>15645</v>
      </c>
      <c r="D3346" s="102">
        <v>8.98</v>
      </c>
    </row>
    <row r="3347" spans="1:4" ht="15" customHeight="1" x14ac:dyDescent="0.2">
      <c r="A3347" s="100" t="s">
        <v>18349</v>
      </c>
      <c r="B3347" s="101" t="s">
        <v>18350</v>
      </c>
      <c r="C3347" s="101" t="s">
        <v>15645</v>
      </c>
      <c r="D3347" s="102">
        <v>28.37</v>
      </c>
    </row>
    <row r="3348" spans="1:4" ht="15" customHeight="1" x14ac:dyDescent="0.2">
      <c r="A3348" s="100" t="s">
        <v>18351</v>
      </c>
      <c r="B3348" s="101" t="s">
        <v>18352</v>
      </c>
      <c r="C3348" s="101" t="s">
        <v>15645</v>
      </c>
      <c r="D3348" s="102">
        <v>3.88</v>
      </c>
    </row>
    <row r="3349" spans="1:4" ht="15" customHeight="1" x14ac:dyDescent="0.2">
      <c r="A3349" s="100" t="s">
        <v>18353</v>
      </c>
      <c r="B3349" s="101" t="s">
        <v>11643</v>
      </c>
      <c r="C3349" s="101" t="s">
        <v>15645</v>
      </c>
      <c r="D3349" s="102">
        <v>3.99</v>
      </c>
    </row>
    <row r="3350" spans="1:4" ht="15" customHeight="1" x14ac:dyDescent="0.2">
      <c r="A3350" s="100" t="s">
        <v>18354</v>
      </c>
      <c r="B3350" s="101" t="s">
        <v>11645</v>
      </c>
      <c r="C3350" s="101" t="s">
        <v>15645</v>
      </c>
      <c r="D3350" s="102">
        <v>3.61</v>
      </c>
    </row>
    <row r="3351" spans="1:4" ht="15" customHeight="1" x14ac:dyDescent="0.2">
      <c r="A3351" s="100" t="s">
        <v>18355</v>
      </c>
      <c r="B3351" s="101" t="s">
        <v>18356</v>
      </c>
      <c r="C3351" s="101" t="s">
        <v>15645</v>
      </c>
      <c r="D3351" s="102">
        <v>4.99</v>
      </c>
    </row>
    <row r="3352" spans="1:4" ht="15" customHeight="1" x14ac:dyDescent="0.2">
      <c r="A3352" s="100" t="s">
        <v>18357</v>
      </c>
      <c r="B3352" s="101" t="s">
        <v>18358</v>
      </c>
      <c r="C3352" s="101" t="s">
        <v>15645</v>
      </c>
      <c r="D3352" s="102">
        <v>2.67</v>
      </c>
    </row>
    <row r="3353" spans="1:4" ht="15" customHeight="1" x14ac:dyDescent="0.2">
      <c r="A3353" s="100" t="s">
        <v>18359</v>
      </c>
      <c r="B3353" s="101" t="s">
        <v>18360</v>
      </c>
      <c r="C3353" s="101" t="s">
        <v>15645</v>
      </c>
      <c r="D3353" s="102">
        <v>4.9000000000000004</v>
      </c>
    </row>
    <row r="3354" spans="1:4" ht="15" customHeight="1" x14ac:dyDescent="0.2">
      <c r="A3354" s="100" t="s">
        <v>18361</v>
      </c>
      <c r="B3354" s="101" t="s">
        <v>11653</v>
      </c>
      <c r="C3354" s="101" t="s">
        <v>15645</v>
      </c>
      <c r="D3354" s="102">
        <v>5.01</v>
      </c>
    </row>
    <row r="3355" spans="1:4" ht="15" customHeight="1" x14ac:dyDescent="0.2">
      <c r="A3355" s="100" t="s">
        <v>18362</v>
      </c>
      <c r="B3355" s="101" t="s">
        <v>18363</v>
      </c>
      <c r="C3355" s="101" t="s">
        <v>15645</v>
      </c>
      <c r="D3355" s="102">
        <v>4.55</v>
      </c>
    </row>
    <row r="3356" spans="1:4" ht="15" customHeight="1" x14ac:dyDescent="0.2">
      <c r="A3356" s="100" t="s">
        <v>18364</v>
      </c>
      <c r="B3356" s="101" t="s">
        <v>18365</v>
      </c>
      <c r="C3356" s="101" t="s">
        <v>15645</v>
      </c>
      <c r="D3356" s="102">
        <v>6.15</v>
      </c>
    </row>
    <row r="3357" spans="1:4" ht="15" customHeight="1" x14ac:dyDescent="0.2">
      <c r="A3357" s="100" t="s">
        <v>18366</v>
      </c>
      <c r="B3357" s="101" t="s">
        <v>18367</v>
      </c>
      <c r="C3357" s="101" t="s">
        <v>15645</v>
      </c>
      <c r="D3357" s="102">
        <v>5.55</v>
      </c>
    </row>
    <row r="3358" spans="1:4" ht="15" customHeight="1" x14ac:dyDescent="0.2">
      <c r="A3358" s="100" t="s">
        <v>18368</v>
      </c>
      <c r="B3358" s="101" t="s">
        <v>18369</v>
      </c>
      <c r="C3358" s="101" t="s">
        <v>15645</v>
      </c>
      <c r="D3358" s="102">
        <v>7.25</v>
      </c>
    </row>
    <row r="3359" spans="1:4" ht="15" customHeight="1" x14ac:dyDescent="0.2">
      <c r="A3359" s="100" t="s">
        <v>18370</v>
      </c>
      <c r="B3359" s="101" t="s">
        <v>18371</v>
      </c>
      <c r="C3359" s="101" t="s">
        <v>15645</v>
      </c>
      <c r="D3359" s="102">
        <v>0.69</v>
      </c>
    </row>
    <row r="3360" spans="1:4" ht="15" customHeight="1" x14ac:dyDescent="0.2">
      <c r="A3360" s="100" t="s">
        <v>18372</v>
      </c>
      <c r="B3360" s="101" t="s">
        <v>18373</v>
      </c>
      <c r="C3360" s="101" t="s">
        <v>15645</v>
      </c>
      <c r="D3360" s="102">
        <v>0.12</v>
      </c>
    </row>
    <row r="3361" spans="1:4" ht="15" customHeight="1" x14ac:dyDescent="0.2">
      <c r="A3361" s="100" t="s">
        <v>18374</v>
      </c>
      <c r="B3361" s="101" t="s">
        <v>18375</v>
      </c>
      <c r="C3361" s="101" t="s">
        <v>15645</v>
      </c>
      <c r="D3361" s="102">
        <v>0.34</v>
      </c>
    </row>
    <row r="3362" spans="1:4" ht="15" customHeight="1" x14ac:dyDescent="0.2">
      <c r="A3362" s="100" t="s">
        <v>18376</v>
      </c>
      <c r="B3362" s="101" t="s">
        <v>18377</v>
      </c>
      <c r="C3362" s="101" t="s">
        <v>15645</v>
      </c>
      <c r="D3362" s="102">
        <v>3.27</v>
      </c>
    </row>
    <row r="3363" spans="1:4" ht="15" customHeight="1" x14ac:dyDescent="0.2">
      <c r="A3363" s="100" t="s">
        <v>18378</v>
      </c>
      <c r="B3363" s="101" t="s">
        <v>18379</v>
      </c>
      <c r="C3363" s="101" t="s">
        <v>15645</v>
      </c>
      <c r="D3363" s="102">
        <v>2.09</v>
      </c>
    </row>
    <row r="3364" spans="1:4" ht="15" customHeight="1" x14ac:dyDescent="0.2">
      <c r="A3364" s="100" t="s">
        <v>18380</v>
      </c>
      <c r="B3364" s="101" t="s">
        <v>18381</v>
      </c>
      <c r="C3364" s="101" t="s">
        <v>15645</v>
      </c>
      <c r="D3364" s="102">
        <v>0.13</v>
      </c>
    </row>
    <row r="3365" spans="1:4" ht="15" customHeight="1" x14ac:dyDescent="0.2">
      <c r="A3365" s="100" t="s">
        <v>18382</v>
      </c>
      <c r="B3365" s="101" t="s">
        <v>18383</v>
      </c>
      <c r="C3365" s="101" t="s">
        <v>15645</v>
      </c>
      <c r="D3365" s="102">
        <v>0.13</v>
      </c>
    </row>
    <row r="3366" spans="1:4" ht="15" customHeight="1" x14ac:dyDescent="0.2">
      <c r="A3366" s="100" t="s">
        <v>18384</v>
      </c>
      <c r="B3366" s="101" t="s">
        <v>18385</v>
      </c>
      <c r="C3366" s="101" t="s">
        <v>15645</v>
      </c>
      <c r="D3366" s="102">
        <v>0.17</v>
      </c>
    </row>
    <row r="3367" spans="1:4" ht="15" customHeight="1" x14ac:dyDescent="0.2">
      <c r="A3367" s="100" t="s">
        <v>18386</v>
      </c>
      <c r="B3367" s="101" t="s">
        <v>18387</v>
      </c>
      <c r="C3367" s="101" t="s">
        <v>15645</v>
      </c>
      <c r="D3367" s="102">
        <v>0.34</v>
      </c>
    </row>
    <row r="3368" spans="1:4" ht="15" customHeight="1" x14ac:dyDescent="0.2">
      <c r="A3368" s="100" t="s">
        <v>18388</v>
      </c>
      <c r="B3368" s="101" t="s">
        <v>18389</v>
      </c>
      <c r="C3368" s="101" t="s">
        <v>15645</v>
      </c>
      <c r="D3368" s="102">
        <v>1.33</v>
      </c>
    </row>
    <row r="3369" spans="1:4" ht="15" customHeight="1" x14ac:dyDescent="0.2">
      <c r="A3369" s="100" t="s">
        <v>18390</v>
      </c>
      <c r="B3369" s="101" t="s">
        <v>11559</v>
      </c>
      <c r="C3369" s="101" t="s">
        <v>15645</v>
      </c>
      <c r="D3369" s="102">
        <v>8.3000000000000007</v>
      </c>
    </row>
    <row r="3370" spans="1:4" ht="15" customHeight="1" x14ac:dyDescent="0.2">
      <c r="A3370" s="100" t="s">
        <v>18391</v>
      </c>
      <c r="B3370" s="101" t="s">
        <v>11561</v>
      </c>
      <c r="C3370" s="101" t="s">
        <v>15645</v>
      </c>
      <c r="D3370" s="102">
        <v>12.7</v>
      </c>
    </row>
    <row r="3371" spans="1:4" ht="15" customHeight="1" x14ac:dyDescent="0.2">
      <c r="A3371" s="100" t="s">
        <v>18392</v>
      </c>
      <c r="B3371" s="101" t="s">
        <v>11563</v>
      </c>
      <c r="C3371" s="101" t="s">
        <v>15645</v>
      </c>
      <c r="D3371" s="102">
        <v>16.13</v>
      </c>
    </row>
    <row r="3372" spans="1:4" ht="15" customHeight="1" x14ac:dyDescent="0.2">
      <c r="A3372" s="100" t="s">
        <v>18393</v>
      </c>
      <c r="B3372" s="101" t="s">
        <v>18394</v>
      </c>
      <c r="C3372" s="101" t="s">
        <v>15645</v>
      </c>
      <c r="D3372" s="102">
        <v>0.89</v>
      </c>
    </row>
    <row r="3373" spans="1:4" ht="15" customHeight="1" x14ac:dyDescent="0.2">
      <c r="A3373" s="100" t="s">
        <v>18395</v>
      </c>
      <c r="B3373" s="101" t="s">
        <v>18396</v>
      </c>
      <c r="C3373" s="101" t="s">
        <v>15645</v>
      </c>
      <c r="D3373" s="102">
        <v>0.45</v>
      </c>
    </row>
    <row r="3374" spans="1:4" ht="15" customHeight="1" x14ac:dyDescent="0.2">
      <c r="A3374" s="100" t="s">
        <v>18397</v>
      </c>
      <c r="B3374" s="101" t="s">
        <v>16880</v>
      </c>
      <c r="C3374" s="101" t="s">
        <v>15645</v>
      </c>
      <c r="D3374" s="102">
        <v>7.5</v>
      </c>
    </row>
    <row r="3375" spans="1:4" ht="15" customHeight="1" x14ac:dyDescent="0.2">
      <c r="A3375" s="100" t="s">
        <v>18398</v>
      </c>
      <c r="B3375" s="101" t="s">
        <v>16878</v>
      </c>
      <c r="C3375" s="101" t="s">
        <v>15645</v>
      </c>
      <c r="D3375" s="102">
        <v>6.85</v>
      </c>
    </row>
    <row r="3376" spans="1:4" ht="15" customHeight="1" x14ac:dyDescent="0.2">
      <c r="A3376" s="100" t="s">
        <v>18399</v>
      </c>
      <c r="B3376" s="101" t="s">
        <v>16808</v>
      </c>
      <c r="C3376" s="101" t="s">
        <v>15645</v>
      </c>
      <c r="D3376" s="102">
        <v>2.36</v>
      </c>
    </row>
    <row r="3377" spans="1:4" ht="15" customHeight="1" x14ac:dyDescent="0.2">
      <c r="A3377" s="100" t="s">
        <v>18400</v>
      </c>
      <c r="B3377" s="101" t="s">
        <v>16807</v>
      </c>
      <c r="C3377" s="101" t="s">
        <v>15645</v>
      </c>
      <c r="D3377" s="102">
        <v>2.36</v>
      </c>
    </row>
    <row r="3378" spans="1:4" ht="15" customHeight="1" x14ac:dyDescent="0.2">
      <c r="A3378" s="100" t="s">
        <v>18401</v>
      </c>
      <c r="B3378" s="101" t="s">
        <v>16809</v>
      </c>
      <c r="C3378" s="101" t="s">
        <v>15645</v>
      </c>
      <c r="D3378" s="102">
        <v>4.59</v>
      </c>
    </row>
    <row r="3379" spans="1:4" ht="15" customHeight="1" x14ac:dyDescent="0.2">
      <c r="A3379" s="100" t="s">
        <v>18402</v>
      </c>
      <c r="B3379" s="101" t="s">
        <v>18403</v>
      </c>
      <c r="C3379" s="101" t="s">
        <v>15645</v>
      </c>
      <c r="D3379" s="102">
        <v>3.36</v>
      </c>
    </row>
    <row r="3380" spans="1:4" ht="15" customHeight="1" x14ac:dyDescent="0.2">
      <c r="A3380" s="100" t="s">
        <v>18404</v>
      </c>
      <c r="B3380" s="101" t="s">
        <v>21517</v>
      </c>
      <c r="C3380" s="101" t="s">
        <v>15645</v>
      </c>
      <c r="D3380" s="102">
        <v>4.74</v>
      </c>
    </row>
    <row r="3381" spans="1:4" ht="15" customHeight="1" x14ac:dyDescent="0.2">
      <c r="A3381" s="100" t="s">
        <v>18405</v>
      </c>
      <c r="B3381" s="101" t="s">
        <v>18406</v>
      </c>
      <c r="C3381" s="101" t="s">
        <v>15645</v>
      </c>
      <c r="D3381" s="102">
        <v>3.36</v>
      </c>
    </row>
    <row r="3382" spans="1:4" ht="15" customHeight="1" x14ac:dyDescent="0.2">
      <c r="A3382" s="100" t="s">
        <v>18407</v>
      </c>
      <c r="B3382" s="101" t="s">
        <v>18408</v>
      </c>
      <c r="C3382" s="101" t="s">
        <v>15645</v>
      </c>
      <c r="D3382" s="102">
        <v>13.43</v>
      </c>
    </row>
    <row r="3383" spans="1:4" ht="15" customHeight="1" x14ac:dyDescent="0.2">
      <c r="A3383" s="100" t="s">
        <v>18409</v>
      </c>
      <c r="B3383" s="101" t="s">
        <v>18410</v>
      </c>
      <c r="C3383" s="101" t="s">
        <v>15645</v>
      </c>
      <c r="D3383" s="102">
        <v>7.55</v>
      </c>
    </row>
    <row r="3384" spans="1:4" ht="15" customHeight="1" x14ac:dyDescent="0.2">
      <c r="A3384" s="100" t="s">
        <v>18411</v>
      </c>
      <c r="B3384" s="101" t="s">
        <v>18412</v>
      </c>
      <c r="C3384" s="101" t="s">
        <v>15645</v>
      </c>
      <c r="D3384" s="102">
        <v>52.95</v>
      </c>
    </row>
    <row r="3385" spans="1:4" ht="15" customHeight="1" x14ac:dyDescent="0.2">
      <c r="A3385" s="100" t="s">
        <v>18413</v>
      </c>
      <c r="B3385" s="101" t="s">
        <v>18414</v>
      </c>
      <c r="C3385" s="101" t="s">
        <v>15645</v>
      </c>
      <c r="D3385" s="102">
        <v>146.30000000000001</v>
      </c>
    </row>
    <row r="3386" spans="1:4" ht="15" customHeight="1" x14ac:dyDescent="0.2">
      <c r="A3386" s="100" t="s">
        <v>18415</v>
      </c>
      <c r="B3386" s="101" t="s">
        <v>18416</v>
      </c>
      <c r="C3386" s="101" t="s">
        <v>15645</v>
      </c>
      <c r="D3386" s="102">
        <v>257.25</v>
      </c>
    </row>
    <row r="3387" spans="1:4" ht="15" customHeight="1" x14ac:dyDescent="0.2">
      <c r="A3387" s="100" t="s">
        <v>18417</v>
      </c>
      <c r="B3387" s="101" t="s">
        <v>18418</v>
      </c>
      <c r="C3387" s="101" t="s">
        <v>15645</v>
      </c>
      <c r="D3387" s="102">
        <v>438.92</v>
      </c>
    </row>
    <row r="3388" spans="1:4" ht="15" customHeight="1" x14ac:dyDescent="0.2">
      <c r="A3388" s="100" t="s">
        <v>18419</v>
      </c>
      <c r="B3388" s="101" t="s">
        <v>21518</v>
      </c>
      <c r="C3388" s="101" t="s">
        <v>15645</v>
      </c>
      <c r="D3388" s="102">
        <v>545</v>
      </c>
    </row>
    <row r="3389" spans="1:4" ht="15" customHeight="1" x14ac:dyDescent="0.2">
      <c r="A3389" s="100" t="s">
        <v>18420</v>
      </c>
      <c r="B3389" s="101" t="s">
        <v>21519</v>
      </c>
      <c r="C3389" s="101" t="s">
        <v>15645</v>
      </c>
      <c r="D3389" s="102">
        <v>220</v>
      </c>
    </row>
    <row r="3390" spans="1:4" ht="15" customHeight="1" x14ac:dyDescent="0.2">
      <c r="A3390" s="100" t="s">
        <v>18421</v>
      </c>
      <c r="B3390" s="101" t="s">
        <v>21520</v>
      </c>
      <c r="C3390" s="101" t="s">
        <v>15645</v>
      </c>
      <c r="D3390" s="102">
        <v>9.9</v>
      </c>
    </row>
    <row r="3391" spans="1:4" ht="15" customHeight="1" x14ac:dyDescent="0.2">
      <c r="A3391" s="100" t="s">
        <v>18422</v>
      </c>
      <c r="B3391" s="101" t="s">
        <v>16810</v>
      </c>
      <c r="C3391" s="101" t="s">
        <v>15645</v>
      </c>
      <c r="D3391" s="102">
        <v>3.05</v>
      </c>
    </row>
    <row r="3392" spans="1:4" ht="15" customHeight="1" x14ac:dyDescent="0.2">
      <c r="A3392" s="100" t="s">
        <v>18423</v>
      </c>
      <c r="B3392" s="101" t="s">
        <v>11713</v>
      </c>
      <c r="C3392" s="101" t="s">
        <v>15645</v>
      </c>
      <c r="D3392" s="102">
        <v>2.68</v>
      </c>
    </row>
    <row r="3393" spans="1:4" ht="15" customHeight="1" x14ac:dyDescent="0.2">
      <c r="A3393" s="100" t="s">
        <v>18424</v>
      </c>
      <c r="B3393" s="101" t="s">
        <v>18425</v>
      </c>
      <c r="C3393" s="101" t="s">
        <v>15645</v>
      </c>
      <c r="D3393" s="102">
        <v>52.68</v>
      </c>
    </row>
    <row r="3394" spans="1:4" ht="15" customHeight="1" x14ac:dyDescent="0.2">
      <c r="A3394" s="100" t="s">
        <v>18426</v>
      </c>
      <c r="B3394" s="101" t="s">
        <v>11691</v>
      </c>
      <c r="C3394" s="101" t="s">
        <v>15645</v>
      </c>
      <c r="D3394" s="102">
        <v>1.42</v>
      </c>
    </row>
    <row r="3395" spans="1:4" ht="15" customHeight="1" x14ac:dyDescent="0.2">
      <c r="A3395" s="100" t="s">
        <v>18427</v>
      </c>
      <c r="B3395" s="101" t="s">
        <v>11693</v>
      </c>
      <c r="C3395" s="101" t="s">
        <v>15645</v>
      </c>
      <c r="D3395" s="102">
        <v>3.05</v>
      </c>
    </row>
    <row r="3396" spans="1:4" ht="15" customHeight="1" x14ac:dyDescent="0.2">
      <c r="A3396" s="100" t="s">
        <v>18428</v>
      </c>
      <c r="B3396" s="101" t="s">
        <v>18429</v>
      </c>
      <c r="C3396" s="101" t="s">
        <v>15645</v>
      </c>
      <c r="D3396" s="102">
        <v>4.54</v>
      </c>
    </row>
    <row r="3397" spans="1:4" ht="15" customHeight="1" x14ac:dyDescent="0.2">
      <c r="A3397" s="100" t="s">
        <v>18430</v>
      </c>
      <c r="B3397" s="101" t="s">
        <v>16811</v>
      </c>
      <c r="C3397" s="101" t="s">
        <v>15645</v>
      </c>
      <c r="D3397" s="102">
        <v>5.54</v>
      </c>
    </row>
    <row r="3398" spans="1:4" ht="15" customHeight="1" x14ac:dyDescent="0.2">
      <c r="A3398" s="100" t="s">
        <v>18431</v>
      </c>
      <c r="B3398" s="101" t="s">
        <v>18432</v>
      </c>
      <c r="C3398" s="101" t="s">
        <v>15645</v>
      </c>
      <c r="D3398" s="102">
        <v>440</v>
      </c>
    </row>
    <row r="3399" spans="1:4" ht="15" customHeight="1" x14ac:dyDescent="0.2">
      <c r="A3399" s="100" t="s">
        <v>18433</v>
      </c>
      <c r="B3399" s="101" t="s">
        <v>21521</v>
      </c>
      <c r="C3399" s="101" t="s">
        <v>15645</v>
      </c>
      <c r="D3399" s="102">
        <v>82.7</v>
      </c>
    </row>
    <row r="3400" spans="1:4" ht="15" customHeight="1" x14ac:dyDescent="0.2">
      <c r="A3400" s="100" t="s">
        <v>18434</v>
      </c>
      <c r="B3400" s="101" t="s">
        <v>21522</v>
      </c>
      <c r="C3400" s="101" t="s">
        <v>15645</v>
      </c>
      <c r="D3400" s="102">
        <v>204.2</v>
      </c>
    </row>
    <row r="3401" spans="1:4" ht="15" customHeight="1" x14ac:dyDescent="0.2">
      <c r="A3401" s="100" t="s">
        <v>18435</v>
      </c>
      <c r="B3401" s="101" t="s">
        <v>21523</v>
      </c>
      <c r="C3401" s="101" t="s">
        <v>15645</v>
      </c>
      <c r="D3401" s="102">
        <v>76</v>
      </c>
    </row>
    <row r="3402" spans="1:4" ht="15" customHeight="1" x14ac:dyDescent="0.2">
      <c r="A3402" s="100" t="s">
        <v>18436</v>
      </c>
      <c r="B3402" s="101" t="s">
        <v>18437</v>
      </c>
      <c r="C3402" s="101" t="s">
        <v>15645</v>
      </c>
      <c r="D3402" s="102">
        <v>136</v>
      </c>
    </row>
    <row r="3403" spans="1:4" ht="15" customHeight="1" x14ac:dyDescent="0.2">
      <c r="A3403" s="100" t="s">
        <v>18438</v>
      </c>
      <c r="B3403" s="101" t="s">
        <v>18439</v>
      </c>
      <c r="C3403" s="101" t="s">
        <v>15645</v>
      </c>
      <c r="D3403" s="102">
        <v>45.57</v>
      </c>
    </row>
    <row r="3404" spans="1:4" ht="15" customHeight="1" x14ac:dyDescent="0.2">
      <c r="A3404" s="100" t="s">
        <v>18440</v>
      </c>
      <c r="B3404" s="101" t="s">
        <v>18441</v>
      </c>
      <c r="C3404" s="101" t="s">
        <v>15645</v>
      </c>
      <c r="D3404" s="102">
        <v>94.73</v>
      </c>
    </row>
    <row r="3405" spans="1:4" ht="15" customHeight="1" x14ac:dyDescent="0.2">
      <c r="A3405" s="100" t="s">
        <v>18442</v>
      </c>
      <c r="B3405" s="101" t="s">
        <v>21524</v>
      </c>
      <c r="C3405" s="101" t="s">
        <v>15645</v>
      </c>
      <c r="D3405" s="102">
        <v>41.65</v>
      </c>
    </row>
    <row r="3406" spans="1:4" ht="15" customHeight="1" x14ac:dyDescent="0.2">
      <c r="A3406" s="100" t="s">
        <v>18443</v>
      </c>
      <c r="B3406" s="101" t="s">
        <v>21525</v>
      </c>
      <c r="C3406" s="101" t="s">
        <v>15645</v>
      </c>
      <c r="D3406" s="102">
        <v>58.98</v>
      </c>
    </row>
    <row r="3407" spans="1:4" ht="15" customHeight="1" x14ac:dyDescent="0.2">
      <c r="A3407" s="100" t="s">
        <v>18444</v>
      </c>
      <c r="B3407" s="101" t="s">
        <v>21526</v>
      </c>
      <c r="C3407" s="101" t="s">
        <v>15645</v>
      </c>
      <c r="D3407" s="102">
        <v>98.91</v>
      </c>
    </row>
    <row r="3408" spans="1:4" ht="15" customHeight="1" x14ac:dyDescent="0.2">
      <c r="A3408" s="100" t="s">
        <v>18445</v>
      </c>
      <c r="B3408" s="101" t="s">
        <v>18446</v>
      </c>
      <c r="C3408" s="101" t="s">
        <v>15645</v>
      </c>
      <c r="D3408" s="102">
        <v>334.8</v>
      </c>
    </row>
    <row r="3409" spans="1:4" ht="15" customHeight="1" x14ac:dyDescent="0.2">
      <c r="A3409" s="100" t="s">
        <v>18447</v>
      </c>
      <c r="B3409" s="101" t="s">
        <v>18448</v>
      </c>
      <c r="C3409" s="101" t="s">
        <v>15645</v>
      </c>
      <c r="D3409" s="102">
        <v>29.99</v>
      </c>
    </row>
    <row r="3410" spans="1:4" ht="15" customHeight="1" x14ac:dyDescent="0.2">
      <c r="A3410" s="100" t="s">
        <v>18449</v>
      </c>
      <c r="B3410" s="101" t="s">
        <v>18450</v>
      </c>
      <c r="C3410" s="101" t="s">
        <v>15645</v>
      </c>
      <c r="D3410" s="102">
        <v>89.25</v>
      </c>
    </row>
    <row r="3411" spans="1:4" ht="15" customHeight="1" x14ac:dyDescent="0.2">
      <c r="A3411" s="100" t="s">
        <v>18451</v>
      </c>
      <c r="B3411" s="101" t="s">
        <v>18452</v>
      </c>
      <c r="C3411" s="101" t="s">
        <v>15645</v>
      </c>
      <c r="D3411" s="102">
        <v>207.81</v>
      </c>
    </row>
    <row r="3412" spans="1:4" ht="15" customHeight="1" x14ac:dyDescent="0.2">
      <c r="A3412" s="100" t="s">
        <v>18453</v>
      </c>
      <c r="B3412" s="101" t="s">
        <v>18454</v>
      </c>
      <c r="C3412" s="101" t="s">
        <v>15645</v>
      </c>
      <c r="D3412" s="102">
        <v>61.99</v>
      </c>
    </row>
    <row r="3413" spans="1:4" ht="15" customHeight="1" x14ac:dyDescent="0.2">
      <c r="A3413" s="100" t="s">
        <v>18455</v>
      </c>
      <c r="B3413" s="101" t="s">
        <v>18456</v>
      </c>
      <c r="C3413" s="101" t="s">
        <v>15645</v>
      </c>
      <c r="D3413" s="102">
        <v>515.6</v>
      </c>
    </row>
    <row r="3414" spans="1:4" ht="15" customHeight="1" x14ac:dyDescent="0.2">
      <c r="A3414" s="100" t="s">
        <v>18457</v>
      </c>
      <c r="B3414" s="101" t="s">
        <v>18458</v>
      </c>
      <c r="C3414" s="101" t="s">
        <v>15645</v>
      </c>
      <c r="D3414" s="102">
        <v>154.41999999999999</v>
      </c>
    </row>
    <row r="3415" spans="1:4" ht="15" customHeight="1" x14ac:dyDescent="0.2">
      <c r="A3415" s="100" t="s">
        <v>18459</v>
      </c>
      <c r="B3415" s="101" t="s">
        <v>18460</v>
      </c>
      <c r="C3415" s="101" t="s">
        <v>15645</v>
      </c>
      <c r="D3415" s="102">
        <v>387.21</v>
      </c>
    </row>
    <row r="3416" spans="1:4" ht="15" customHeight="1" x14ac:dyDescent="0.2">
      <c r="A3416" s="100" t="s">
        <v>18461</v>
      </c>
      <c r="B3416" s="101" t="s">
        <v>18462</v>
      </c>
      <c r="C3416" s="101" t="s">
        <v>15645</v>
      </c>
      <c r="D3416" s="102">
        <v>883.95</v>
      </c>
    </row>
    <row r="3417" spans="1:4" ht="15" customHeight="1" x14ac:dyDescent="0.2">
      <c r="A3417" s="100" t="s">
        <v>18463</v>
      </c>
      <c r="B3417" s="101" t="s">
        <v>18464</v>
      </c>
      <c r="C3417" s="101" t="s">
        <v>15645</v>
      </c>
      <c r="D3417" s="102">
        <v>1191.27</v>
      </c>
    </row>
    <row r="3418" spans="1:4" ht="15" customHeight="1" x14ac:dyDescent="0.2">
      <c r="A3418" s="100" t="s">
        <v>18465</v>
      </c>
      <c r="B3418" s="101" t="s">
        <v>18466</v>
      </c>
      <c r="C3418" s="101" t="s">
        <v>15645</v>
      </c>
      <c r="D3418" s="102">
        <v>1490.14</v>
      </c>
    </row>
    <row r="3419" spans="1:4" ht="15" customHeight="1" x14ac:dyDescent="0.2">
      <c r="A3419" s="100" t="s">
        <v>18467</v>
      </c>
      <c r="B3419" s="101" t="s">
        <v>18468</v>
      </c>
      <c r="C3419" s="101" t="s">
        <v>15645</v>
      </c>
      <c r="D3419" s="102">
        <v>46.89</v>
      </c>
    </row>
    <row r="3420" spans="1:4" ht="15" customHeight="1" x14ac:dyDescent="0.2">
      <c r="A3420" s="100" t="s">
        <v>18469</v>
      </c>
      <c r="B3420" s="101" t="s">
        <v>18470</v>
      </c>
      <c r="C3420" s="101" t="s">
        <v>15645</v>
      </c>
      <c r="D3420" s="102">
        <v>60.99</v>
      </c>
    </row>
    <row r="3421" spans="1:4" ht="15" customHeight="1" x14ac:dyDescent="0.2">
      <c r="A3421" s="100" t="s">
        <v>18471</v>
      </c>
      <c r="B3421" s="101" t="s">
        <v>18472</v>
      </c>
      <c r="C3421" s="101" t="s">
        <v>15645</v>
      </c>
      <c r="D3421" s="102">
        <v>513.45000000000005</v>
      </c>
    </row>
    <row r="3422" spans="1:4" ht="15" customHeight="1" x14ac:dyDescent="0.2">
      <c r="A3422" s="100" t="s">
        <v>18473</v>
      </c>
      <c r="B3422" s="101" t="s">
        <v>18474</v>
      </c>
      <c r="C3422" s="101" t="s">
        <v>15645</v>
      </c>
      <c r="D3422" s="102">
        <v>473.35</v>
      </c>
    </row>
    <row r="3423" spans="1:4" ht="15" customHeight="1" x14ac:dyDescent="0.2">
      <c r="A3423" s="100" t="s">
        <v>18475</v>
      </c>
      <c r="B3423" s="101" t="s">
        <v>18476</v>
      </c>
      <c r="C3423" s="101" t="s">
        <v>15645</v>
      </c>
      <c r="D3423" s="102">
        <v>788</v>
      </c>
    </row>
    <row r="3424" spans="1:4" ht="15" customHeight="1" x14ac:dyDescent="0.2">
      <c r="A3424" s="100" t="s">
        <v>18477</v>
      </c>
      <c r="B3424" s="101" t="s">
        <v>18478</v>
      </c>
      <c r="C3424" s="101" t="s">
        <v>15645</v>
      </c>
      <c r="D3424" s="102">
        <v>22.21</v>
      </c>
    </row>
    <row r="3425" spans="1:4" ht="15" customHeight="1" x14ac:dyDescent="0.2">
      <c r="A3425" s="100" t="s">
        <v>18479</v>
      </c>
      <c r="B3425" s="101" t="s">
        <v>18480</v>
      </c>
      <c r="C3425" s="101" t="s">
        <v>15645</v>
      </c>
      <c r="D3425" s="102">
        <v>39.229999999999997</v>
      </c>
    </row>
    <row r="3426" spans="1:4" ht="15" customHeight="1" x14ac:dyDescent="0.2">
      <c r="A3426" s="100" t="s">
        <v>18481</v>
      </c>
      <c r="B3426" s="101" t="s">
        <v>18482</v>
      </c>
      <c r="C3426" s="101" t="s">
        <v>15645</v>
      </c>
      <c r="D3426" s="102">
        <v>68.08</v>
      </c>
    </row>
    <row r="3427" spans="1:4" ht="15" customHeight="1" x14ac:dyDescent="0.2">
      <c r="A3427" s="100" t="s">
        <v>18483</v>
      </c>
      <c r="B3427" s="101" t="s">
        <v>18484</v>
      </c>
      <c r="C3427" s="101" t="s">
        <v>15645</v>
      </c>
      <c r="D3427" s="102">
        <v>85.23</v>
      </c>
    </row>
    <row r="3428" spans="1:4" ht="15" customHeight="1" x14ac:dyDescent="0.2">
      <c r="A3428" s="100" t="s">
        <v>18485</v>
      </c>
      <c r="B3428" s="101" t="s">
        <v>18486</v>
      </c>
      <c r="C3428" s="101" t="s">
        <v>15645</v>
      </c>
      <c r="D3428" s="102">
        <v>88.54</v>
      </c>
    </row>
    <row r="3429" spans="1:4" ht="15" customHeight="1" x14ac:dyDescent="0.2">
      <c r="A3429" s="100" t="s">
        <v>18487</v>
      </c>
      <c r="B3429" s="101" t="s">
        <v>18488</v>
      </c>
      <c r="C3429" s="101" t="s">
        <v>15645</v>
      </c>
      <c r="D3429" s="102">
        <v>125.47</v>
      </c>
    </row>
    <row r="3430" spans="1:4" ht="15" customHeight="1" x14ac:dyDescent="0.2">
      <c r="A3430" s="100" t="s">
        <v>18489</v>
      </c>
      <c r="B3430" s="101" t="s">
        <v>18490</v>
      </c>
      <c r="C3430" s="101" t="s">
        <v>15645</v>
      </c>
      <c r="D3430" s="102">
        <v>123.67</v>
      </c>
    </row>
    <row r="3431" spans="1:4" ht="15" customHeight="1" x14ac:dyDescent="0.2">
      <c r="A3431" s="100" t="s">
        <v>18491</v>
      </c>
      <c r="B3431" s="101" t="s">
        <v>18492</v>
      </c>
      <c r="C3431" s="101" t="s">
        <v>15645</v>
      </c>
      <c r="D3431" s="102">
        <v>123.67</v>
      </c>
    </row>
    <row r="3432" spans="1:4" ht="15" customHeight="1" x14ac:dyDescent="0.2">
      <c r="A3432" s="100" t="s">
        <v>18493</v>
      </c>
      <c r="B3432" s="101" t="s">
        <v>18494</v>
      </c>
      <c r="C3432" s="101" t="s">
        <v>15645</v>
      </c>
      <c r="D3432" s="102">
        <v>150</v>
      </c>
    </row>
    <row r="3433" spans="1:4" ht="15" customHeight="1" x14ac:dyDescent="0.2">
      <c r="A3433" s="100" t="s">
        <v>18495</v>
      </c>
      <c r="B3433" s="101" t="s">
        <v>18496</v>
      </c>
      <c r="C3433" s="101" t="s">
        <v>15645</v>
      </c>
      <c r="D3433" s="102">
        <v>438.85</v>
      </c>
    </row>
    <row r="3434" spans="1:4" ht="15" customHeight="1" x14ac:dyDescent="0.2">
      <c r="A3434" s="100" t="s">
        <v>18497</v>
      </c>
      <c r="B3434" s="101" t="s">
        <v>18498</v>
      </c>
      <c r="C3434" s="101" t="s">
        <v>15645</v>
      </c>
      <c r="D3434" s="102">
        <v>445.35</v>
      </c>
    </row>
    <row r="3435" spans="1:4" ht="15" customHeight="1" x14ac:dyDescent="0.2">
      <c r="A3435" s="100" t="s">
        <v>18499</v>
      </c>
      <c r="B3435" s="101" t="s">
        <v>18500</v>
      </c>
      <c r="C3435" s="101" t="s">
        <v>15645</v>
      </c>
      <c r="D3435" s="102">
        <v>445.35</v>
      </c>
    </row>
    <row r="3436" spans="1:4" ht="15" customHeight="1" x14ac:dyDescent="0.2">
      <c r="A3436" s="100" t="s">
        <v>18501</v>
      </c>
      <c r="B3436" s="101" t="s">
        <v>18502</v>
      </c>
      <c r="C3436" s="101" t="s">
        <v>15645</v>
      </c>
      <c r="D3436" s="102">
        <v>8.5</v>
      </c>
    </row>
    <row r="3437" spans="1:4" ht="15" customHeight="1" x14ac:dyDescent="0.2">
      <c r="A3437" s="100" t="s">
        <v>18503</v>
      </c>
      <c r="B3437" s="101" t="s">
        <v>18504</v>
      </c>
      <c r="C3437" s="101" t="s">
        <v>15645</v>
      </c>
      <c r="D3437" s="102">
        <v>8.5</v>
      </c>
    </row>
    <row r="3438" spans="1:4" ht="15" customHeight="1" x14ac:dyDescent="0.2">
      <c r="A3438" s="100" t="s">
        <v>18505</v>
      </c>
      <c r="B3438" s="101" t="s">
        <v>18506</v>
      </c>
      <c r="C3438" s="101" t="s">
        <v>15645</v>
      </c>
      <c r="D3438" s="102">
        <v>8.5</v>
      </c>
    </row>
    <row r="3439" spans="1:4" ht="15" customHeight="1" x14ac:dyDescent="0.2">
      <c r="A3439" s="100" t="s">
        <v>18507</v>
      </c>
      <c r="B3439" s="101" t="s">
        <v>18508</v>
      </c>
      <c r="C3439" s="101" t="s">
        <v>15645</v>
      </c>
      <c r="D3439" s="102">
        <v>8.5</v>
      </c>
    </row>
    <row r="3440" spans="1:4" ht="15" customHeight="1" x14ac:dyDescent="0.2">
      <c r="A3440" s="100" t="s">
        <v>18509</v>
      </c>
      <c r="B3440" s="101" t="s">
        <v>18510</v>
      </c>
      <c r="C3440" s="101" t="s">
        <v>15645</v>
      </c>
      <c r="D3440" s="102">
        <v>8.5</v>
      </c>
    </row>
    <row r="3441" spans="1:4" ht="15" customHeight="1" x14ac:dyDescent="0.2">
      <c r="A3441" s="100" t="s">
        <v>18511</v>
      </c>
      <c r="B3441" s="101" t="s">
        <v>18512</v>
      </c>
      <c r="C3441" s="101" t="s">
        <v>15645</v>
      </c>
      <c r="D3441" s="102">
        <v>11.76</v>
      </c>
    </row>
    <row r="3442" spans="1:4" ht="15" customHeight="1" x14ac:dyDescent="0.2">
      <c r="A3442" s="100" t="s">
        <v>18513</v>
      </c>
      <c r="B3442" s="101" t="s">
        <v>18514</v>
      </c>
      <c r="C3442" s="101" t="s">
        <v>15645</v>
      </c>
      <c r="D3442" s="102">
        <v>11.76</v>
      </c>
    </row>
    <row r="3443" spans="1:4" ht="15" customHeight="1" x14ac:dyDescent="0.2">
      <c r="A3443" s="100" t="s">
        <v>18515</v>
      </c>
      <c r="B3443" s="101" t="s">
        <v>18516</v>
      </c>
      <c r="C3443" s="101" t="s">
        <v>15645</v>
      </c>
      <c r="D3443" s="102">
        <v>14.3</v>
      </c>
    </row>
    <row r="3444" spans="1:4" ht="15" customHeight="1" x14ac:dyDescent="0.2">
      <c r="A3444" s="100" t="s">
        <v>18517</v>
      </c>
      <c r="B3444" s="101" t="s">
        <v>18518</v>
      </c>
      <c r="C3444" s="101" t="s">
        <v>15645</v>
      </c>
      <c r="D3444" s="102">
        <v>36.049999999999997</v>
      </c>
    </row>
    <row r="3445" spans="1:4" ht="15" customHeight="1" x14ac:dyDescent="0.2">
      <c r="A3445" s="100" t="s">
        <v>18519</v>
      </c>
      <c r="B3445" s="101" t="s">
        <v>18520</v>
      </c>
      <c r="C3445" s="101" t="s">
        <v>15645</v>
      </c>
      <c r="D3445" s="102">
        <v>36.049999999999997</v>
      </c>
    </row>
    <row r="3446" spans="1:4" ht="15" customHeight="1" x14ac:dyDescent="0.2">
      <c r="A3446" s="100" t="s">
        <v>18521</v>
      </c>
      <c r="B3446" s="101" t="s">
        <v>18522</v>
      </c>
      <c r="C3446" s="101" t="s">
        <v>15645</v>
      </c>
      <c r="D3446" s="102">
        <v>36.049999999999997</v>
      </c>
    </row>
    <row r="3447" spans="1:4" ht="15" customHeight="1" x14ac:dyDescent="0.2">
      <c r="A3447" s="100" t="s">
        <v>18523</v>
      </c>
      <c r="B3447" s="101" t="s">
        <v>18524</v>
      </c>
      <c r="C3447" s="101" t="s">
        <v>15645</v>
      </c>
      <c r="D3447" s="102">
        <v>36.049999999999997</v>
      </c>
    </row>
    <row r="3448" spans="1:4" ht="15" customHeight="1" x14ac:dyDescent="0.2">
      <c r="A3448" s="100" t="s">
        <v>18525</v>
      </c>
      <c r="B3448" s="101" t="s">
        <v>18526</v>
      </c>
      <c r="C3448" s="101" t="s">
        <v>15645</v>
      </c>
      <c r="D3448" s="102">
        <v>36.049999999999997</v>
      </c>
    </row>
    <row r="3449" spans="1:4" ht="15" customHeight="1" x14ac:dyDescent="0.2">
      <c r="A3449" s="100" t="s">
        <v>18527</v>
      </c>
      <c r="B3449" s="101" t="s">
        <v>18528</v>
      </c>
      <c r="C3449" s="101" t="s">
        <v>15645</v>
      </c>
      <c r="D3449" s="102">
        <v>36.049999999999997</v>
      </c>
    </row>
    <row r="3450" spans="1:4" ht="15" customHeight="1" x14ac:dyDescent="0.2">
      <c r="A3450" s="100" t="s">
        <v>18529</v>
      </c>
      <c r="B3450" s="101" t="s">
        <v>18530</v>
      </c>
      <c r="C3450" s="101" t="s">
        <v>15645</v>
      </c>
      <c r="D3450" s="102">
        <v>36.049999999999997</v>
      </c>
    </row>
    <row r="3451" spans="1:4" ht="15" customHeight="1" x14ac:dyDescent="0.2">
      <c r="A3451" s="100" t="s">
        <v>18531</v>
      </c>
      <c r="B3451" s="101" t="s">
        <v>18532</v>
      </c>
      <c r="C3451" s="101" t="s">
        <v>15645</v>
      </c>
      <c r="D3451" s="102">
        <v>39.6</v>
      </c>
    </row>
    <row r="3452" spans="1:4" ht="15" customHeight="1" x14ac:dyDescent="0.2">
      <c r="A3452" s="100" t="s">
        <v>18533</v>
      </c>
      <c r="B3452" s="101" t="s">
        <v>18534</v>
      </c>
      <c r="C3452" s="101" t="s">
        <v>15645</v>
      </c>
      <c r="D3452" s="102">
        <v>81.75</v>
      </c>
    </row>
    <row r="3453" spans="1:4" ht="15" customHeight="1" x14ac:dyDescent="0.2">
      <c r="A3453" s="100" t="s">
        <v>18535</v>
      </c>
      <c r="B3453" s="101" t="s">
        <v>18536</v>
      </c>
      <c r="C3453" s="101" t="s">
        <v>15645</v>
      </c>
      <c r="D3453" s="102">
        <v>81.75</v>
      </c>
    </row>
    <row r="3454" spans="1:4" ht="15" customHeight="1" x14ac:dyDescent="0.2">
      <c r="A3454" s="100" t="s">
        <v>18537</v>
      </c>
      <c r="B3454" s="101" t="s">
        <v>18538</v>
      </c>
      <c r="C3454" s="101" t="s">
        <v>15645</v>
      </c>
      <c r="D3454" s="102">
        <v>42.22</v>
      </c>
    </row>
    <row r="3455" spans="1:4" ht="15" customHeight="1" x14ac:dyDescent="0.2">
      <c r="A3455" s="100" t="s">
        <v>18539</v>
      </c>
      <c r="B3455" s="101" t="s">
        <v>18540</v>
      </c>
      <c r="C3455" s="101" t="s">
        <v>15645</v>
      </c>
      <c r="D3455" s="102">
        <v>49.03</v>
      </c>
    </row>
    <row r="3456" spans="1:4" ht="15" customHeight="1" x14ac:dyDescent="0.2">
      <c r="A3456" s="100" t="s">
        <v>18541</v>
      </c>
      <c r="B3456" s="101" t="s">
        <v>18542</v>
      </c>
      <c r="C3456" s="101" t="s">
        <v>15645</v>
      </c>
      <c r="D3456" s="102">
        <v>49.03</v>
      </c>
    </row>
    <row r="3457" spans="1:4" ht="15" customHeight="1" x14ac:dyDescent="0.2">
      <c r="A3457" s="100" t="s">
        <v>18543</v>
      </c>
      <c r="B3457" s="101" t="s">
        <v>18544</v>
      </c>
      <c r="C3457" s="101" t="s">
        <v>15645</v>
      </c>
      <c r="D3457" s="102">
        <v>49.03</v>
      </c>
    </row>
    <row r="3458" spans="1:4" ht="15" customHeight="1" x14ac:dyDescent="0.2">
      <c r="A3458" s="100" t="s">
        <v>18545</v>
      </c>
      <c r="B3458" s="101" t="s">
        <v>18546</v>
      </c>
      <c r="C3458" s="101" t="s">
        <v>15645</v>
      </c>
      <c r="D3458" s="102">
        <v>49.03</v>
      </c>
    </row>
    <row r="3459" spans="1:4" ht="15" customHeight="1" x14ac:dyDescent="0.2">
      <c r="A3459" s="100" t="s">
        <v>18547</v>
      </c>
      <c r="B3459" s="101" t="s">
        <v>18548</v>
      </c>
      <c r="C3459" s="101" t="s">
        <v>15645</v>
      </c>
      <c r="D3459" s="102">
        <v>49.02</v>
      </c>
    </row>
    <row r="3460" spans="1:4" ht="15" customHeight="1" x14ac:dyDescent="0.2">
      <c r="A3460" s="100" t="s">
        <v>18549</v>
      </c>
      <c r="B3460" s="101" t="s">
        <v>18550</v>
      </c>
      <c r="C3460" s="101" t="s">
        <v>15645</v>
      </c>
      <c r="D3460" s="102">
        <v>49.03</v>
      </c>
    </row>
    <row r="3461" spans="1:4" ht="15" customHeight="1" x14ac:dyDescent="0.2">
      <c r="A3461" s="100" t="s">
        <v>18551</v>
      </c>
      <c r="B3461" s="101" t="s">
        <v>18552</v>
      </c>
      <c r="C3461" s="101" t="s">
        <v>15645</v>
      </c>
      <c r="D3461" s="102">
        <v>53.56</v>
      </c>
    </row>
    <row r="3462" spans="1:4" ht="15" customHeight="1" x14ac:dyDescent="0.2">
      <c r="A3462" s="100" t="s">
        <v>18553</v>
      </c>
      <c r="B3462" s="101" t="s">
        <v>18554</v>
      </c>
      <c r="C3462" s="101" t="s">
        <v>15645</v>
      </c>
      <c r="D3462" s="102">
        <v>495.65</v>
      </c>
    </row>
    <row r="3463" spans="1:4" ht="15" customHeight="1" x14ac:dyDescent="0.2">
      <c r="A3463" s="100" t="s">
        <v>18555</v>
      </c>
      <c r="B3463" s="101" t="s">
        <v>18556</v>
      </c>
      <c r="C3463" s="101" t="s">
        <v>15645</v>
      </c>
      <c r="D3463" s="102">
        <v>516.98</v>
      </c>
    </row>
    <row r="3464" spans="1:4" ht="15" customHeight="1" x14ac:dyDescent="0.2">
      <c r="A3464" s="100" t="s">
        <v>18557</v>
      </c>
      <c r="B3464" s="101" t="s">
        <v>18558</v>
      </c>
      <c r="C3464" s="101" t="s">
        <v>15645</v>
      </c>
      <c r="D3464" s="102">
        <v>530.63</v>
      </c>
    </row>
    <row r="3465" spans="1:4" ht="15" customHeight="1" x14ac:dyDescent="0.2">
      <c r="A3465" s="100" t="s">
        <v>18559</v>
      </c>
      <c r="B3465" s="101" t="s">
        <v>16865</v>
      </c>
      <c r="C3465" s="101" t="s">
        <v>15645</v>
      </c>
      <c r="D3465" s="102">
        <v>23.14</v>
      </c>
    </row>
    <row r="3466" spans="1:4" ht="15" customHeight="1" x14ac:dyDescent="0.2">
      <c r="A3466" s="100" t="s">
        <v>18560</v>
      </c>
      <c r="B3466" s="101" t="s">
        <v>18561</v>
      </c>
      <c r="C3466" s="101" t="s">
        <v>15645</v>
      </c>
      <c r="D3466" s="102">
        <v>25.23</v>
      </c>
    </row>
    <row r="3467" spans="1:4" ht="15" customHeight="1" x14ac:dyDescent="0.2">
      <c r="A3467" s="100" t="s">
        <v>18562</v>
      </c>
      <c r="B3467" s="101" t="s">
        <v>16776</v>
      </c>
      <c r="C3467" s="101" t="s">
        <v>15645</v>
      </c>
      <c r="D3467" s="102">
        <v>10.84</v>
      </c>
    </row>
    <row r="3468" spans="1:4" ht="15" customHeight="1" x14ac:dyDescent="0.2">
      <c r="A3468" s="100" t="s">
        <v>18563</v>
      </c>
      <c r="B3468" s="101" t="s">
        <v>16794</v>
      </c>
      <c r="C3468" s="101" t="s">
        <v>3</v>
      </c>
      <c r="D3468" s="102">
        <v>88.09</v>
      </c>
    </row>
    <row r="3469" spans="1:4" ht="15" customHeight="1" x14ac:dyDescent="0.2">
      <c r="A3469" s="100" t="s">
        <v>18564</v>
      </c>
      <c r="B3469" s="101" t="s">
        <v>16795</v>
      </c>
      <c r="C3469" s="101" t="s">
        <v>3</v>
      </c>
      <c r="D3469" s="102">
        <v>109.85</v>
      </c>
    </row>
    <row r="3470" spans="1:4" ht="15" customHeight="1" x14ac:dyDescent="0.2">
      <c r="A3470" s="100" t="s">
        <v>18565</v>
      </c>
      <c r="B3470" s="101" t="s">
        <v>16796</v>
      </c>
      <c r="C3470" s="101" t="s">
        <v>3</v>
      </c>
      <c r="D3470" s="102">
        <v>142.36000000000001</v>
      </c>
    </row>
    <row r="3471" spans="1:4" ht="15" customHeight="1" x14ac:dyDescent="0.2">
      <c r="A3471" s="100" t="s">
        <v>18566</v>
      </c>
      <c r="B3471" s="101" t="s">
        <v>16829</v>
      </c>
      <c r="C3471" s="101" t="s">
        <v>3</v>
      </c>
      <c r="D3471" s="102">
        <v>1.1000000000000001</v>
      </c>
    </row>
    <row r="3472" spans="1:4" ht="15" customHeight="1" x14ac:dyDescent="0.2">
      <c r="A3472" s="100" t="s">
        <v>18567</v>
      </c>
      <c r="B3472" s="101" t="s">
        <v>21527</v>
      </c>
      <c r="C3472" s="101" t="s">
        <v>3</v>
      </c>
      <c r="D3472" s="102">
        <v>2.38</v>
      </c>
    </row>
    <row r="3473" spans="1:4" ht="15" customHeight="1" x14ac:dyDescent="0.2">
      <c r="A3473" s="100" t="s">
        <v>18568</v>
      </c>
      <c r="B3473" s="101" t="s">
        <v>21528</v>
      </c>
      <c r="C3473" s="101" t="s">
        <v>3</v>
      </c>
      <c r="D3473" s="102">
        <v>2.58</v>
      </c>
    </row>
    <row r="3474" spans="1:4" ht="15" customHeight="1" x14ac:dyDescent="0.2">
      <c r="A3474" s="100" t="s">
        <v>18569</v>
      </c>
      <c r="B3474" s="101" t="s">
        <v>16831</v>
      </c>
      <c r="C3474" s="101" t="s">
        <v>3</v>
      </c>
      <c r="D3474" s="102">
        <v>3.18</v>
      </c>
    </row>
    <row r="3475" spans="1:4" ht="15" customHeight="1" x14ac:dyDescent="0.2">
      <c r="A3475" s="100" t="s">
        <v>18570</v>
      </c>
      <c r="B3475" s="101" t="s">
        <v>16830</v>
      </c>
      <c r="C3475" s="101" t="s">
        <v>3</v>
      </c>
      <c r="D3475" s="102">
        <v>6.06</v>
      </c>
    </row>
    <row r="3476" spans="1:4" ht="15" customHeight="1" x14ac:dyDescent="0.2">
      <c r="A3476" s="100" t="s">
        <v>18571</v>
      </c>
      <c r="B3476" s="101" t="s">
        <v>18572</v>
      </c>
      <c r="C3476" s="101" t="s">
        <v>3</v>
      </c>
      <c r="D3476" s="102">
        <v>2</v>
      </c>
    </row>
    <row r="3477" spans="1:4" ht="15" customHeight="1" x14ac:dyDescent="0.2">
      <c r="A3477" s="100" t="s">
        <v>18573</v>
      </c>
      <c r="B3477" s="101" t="s">
        <v>16784</v>
      </c>
      <c r="C3477" s="101" t="s">
        <v>3</v>
      </c>
      <c r="D3477" s="102">
        <v>1</v>
      </c>
    </row>
    <row r="3478" spans="1:4" ht="15" customHeight="1" x14ac:dyDescent="0.2">
      <c r="A3478" s="100" t="s">
        <v>18574</v>
      </c>
      <c r="B3478" s="101" t="s">
        <v>21529</v>
      </c>
      <c r="C3478" s="101" t="s">
        <v>3</v>
      </c>
      <c r="D3478" s="102">
        <v>1.56</v>
      </c>
    </row>
    <row r="3479" spans="1:4" ht="15" customHeight="1" x14ac:dyDescent="0.2">
      <c r="A3479" s="100" t="s">
        <v>18575</v>
      </c>
      <c r="B3479" s="101" t="s">
        <v>21530</v>
      </c>
      <c r="C3479" s="101" t="s">
        <v>3</v>
      </c>
      <c r="D3479" s="102">
        <v>2.42</v>
      </c>
    </row>
    <row r="3480" spans="1:4" ht="15" customHeight="1" x14ac:dyDescent="0.2">
      <c r="A3480" s="100" t="s">
        <v>18576</v>
      </c>
      <c r="B3480" s="101" t="s">
        <v>16791</v>
      </c>
      <c r="C3480" s="101" t="s">
        <v>3</v>
      </c>
      <c r="D3480" s="102">
        <v>3.44</v>
      </c>
    </row>
    <row r="3481" spans="1:4" ht="15" customHeight="1" x14ac:dyDescent="0.2">
      <c r="A3481" s="100" t="s">
        <v>18577</v>
      </c>
      <c r="B3481" s="101" t="s">
        <v>16785</v>
      </c>
      <c r="C3481" s="101" t="s">
        <v>3</v>
      </c>
      <c r="D3481" s="102">
        <v>5.65</v>
      </c>
    </row>
    <row r="3482" spans="1:4" ht="15" customHeight="1" x14ac:dyDescent="0.2">
      <c r="A3482" s="100" t="s">
        <v>18578</v>
      </c>
      <c r="B3482" s="101" t="s">
        <v>16787</v>
      </c>
      <c r="C3482" s="101" t="s">
        <v>3</v>
      </c>
      <c r="D3482" s="102">
        <v>8.83</v>
      </c>
    </row>
    <row r="3483" spans="1:4" ht="15" customHeight="1" x14ac:dyDescent="0.2">
      <c r="A3483" s="100" t="s">
        <v>18579</v>
      </c>
      <c r="B3483" s="101" t="s">
        <v>16788</v>
      </c>
      <c r="C3483" s="101" t="s">
        <v>3</v>
      </c>
      <c r="D3483" s="102">
        <v>12.49</v>
      </c>
    </row>
    <row r="3484" spans="1:4" ht="15" customHeight="1" x14ac:dyDescent="0.2">
      <c r="A3484" s="100" t="s">
        <v>18580</v>
      </c>
      <c r="B3484" s="101" t="s">
        <v>16789</v>
      </c>
      <c r="C3484" s="101" t="s">
        <v>3</v>
      </c>
      <c r="D3484" s="102">
        <v>17.72</v>
      </c>
    </row>
    <row r="3485" spans="1:4" ht="15" customHeight="1" x14ac:dyDescent="0.2">
      <c r="A3485" s="100" t="s">
        <v>18581</v>
      </c>
      <c r="B3485" s="101" t="s">
        <v>16790</v>
      </c>
      <c r="C3485" s="101" t="s">
        <v>3</v>
      </c>
      <c r="D3485" s="102">
        <v>22.32</v>
      </c>
    </row>
    <row r="3486" spans="1:4" ht="15" customHeight="1" x14ac:dyDescent="0.2">
      <c r="A3486" s="100" t="s">
        <v>18582</v>
      </c>
      <c r="B3486" s="101" t="s">
        <v>16792</v>
      </c>
      <c r="C3486" s="101" t="s">
        <v>3</v>
      </c>
      <c r="D3486" s="102">
        <v>36.729999999999997</v>
      </c>
    </row>
    <row r="3487" spans="1:4" ht="15" customHeight="1" x14ac:dyDescent="0.2">
      <c r="A3487" s="100" t="s">
        <v>18583</v>
      </c>
      <c r="B3487" s="101" t="s">
        <v>16793</v>
      </c>
      <c r="C3487" s="101" t="s">
        <v>3</v>
      </c>
      <c r="D3487" s="102">
        <v>50.03</v>
      </c>
    </row>
    <row r="3488" spans="1:4" ht="15" customHeight="1" x14ac:dyDescent="0.2">
      <c r="A3488" s="100" t="s">
        <v>18584</v>
      </c>
      <c r="B3488" s="101" t="s">
        <v>16786</v>
      </c>
      <c r="C3488" s="101" t="s">
        <v>3</v>
      </c>
      <c r="D3488" s="102">
        <v>65.31</v>
      </c>
    </row>
    <row r="3489" spans="1:4" ht="15" customHeight="1" x14ac:dyDescent="0.2">
      <c r="A3489" s="100" t="s">
        <v>18585</v>
      </c>
      <c r="B3489" s="101" t="s">
        <v>16778</v>
      </c>
      <c r="C3489" s="101" t="s">
        <v>3</v>
      </c>
      <c r="D3489" s="102">
        <v>0.79</v>
      </c>
    </row>
    <row r="3490" spans="1:4" ht="15" customHeight="1" x14ac:dyDescent="0.2">
      <c r="A3490" s="100" t="s">
        <v>18586</v>
      </c>
      <c r="B3490" s="101" t="s">
        <v>21531</v>
      </c>
      <c r="C3490" s="101" t="s">
        <v>3</v>
      </c>
      <c r="D3490" s="102">
        <v>1.24</v>
      </c>
    </row>
    <row r="3491" spans="1:4" ht="15" customHeight="1" x14ac:dyDescent="0.2">
      <c r="A3491" s="100" t="s">
        <v>18587</v>
      </c>
      <c r="B3491" s="101" t="s">
        <v>21532</v>
      </c>
      <c r="C3491" s="101" t="s">
        <v>3</v>
      </c>
      <c r="D3491" s="102">
        <v>2.09</v>
      </c>
    </row>
    <row r="3492" spans="1:4" ht="15" customHeight="1" x14ac:dyDescent="0.2">
      <c r="A3492" s="100" t="s">
        <v>18588</v>
      </c>
      <c r="B3492" s="101" t="s">
        <v>21533</v>
      </c>
      <c r="C3492" s="101" t="s">
        <v>3</v>
      </c>
      <c r="D3492" s="102">
        <v>2.97</v>
      </c>
    </row>
    <row r="3493" spans="1:4" ht="15" customHeight="1" x14ac:dyDescent="0.2">
      <c r="A3493" s="100" t="s">
        <v>18589</v>
      </c>
      <c r="B3493" s="101" t="s">
        <v>16779</v>
      </c>
      <c r="C3493" s="101" t="s">
        <v>3</v>
      </c>
      <c r="D3493" s="102">
        <v>5.19</v>
      </c>
    </row>
    <row r="3494" spans="1:4" ht="15" customHeight="1" x14ac:dyDescent="0.2">
      <c r="A3494" s="100" t="s">
        <v>18590</v>
      </c>
      <c r="B3494" s="101" t="s">
        <v>21534</v>
      </c>
      <c r="C3494" s="101" t="s">
        <v>3</v>
      </c>
      <c r="D3494" s="102">
        <v>8.36</v>
      </c>
    </row>
    <row r="3495" spans="1:4" ht="15" customHeight="1" x14ac:dyDescent="0.2">
      <c r="A3495" s="100" t="s">
        <v>18591</v>
      </c>
      <c r="B3495" s="101" t="s">
        <v>16780</v>
      </c>
      <c r="C3495" s="101" t="s">
        <v>3</v>
      </c>
      <c r="D3495" s="102">
        <v>12.93</v>
      </c>
    </row>
    <row r="3496" spans="1:4" ht="15" customHeight="1" x14ac:dyDescent="0.2">
      <c r="A3496" s="100" t="s">
        <v>18592</v>
      </c>
      <c r="B3496" s="101" t="s">
        <v>16781</v>
      </c>
      <c r="C3496" s="101" t="s">
        <v>3</v>
      </c>
      <c r="D3496" s="102">
        <v>17.670000000000002</v>
      </c>
    </row>
    <row r="3497" spans="1:4" ht="15" customHeight="1" x14ac:dyDescent="0.2">
      <c r="A3497" s="100" t="s">
        <v>18593</v>
      </c>
      <c r="B3497" s="101" t="s">
        <v>16782</v>
      </c>
      <c r="C3497" s="101" t="s">
        <v>3</v>
      </c>
      <c r="D3497" s="102">
        <v>22.97</v>
      </c>
    </row>
    <row r="3498" spans="1:4" ht="15" customHeight="1" x14ac:dyDescent="0.2">
      <c r="A3498" s="100" t="s">
        <v>18594</v>
      </c>
      <c r="B3498" s="101" t="s">
        <v>16783</v>
      </c>
      <c r="C3498" s="101" t="s">
        <v>3</v>
      </c>
      <c r="D3498" s="102">
        <v>38.229999999999997</v>
      </c>
    </row>
    <row r="3499" spans="1:4" ht="15" customHeight="1" x14ac:dyDescent="0.2">
      <c r="A3499" s="100" t="s">
        <v>18595</v>
      </c>
      <c r="B3499" s="101" t="s">
        <v>21535</v>
      </c>
      <c r="C3499" s="101" t="s">
        <v>3</v>
      </c>
      <c r="D3499" s="102">
        <v>50.77</v>
      </c>
    </row>
    <row r="3500" spans="1:4" ht="15" customHeight="1" x14ac:dyDescent="0.2">
      <c r="A3500" s="100" t="s">
        <v>18596</v>
      </c>
      <c r="B3500" s="101" t="s">
        <v>21536</v>
      </c>
      <c r="C3500" s="101" t="s">
        <v>3</v>
      </c>
      <c r="D3500" s="102">
        <v>63.42</v>
      </c>
    </row>
    <row r="3501" spans="1:4" ht="15" customHeight="1" x14ac:dyDescent="0.2">
      <c r="A3501" s="100" t="s">
        <v>18597</v>
      </c>
      <c r="B3501" s="101" t="s">
        <v>18598</v>
      </c>
      <c r="C3501" s="101" t="s">
        <v>3</v>
      </c>
      <c r="D3501" s="102">
        <v>8.1999999999999993</v>
      </c>
    </row>
    <row r="3502" spans="1:4" ht="15" customHeight="1" x14ac:dyDescent="0.2">
      <c r="A3502" s="100" t="s">
        <v>18599</v>
      </c>
      <c r="B3502" s="101" t="s">
        <v>18600</v>
      </c>
      <c r="C3502" s="101" t="s">
        <v>3</v>
      </c>
      <c r="D3502" s="102">
        <v>9.99</v>
      </c>
    </row>
    <row r="3503" spans="1:4" ht="15" customHeight="1" x14ac:dyDescent="0.2">
      <c r="A3503" s="100" t="s">
        <v>18601</v>
      </c>
      <c r="B3503" s="101" t="s">
        <v>18602</v>
      </c>
      <c r="C3503" s="101" t="s">
        <v>3</v>
      </c>
      <c r="D3503" s="102">
        <v>16.14</v>
      </c>
    </row>
    <row r="3504" spans="1:4" ht="15" customHeight="1" x14ac:dyDescent="0.2">
      <c r="A3504" s="100" t="s">
        <v>18603</v>
      </c>
      <c r="B3504" s="101" t="s">
        <v>21537</v>
      </c>
      <c r="C3504" s="101" t="s">
        <v>3</v>
      </c>
      <c r="D3504" s="102">
        <v>22.92</v>
      </c>
    </row>
    <row r="3505" spans="1:4" ht="15" customHeight="1" x14ac:dyDescent="0.2">
      <c r="A3505" s="100" t="s">
        <v>18604</v>
      </c>
      <c r="B3505" s="101" t="s">
        <v>21538</v>
      </c>
      <c r="C3505" s="101" t="s">
        <v>3</v>
      </c>
      <c r="D3505" s="102">
        <v>28.99</v>
      </c>
    </row>
    <row r="3506" spans="1:4" ht="15" customHeight="1" x14ac:dyDescent="0.2">
      <c r="A3506" s="100" t="s">
        <v>18605</v>
      </c>
      <c r="B3506" s="101" t="s">
        <v>18606</v>
      </c>
      <c r="C3506" s="101" t="s">
        <v>3</v>
      </c>
      <c r="D3506" s="102">
        <v>41.99</v>
      </c>
    </row>
    <row r="3507" spans="1:4" ht="15" customHeight="1" x14ac:dyDescent="0.2">
      <c r="A3507" s="100" t="s">
        <v>18607</v>
      </c>
      <c r="B3507" s="101" t="s">
        <v>18608</v>
      </c>
      <c r="C3507" s="101" t="s">
        <v>15645</v>
      </c>
      <c r="D3507" s="102">
        <v>12.22</v>
      </c>
    </row>
    <row r="3508" spans="1:4" ht="15" customHeight="1" x14ac:dyDescent="0.2">
      <c r="A3508" s="100" t="s">
        <v>18609</v>
      </c>
      <c r="B3508" s="101" t="s">
        <v>18610</v>
      </c>
      <c r="C3508" s="101" t="s">
        <v>15645</v>
      </c>
      <c r="D3508" s="102">
        <v>6.56</v>
      </c>
    </row>
    <row r="3509" spans="1:4" ht="15" customHeight="1" x14ac:dyDescent="0.2">
      <c r="A3509" s="100" t="s">
        <v>18611</v>
      </c>
      <c r="B3509" s="101" t="s">
        <v>18612</v>
      </c>
      <c r="C3509" s="101" t="s">
        <v>15645</v>
      </c>
      <c r="D3509" s="102">
        <v>9.34</v>
      </c>
    </row>
    <row r="3510" spans="1:4" ht="15" customHeight="1" x14ac:dyDescent="0.2">
      <c r="A3510" s="100" t="s">
        <v>18613</v>
      </c>
      <c r="B3510" s="101" t="s">
        <v>16800</v>
      </c>
      <c r="C3510" s="101" t="s">
        <v>3</v>
      </c>
      <c r="D3510" s="102">
        <v>5.0199999999999996</v>
      </c>
    </row>
    <row r="3511" spans="1:4" ht="15" customHeight="1" x14ac:dyDescent="0.2">
      <c r="A3511" s="100" t="s">
        <v>18614</v>
      </c>
      <c r="B3511" s="101" t="s">
        <v>16801</v>
      </c>
      <c r="C3511" s="101" t="s">
        <v>3</v>
      </c>
      <c r="D3511" s="102">
        <v>9.25</v>
      </c>
    </row>
    <row r="3512" spans="1:4" ht="15" customHeight="1" x14ac:dyDescent="0.2">
      <c r="A3512" s="100" t="s">
        <v>18615</v>
      </c>
      <c r="B3512" s="101" t="s">
        <v>16802</v>
      </c>
      <c r="C3512" s="101" t="s">
        <v>3</v>
      </c>
      <c r="D3512" s="102">
        <v>26.27</v>
      </c>
    </row>
    <row r="3513" spans="1:4" ht="15" customHeight="1" x14ac:dyDescent="0.2">
      <c r="A3513" s="100" t="s">
        <v>18616</v>
      </c>
      <c r="B3513" s="101" t="s">
        <v>16803</v>
      </c>
      <c r="C3513" s="101" t="s">
        <v>3</v>
      </c>
      <c r="D3513" s="102">
        <v>33.86</v>
      </c>
    </row>
    <row r="3514" spans="1:4" ht="15" customHeight="1" x14ac:dyDescent="0.2">
      <c r="A3514" s="100" t="s">
        <v>18617</v>
      </c>
      <c r="B3514" s="101" t="s">
        <v>18618</v>
      </c>
      <c r="C3514" s="101" t="s">
        <v>3</v>
      </c>
      <c r="D3514" s="102">
        <v>0.92</v>
      </c>
    </row>
    <row r="3515" spans="1:4" ht="15" customHeight="1" x14ac:dyDescent="0.2">
      <c r="A3515" s="100" t="s">
        <v>18619</v>
      </c>
      <c r="B3515" s="101" t="s">
        <v>16797</v>
      </c>
      <c r="C3515" s="101" t="s">
        <v>3</v>
      </c>
      <c r="D3515" s="102">
        <v>1.32</v>
      </c>
    </row>
    <row r="3516" spans="1:4" ht="15" customHeight="1" x14ac:dyDescent="0.2">
      <c r="A3516" s="100" t="s">
        <v>18620</v>
      </c>
      <c r="B3516" s="101" t="s">
        <v>16798</v>
      </c>
      <c r="C3516" s="101" t="s">
        <v>3</v>
      </c>
      <c r="D3516" s="102">
        <v>1.44</v>
      </c>
    </row>
    <row r="3517" spans="1:4" ht="15" customHeight="1" x14ac:dyDescent="0.2">
      <c r="A3517" s="100" t="s">
        <v>18621</v>
      </c>
      <c r="B3517" s="101" t="s">
        <v>16799</v>
      </c>
      <c r="C3517" s="101" t="s">
        <v>3</v>
      </c>
      <c r="D3517" s="102">
        <v>1.49</v>
      </c>
    </row>
    <row r="3518" spans="1:4" ht="15" customHeight="1" x14ac:dyDescent="0.2">
      <c r="A3518" s="100" t="s">
        <v>18622</v>
      </c>
      <c r="B3518" s="101" t="s">
        <v>16804</v>
      </c>
      <c r="C3518" s="101" t="s">
        <v>3</v>
      </c>
      <c r="D3518" s="102">
        <v>10.61</v>
      </c>
    </row>
    <row r="3519" spans="1:4" ht="15" customHeight="1" x14ac:dyDescent="0.2">
      <c r="A3519" s="100" t="s">
        <v>18623</v>
      </c>
      <c r="B3519" s="101" t="s">
        <v>16805</v>
      </c>
      <c r="C3519" s="101" t="s">
        <v>3</v>
      </c>
      <c r="D3519" s="102">
        <v>13.16</v>
      </c>
    </row>
    <row r="3520" spans="1:4" ht="15" customHeight="1" x14ac:dyDescent="0.2">
      <c r="A3520" s="100" t="s">
        <v>18624</v>
      </c>
      <c r="B3520" s="101" t="s">
        <v>16806</v>
      </c>
      <c r="C3520" s="101" t="s">
        <v>3</v>
      </c>
      <c r="D3520" s="102">
        <v>27.91</v>
      </c>
    </row>
    <row r="3521" spans="1:4" ht="15" customHeight="1" x14ac:dyDescent="0.2">
      <c r="A3521" s="100" t="s">
        <v>18625</v>
      </c>
      <c r="B3521" s="101" t="s">
        <v>18626</v>
      </c>
      <c r="C3521" s="101" t="s">
        <v>3</v>
      </c>
      <c r="D3521" s="102">
        <v>44.85</v>
      </c>
    </row>
    <row r="3522" spans="1:4" ht="15" customHeight="1" x14ac:dyDescent="0.2">
      <c r="A3522" s="100" t="s">
        <v>18627</v>
      </c>
      <c r="B3522" s="101" t="s">
        <v>21539</v>
      </c>
      <c r="C3522" s="101" t="s">
        <v>3</v>
      </c>
      <c r="D3522" s="102">
        <v>1.73</v>
      </c>
    </row>
    <row r="3523" spans="1:4" ht="15" customHeight="1" x14ac:dyDescent="0.2">
      <c r="A3523" s="100" t="s">
        <v>18628</v>
      </c>
      <c r="B3523" s="101" t="s">
        <v>18629</v>
      </c>
      <c r="C3523" s="101" t="s">
        <v>3</v>
      </c>
      <c r="D3523" s="102">
        <v>2.92</v>
      </c>
    </row>
    <row r="3524" spans="1:4" ht="15" customHeight="1" x14ac:dyDescent="0.2">
      <c r="A3524" s="100" t="s">
        <v>18630</v>
      </c>
      <c r="B3524" s="101" t="s">
        <v>18631</v>
      </c>
      <c r="C3524" s="101" t="s">
        <v>15645</v>
      </c>
      <c r="D3524" s="102">
        <v>10.6</v>
      </c>
    </row>
    <row r="3525" spans="1:4" ht="15" customHeight="1" x14ac:dyDescent="0.2">
      <c r="A3525" s="100" t="s">
        <v>18632</v>
      </c>
      <c r="B3525" s="101" t="s">
        <v>18633</v>
      </c>
      <c r="C3525" s="101" t="s">
        <v>15645</v>
      </c>
      <c r="D3525" s="102">
        <v>15.8</v>
      </c>
    </row>
    <row r="3526" spans="1:4" ht="15" customHeight="1" x14ac:dyDescent="0.2">
      <c r="A3526" s="100" t="s">
        <v>18634</v>
      </c>
      <c r="B3526" s="101" t="s">
        <v>18635</v>
      </c>
      <c r="C3526" s="101" t="s">
        <v>15645</v>
      </c>
      <c r="D3526" s="102">
        <v>61.15</v>
      </c>
    </row>
    <row r="3527" spans="1:4" ht="15" customHeight="1" x14ac:dyDescent="0.2">
      <c r="A3527" s="100" t="s">
        <v>18636</v>
      </c>
      <c r="B3527" s="101" t="s">
        <v>18637</v>
      </c>
      <c r="C3527" s="101" t="s">
        <v>15645</v>
      </c>
      <c r="D3527" s="102">
        <v>33.24</v>
      </c>
    </row>
    <row r="3528" spans="1:4" ht="15" customHeight="1" x14ac:dyDescent="0.2">
      <c r="A3528" s="100" t="s">
        <v>18638</v>
      </c>
      <c r="B3528" s="101" t="s">
        <v>18639</v>
      </c>
      <c r="C3528" s="101" t="s">
        <v>15645</v>
      </c>
      <c r="D3528" s="102">
        <v>2.89</v>
      </c>
    </row>
    <row r="3529" spans="1:4" ht="15" customHeight="1" x14ac:dyDescent="0.2">
      <c r="A3529" s="100" t="s">
        <v>18640</v>
      </c>
      <c r="B3529" s="101" t="s">
        <v>18641</v>
      </c>
      <c r="C3529" s="101" t="s">
        <v>15645</v>
      </c>
      <c r="D3529" s="102">
        <v>3.89</v>
      </c>
    </row>
    <row r="3530" spans="1:4" ht="15" customHeight="1" x14ac:dyDescent="0.2">
      <c r="A3530" s="100" t="s">
        <v>18642</v>
      </c>
      <c r="B3530" s="101" t="s">
        <v>18643</v>
      </c>
      <c r="C3530" s="101" t="s">
        <v>15645</v>
      </c>
      <c r="D3530" s="102">
        <v>4.6399999999999997</v>
      </c>
    </row>
    <row r="3531" spans="1:4" ht="15" customHeight="1" x14ac:dyDescent="0.2">
      <c r="A3531" s="100" t="s">
        <v>18644</v>
      </c>
      <c r="B3531" s="101" t="s">
        <v>16842</v>
      </c>
      <c r="C3531" s="101" t="s">
        <v>15645</v>
      </c>
      <c r="D3531" s="102">
        <v>8.2899999999999991</v>
      </c>
    </row>
    <row r="3532" spans="1:4" ht="15" customHeight="1" x14ac:dyDescent="0.2">
      <c r="A3532" s="100" t="s">
        <v>18645</v>
      </c>
      <c r="B3532" s="101" t="s">
        <v>16838</v>
      </c>
      <c r="C3532" s="101" t="s">
        <v>15645</v>
      </c>
      <c r="D3532" s="102">
        <v>14.05</v>
      </c>
    </row>
    <row r="3533" spans="1:4" ht="15" customHeight="1" x14ac:dyDescent="0.2">
      <c r="A3533" s="100" t="s">
        <v>18646</v>
      </c>
      <c r="B3533" s="101" t="s">
        <v>16835</v>
      </c>
      <c r="C3533" s="101" t="s">
        <v>15645</v>
      </c>
      <c r="D3533" s="102">
        <v>20.28</v>
      </c>
    </row>
    <row r="3534" spans="1:4" ht="15" customHeight="1" x14ac:dyDescent="0.2">
      <c r="A3534" s="100" t="s">
        <v>18647</v>
      </c>
      <c r="B3534" s="101" t="s">
        <v>16836</v>
      </c>
      <c r="C3534" s="101" t="s">
        <v>15645</v>
      </c>
      <c r="D3534" s="102">
        <v>27.23</v>
      </c>
    </row>
    <row r="3535" spans="1:4" ht="15" customHeight="1" x14ac:dyDescent="0.2">
      <c r="A3535" s="100" t="s">
        <v>18648</v>
      </c>
      <c r="B3535" s="101" t="s">
        <v>18649</v>
      </c>
      <c r="C3535" s="101" t="s">
        <v>15645</v>
      </c>
      <c r="D3535" s="102">
        <v>10.64</v>
      </c>
    </row>
    <row r="3536" spans="1:4" ht="15" customHeight="1" x14ac:dyDescent="0.2">
      <c r="A3536" s="100" t="s">
        <v>18650</v>
      </c>
      <c r="B3536" s="101" t="s">
        <v>16837</v>
      </c>
      <c r="C3536" s="101" t="s">
        <v>15645</v>
      </c>
      <c r="D3536" s="102">
        <v>4.41</v>
      </c>
    </row>
    <row r="3537" spans="1:4" ht="15" customHeight="1" x14ac:dyDescent="0.2">
      <c r="A3537" s="100" t="s">
        <v>18651</v>
      </c>
      <c r="B3537" s="101" t="s">
        <v>16845</v>
      </c>
      <c r="C3537" s="101" t="s">
        <v>15645</v>
      </c>
      <c r="D3537" s="102">
        <v>13.25</v>
      </c>
    </row>
    <row r="3538" spans="1:4" ht="15" customHeight="1" x14ac:dyDescent="0.2">
      <c r="A3538" s="100" t="s">
        <v>18652</v>
      </c>
      <c r="B3538" s="101" t="s">
        <v>16839</v>
      </c>
      <c r="C3538" s="101" t="s">
        <v>15645</v>
      </c>
      <c r="D3538" s="102">
        <v>11.89</v>
      </c>
    </row>
    <row r="3539" spans="1:4" ht="15" customHeight="1" x14ac:dyDescent="0.2">
      <c r="A3539" s="100" t="s">
        <v>18653</v>
      </c>
      <c r="B3539" s="101" t="s">
        <v>16840</v>
      </c>
      <c r="C3539" s="101" t="s">
        <v>15645</v>
      </c>
      <c r="D3539" s="102">
        <v>10.67</v>
      </c>
    </row>
    <row r="3540" spans="1:4" ht="15" customHeight="1" x14ac:dyDescent="0.2">
      <c r="A3540" s="100" t="s">
        <v>18654</v>
      </c>
      <c r="B3540" s="101" t="s">
        <v>16843</v>
      </c>
      <c r="C3540" s="101" t="s">
        <v>15645</v>
      </c>
      <c r="D3540" s="102">
        <v>12.23</v>
      </c>
    </row>
    <row r="3541" spans="1:4" ht="15" customHeight="1" x14ac:dyDescent="0.2">
      <c r="A3541" s="100" t="s">
        <v>18655</v>
      </c>
      <c r="B3541" s="101" t="s">
        <v>16844</v>
      </c>
      <c r="C3541" s="101" t="s">
        <v>15645</v>
      </c>
      <c r="D3541" s="102">
        <v>28.9</v>
      </c>
    </row>
    <row r="3542" spans="1:4" ht="15" customHeight="1" x14ac:dyDescent="0.2">
      <c r="A3542" s="100" t="s">
        <v>18656</v>
      </c>
      <c r="B3542" s="101" t="s">
        <v>16841</v>
      </c>
      <c r="C3542" s="101" t="s">
        <v>15645</v>
      </c>
      <c r="D3542" s="102">
        <v>19.98</v>
      </c>
    </row>
    <row r="3543" spans="1:4" ht="15" customHeight="1" x14ac:dyDescent="0.2">
      <c r="A3543" s="100" t="s">
        <v>18657</v>
      </c>
      <c r="B3543" s="101" t="s">
        <v>16846</v>
      </c>
      <c r="C3543" s="101" t="s">
        <v>15645</v>
      </c>
      <c r="D3543" s="102">
        <v>14.8</v>
      </c>
    </row>
    <row r="3544" spans="1:4" ht="15" customHeight="1" x14ac:dyDescent="0.2">
      <c r="A3544" s="100" t="s">
        <v>18658</v>
      </c>
      <c r="B3544" s="101" t="s">
        <v>16879</v>
      </c>
      <c r="C3544" s="101" t="s">
        <v>15645</v>
      </c>
      <c r="D3544" s="102">
        <v>9.9</v>
      </c>
    </row>
    <row r="3545" spans="1:4" ht="15" customHeight="1" x14ac:dyDescent="0.2">
      <c r="A3545" s="100" t="s">
        <v>18659</v>
      </c>
      <c r="B3545" s="101" t="s">
        <v>16880</v>
      </c>
      <c r="C3545" s="101" t="s">
        <v>15645</v>
      </c>
      <c r="D3545" s="102">
        <v>13.1</v>
      </c>
    </row>
    <row r="3546" spans="1:4" ht="15" customHeight="1" x14ac:dyDescent="0.2">
      <c r="A3546" s="100" t="s">
        <v>18660</v>
      </c>
      <c r="B3546" s="101" t="s">
        <v>18661</v>
      </c>
      <c r="C3546" s="101" t="s">
        <v>15645</v>
      </c>
      <c r="D3546" s="102">
        <v>17.2</v>
      </c>
    </row>
    <row r="3547" spans="1:4" ht="15" customHeight="1" x14ac:dyDescent="0.2">
      <c r="A3547" s="100" t="s">
        <v>18662</v>
      </c>
      <c r="B3547" s="101" t="s">
        <v>18663</v>
      </c>
      <c r="C3547" s="101" t="s">
        <v>15645</v>
      </c>
      <c r="D3547" s="102">
        <v>11.3</v>
      </c>
    </row>
    <row r="3548" spans="1:4" ht="15" customHeight="1" x14ac:dyDescent="0.2">
      <c r="A3548" s="100" t="s">
        <v>18664</v>
      </c>
      <c r="B3548" s="101" t="s">
        <v>16878</v>
      </c>
      <c r="C3548" s="101" t="s">
        <v>15645</v>
      </c>
      <c r="D3548" s="102">
        <v>6.85</v>
      </c>
    </row>
    <row r="3549" spans="1:4" ht="15" customHeight="1" x14ac:dyDescent="0.2">
      <c r="A3549" s="100" t="s">
        <v>18665</v>
      </c>
      <c r="B3549" s="101" t="s">
        <v>16880</v>
      </c>
      <c r="C3549" s="101" t="s">
        <v>15645</v>
      </c>
      <c r="D3549" s="102">
        <v>7.5</v>
      </c>
    </row>
    <row r="3550" spans="1:4" ht="15" customHeight="1" x14ac:dyDescent="0.2">
      <c r="A3550" s="100" t="s">
        <v>18666</v>
      </c>
      <c r="B3550" s="101" t="s">
        <v>16881</v>
      </c>
      <c r="C3550" s="101" t="s">
        <v>15645</v>
      </c>
      <c r="D3550" s="102">
        <v>4.67</v>
      </c>
    </row>
    <row r="3551" spans="1:4" ht="15" customHeight="1" x14ac:dyDescent="0.2">
      <c r="A3551" s="100" t="s">
        <v>18667</v>
      </c>
      <c r="B3551" s="101" t="s">
        <v>18668</v>
      </c>
      <c r="C3551" s="101" t="s">
        <v>15645</v>
      </c>
      <c r="D3551" s="102">
        <v>4.33</v>
      </c>
    </row>
    <row r="3552" spans="1:4" ht="15" customHeight="1" x14ac:dyDescent="0.2">
      <c r="A3552" s="100" t="s">
        <v>18669</v>
      </c>
      <c r="B3552" s="101" t="s">
        <v>18670</v>
      </c>
      <c r="C3552" s="101" t="s">
        <v>15645</v>
      </c>
      <c r="D3552" s="102">
        <v>4.67</v>
      </c>
    </row>
    <row r="3553" spans="1:4" ht="15" customHeight="1" x14ac:dyDescent="0.2">
      <c r="A3553" s="100" t="s">
        <v>18671</v>
      </c>
      <c r="B3553" s="101" t="s">
        <v>18672</v>
      </c>
      <c r="C3553" s="101" t="s">
        <v>15645</v>
      </c>
      <c r="D3553" s="102">
        <v>9.99</v>
      </c>
    </row>
    <row r="3554" spans="1:4" ht="15" customHeight="1" x14ac:dyDescent="0.2">
      <c r="A3554" s="100" t="s">
        <v>18673</v>
      </c>
      <c r="B3554" s="101" t="s">
        <v>18674</v>
      </c>
      <c r="C3554" s="101" t="s">
        <v>15645</v>
      </c>
      <c r="D3554" s="102">
        <v>6.99</v>
      </c>
    </row>
    <row r="3555" spans="1:4" ht="15" customHeight="1" x14ac:dyDescent="0.2">
      <c r="A3555" s="100" t="s">
        <v>18675</v>
      </c>
      <c r="B3555" s="101" t="s">
        <v>21540</v>
      </c>
      <c r="C3555" s="101" t="s">
        <v>15645</v>
      </c>
      <c r="D3555" s="102">
        <v>0.82</v>
      </c>
    </row>
    <row r="3556" spans="1:4" ht="15" customHeight="1" x14ac:dyDescent="0.2">
      <c r="A3556" s="100" t="s">
        <v>18676</v>
      </c>
      <c r="B3556" s="101" t="s">
        <v>21541</v>
      </c>
      <c r="C3556" s="101" t="s">
        <v>15645</v>
      </c>
      <c r="D3556" s="102">
        <v>0.82</v>
      </c>
    </row>
    <row r="3557" spans="1:4" ht="15" customHeight="1" x14ac:dyDescent="0.2">
      <c r="A3557" s="100" t="s">
        <v>18677</v>
      </c>
      <c r="B3557" s="101" t="s">
        <v>21542</v>
      </c>
      <c r="C3557" s="101" t="s">
        <v>15645</v>
      </c>
      <c r="D3557" s="102">
        <v>0.84</v>
      </c>
    </row>
    <row r="3558" spans="1:4" ht="15" customHeight="1" x14ac:dyDescent="0.2">
      <c r="A3558" s="100" t="s">
        <v>18678</v>
      </c>
      <c r="B3558" s="101" t="s">
        <v>21543</v>
      </c>
      <c r="C3558" s="101" t="s">
        <v>15645</v>
      </c>
      <c r="D3558" s="102">
        <v>0.92</v>
      </c>
    </row>
    <row r="3559" spans="1:4" ht="15" customHeight="1" x14ac:dyDescent="0.2">
      <c r="A3559" s="100" t="s">
        <v>18679</v>
      </c>
      <c r="B3559" s="101" t="s">
        <v>21435</v>
      </c>
      <c r="C3559" s="101" t="s">
        <v>15645</v>
      </c>
      <c r="D3559" s="102">
        <v>2.02</v>
      </c>
    </row>
    <row r="3560" spans="1:4" ht="15" customHeight="1" x14ac:dyDescent="0.2">
      <c r="A3560" s="100" t="s">
        <v>18680</v>
      </c>
      <c r="B3560" s="101" t="s">
        <v>18681</v>
      </c>
      <c r="C3560" s="101" t="s">
        <v>15645</v>
      </c>
      <c r="D3560" s="102">
        <v>4.45</v>
      </c>
    </row>
    <row r="3561" spans="1:4" ht="15" customHeight="1" x14ac:dyDescent="0.2">
      <c r="A3561" s="100" t="s">
        <v>18682</v>
      </c>
      <c r="B3561" s="101" t="s">
        <v>18683</v>
      </c>
      <c r="C3561" s="101" t="s">
        <v>15645</v>
      </c>
      <c r="D3561" s="102">
        <v>2.61</v>
      </c>
    </row>
    <row r="3562" spans="1:4" ht="15" customHeight="1" x14ac:dyDescent="0.2">
      <c r="A3562" s="100" t="s">
        <v>18684</v>
      </c>
      <c r="B3562" s="101" t="s">
        <v>16813</v>
      </c>
      <c r="C3562" s="101" t="s">
        <v>15645</v>
      </c>
      <c r="D3562" s="102">
        <v>14.69</v>
      </c>
    </row>
    <row r="3563" spans="1:4" ht="15" customHeight="1" x14ac:dyDescent="0.2">
      <c r="A3563" s="100" t="s">
        <v>18685</v>
      </c>
      <c r="B3563" s="101" t="s">
        <v>18686</v>
      </c>
      <c r="C3563" s="101" t="s">
        <v>15645</v>
      </c>
      <c r="D3563" s="102">
        <v>6.53</v>
      </c>
    </row>
    <row r="3564" spans="1:4" ht="15" customHeight="1" x14ac:dyDescent="0.2">
      <c r="A3564" s="100" t="s">
        <v>18687</v>
      </c>
      <c r="B3564" s="101" t="s">
        <v>18688</v>
      </c>
      <c r="C3564" s="101" t="s">
        <v>15645</v>
      </c>
      <c r="D3564" s="102">
        <v>11.9</v>
      </c>
    </row>
    <row r="3565" spans="1:4" ht="15" customHeight="1" x14ac:dyDescent="0.2">
      <c r="A3565" s="100" t="s">
        <v>18689</v>
      </c>
      <c r="B3565" s="101" t="s">
        <v>18690</v>
      </c>
      <c r="C3565" s="101" t="s">
        <v>15645</v>
      </c>
      <c r="D3565" s="102">
        <v>2.02</v>
      </c>
    </row>
    <row r="3566" spans="1:4" ht="15" customHeight="1" x14ac:dyDescent="0.2">
      <c r="A3566" s="100" t="s">
        <v>18691</v>
      </c>
      <c r="B3566" s="101" t="s">
        <v>16869</v>
      </c>
      <c r="C3566" s="101" t="s">
        <v>15645</v>
      </c>
      <c r="D3566" s="102">
        <v>1.91</v>
      </c>
    </row>
    <row r="3567" spans="1:4" ht="15" customHeight="1" x14ac:dyDescent="0.2">
      <c r="A3567" s="100" t="s">
        <v>18692</v>
      </c>
      <c r="B3567" s="101" t="s">
        <v>16870</v>
      </c>
      <c r="C3567" s="101" t="s">
        <v>15645</v>
      </c>
      <c r="D3567" s="102">
        <v>3.42</v>
      </c>
    </row>
    <row r="3568" spans="1:4" ht="15" customHeight="1" x14ac:dyDescent="0.2">
      <c r="A3568" s="100" t="s">
        <v>18693</v>
      </c>
      <c r="B3568" s="101" t="s">
        <v>18694</v>
      </c>
      <c r="C3568" s="101" t="s">
        <v>15645</v>
      </c>
      <c r="D3568" s="102">
        <v>2.2000000000000002</v>
      </c>
    </row>
    <row r="3569" spans="1:4" ht="15" customHeight="1" x14ac:dyDescent="0.2">
      <c r="A3569" s="100" t="s">
        <v>18695</v>
      </c>
      <c r="B3569" s="101" t="s">
        <v>18696</v>
      </c>
      <c r="C3569" s="101" t="s">
        <v>15645</v>
      </c>
      <c r="D3569" s="102">
        <v>4.13</v>
      </c>
    </row>
    <row r="3570" spans="1:4" ht="15" customHeight="1" x14ac:dyDescent="0.2">
      <c r="A3570" s="100" t="s">
        <v>18697</v>
      </c>
      <c r="B3570" s="101" t="s">
        <v>18698</v>
      </c>
      <c r="C3570" s="101" t="s">
        <v>15645</v>
      </c>
      <c r="D3570" s="102">
        <v>2.69</v>
      </c>
    </row>
    <row r="3571" spans="1:4" ht="15" customHeight="1" x14ac:dyDescent="0.2">
      <c r="A3571" s="100" t="s">
        <v>18699</v>
      </c>
      <c r="B3571" s="101" t="s">
        <v>16828</v>
      </c>
      <c r="C3571" s="101" t="s">
        <v>15645</v>
      </c>
      <c r="D3571" s="102">
        <v>4.5999999999999996</v>
      </c>
    </row>
    <row r="3572" spans="1:4" ht="15" customHeight="1" x14ac:dyDescent="0.2">
      <c r="A3572" s="100" t="s">
        <v>18700</v>
      </c>
      <c r="B3572" s="101" t="s">
        <v>18701</v>
      </c>
      <c r="C3572" s="101" t="s">
        <v>15645</v>
      </c>
      <c r="D3572" s="102">
        <v>2.69</v>
      </c>
    </row>
    <row r="3573" spans="1:4" ht="15" customHeight="1" x14ac:dyDescent="0.2">
      <c r="A3573" s="100" t="s">
        <v>18702</v>
      </c>
      <c r="B3573" s="101" t="s">
        <v>18703</v>
      </c>
      <c r="C3573" s="101" t="s">
        <v>15645</v>
      </c>
      <c r="D3573" s="102">
        <v>2.4</v>
      </c>
    </row>
    <row r="3574" spans="1:4" ht="15" customHeight="1" x14ac:dyDescent="0.2">
      <c r="A3574" s="100" t="s">
        <v>18704</v>
      </c>
      <c r="B3574" s="101" t="s">
        <v>18705</v>
      </c>
      <c r="C3574" s="101" t="s">
        <v>15645</v>
      </c>
      <c r="D3574" s="102">
        <v>4.62</v>
      </c>
    </row>
    <row r="3575" spans="1:4" ht="15" customHeight="1" x14ac:dyDescent="0.2">
      <c r="A3575" s="100" t="s">
        <v>18706</v>
      </c>
      <c r="B3575" s="101" t="s">
        <v>12211</v>
      </c>
      <c r="C3575" s="101" t="s">
        <v>15645</v>
      </c>
      <c r="D3575" s="102">
        <v>17.899999999999999</v>
      </c>
    </row>
    <row r="3576" spans="1:4" ht="15" customHeight="1" x14ac:dyDescent="0.2">
      <c r="A3576" s="100" t="s">
        <v>18707</v>
      </c>
      <c r="B3576" s="101" t="s">
        <v>18708</v>
      </c>
      <c r="C3576" s="101" t="s">
        <v>15645</v>
      </c>
      <c r="D3576" s="102">
        <v>104.88</v>
      </c>
    </row>
    <row r="3577" spans="1:4" ht="15" customHeight="1" x14ac:dyDescent="0.2">
      <c r="A3577" s="100" t="s">
        <v>18709</v>
      </c>
      <c r="B3577" s="101" t="s">
        <v>18710</v>
      </c>
      <c r="C3577" s="101" t="s">
        <v>15645</v>
      </c>
      <c r="D3577" s="102">
        <v>63.25</v>
      </c>
    </row>
    <row r="3578" spans="1:4" ht="15" customHeight="1" x14ac:dyDescent="0.2">
      <c r="A3578" s="100" t="s">
        <v>18711</v>
      </c>
      <c r="B3578" s="101" t="s">
        <v>18712</v>
      </c>
      <c r="C3578" s="101" t="s">
        <v>15645</v>
      </c>
      <c r="D3578" s="102">
        <v>86.79</v>
      </c>
    </row>
    <row r="3579" spans="1:4" ht="15" customHeight="1" x14ac:dyDescent="0.2">
      <c r="A3579" s="100" t="s">
        <v>18713</v>
      </c>
      <c r="B3579" s="101" t="s">
        <v>18714</v>
      </c>
      <c r="C3579" s="101" t="s">
        <v>15645</v>
      </c>
      <c r="D3579" s="102">
        <v>17.100000000000001</v>
      </c>
    </row>
    <row r="3580" spans="1:4" ht="15" customHeight="1" x14ac:dyDescent="0.2">
      <c r="A3580" s="100" t="s">
        <v>18715</v>
      </c>
      <c r="B3580" s="101" t="s">
        <v>18716</v>
      </c>
      <c r="C3580" s="101" t="s">
        <v>15645</v>
      </c>
      <c r="D3580" s="102">
        <v>11</v>
      </c>
    </row>
    <row r="3581" spans="1:4" ht="15" customHeight="1" x14ac:dyDescent="0.2">
      <c r="A3581" s="100" t="s">
        <v>18717</v>
      </c>
      <c r="B3581" s="101" t="s">
        <v>18718</v>
      </c>
      <c r="C3581" s="101" t="s">
        <v>15645</v>
      </c>
      <c r="D3581" s="102">
        <v>1140.1600000000001</v>
      </c>
    </row>
    <row r="3582" spans="1:4" ht="15" customHeight="1" x14ac:dyDescent="0.2">
      <c r="A3582" s="100" t="s">
        <v>18719</v>
      </c>
      <c r="B3582" s="101" t="s">
        <v>18720</v>
      </c>
      <c r="C3582" s="101" t="s">
        <v>15645</v>
      </c>
      <c r="D3582" s="102">
        <v>30.35</v>
      </c>
    </row>
    <row r="3583" spans="1:4" ht="15" customHeight="1" x14ac:dyDescent="0.2">
      <c r="A3583" s="100" t="s">
        <v>18721</v>
      </c>
      <c r="B3583" s="101" t="s">
        <v>18722</v>
      </c>
      <c r="C3583" s="101" t="s">
        <v>15645</v>
      </c>
      <c r="D3583" s="102">
        <v>28.2</v>
      </c>
    </row>
    <row r="3584" spans="1:4" ht="15" customHeight="1" x14ac:dyDescent="0.2">
      <c r="A3584" s="100" t="s">
        <v>18723</v>
      </c>
      <c r="B3584" s="101" t="s">
        <v>18724</v>
      </c>
      <c r="C3584" s="101" t="s">
        <v>15645</v>
      </c>
      <c r="D3584" s="102">
        <v>172.19</v>
      </c>
    </row>
    <row r="3585" spans="1:4" ht="15" customHeight="1" x14ac:dyDescent="0.2">
      <c r="A3585" s="100" t="s">
        <v>18725</v>
      </c>
      <c r="B3585" s="101" t="s">
        <v>18726</v>
      </c>
      <c r="C3585" s="101" t="s">
        <v>15645</v>
      </c>
      <c r="D3585" s="102">
        <v>249.89</v>
      </c>
    </row>
    <row r="3586" spans="1:4" ht="15" customHeight="1" x14ac:dyDescent="0.2">
      <c r="A3586" s="100" t="s">
        <v>18727</v>
      </c>
      <c r="B3586" s="101" t="s">
        <v>18728</v>
      </c>
      <c r="C3586" s="101" t="s">
        <v>15645</v>
      </c>
      <c r="D3586" s="102">
        <v>25</v>
      </c>
    </row>
    <row r="3587" spans="1:4" ht="15" customHeight="1" x14ac:dyDescent="0.2">
      <c r="A3587" s="100" t="s">
        <v>18729</v>
      </c>
      <c r="B3587" s="101" t="s">
        <v>18730</v>
      </c>
      <c r="C3587" s="101" t="s">
        <v>15645</v>
      </c>
      <c r="D3587" s="102">
        <v>5.47</v>
      </c>
    </row>
    <row r="3588" spans="1:4" ht="15" customHeight="1" x14ac:dyDescent="0.2">
      <c r="A3588" s="100" t="s">
        <v>18731</v>
      </c>
      <c r="B3588" s="101" t="s">
        <v>18732</v>
      </c>
      <c r="C3588" s="101" t="s">
        <v>15645</v>
      </c>
      <c r="D3588" s="102">
        <v>7.19</v>
      </c>
    </row>
    <row r="3589" spans="1:4" ht="15" customHeight="1" x14ac:dyDescent="0.2">
      <c r="A3589" s="100" t="s">
        <v>18733</v>
      </c>
      <c r="B3589" s="101" t="s">
        <v>16818</v>
      </c>
      <c r="C3589" s="101" t="s">
        <v>15645</v>
      </c>
      <c r="D3589" s="102">
        <v>7.7</v>
      </c>
    </row>
    <row r="3590" spans="1:4" ht="15" customHeight="1" x14ac:dyDescent="0.2">
      <c r="A3590" s="100" t="s">
        <v>18734</v>
      </c>
      <c r="B3590" s="101" t="s">
        <v>18735</v>
      </c>
      <c r="C3590" s="101" t="s">
        <v>15645</v>
      </c>
      <c r="D3590" s="102">
        <v>9.6</v>
      </c>
    </row>
    <row r="3591" spans="1:4" ht="15" customHeight="1" x14ac:dyDescent="0.2">
      <c r="A3591" s="100" t="s">
        <v>18736</v>
      </c>
      <c r="B3591" s="101" t="s">
        <v>18737</v>
      </c>
      <c r="C3591" s="101" t="s">
        <v>15645</v>
      </c>
      <c r="D3591" s="102">
        <v>11.72</v>
      </c>
    </row>
    <row r="3592" spans="1:4" ht="15" customHeight="1" x14ac:dyDescent="0.2">
      <c r="A3592" s="100" t="s">
        <v>18738</v>
      </c>
      <c r="B3592" s="101" t="s">
        <v>18739</v>
      </c>
      <c r="C3592" s="101" t="s">
        <v>15645</v>
      </c>
      <c r="D3592" s="102">
        <v>13.26</v>
      </c>
    </row>
    <row r="3593" spans="1:4" ht="15" customHeight="1" x14ac:dyDescent="0.2">
      <c r="A3593" s="100" t="s">
        <v>18740</v>
      </c>
      <c r="B3593" s="101" t="s">
        <v>18741</v>
      </c>
      <c r="C3593" s="101" t="s">
        <v>15645</v>
      </c>
      <c r="D3593" s="102">
        <v>15.52</v>
      </c>
    </row>
    <row r="3594" spans="1:4" ht="15" customHeight="1" x14ac:dyDescent="0.2">
      <c r="A3594" s="100" t="s">
        <v>18742</v>
      </c>
      <c r="B3594" s="101" t="s">
        <v>18743</v>
      </c>
      <c r="C3594" s="101" t="s">
        <v>15645</v>
      </c>
      <c r="D3594" s="102">
        <v>16.52</v>
      </c>
    </row>
    <row r="3595" spans="1:4" ht="15" customHeight="1" x14ac:dyDescent="0.2">
      <c r="A3595" s="100" t="s">
        <v>18744</v>
      </c>
      <c r="B3595" s="101" t="s">
        <v>18745</v>
      </c>
      <c r="C3595" s="101" t="s">
        <v>15645</v>
      </c>
      <c r="D3595" s="102">
        <v>31.85</v>
      </c>
    </row>
    <row r="3596" spans="1:4" ht="15" customHeight="1" x14ac:dyDescent="0.2">
      <c r="A3596" s="100" t="s">
        <v>18746</v>
      </c>
      <c r="B3596" s="101" t="s">
        <v>16876</v>
      </c>
      <c r="C3596" s="101" t="s">
        <v>15645</v>
      </c>
      <c r="D3596" s="102">
        <v>9.61</v>
      </c>
    </row>
    <row r="3597" spans="1:4" ht="15" customHeight="1" x14ac:dyDescent="0.2">
      <c r="A3597" s="100" t="s">
        <v>18747</v>
      </c>
      <c r="B3597" s="101" t="s">
        <v>16877</v>
      </c>
      <c r="C3597" s="101" t="s">
        <v>15645</v>
      </c>
      <c r="D3597" s="102">
        <v>40.700000000000003</v>
      </c>
    </row>
    <row r="3598" spans="1:4" ht="15" customHeight="1" x14ac:dyDescent="0.2">
      <c r="A3598" s="100" t="s">
        <v>18748</v>
      </c>
      <c r="B3598" s="101" t="s">
        <v>16851</v>
      </c>
      <c r="C3598" s="101" t="s">
        <v>15645</v>
      </c>
      <c r="D3598" s="102">
        <v>18.5</v>
      </c>
    </row>
    <row r="3599" spans="1:4" ht="15" customHeight="1" x14ac:dyDescent="0.2">
      <c r="A3599" s="100" t="s">
        <v>18749</v>
      </c>
      <c r="B3599" s="101" t="s">
        <v>18750</v>
      </c>
      <c r="C3599" s="101" t="s">
        <v>15645</v>
      </c>
      <c r="D3599" s="102">
        <v>104.1</v>
      </c>
    </row>
    <row r="3600" spans="1:4" ht="15" customHeight="1" x14ac:dyDescent="0.2">
      <c r="A3600" s="100" t="s">
        <v>18751</v>
      </c>
      <c r="B3600" s="101" t="s">
        <v>18752</v>
      </c>
      <c r="C3600" s="101" t="s">
        <v>15645</v>
      </c>
      <c r="D3600" s="102">
        <v>104.1</v>
      </c>
    </row>
    <row r="3601" spans="1:4" ht="15" customHeight="1" x14ac:dyDescent="0.2">
      <c r="A3601" s="100" t="s">
        <v>18753</v>
      </c>
      <c r="B3601" s="101" t="s">
        <v>16852</v>
      </c>
      <c r="C3601" s="101" t="s">
        <v>15645</v>
      </c>
      <c r="D3601" s="102">
        <v>48</v>
      </c>
    </row>
    <row r="3602" spans="1:4" ht="15" customHeight="1" x14ac:dyDescent="0.2">
      <c r="A3602" s="100" t="s">
        <v>18754</v>
      </c>
      <c r="B3602" s="101" t="s">
        <v>18755</v>
      </c>
      <c r="C3602" s="101" t="s">
        <v>15645</v>
      </c>
      <c r="D3602" s="102">
        <v>57.41</v>
      </c>
    </row>
    <row r="3603" spans="1:4" ht="15" customHeight="1" x14ac:dyDescent="0.2">
      <c r="A3603" s="100" t="s">
        <v>18756</v>
      </c>
      <c r="B3603" s="101" t="s">
        <v>18757</v>
      </c>
      <c r="C3603" s="101" t="s">
        <v>15645</v>
      </c>
      <c r="D3603" s="102">
        <v>57.41</v>
      </c>
    </row>
    <row r="3604" spans="1:4" ht="15" customHeight="1" x14ac:dyDescent="0.2">
      <c r="A3604" s="100" t="s">
        <v>18758</v>
      </c>
      <c r="B3604" s="101" t="s">
        <v>18759</v>
      </c>
      <c r="C3604" s="101" t="s">
        <v>15645</v>
      </c>
      <c r="D3604" s="102">
        <v>57.41</v>
      </c>
    </row>
    <row r="3605" spans="1:4" ht="15" customHeight="1" x14ac:dyDescent="0.2">
      <c r="A3605" s="100" t="s">
        <v>18760</v>
      </c>
      <c r="B3605" s="101" t="s">
        <v>18761</v>
      </c>
      <c r="C3605" s="101" t="s">
        <v>15645</v>
      </c>
      <c r="D3605" s="102">
        <v>82.62</v>
      </c>
    </row>
    <row r="3606" spans="1:4" ht="15" customHeight="1" x14ac:dyDescent="0.2">
      <c r="A3606" s="100" t="s">
        <v>18762</v>
      </c>
      <c r="B3606" s="101" t="s">
        <v>18763</v>
      </c>
      <c r="C3606" s="101" t="s">
        <v>15645</v>
      </c>
      <c r="D3606" s="102">
        <v>104.1</v>
      </c>
    </row>
    <row r="3607" spans="1:4" ht="15" customHeight="1" x14ac:dyDescent="0.2">
      <c r="A3607" s="100" t="s">
        <v>18764</v>
      </c>
      <c r="B3607" s="101" t="s">
        <v>18765</v>
      </c>
      <c r="C3607" s="101" t="s">
        <v>15645</v>
      </c>
      <c r="D3607" s="102">
        <v>57.41</v>
      </c>
    </row>
    <row r="3608" spans="1:4" ht="15" customHeight="1" x14ac:dyDescent="0.2">
      <c r="A3608" s="100" t="s">
        <v>18766</v>
      </c>
      <c r="B3608" s="101" t="s">
        <v>18767</v>
      </c>
      <c r="C3608" s="101" t="s">
        <v>15645</v>
      </c>
      <c r="D3608" s="102">
        <v>104.1</v>
      </c>
    </row>
    <row r="3609" spans="1:4" ht="15" customHeight="1" x14ac:dyDescent="0.2">
      <c r="A3609" s="100" t="s">
        <v>18768</v>
      </c>
      <c r="B3609" s="101" t="s">
        <v>18769</v>
      </c>
      <c r="C3609" s="101" t="s">
        <v>15645</v>
      </c>
      <c r="D3609" s="102">
        <v>104.1</v>
      </c>
    </row>
    <row r="3610" spans="1:4" ht="15" customHeight="1" x14ac:dyDescent="0.2">
      <c r="A3610" s="100" t="s">
        <v>18770</v>
      </c>
      <c r="B3610" s="101" t="s">
        <v>18771</v>
      </c>
      <c r="C3610" s="101" t="s">
        <v>15645</v>
      </c>
      <c r="D3610" s="102">
        <v>57.41</v>
      </c>
    </row>
    <row r="3611" spans="1:4" ht="15" customHeight="1" x14ac:dyDescent="0.2">
      <c r="A3611" s="100" t="s">
        <v>18772</v>
      </c>
      <c r="B3611" s="101" t="s">
        <v>18773</v>
      </c>
      <c r="C3611" s="101" t="s">
        <v>15645</v>
      </c>
      <c r="D3611" s="102">
        <v>57.41</v>
      </c>
    </row>
    <row r="3612" spans="1:4" ht="15" customHeight="1" x14ac:dyDescent="0.2">
      <c r="A3612" s="100" t="s">
        <v>18774</v>
      </c>
      <c r="B3612" s="101" t="s">
        <v>18775</v>
      </c>
      <c r="C3612" s="101" t="s">
        <v>15645</v>
      </c>
      <c r="D3612" s="102">
        <v>104.1</v>
      </c>
    </row>
    <row r="3613" spans="1:4" ht="15" customHeight="1" x14ac:dyDescent="0.2">
      <c r="A3613" s="100" t="s">
        <v>18776</v>
      </c>
      <c r="B3613" s="101" t="s">
        <v>18777</v>
      </c>
      <c r="C3613" s="101" t="s">
        <v>15645</v>
      </c>
      <c r="D3613" s="102">
        <v>104.1</v>
      </c>
    </row>
    <row r="3614" spans="1:4" ht="15" customHeight="1" x14ac:dyDescent="0.2">
      <c r="A3614" s="100" t="s">
        <v>18778</v>
      </c>
      <c r="B3614" s="101" t="s">
        <v>18779</v>
      </c>
      <c r="C3614" s="101" t="s">
        <v>15645</v>
      </c>
      <c r="D3614" s="102">
        <v>58.85</v>
      </c>
    </row>
    <row r="3615" spans="1:4" ht="15" customHeight="1" x14ac:dyDescent="0.2">
      <c r="A3615" s="100" t="s">
        <v>18780</v>
      </c>
      <c r="B3615" s="101" t="s">
        <v>18781</v>
      </c>
      <c r="C3615" s="101" t="s">
        <v>15645</v>
      </c>
      <c r="D3615" s="102">
        <v>104.1</v>
      </c>
    </row>
    <row r="3616" spans="1:4" ht="15" customHeight="1" x14ac:dyDescent="0.2">
      <c r="A3616" s="100" t="s">
        <v>18782</v>
      </c>
      <c r="B3616" s="101" t="s">
        <v>16853</v>
      </c>
      <c r="C3616" s="101" t="s">
        <v>15645</v>
      </c>
      <c r="D3616" s="102">
        <v>39.5</v>
      </c>
    </row>
    <row r="3617" spans="1:4" ht="15" customHeight="1" x14ac:dyDescent="0.2">
      <c r="A3617" s="100" t="s">
        <v>18783</v>
      </c>
      <c r="B3617" s="101" t="s">
        <v>16850</v>
      </c>
      <c r="C3617" s="101" t="s">
        <v>15645</v>
      </c>
      <c r="D3617" s="102">
        <v>34.619999999999997</v>
      </c>
    </row>
    <row r="3618" spans="1:4" ht="15" customHeight="1" x14ac:dyDescent="0.2">
      <c r="A3618" s="100" t="s">
        <v>18784</v>
      </c>
      <c r="B3618" s="101" t="s">
        <v>18785</v>
      </c>
      <c r="C3618" s="101" t="s">
        <v>15645</v>
      </c>
      <c r="D3618" s="102">
        <v>150</v>
      </c>
    </row>
    <row r="3619" spans="1:4" ht="15" customHeight="1" x14ac:dyDescent="0.2">
      <c r="A3619" s="100" t="s">
        <v>18786</v>
      </c>
      <c r="B3619" s="101" t="s">
        <v>18787</v>
      </c>
      <c r="C3619" s="101" t="s">
        <v>15645</v>
      </c>
      <c r="D3619" s="102">
        <v>150</v>
      </c>
    </row>
    <row r="3620" spans="1:4" ht="15" customHeight="1" x14ac:dyDescent="0.2">
      <c r="A3620" s="100" t="s">
        <v>18788</v>
      </c>
      <c r="B3620" s="101" t="s">
        <v>16867</v>
      </c>
      <c r="C3620" s="101" t="s">
        <v>15645</v>
      </c>
      <c r="D3620" s="102">
        <v>6.52</v>
      </c>
    </row>
    <row r="3621" spans="1:4" ht="15" customHeight="1" x14ac:dyDescent="0.2">
      <c r="A3621" s="100" t="s">
        <v>18789</v>
      </c>
      <c r="B3621" s="101" t="s">
        <v>12062</v>
      </c>
      <c r="C3621" s="101" t="s">
        <v>15645</v>
      </c>
      <c r="D3621" s="102">
        <v>13.24</v>
      </c>
    </row>
    <row r="3622" spans="1:4" ht="15" customHeight="1" x14ac:dyDescent="0.2">
      <c r="A3622" s="100" t="s">
        <v>18790</v>
      </c>
      <c r="B3622" s="101" t="s">
        <v>16868</v>
      </c>
      <c r="C3622" s="101" t="s">
        <v>15645</v>
      </c>
      <c r="D3622" s="102">
        <v>8.86</v>
      </c>
    </row>
    <row r="3623" spans="1:4" ht="15" customHeight="1" x14ac:dyDescent="0.2">
      <c r="A3623" s="100" t="s">
        <v>18791</v>
      </c>
      <c r="B3623" s="101" t="s">
        <v>18792</v>
      </c>
      <c r="C3623" s="101" t="s">
        <v>15645</v>
      </c>
      <c r="D3623" s="102">
        <v>119.12</v>
      </c>
    </row>
    <row r="3624" spans="1:4" ht="15" customHeight="1" x14ac:dyDescent="0.2">
      <c r="A3624" s="100" t="s">
        <v>18793</v>
      </c>
      <c r="B3624" s="101" t="s">
        <v>12066</v>
      </c>
      <c r="C3624" s="101" t="s">
        <v>15645</v>
      </c>
      <c r="D3624" s="102">
        <v>144.12</v>
      </c>
    </row>
    <row r="3625" spans="1:4" ht="15" customHeight="1" x14ac:dyDescent="0.2">
      <c r="A3625" s="100" t="s">
        <v>18794</v>
      </c>
      <c r="B3625" s="101" t="s">
        <v>12068</v>
      </c>
      <c r="C3625" s="101" t="s">
        <v>15645</v>
      </c>
      <c r="D3625" s="102">
        <v>174.12</v>
      </c>
    </row>
    <row r="3626" spans="1:4" ht="15" customHeight="1" x14ac:dyDescent="0.2">
      <c r="A3626" s="100" t="s">
        <v>18795</v>
      </c>
      <c r="B3626" s="101" t="s">
        <v>21544</v>
      </c>
      <c r="C3626" s="101" t="s">
        <v>15645</v>
      </c>
      <c r="D3626" s="102">
        <v>7.11</v>
      </c>
    </row>
    <row r="3627" spans="1:4" ht="15" customHeight="1" x14ac:dyDescent="0.2">
      <c r="A3627" s="100" t="s">
        <v>18796</v>
      </c>
      <c r="B3627" s="101" t="s">
        <v>21545</v>
      </c>
      <c r="C3627" s="101" t="s">
        <v>15645</v>
      </c>
      <c r="D3627" s="102">
        <v>5.0999999999999996</v>
      </c>
    </row>
    <row r="3628" spans="1:4" ht="15" customHeight="1" x14ac:dyDescent="0.2">
      <c r="A3628" s="100" t="s">
        <v>18797</v>
      </c>
      <c r="B3628" s="101" t="s">
        <v>18798</v>
      </c>
      <c r="C3628" s="101" t="s">
        <v>15645</v>
      </c>
      <c r="D3628" s="102">
        <v>10</v>
      </c>
    </row>
    <row r="3629" spans="1:4" ht="15" customHeight="1" x14ac:dyDescent="0.2">
      <c r="A3629" s="100" t="s">
        <v>18799</v>
      </c>
      <c r="B3629" s="101" t="s">
        <v>18800</v>
      </c>
      <c r="C3629" s="101" t="s">
        <v>15645</v>
      </c>
      <c r="D3629" s="102">
        <v>13</v>
      </c>
    </row>
    <row r="3630" spans="1:4" ht="15" customHeight="1" x14ac:dyDescent="0.2">
      <c r="A3630" s="100" t="s">
        <v>18801</v>
      </c>
      <c r="B3630" s="101" t="s">
        <v>18802</v>
      </c>
      <c r="C3630" s="101" t="s">
        <v>15645</v>
      </c>
      <c r="D3630" s="102">
        <v>10</v>
      </c>
    </row>
    <row r="3631" spans="1:4" ht="15" customHeight="1" x14ac:dyDescent="0.2">
      <c r="A3631" s="100" t="s">
        <v>18803</v>
      </c>
      <c r="B3631" s="101" t="s">
        <v>18804</v>
      </c>
      <c r="C3631" s="101" t="s">
        <v>15645</v>
      </c>
      <c r="D3631" s="102">
        <v>13</v>
      </c>
    </row>
    <row r="3632" spans="1:4" ht="15" customHeight="1" x14ac:dyDescent="0.2">
      <c r="A3632" s="100" t="s">
        <v>18805</v>
      </c>
      <c r="B3632" s="101" t="s">
        <v>18806</v>
      </c>
      <c r="C3632" s="101" t="s">
        <v>15645</v>
      </c>
      <c r="D3632" s="102">
        <v>13</v>
      </c>
    </row>
    <row r="3633" spans="1:4" ht="15" customHeight="1" x14ac:dyDescent="0.2">
      <c r="A3633" s="100" t="s">
        <v>18807</v>
      </c>
      <c r="B3633" s="101" t="s">
        <v>18808</v>
      </c>
      <c r="C3633" s="101" t="s">
        <v>15645</v>
      </c>
      <c r="D3633" s="102">
        <v>4.9000000000000004</v>
      </c>
    </row>
    <row r="3634" spans="1:4" ht="15" customHeight="1" x14ac:dyDescent="0.2">
      <c r="A3634" s="100" t="s">
        <v>18809</v>
      </c>
      <c r="B3634" s="101" t="s">
        <v>18810</v>
      </c>
      <c r="C3634" s="101" t="s">
        <v>15645</v>
      </c>
      <c r="D3634" s="102">
        <v>6</v>
      </c>
    </row>
    <row r="3635" spans="1:4" ht="15" customHeight="1" x14ac:dyDescent="0.2">
      <c r="A3635" s="100" t="s">
        <v>18811</v>
      </c>
      <c r="B3635" s="101" t="s">
        <v>18812</v>
      </c>
      <c r="C3635" s="101" t="s">
        <v>15645</v>
      </c>
      <c r="D3635" s="102">
        <v>6.5</v>
      </c>
    </row>
    <row r="3636" spans="1:4" ht="15" customHeight="1" x14ac:dyDescent="0.2">
      <c r="A3636" s="100" t="s">
        <v>18813</v>
      </c>
      <c r="B3636" s="101" t="s">
        <v>18814</v>
      </c>
      <c r="C3636" s="101" t="s">
        <v>15645</v>
      </c>
      <c r="D3636" s="102">
        <v>8.1999999999999993</v>
      </c>
    </row>
    <row r="3637" spans="1:4" ht="15" customHeight="1" x14ac:dyDescent="0.2">
      <c r="A3637" s="100" t="s">
        <v>18815</v>
      </c>
      <c r="B3637" s="101" t="s">
        <v>18816</v>
      </c>
      <c r="C3637" s="101" t="s">
        <v>15645</v>
      </c>
      <c r="D3637" s="102">
        <v>11.32</v>
      </c>
    </row>
    <row r="3638" spans="1:4" ht="15" customHeight="1" x14ac:dyDescent="0.2">
      <c r="A3638" s="100" t="s">
        <v>18817</v>
      </c>
      <c r="B3638" s="101" t="s">
        <v>18818</v>
      </c>
      <c r="C3638" s="101" t="s">
        <v>15645</v>
      </c>
      <c r="D3638" s="102">
        <v>18.47</v>
      </c>
    </row>
    <row r="3639" spans="1:4" ht="15" customHeight="1" x14ac:dyDescent="0.2">
      <c r="A3639" s="100" t="s">
        <v>18819</v>
      </c>
      <c r="B3639" s="101" t="s">
        <v>18820</v>
      </c>
      <c r="C3639" s="101" t="s">
        <v>15645</v>
      </c>
      <c r="D3639" s="102">
        <v>14.5</v>
      </c>
    </row>
    <row r="3640" spans="1:4" ht="15" customHeight="1" x14ac:dyDescent="0.2">
      <c r="A3640" s="100" t="s">
        <v>18821</v>
      </c>
      <c r="B3640" s="101" t="s">
        <v>18822</v>
      </c>
      <c r="C3640" s="101" t="s">
        <v>15645</v>
      </c>
      <c r="D3640" s="102">
        <v>24.67</v>
      </c>
    </row>
    <row r="3641" spans="1:4" ht="15" customHeight="1" x14ac:dyDescent="0.2">
      <c r="A3641" s="100" t="s">
        <v>18823</v>
      </c>
      <c r="B3641" s="101" t="s">
        <v>18824</v>
      </c>
      <c r="C3641" s="101" t="s">
        <v>15645</v>
      </c>
      <c r="D3641" s="102">
        <v>41.6</v>
      </c>
    </row>
    <row r="3642" spans="1:4" ht="15" customHeight="1" x14ac:dyDescent="0.2">
      <c r="A3642" s="100" t="s">
        <v>18825</v>
      </c>
      <c r="B3642" s="101" t="s">
        <v>18826</v>
      </c>
      <c r="C3642" s="101" t="s">
        <v>15645</v>
      </c>
      <c r="D3642" s="102">
        <v>59</v>
      </c>
    </row>
    <row r="3643" spans="1:4" ht="15" customHeight="1" x14ac:dyDescent="0.2">
      <c r="A3643" s="100" t="s">
        <v>18827</v>
      </c>
      <c r="B3643" s="101" t="s">
        <v>21546</v>
      </c>
      <c r="C3643" s="101" t="s">
        <v>15645</v>
      </c>
      <c r="D3643" s="102">
        <v>13.9</v>
      </c>
    </row>
    <row r="3644" spans="1:4" ht="15" customHeight="1" x14ac:dyDescent="0.2">
      <c r="A3644" s="100" t="s">
        <v>18828</v>
      </c>
      <c r="B3644" s="101" t="s">
        <v>21547</v>
      </c>
      <c r="C3644" s="101" t="s">
        <v>15645</v>
      </c>
      <c r="D3644" s="102">
        <v>13.69</v>
      </c>
    </row>
    <row r="3645" spans="1:4" ht="15" customHeight="1" x14ac:dyDescent="0.2">
      <c r="A3645" s="100" t="s">
        <v>18829</v>
      </c>
      <c r="B3645" s="101" t="s">
        <v>21548</v>
      </c>
      <c r="C3645" s="101" t="s">
        <v>15645</v>
      </c>
      <c r="D3645" s="102">
        <v>20.99</v>
      </c>
    </row>
    <row r="3646" spans="1:4" ht="15" customHeight="1" x14ac:dyDescent="0.2">
      <c r="A3646" s="100" t="s">
        <v>18830</v>
      </c>
      <c r="B3646" s="101" t="s">
        <v>21549</v>
      </c>
      <c r="C3646" s="101" t="s">
        <v>15645</v>
      </c>
      <c r="D3646" s="102">
        <v>7.33</v>
      </c>
    </row>
    <row r="3647" spans="1:4" ht="15" customHeight="1" x14ac:dyDescent="0.2">
      <c r="A3647" s="100" t="s">
        <v>18831</v>
      </c>
      <c r="B3647" s="101" t="s">
        <v>21550</v>
      </c>
      <c r="C3647" s="101" t="s">
        <v>15645</v>
      </c>
      <c r="D3647" s="102">
        <v>51.26</v>
      </c>
    </row>
    <row r="3648" spans="1:4" ht="15" customHeight="1" x14ac:dyDescent="0.2">
      <c r="A3648" s="100" t="s">
        <v>18832</v>
      </c>
      <c r="B3648" s="101" t="s">
        <v>18833</v>
      </c>
      <c r="C3648" s="101" t="s">
        <v>15645</v>
      </c>
      <c r="D3648" s="102">
        <v>115.56</v>
      </c>
    </row>
    <row r="3649" spans="1:4" ht="15" customHeight="1" x14ac:dyDescent="0.2">
      <c r="A3649" s="100" t="s">
        <v>18834</v>
      </c>
      <c r="B3649" s="101" t="s">
        <v>18835</v>
      </c>
      <c r="C3649" s="101" t="s">
        <v>15645</v>
      </c>
      <c r="D3649" s="102">
        <v>140.02000000000001</v>
      </c>
    </row>
    <row r="3650" spans="1:4" ht="15" customHeight="1" x14ac:dyDescent="0.2">
      <c r="A3650" s="100" t="s">
        <v>18836</v>
      </c>
      <c r="B3650" s="101" t="s">
        <v>18837</v>
      </c>
      <c r="C3650" s="101" t="s">
        <v>15645</v>
      </c>
      <c r="D3650" s="102">
        <v>74</v>
      </c>
    </row>
    <row r="3651" spans="1:4" ht="15" customHeight="1" x14ac:dyDescent="0.2">
      <c r="A3651" s="100" t="s">
        <v>18838</v>
      </c>
      <c r="B3651" s="101" t="s">
        <v>21551</v>
      </c>
      <c r="C3651" s="101" t="s">
        <v>15645</v>
      </c>
      <c r="D3651" s="102">
        <v>6.62</v>
      </c>
    </row>
    <row r="3652" spans="1:4" ht="15" customHeight="1" x14ac:dyDescent="0.2">
      <c r="A3652" s="100" t="s">
        <v>18839</v>
      </c>
      <c r="B3652" s="101" t="s">
        <v>18840</v>
      </c>
      <c r="C3652" s="101" t="s">
        <v>15645</v>
      </c>
      <c r="D3652" s="102">
        <v>4.0599999999999996</v>
      </c>
    </row>
    <row r="3653" spans="1:4" ht="15" customHeight="1" x14ac:dyDescent="0.2">
      <c r="A3653" s="100" t="s">
        <v>18841</v>
      </c>
      <c r="B3653" s="101" t="s">
        <v>18842</v>
      </c>
      <c r="C3653" s="101" t="s">
        <v>15645</v>
      </c>
      <c r="D3653" s="102">
        <v>5.09</v>
      </c>
    </row>
    <row r="3654" spans="1:4" ht="15" customHeight="1" x14ac:dyDescent="0.2">
      <c r="A3654" s="100" t="s">
        <v>18843</v>
      </c>
      <c r="B3654" s="101" t="s">
        <v>18844</v>
      </c>
      <c r="C3654" s="101" t="s">
        <v>15645</v>
      </c>
      <c r="D3654" s="102">
        <v>8.5</v>
      </c>
    </row>
    <row r="3655" spans="1:4" ht="15" customHeight="1" x14ac:dyDescent="0.2">
      <c r="A3655" s="100" t="s">
        <v>18845</v>
      </c>
      <c r="B3655" s="101" t="s">
        <v>21552</v>
      </c>
      <c r="C3655" s="101" t="s">
        <v>15645</v>
      </c>
      <c r="D3655" s="102">
        <v>3.46</v>
      </c>
    </row>
    <row r="3656" spans="1:4" ht="15" customHeight="1" x14ac:dyDescent="0.2">
      <c r="A3656" s="100" t="s">
        <v>18846</v>
      </c>
      <c r="B3656" s="101" t="s">
        <v>21553</v>
      </c>
      <c r="C3656" s="101" t="s">
        <v>15645</v>
      </c>
      <c r="D3656" s="102">
        <v>4.22</v>
      </c>
    </row>
    <row r="3657" spans="1:4" ht="15" customHeight="1" x14ac:dyDescent="0.2">
      <c r="A3657" s="100" t="s">
        <v>18847</v>
      </c>
      <c r="B3657" s="101" t="s">
        <v>21554</v>
      </c>
      <c r="C3657" s="101" t="s">
        <v>15645</v>
      </c>
      <c r="D3657" s="102">
        <v>4.51</v>
      </c>
    </row>
    <row r="3658" spans="1:4" ht="15" customHeight="1" x14ac:dyDescent="0.2">
      <c r="A3658" s="100" t="s">
        <v>18848</v>
      </c>
      <c r="B3658" s="101" t="s">
        <v>21555</v>
      </c>
      <c r="C3658" s="101" t="s">
        <v>15645</v>
      </c>
      <c r="D3658" s="102">
        <v>5.86</v>
      </c>
    </row>
    <row r="3659" spans="1:4" ht="15" customHeight="1" x14ac:dyDescent="0.2">
      <c r="A3659" s="100" t="s">
        <v>18849</v>
      </c>
      <c r="B3659" s="101" t="s">
        <v>21556</v>
      </c>
      <c r="C3659" s="101" t="s">
        <v>15645</v>
      </c>
      <c r="D3659" s="102">
        <v>9.41</v>
      </c>
    </row>
    <row r="3660" spans="1:4" ht="15" customHeight="1" x14ac:dyDescent="0.2">
      <c r="A3660" s="100" t="s">
        <v>18850</v>
      </c>
      <c r="B3660" s="101" t="s">
        <v>18851</v>
      </c>
      <c r="C3660" s="101" t="s">
        <v>15645</v>
      </c>
      <c r="D3660" s="102">
        <v>846.65</v>
      </c>
    </row>
    <row r="3661" spans="1:4" ht="15" customHeight="1" x14ac:dyDescent="0.2">
      <c r="A3661" s="100" t="s">
        <v>18852</v>
      </c>
      <c r="B3661" s="101" t="s">
        <v>18853</v>
      </c>
      <c r="C3661" s="101" t="s">
        <v>15645</v>
      </c>
      <c r="D3661" s="102">
        <v>1320</v>
      </c>
    </row>
    <row r="3662" spans="1:4" ht="15" customHeight="1" x14ac:dyDescent="0.2">
      <c r="A3662" s="100" t="s">
        <v>18854</v>
      </c>
      <c r="B3662" s="101" t="s">
        <v>18855</v>
      </c>
      <c r="C3662" s="101" t="s">
        <v>15645</v>
      </c>
      <c r="D3662" s="102">
        <v>2118</v>
      </c>
    </row>
    <row r="3663" spans="1:4" ht="15" customHeight="1" x14ac:dyDescent="0.2">
      <c r="A3663" s="100" t="s">
        <v>18856</v>
      </c>
      <c r="B3663" s="101" t="s">
        <v>18857</v>
      </c>
      <c r="C3663" s="101" t="s">
        <v>15645</v>
      </c>
      <c r="D3663" s="102">
        <v>379.13</v>
      </c>
    </row>
    <row r="3664" spans="1:4" ht="15" customHeight="1" x14ac:dyDescent="0.2">
      <c r="A3664" s="100" t="s">
        <v>18858</v>
      </c>
      <c r="B3664" s="101" t="s">
        <v>18859</v>
      </c>
      <c r="C3664" s="101" t="s">
        <v>15645</v>
      </c>
      <c r="D3664" s="102">
        <v>811.32</v>
      </c>
    </row>
    <row r="3665" spans="1:4" ht="15" customHeight="1" x14ac:dyDescent="0.2">
      <c r="A3665" s="100" t="s">
        <v>18860</v>
      </c>
      <c r="B3665" s="101" t="s">
        <v>18861</v>
      </c>
      <c r="C3665" s="101" t="s">
        <v>15645</v>
      </c>
      <c r="D3665" s="102">
        <v>1122.8699999999999</v>
      </c>
    </row>
    <row r="3666" spans="1:4" ht="15" customHeight="1" x14ac:dyDescent="0.2">
      <c r="A3666" s="100" t="s">
        <v>18862</v>
      </c>
      <c r="B3666" s="101" t="s">
        <v>18863</v>
      </c>
      <c r="C3666" s="101" t="s">
        <v>15645</v>
      </c>
      <c r="D3666" s="102">
        <v>193.39</v>
      </c>
    </row>
    <row r="3667" spans="1:4" ht="15" customHeight="1" x14ac:dyDescent="0.2">
      <c r="A3667" s="100" t="s">
        <v>18864</v>
      </c>
      <c r="B3667" s="101" t="s">
        <v>18865</v>
      </c>
      <c r="C3667" s="101" t="s">
        <v>15645</v>
      </c>
      <c r="D3667" s="102">
        <v>249.2</v>
      </c>
    </row>
    <row r="3668" spans="1:4" ht="15" customHeight="1" x14ac:dyDescent="0.2">
      <c r="A3668" s="100" t="s">
        <v>18866</v>
      </c>
      <c r="B3668" s="101" t="s">
        <v>18867</v>
      </c>
      <c r="C3668" s="101" t="s">
        <v>15645</v>
      </c>
      <c r="D3668" s="102">
        <v>521.41999999999996</v>
      </c>
    </row>
    <row r="3669" spans="1:4" ht="15" customHeight="1" x14ac:dyDescent="0.2">
      <c r="A3669" s="100" t="s">
        <v>18868</v>
      </c>
      <c r="B3669" s="101" t="s">
        <v>18869</v>
      </c>
      <c r="C3669" s="101" t="s">
        <v>15645</v>
      </c>
      <c r="D3669" s="102">
        <v>12.58</v>
      </c>
    </row>
    <row r="3670" spans="1:4" ht="15" customHeight="1" x14ac:dyDescent="0.2">
      <c r="A3670" s="100" t="s">
        <v>18870</v>
      </c>
      <c r="B3670" s="101" t="s">
        <v>21557</v>
      </c>
      <c r="C3670" s="101" t="s">
        <v>15645</v>
      </c>
      <c r="D3670" s="102">
        <v>5.72</v>
      </c>
    </row>
    <row r="3671" spans="1:4" ht="15" customHeight="1" x14ac:dyDescent="0.2">
      <c r="A3671" s="100" t="s">
        <v>18871</v>
      </c>
      <c r="B3671" s="101" t="s">
        <v>18872</v>
      </c>
      <c r="C3671" s="101" t="s">
        <v>15645</v>
      </c>
      <c r="D3671" s="102">
        <v>129.16</v>
      </c>
    </row>
    <row r="3672" spans="1:4" ht="15" customHeight="1" x14ac:dyDescent="0.2">
      <c r="A3672" s="100" t="s">
        <v>18873</v>
      </c>
      <c r="B3672" s="101" t="s">
        <v>18874</v>
      </c>
      <c r="C3672" s="101" t="s">
        <v>15645</v>
      </c>
      <c r="D3672" s="102">
        <v>199.8</v>
      </c>
    </row>
    <row r="3673" spans="1:4" ht="15" customHeight="1" x14ac:dyDescent="0.2">
      <c r="A3673" s="100" t="s">
        <v>18875</v>
      </c>
      <c r="B3673" s="101" t="s">
        <v>21558</v>
      </c>
      <c r="C3673" s="101" t="s">
        <v>15645</v>
      </c>
      <c r="D3673" s="102">
        <v>21.83</v>
      </c>
    </row>
    <row r="3674" spans="1:4" ht="15" customHeight="1" x14ac:dyDescent="0.2">
      <c r="A3674" s="100" t="s">
        <v>18876</v>
      </c>
      <c r="B3674" s="101" t="s">
        <v>18877</v>
      </c>
      <c r="C3674" s="101" t="s">
        <v>15645</v>
      </c>
      <c r="D3674" s="102">
        <v>1.56</v>
      </c>
    </row>
    <row r="3675" spans="1:4" ht="15" customHeight="1" x14ac:dyDescent="0.2">
      <c r="A3675" s="100" t="s">
        <v>18878</v>
      </c>
      <c r="B3675" s="101" t="s">
        <v>18879</v>
      </c>
      <c r="C3675" s="101" t="s">
        <v>15645</v>
      </c>
      <c r="D3675" s="102">
        <v>40.32</v>
      </c>
    </row>
    <row r="3676" spans="1:4" ht="15" customHeight="1" x14ac:dyDescent="0.2">
      <c r="A3676" s="100" t="s">
        <v>18880</v>
      </c>
      <c r="B3676" s="101" t="s">
        <v>18881</v>
      </c>
      <c r="C3676" s="101" t="s">
        <v>15645</v>
      </c>
      <c r="D3676" s="102">
        <v>525.22</v>
      </c>
    </row>
    <row r="3677" spans="1:4" ht="15" customHeight="1" x14ac:dyDescent="0.2">
      <c r="A3677" s="100" t="s">
        <v>18882</v>
      </c>
      <c r="B3677" s="101" t="s">
        <v>18883</v>
      </c>
      <c r="C3677" s="101" t="s">
        <v>15645</v>
      </c>
      <c r="D3677" s="102">
        <v>1.8</v>
      </c>
    </row>
    <row r="3678" spans="1:4" ht="15" customHeight="1" x14ac:dyDescent="0.2">
      <c r="A3678" s="100" t="s">
        <v>18884</v>
      </c>
      <c r="B3678" s="101" t="s">
        <v>18885</v>
      </c>
      <c r="C3678" s="101" t="s">
        <v>15645</v>
      </c>
      <c r="D3678" s="102">
        <v>16.32</v>
      </c>
    </row>
    <row r="3679" spans="1:4" ht="15" customHeight="1" x14ac:dyDescent="0.2">
      <c r="A3679" s="100" t="s">
        <v>18886</v>
      </c>
      <c r="B3679" s="101" t="s">
        <v>18887</v>
      </c>
      <c r="C3679" s="101" t="s">
        <v>15645</v>
      </c>
      <c r="D3679" s="102">
        <v>1.74</v>
      </c>
    </row>
    <row r="3680" spans="1:4" ht="15" customHeight="1" x14ac:dyDescent="0.2">
      <c r="A3680" s="100" t="s">
        <v>18888</v>
      </c>
      <c r="B3680" s="101" t="s">
        <v>18889</v>
      </c>
      <c r="C3680" s="101" t="s">
        <v>15645</v>
      </c>
      <c r="D3680" s="102">
        <v>1.8</v>
      </c>
    </row>
    <row r="3681" spans="1:4" ht="15" customHeight="1" x14ac:dyDescent="0.2">
      <c r="A3681" s="100" t="s">
        <v>18890</v>
      </c>
      <c r="B3681" s="101" t="s">
        <v>18891</v>
      </c>
      <c r="C3681" s="101" t="s">
        <v>15645</v>
      </c>
      <c r="D3681" s="102">
        <v>21.93</v>
      </c>
    </row>
    <row r="3682" spans="1:4" ht="15" customHeight="1" x14ac:dyDescent="0.2">
      <c r="A3682" s="100" t="s">
        <v>18892</v>
      </c>
      <c r="B3682" s="101" t="s">
        <v>21559</v>
      </c>
      <c r="C3682" s="101" t="s">
        <v>15645</v>
      </c>
      <c r="D3682" s="102">
        <v>1.92</v>
      </c>
    </row>
    <row r="3683" spans="1:4" ht="15" customHeight="1" x14ac:dyDescent="0.2">
      <c r="A3683" s="100" t="s">
        <v>18893</v>
      </c>
      <c r="B3683" s="101" t="s">
        <v>18894</v>
      </c>
      <c r="C3683" s="101" t="s">
        <v>15645</v>
      </c>
      <c r="D3683" s="102">
        <v>283.87</v>
      </c>
    </row>
    <row r="3684" spans="1:4" ht="15" customHeight="1" x14ac:dyDescent="0.2">
      <c r="A3684" s="100" t="s">
        <v>18895</v>
      </c>
      <c r="B3684" s="101" t="s">
        <v>18896</v>
      </c>
      <c r="C3684" s="101" t="s">
        <v>15645</v>
      </c>
      <c r="D3684" s="102">
        <v>147.72999999999999</v>
      </c>
    </row>
    <row r="3685" spans="1:4" ht="15" customHeight="1" x14ac:dyDescent="0.2">
      <c r="A3685" s="100" t="s">
        <v>18897</v>
      </c>
      <c r="B3685" s="101" t="s">
        <v>21560</v>
      </c>
      <c r="C3685" s="101" t="s">
        <v>15645</v>
      </c>
      <c r="D3685" s="102">
        <v>3.13</v>
      </c>
    </row>
    <row r="3686" spans="1:4" ht="15" customHeight="1" x14ac:dyDescent="0.2">
      <c r="A3686" s="100" t="s">
        <v>18898</v>
      </c>
      <c r="B3686" s="101" t="s">
        <v>18899</v>
      </c>
      <c r="C3686" s="101" t="s">
        <v>15645</v>
      </c>
      <c r="D3686" s="102">
        <v>22.5</v>
      </c>
    </row>
    <row r="3687" spans="1:4" ht="15" customHeight="1" x14ac:dyDescent="0.2">
      <c r="A3687" s="100" t="s">
        <v>18900</v>
      </c>
      <c r="B3687" s="101" t="s">
        <v>21561</v>
      </c>
      <c r="C3687" s="101" t="s">
        <v>15645</v>
      </c>
      <c r="D3687" s="102">
        <v>244.2</v>
      </c>
    </row>
    <row r="3688" spans="1:4" ht="15" customHeight="1" x14ac:dyDescent="0.2">
      <c r="A3688" s="100" t="s">
        <v>18901</v>
      </c>
      <c r="B3688" s="101" t="s">
        <v>18902</v>
      </c>
      <c r="C3688" s="101" t="s">
        <v>15645</v>
      </c>
      <c r="D3688" s="102">
        <v>0.5</v>
      </c>
    </row>
    <row r="3689" spans="1:4" ht="15" customHeight="1" x14ac:dyDescent="0.2">
      <c r="A3689" s="100" t="s">
        <v>18903</v>
      </c>
      <c r="B3689" s="101" t="s">
        <v>12324</v>
      </c>
      <c r="C3689" s="101" t="s">
        <v>15645</v>
      </c>
      <c r="D3689" s="102">
        <v>1.9</v>
      </c>
    </row>
    <row r="3690" spans="1:4" ht="15" customHeight="1" x14ac:dyDescent="0.2">
      <c r="A3690" s="100" t="s">
        <v>18904</v>
      </c>
      <c r="B3690" s="101" t="s">
        <v>18905</v>
      </c>
      <c r="C3690" s="101" t="s">
        <v>15645</v>
      </c>
      <c r="D3690" s="102">
        <v>11.09</v>
      </c>
    </row>
    <row r="3691" spans="1:4" ht="15" customHeight="1" x14ac:dyDescent="0.2">
      <c r="A3691" s="100" t="s">
        <v>18906</v>
      </c>
      <c r="B3691" s="101" t="s">
        <v>21562</v>
      </c>
      <c r="C3691" s="101" t="s">
        <v>15645</v>
      </c>
      <c r="D3691" s="102">
        <v>120.96</v>
      </c>
    </row>
    <row r="3692" spans="1:4" ht="15" customHeight="1" x14ac:dyDescent="0.2">
      <c r="A3692" s="100" t="s">
        <v>18907</v>
      </c>
      <c r="B3692" s="101" t="s">
        <v>18908</v>
      </c>
      <c r="C3692" s="101" t="s">
        <v>15645</v>
      </c>
      <c r="D3692" s="102">
        <v>52.43</v>
      </c>
    </row>
    <row r="3693" spans="1:4" ht="15" customHeight="1" x14ac:dyDescent="0.2">
      <c r="A3693" s="100" t="s">
        <v>18909</v>
      </c>
      <c r="B3693" s="101" t="s">
        <v>21563</v>
      </c>
      <c r="C3693" s="101" t="s">
        <v>15645</v>
      </c>
      <c r="D3693" s="102">
        <v>2.96</v>
      </c>
    </row>
    <row r="3694" spans="1:4" ht="15" customHeight="1" x14ac:dyDescent="0.2">
      <c r="A3694" s="100" t="s">
        <v>18910</v>
      </c>
      <c r="B3694" s="101" t="s">
        <v>18911</v>
      </c>
      <c r="C3694" s="101" t="s">
        <v>15645</v>
      </c>
      <c r="D3694" s="102">
        <v>0.38</v>
      </c>
    </row>
    <row r="3695" spans="1:4" ht="15" customHeight="1" x14ac:dyDescent="0.2">
      <c r="A3695" s="100" t="s">
        <v>18912</v>
      </c>
      <c r="B3695" s="101" t="s">
        <v>21564</v>
      </c>
      <c r="C3695" s="101" t="s">
        <v>15645</v>
      </c>
      <c r="D3695" s="102">
        <v>0.4</v>
      </c>
    </row>
    <row r="3696" spans="1:4" ht="15" customHeight="1" x14ac:dyDescent="0.2">
      <c r="A3696" s="100" t="s">
        <v>18913</v>
      </c>
      <c r="B3696" s="101" t="s">
        <v>18914</v>
      </c>
      <c r="C3696" s="101" t="s">
        <v>15645</v>
      </c>
      <c r="D3696" s="102">
        <v>0.19</v>
      </c>
    </row>
    <row r="3697" spans="1:4" ht="15" customHeight="1" x14ac:dyDescent="0.2">
      <c r="A3697" s="100" t="s">
        <v>18915</v>
      </c>
      <c r="B3697" s="101" t="s">
        <v>21565</v>
      </c>
      <c r="C3697" s="101" t="s">
        <v>15645</v>
      </c>
      <c r="D3697" s="102">
        <v>11.2</v>
      </c>
    </row>
    <row r="3698" spans="1:4" ht="15" customHeight="1" x14ac:dyDescent="0.2">
      <c r="A3698" s="100" t="s">
        <v>18916</v>
      </c>
      <c r="B3698" s="101" t="s">
        <v>18917</v>
      </c>
      <c r="C3698" s="101" t="s">
        <v>15645</v>
      </c>
      <c r="D3698" s="102">
        <v>20</v>
      </c>
    </row>
    <row r="3699" spans="1:4" ht="15" customHeight="1" x14ac:dyDescent="0.2">
      <c r="A3699" s="100" t="s">
        <v>18918</v>
      </c>
      <c r="B3699" s="101" t="s">
        <v>21566</v>
      </c>
      <c r="C3699" s="101" t="s">
        <v>15645</v>
      </c>
      <c r="D3699" s="102">
        <v>34.9</v>
      </c>
    </row>
    <row r="3700" spans="1:4" ht="15" customHeight="1" x14ac:dyDescent="0.2">
      <c r="A3700" s="100" t="s">
        <v>18919</v>
      </c>
      <c r="B3700" s="101" t="s">
        <v>21567</v>
      </c>
      <c r="C3700" s="101" t="s">
        <v>15645</v>
      </c>
      <c r="D3700" s="102">
        <v>6.08</v>
      </c>
    </row>
    <row r="3701" spans="1:4" ht="15" customHeight="1" x14ac:dyDescent="0.2">
      <c r="A3701" s="100" t="s">
        <v>18920</v>
      </c>
      <c r="B3701" s="101" t="s">
        <v>18921</v>
      </c>
      <c r="C3701" s="101" t="s">
        <v>15645</v>
      </c>
      <c r="D3701" s="102">
        <v>18.78</v>
      </c>
    </row>
    <row r="3702" spans="1:4" ht="15" customHeight="1" x14ac:dyDescent="0.2">
      <c r="A3702" s="100" t="s">
        <v>18922</v>
      </c>
      <c r="B3702" s="101" t="s">
        <v>18923</v>
      </c>
      <c r="C3702" s="101" t="s">
        <v>15645</v>
      </c>
      <c r="D3702" s="102">
        <v>557.27</v>
      </c>
    </row>
    <row r="3703" spans="1:4" ht="15" customHeight="1" x14ac:dyDescent="0.2">
      <c r="A3703" s="100" t="s">
        <v>18924</v>
      </c>
      <c r="B3703" s="101" t="s">
        <v>18925</v>
      </c>
      <c r="C3703" s="101" t="s">
        <v>15645</v>
      </c>
      <c r="D3703" s="102">
        <v>65.02</v>
      </c>
    </row>
    <row r="3704" spans="1:4" ht="15" customHeight="1" x14ac:dyDescent="0.2">
      <c r="A3704" s="100" t="s">
        <v>18926</v>
      </c>
      <c r="B3704" s="101" t="s">
        <v>18927</v>
      </c>
      <c r="C3704" s="101" t="s">
        <v>15645</v>
      </c>
      <c r="D3704" s="102">
        <v>5.6</v>
      </c>
    </row>
    <row r="3705" spans="1:4" ht="15" customHeight="1" x14ac:dyDescent="0.2">
      <c r="A3705" s="100" t="s">
        <v>18928</v>
      </c>
      <c r="B3705" s="101" t="s">
        <v>18929</v>
      </c>
      <c r="C3705" s="101" t="s">
        <v>15645</v>
      </c>
      <c r="D3705" s="102">
        <v>74.900000000000006</v>
      </c>
    </row>
    <row r="3706" spans="1:4" ht="15" customHeight="1" x14ac:dyDescent="0.2">
      <c r="A3706" s="100" t="s">
        <v>18930</v>
      </c>
      <c r="B3706" s="101" t="s">
        <v>18931</v>
      </c>
      <c r="C3706" s="101" t="s">
        <v>15645</v>
      </c>
      <c r="D3706" s="102">
        <v>40.79</v>
      </c>
    </row>
    <row r="3707" spans="1:4" ht="15" customHeight="1" x14ac:dyDescent="0.2">
      <c r="A3707" s="100" t="s">
        <v>18932</v>
      </c>
      <c r="B3707" s="101" t="s">
        <v>18933</v>
      </c>
      <c r="C3707" s="101" t="s">
        <v>15645</v>
      </c>
      <c r="D3707" s="102">
        <v>18.010000000000002</v>
      </c>
    </row>
    <row r="3708" spans="1:4" ht="15" customHeight="1" x14ac:dyDescent="0.2">
      <c r="A3708" s="100" t="s">
        <v>18934</v>
      </c>
      <c r="B3708" s="101" t="s">
        <v>18935</v>
      </c>
      <c r="C3708" s="101" t="s">
        <v>15645</v>
      </c>
      <c r="D3708" s="102">
        <v>45.69</v>
      </c>
    </row>
    <row r="3709" spans="1:4" ht="15" customHeight="1" x14ac:dyDescent="0.2">
      <c r="A3709" s="100" t="s">
        <v>18936</v>
      </c>
      <c r="B3709" s="101" t="s">
        <v>18937</v>
      </c>
      <c r="C3709" s="101" t="s">
        <v>15645</v>
      </c>
      <c r="D3709" s="102">
        <v>61.99</v>
      </c>
    </row>
    <row r="3710" spans="1:4" ht="15" customHeight="1" x14ac:dyDescent="0.2">
      <c r="A3710" s="100" t="s">
        <v>28501</v>
      </c>
      <c r="B3710" s="101" t="s">
        <v>28502</v>
      </c>
      <c r="C3710" s="101" t="s">
        <v>54</v>
      </c>
      <c r="D3710" s="102">
        <v>12.01</v>
      </c>
    </row>
    <row r="3711" spans="1:4" ht="15" customHeight="1" x14ac:dyDescent="0.2">
      <c r="A3711" s="100" t="s">
        <v>28503</v>
      </c>
      <c r="B3711" s="101" t="s">
        <v>28504</v>
      </c>
      <c r="C3711" s="101" t="s">
        <v>54</v>
      </c>
      <c r="D3711" s="102">
        <v>17.22</v>
      </c>
    </row>
    <row r="3712" spans="1:4" ht="15" customHeight="1" x14ac:dyDescent="0.2">
      <c r="A3712" s="100" t="s">
        <v>18938</v>
      </c>
      <c r="B3712" s="101" t="s">
        <v>18939</v>
      </c>
      <c r="C3712" s="101" t="s">
        <v>4</v>
      </c>
      <c r="D3712" s="102">
        <v>31.95</v>
      </c>
    </row>
    <row r="3713" spans="1:4" ht="15" customHeight="1" x14ac:dyDescent="0.2">
      <c r="A3713" s="100" t="s">
        <v>28505</v>
      </c>
      <c r="B3713" s="101" t="s">
        <v>28506</v>
      </c>
      <c r="C3713" s="101" t="s">
        <v>54</v>
      </c>
      <c r="D3713" s="102">
        <v>15.83</v>
      </c>
    </row>
    <row r="3714" spans="1:4" ht="15" customHeight="1" x14ac:dyDescent="0.2">
      <c r="A3714" s="100" t="s">
        <v>28507</v>
      </c>
      <c r="B3714" s="101" t="s">
        <v>28508</v>
      </c>
      <c r="C3714" s="101" t="s">
        <v>54</v>
      </c>
      <c r="D3714" s="102">
        <v>28.33</v>
      </c>
    </row>
    <row r="3715" spans="1:4" ht="15" customHeight="1" x14ac:dyDescent="0.2">
      <c r="A3715" s="100" t="s">
        <v>28509</v>
      </c>
      <c r="B3715" s="101" t="s">
        <v>28510</v>
      </c>
      <c r="C3715" s="101" t="s">
        <v>54</v>
      </c>
      <c r="D3715" s="102">
        <v>31.08</v>
      </c>
    </row>
    <row r="3716" spans="1:4" ht="15" customHeight="1" x14ac:dyDescent="0.2">
      <c r="A3716" s="100" t="s">
        <v>28511</v>
      </c>
      <c r="B3716" s="101" t="s">
        <v>28512</v>
      </c>
      <c r="C3716" s="101" t="s">
        <v>54</v>
      </c>
      <c r="D3716" s="102">
        <v>33.950000000000003</v>
      </c>
    </row>
    <row r="3717" spans="1:4" ht="15" customHeight="1" x14ac:dyDescent="0.2">
      <c r="A3717" s="100" t="s">
        <v>28513</v>
      </c>
      <c r="B3717" s="101" t="s">
        <v>28514</v>
      </c>
      <c r="C3717" s="101" t="s">
        <v>54</v>
      </c>
      <c r="D3717" s="102">
        <v>36.11</v>
      </c>
    </row>
    <row r="3718" spans="1:4" ht="15" customHeight="1" x14ac:dyDescent="0.2">
      <c r="A3718" s="100" t="s">
        <v>28515</v>
      </c>
      <c r="B3718" s="101" t="s">
        <v>28516</v>
      </c>
      <c r="C3718" s="101" t="s">
        <v>54</v>
      </c>
      <c r="D3718" s="102">
        <v>34.369999999999997</v>
      </c>
    </row>
    <row r="3719" spans="1:4" ht="15" customHeight="1" x14ac:dyDescent="0.2">
      <c r="A3719" s="100" t="s">
        <v>28517</v>
      </c>
      <c r="B3719" s="101" t="s">
        <v>28518</v>
      </c>
      <c r="C3719" s="101" t="s">
        <v>54</v>
      </c>
      <c r="D3719" s="102">
        <v>34.92</v>
      </c>
    </row>
    <row r="3720" spans="1:4" ht="15" customHeight="1" x14ac:dyDescent="0.2">
      <c r="A3720" s="100" t="s">
        <v>28519</v>
      </c>
      <c r="B3720" s="101" t="s">
        <v>28520</v>
      </c>
      <c r="C3720" s="101" t="s">
        <v>54</v>
      </c>
      <c r="D3720" s="102">
        <v>46.82</v>
      </c>
    </row>
    <row r="3721" spans="1:4" ht="15" customHeight="1" x14ac:dyDescent="0.2">
      <c r="A3721" s="100" t="s">
        <v>28521</v>
      </c>
      <c r="B3721" s="101" t="s">
        <v>28522</v>
      </c>
      <c r="C3721" s="101" t="s">
        <v>54</v>
      </c>
      <c r="D3721" s="102">
        <v>36.68</v>
      </c>
    </row>
    <row r="3722" spans="1:4" ht="15" customHeight="1" x14ac:dyDescent="0.2">
      <c r="A3722" s="100" t="s">
        <v>28523</v>
      </c>
      <c r="B3722" s="101" t="s">
        <v>28524</v>
      </c>
      <c r="C3722" s="101" t="s">
        <v>54</v>
      </c>
      <c r="D3722" s="102">
        <v>41.27</v>
      </c>
    </row>
    <row r="3723" spans="1:4" ht="15" customHeight="1" x14ac:dyDescent="0.2">
      <c r="A3723" s="100" t="s">
        <v>28525</v>
      </c>
      <c r="B3723" s="101" t="s">
        <v>28526</v>
      </c>
      <c r="C3723" s="101" t="s">
        <v>54</v>
      </c>
      <c r="D3723" s="102">
        <v>10.55</v>
      </c>
    </row>
    <row r="3724" spans="1:4" ht="15" customHeight="1" x14ac:dyDescent="0.2">
      <c r="A3724" s="100" t="s">
        <v>28527</v>
      </c>
      <c r="B3724" s="101" t="s">
        <v>21568</v>
      </c>
      <c r="C3724" s="101" t="s">
        <v>54</v>
      </c>
      <c r="D3724" s="102">
        <v>31.92</v>
      </c>
    </row>
    <row r="3725" spans="1:4" ht="15" customHeight="1" x14ac:dyDescent="0.2">
      <c r="A3725" s="100" t="s">
        <v>28528</v>
      </c>
      <c r="B3725" s="101" t="s">
        <v>28529</v>
      </c>
      <c r="C3725" s="101" t="s">
        <v>54</v>
      </c>
      <c r="D3725" s="102">
        <v>52.75</v>
      </c>
    </row>
    <row r="3726" spans="1:4" ht="15" customHeight="1" x14ac:dyDescent="0.2">
      <c r="A3726" s="100" t="s">
        <v>28530</v>
      </c>
      <c r="B3726" s="101" t="s">
        <v>28531</v>
      </c>
      <c r="C3726" s="101" t="s">
        <v>54</v>
      </c>
      <c r="D3726" s="102">
        <v>60</v>
      </c>
    </row>
    <row r="3727" spans="1:4" ht="15" customHeight="1" x14ac:dyDescent="0.2">
      <c r="A3727" s="100" t="s">
        <v>18940</v>
      </c>
      <c r="B3727" s="101" t="s">
        <v>18941</v>
      </c>
      <c r="C3727" s="101" t="s">
        <v>15645</v>
      </c>
      <c r="D3727" s="102">
        <v>11.44</v>
      </c>
    </row>
    <row r="3728" spans="1:4" ht="15" customHeight="1" x14ac:dyDescent="0.2">
      <c r="A3728" s="100" t="s">
        <v>28532</v>
      </c>
      <c r="B3728" s="101" t="s">
        <v>28533</v>
      </c>
      <c r="C3728" s="101" t="s">
        <v>4</v>
      </c>
      <c r="D3728" s="102">
        <v>3.17</v>
      </c>
    </row>
    <row r="3729" spans="1:4" ht="15" customHeight="1" x14ac:dyDescent="0.2">
      <c r="A3729" s="100" t="s">
        <v>28534</v>
      </c>
      <c r="B3729" s="101" t="s">
        <v>28535</v>
      </c>
      <c r="C3729" s="101" t="s">
        <v>54</v>
      </c>
      <c r="D3729" s="102">
        <v>10.77</v>
      </c>
    </row>
    <row r="3730" spans="1:4" ht="15" customHeight="1" x14ac:dyDescent="0.2">
      <c r="A3730" s="100" t="s">
        <v>28536</v>
      </c>
      <c r="B3730" s="101" t="s">
        <v>28537</v>
      </c>
      <c r="C3730" s="101" t="s">
        <v>4</v>
      </c>
      <c r="D3730" s="102">
        <v>6.48</v>
      </c>
    </row>
    <row r="3731" spans="1:4" ht="15" customHeight="1" x14ac:dyDescent="0.2">
      <c r="A3731" s="100" t="s">
        <v>28538</v>
      </c>
      <c r="B3731" s="101" t="s">
        <v>28539</v>
      </c>
      <c r="C3731" s="101" t="s">
        <v>54</v>
      </c>
      <c r="D3731" s="102">
        <v>13.54</v>
      </c>
    </row>
    <row r="3732" spans="1:4" ht="15" customHeight="1" x14ac:dyDescent="0.2">
      <c r="A3732" s="100" t="s">
        <v>28540</v>
      </c>
      <c r="B3732" s="101" t="s">
        <v>28541</v>
      </c>
      <c r="C3732" s="101" t="s">
        <v>54</v>
      </c>
      <c r="D3732" s="102">
        <v>38.96</v>
      </c>
    </row>
    <row r="3733" spans="1:4" ht="15" customHeight="1" x14ac:dyDescent="0.2">
      <c r="A3733" s="100" t="s">
        <v>28542</v>
      </c>
      <c r="B3733" s="101" t="s">
        <v>28543</v>
      </c>
      <c r="C3733" s="101" t="s">
        <v>54</v>
      </c>
      <c r="D3733" s="102">
        <v>8.56</v>
      </c>
    </row>
    <row r="3734" spans="1:4" ht="15" customHeight="1" x14ac:dyDescent="0.2">
      <c r="A3734" s="100" t="s">
        <v>28544</v>
      </c>
      <c r="B3734" s="101" t="s">
        <v>28545</v>
      </c>
      <c r="C3734" s="101" t="s">
        <v>54</v>
      </c>
      <c r="D3734" s="102">
        <v>32.5</v>
      </c>
    </row>
    <row r="3735" spans="1:4" ht="15" customHeight="1" x14ac:dyDescent="0.2">
      <c r="A3735" s="100" t="s">
        <v>28546</v>
      </c>
      <c r="B3735" s="101" t="s">
        <v>28547</v>
      </c>
      <c r="C3735" s="101" t="s">
        <v>54</v>
      </c>
      <c r="D3735" s="102">
        <v>32.6</v>
      </c>
    </row>
    <row r="3736" spans="1:4" ht="15" customHeight="1" x14ac:dyDescent="0.2">
      <c r="A3736" s="100" t="s">
        <v>18942</v>
      </c>
      <c r="B3736" s="101" t="s">
        <v>18943</v>
      </c>
      <c r="C3736" s="101" t="s">
        <v>15645</v>
      </c>
      <c r="D3736" s="102">
        <v>13.99</v>
      </c>
    </row>
    <row r="3737" spans="1:4" ht="15" customHeight="1" x14ac:dyDescent="0.2">
      <c r="A3737" s="100" t="s">
        <v>28548</v>
      </c>
      <c r="B3737" s="101" t="s">
        <v>28549</v>
      </c>
      <c r="C3737" s="101" t="s">
        <v>54</v>
      </c>
      <c r="D3737" s="102">
        <v>23.22</v>
      </c>
    </row>
    <row r="3738" spans="1:4" ht="15" customHeight="1" x14ac:dyDescent="0.2">
      <c r="A3738" s="100" t="s">
        <v>18944</v>
      </c>
      <c r="B3738" s="101" t="s">
        <v>18945</v>
      </c>
      <c r="C3738" s="101" t="s">
        <v>4</v>
      </c>
      <c r="D3738" s="102">
        <v>39.46</v>
      </c>
    </row>
    <row r="3739" spans="1:4" ht="15" customHeight="1" x14ac:dyDescent="0.2">
      <c r="A3739" s="100" t="s">
        <v>18946</v>
      </c>
      <c r="B3739" s="101" t="s">
        <v>16848</v>
      </c>
      <c r="C3739" s="101" t="s">
        <v>15645</v>
      </c>
      <c r="D3739" s="102">
        <v>1.91</v>
      </c>
    </row>
    <row r="3740" spans="1:4" ht="15" customHeight="1" x14ac:dyDescent="0.2">
      <c r="A3740" s="100" t="s">
        <v>18947</v>
      </c>
      <c r="B3740" s="101" t="s">
        <v>18948</v>
      </c>
      <c r="C3740" s="101" t="s">
        <v>15645</v>
      </c>
      <c r="D3740" s="102">
        <v>0.8</v>
      </c>
    </row>
    <row r="3741" spans="1:4" ht="15" customHeight="1" x14ac:dyDescent="0.2">
      <c r="A3741" s="100" t="s">
        <v>28550</v>
      </c>
      <c r="B3741" s="101" t="s">
        <v>28551</v>
      </c>
      <c r="C3741" s="101" t="s">
        <v>15645</v>
      </c>
      <c r="D3741" s="102">
        <v>3.2</v>
      </c>
    </row>
    <row r="3742" spans="1:4" ht="15" customHeight="1" x14ac:dyDescent="0.2">
      <c r="A3742" s="100" t="s">
        <v>28552</v>
      </c>
      <c r="B3742" s="101" t="s">
        <v>28553</v>
      </c>
      <c r="C3742" s="101" t="s">
        <v>15645</v>
      </c>
      <c r="D3742" s="102">
        <v>6</v>
      </c>
    </row>
    <row r="3743" spans="1:4" ht="15" customHeight="1" x14ac:dyDescent="0.2">
      <c r="A3743" s="100" t="s">
        <v>18949</v>
      </c>
      <c r="B3743" s="101" t="s">
        <v>18950</v>
      </c>
      <c r="C3743" s="101" t="s">
        <v>54</v>
      </c>
      <c r="D3743" s="102">
        <v>25.87</v>
      </c>
    </row>
    <row r="3744" spans="1:4" ht="15" customHeight="1" x14ac:dyDescent="0.2">
      <c r="A3744" s="100" t="s">
        <v>18951</v>
      </c>
      <c r="B3744" s="101" t="s">
        <v>18952</v>
      </c>
      <c r="C3744" s="101" t="s">
        <v>4</v>
      </c>
      <c r="D3744" s="102">
        <v>35.19</v>
      </c>
    </row>
    <row r="3745" spans="1:4" ht="15" customHeight="1" x14ac:dyDescent="0.2">
      <c r="A3745" s="100" t="s">
        <v>18953</v>
      </c>
      <c r="B3745" s="101" t="s">
        <v>18954</v>
      </c>
      <c r="C3745" s="101" t="s">
        <v>2</v>
      </c>
      <c r="D3745" s="102">
        <v>67.97</v>
      </c>
    </row>
    <row r="3746" spans="1:4" ht="15" customHeight="1" x14ac:dyDescent="0.2">
      <c r="A3746" s="100" t="s">
        <v>18955</v>
      </c>
      <c r="B3746" s="101" t="s">
        <v>18956</v>
      </c>
      <c r="C3746" s="101" t="s">
        <v>2</v>
      </c>
      <c r="D3746" s="102">
        <v>83.67</v>
      </c>
    </row>
    <row r="3747" spans="1:4" ht="15" customHeight="1" x14ac:dyDescent="0.2">
      <c r="A3747" s="100" t="s">
        <v>18957</v>
      </c>
      <c r="B3747" s="101" t="s">
        <v>18958</v>
      </c>
      <c r="C3747" s="101" t="s">
        <v>2</v>
      </c>
      <c r="D3747" s="102">
        <v>100.92</v>
      </c>
    </row>
    <row r="3748" spans="1:4" ht="15" customHeight="1" x14ac:dyDescent="0.2">
      <c r="A3748" s="100" t="s">
        <v>18959</v>
      </c>
      <c r="B3748" s="101" t="s">
        <v>18960</v>
      </c>
      <c r="C3748" s="101" t="s">
        <v>2</v>
      </c>
      <c r="D3748" s="102">
        <v>136.97</v>
      </c>
    </row>
    <row r="3749" spans="1:4" ht="15" customHeight="1" x14ac:dyDescent="0.2">
      <c r="A3749" s="100" t="s">
        <v>18961</v>
      </c>
      <c r="B3749" s="101" t="s">
        <v>18962</v>
      </c>
      <c r="C3749" s="101" t="s">
        <v>3</v>
      </c>
      <c r="D3749" s="102">
        <v>16.93</v>
      </c>
    </row>
    <row r="3750" spans="1:4" ht="15" customHeight="1" x14ac:dyDescent="0.2">
      <c r="A3750" s="100" t="s">
        <v>18963</v>
      </c>
      <c r="B3750" s="101" t="s">
        <v>18964</v>
      </c>
      <c r="C3750" s="101" t="s">
        <v>3</v>
      </c>
      <c r="D3750" s="102">
        <v>27.9</v>
      </c>
    </row>
    <row r="3751" spans="1:4" ht="15" customHeight="1" x14ac:dyDescent="0.2">
      <c r="A3751" s="100" t="s">
        <v>18965</v>
      </c>
      <c r="B3751" s="101" t="s">
        <v>21569</v>
      </c>
      <c r="C3751" s="101" t="s">
        <v>3</v>
      </c>
      <c r="D3751" s="102">
        <v>35</v>
      </c>
    </row>
    <row r="3752" spans="1:4" ht="15" customHeight="1" x14ac:dyDescent="0.2">
      <c r="A3752" s="100" t="s">
        <v>28554</v>
      </c>
      <c r="B3752" s="101" t="s">
        <v>28555</v>
      </c>
      <c r="C3752" s="101" t="s">
        <v>15645</v>
      </c>
      <c r="D3752" s="102">
        <v>20</v>
      </c>
    </row>
    <row r="3753" spans="1:4" ht="15" customHeight="1" x14ac:dyDescent="0.2">
      <c r="A3753" s="100" t="s">
        <v>18966</v>
      </c>
      <c r="B3753" s="101" t="s">
        <v>16854</v>
      </c>
      <c r="C3753" s="101" t="s">
        <v>15645</v>
      </c>
      <c r="D3753" s="102">
        <v>59.85</v>
      </c>
    </row>
    <row r="3754" spans="1:4" ht="15" customHeight="1" x14ac:dyDescent="0.2">
      <c r="A3754" s="100" t="s">
        <v>18967</v>
      </c>
      <c r="B3754" s="101" t="s">
        <v>18968</v>
      </c>
      <c r="C3754" s="101" t="s">
        <v>15645</v>
      </c>
      <c r="D3754" s="102">
        <v>60.85</v>
      </c>
    </row>
    <row r="3755" spans="1:4" ht="15" customHeight="1" x14ac:dyDescent="0.2">
      <c r="A3755" s="100" t="s">
        <v>18969</v>
      </c>
      <c r="B3755" s="101" t="s">
        <v>18970</v>
      </c>
      <c r="C3755" s="101" t="s">
        <v>15645</v>
      </c>
      <c r="D3755" s="102">
        <v>52</v>
      </c>
    </row>
    <row r="3756" spans="1:4" ht="15" customHeight="1" x14ac:dyDescent="0.2">
      <c r="A3756" s="100" t="s">
        <v>18971</v>
      </c>
      <c r="B3756" s="101" t="s">
        <v>18972</v>
      </c>
      <c r="C3756" s="101" t="s">
        <v>15645</v>
      </c>
      <c r="D3756" s="102">
        <v>28</v>
      </c>
    </row>
    <row r="3757" spans="1:4" ht="15" customHeight="1" x14ac:dyDescent="0.2">
      <c r="A3757" s="100" t="s">
        <v>18973</v>
      </c>
      <c r="B3757" s="101" t="s">
        <v>18974</v>
      </c>
      <c r="C3757" s="101" t="s">
        <v>15645</v>
      </c>
      <c r="D3757" s="102">
        <v>52</v>
      </c>
    </row>
    <row r="3758" spans="1:4" ht="15" customHeight="1" x14ac:dyDescent="0.2">
      <c r="A3758" s="100" t="s">
        <v>18975</v>
      </c>
      <c r="B3758" s="101" t="s">
        <v>18976</v>
      </c>
      <c r="C3758" s="101" t="s">
        <v>15645</v>
      </c>
      <c r="D3758" s="102">
        <v>99.9</v>
      </c>
    </row>
    <row r="3759" spans="1:4" ht="15" customHeight="1" x14ac:dyDescent="0.2">
      <c r="A3759" s="100" t="s">
        <v>18977</v>
      </c>
      <c r="B3759" s="101" t="s">
        <v>18978</v>
      </c>
      <c r="C3759" s="101" t="s">
        <v>2</v>
      </c>
      <c r="D3759" s="102">
        <v>35</v>
      </c>
    </row>
    <row r="3760" spans="1:4" ht="15" customHeight="1" x14ac:dyDescent="0.2">
      <c r="A3760" s="100" t="s">
        <v>18979</v>
      </c>
      <c r="B3760" s="101" t="s">
        <v>18980</v>
      </c>
      <c r="C3760" s="101" t="s">
        <v>2</v>
      </c>
      <c r="D3760" s="102">
        <v>46.8</v>
      </c>
    </row>
    <row r="3761" spans="1:4" ht="15" customHeight="1" x14ac:dyDescent="0.2">
      <c r="A3761" s="100" t="s">
        <v>18981</v>
      </c>
      <c r="B3761" s="101" t="s">
        <v>18982</v>
      </c>
      <c r="C3761" s="101" t="s">
        <v>2</v>
      </c>
      <c r="D3761" s="102">
        <v>49.83</v>
      </c>
    </row>
    <row r="3762" spans="1:4" ht="15" customHeight="1" x14ac:dyDescent="0.2">
      <c r="A3762" s="100" t="s">
        <v>18983</v>
      </c>
      <c r="B3762" s="101" t="s">
        <v>21570</v>
      </c>
      <c r="C3762" s="101" t="s">
        <v>2</v>
      </c>
      <c r="D3762" s="102">
        <v>55</v>
      </c>
    </row>
    <row r="3763" spans="1:4" ht="15" customHeight="1" x14ac:dyDescent="0.2">
      <c r="A3763" s="100" t="s">
        <v>18984</v>
      </c>
      <c r="B3763" s="101" t="s">
        <v>18985</v>
      </c>
      <c r="C3763" s="101" t="s">
        <v>15645</v>
      </c>
      <c r="D3763" s="102">
        <v>385</v>
      </c>
    </row>
    <row r="3764" spans="1:4" ht="15" customHeight="1" x14ac:dyDescent="0.2">
      <c r="A3764" s="100" t="s">
        <v>28556</v>
      </c>
      <c r="B3764" s="101" t="s">
        <v>28557</v>
      </c>
      <c r="C3764" s="101" t="s">
        <v>15645</v>
      </c>
      <c r="D3764" s="102">
        <v>1195</v>
      </c>
    </row>
    <row r="3765" spans="1:4" ht="15" customHeight="1" x14ac:dyDescent="0.2">
      <c r="A3765" s="100" t="s">
        <v>28558</v>
      </c>
      <c r="B3765" s="101" t="s">
        <v>28559</v>
      </c>
      <c r="C3765" s="101" t="s">
        <v>15645</v>
      </c>
      <c r="D3765" s="102">
        <v>1295</v>
      </c>
    </row>
    <row r="3766" spans="1:4" ht="15" customHeight="1" x14ac:dyDescent="0.2">
      <c r="A3766" s="100" t="s">
        <v>18986</v>
      </c>
      <c r="B3766" s="101" t="s">
        <v>18987</v>
      </c>
      <c r="C3766" s="101" t="s">
        <v>15645</v>
      </c>
      <c r="D3766" s="102">
        <v>198</v>
      </c>
    </row>
    <row r="3767" spans="1:4" ht="15" customHeight="1" x14ac:dyDescent="0.2">
      <c r="A3767" s="100" t="s">
        <v>18988</v>
      </c>
      <c r="B3767" s="101" t="s">
        <v>18989</v>
      </c>
      <c r="C3767" s="101" t="s">
        <v>15645</v>
      </c>
      <c r="D3767" s="102">
        <v>279</v>
      </c>
    </row>
    <row r="3768" spans="1:4" ht="15" customHeight="1" x14ac:dyDescent="0.2">
      <c r="A3768" s="100" t="s">
        <v>28560</v>
      </c>
      <c r="B3768" s="101" t="s">
        <v>28561</v>
      </c>
      <c r="C3768" s="101" t="s">
        <v>15645</v>
      </c>
      <c r="D3768" s="102">
        <v>34.299999999999997</v>
      </c>
    </row>
    <row r="3769" spans="1:4" ht="15" customHeight="1" x14ac:dyDescent="0.2">
      <c r="A3769" s="100" t="s">
        <v>28562</v>
      </c>
      <c r="B3769" s="101" t="s">
        <v>28563</v>
      </c>
      <c r="C3769" s="101" t="s">
        <v>15645</v>
      </c>
      <c r="D3769" s="102">
        <v>71</v>
      </c>
    </row>
    <row r="3770" spans="1:4" ht="15" customHeight="1" x14ac:dyDescent="0.2">
      <c r="A3770" s="100" t="s">
        <v>28564</v>
      </c>
      <c r="B3770" s="101" t="s">
        <v>28565</v>
      </c>
      <c r="C3770" s="101" t="s">
        <v>15645</v>
      </c>
      <c r="D3770" s="102">
        <v>250</v>
      </c>
    </row>
    <row r="3771" spans="1:4" ht="15" customHeight="1" x14ac:dyDescent="0.2">
      <c r="A3771" s="100" t="s">
        <v>28566</v>
      </c>
      <c r="B3771" s="101" t="s">
        <v>28567</v>
      </c>
      <c r="C3771" s="101" t="s">
        <v>15645</v>
      </c>
      <c r="D3771" s="102">
        <v>20</v>
      </c>
    </row>
    <row r="3772" spans="1:4" ht="15" customHeight="1" x14ac:dyDescent="0.2">
      <c r="A3772" s="100" t="s">
        <v>28568</v>
      </c>
      <c r="B3772" s="101" t="s">
        <v>28569</v>
      </c>
      <c r="C3772" s="101" t="s">
        <v>15645</v>
      </c>
      <c r="D3772" s="102">
        <v>73</v>
      </c>
    </row>
    <row r="3773" spans="1:4" ht="15" customHeight="1" x14ac:dyDescent="0.2">
      <c r="A3773" s="100" t="s">
        <v>28570</v>
      </c>
      <c r="B3773" s="101" t="s">
        <v>28571</v>
      </c>
      <c r="C3773" s="101" t="s">
        <v>15645</v>
      </c>
      <c r="D3773" s="102">
        <v>141</v>
      </c>
    </row>
    <row r="3774" spans="1:4" ht="15" customHeight="1" x14ac:dyDescent="0.2">
      <c r="A3774" s="100" t="s">
        <v>28572</v>
      </c>
      <c r="B3774" s="101" t="s">
        <v>28573</v>
      </c>
      <c r="C3774" s="101" t="s">
        <v>15645</v>
      </c>
      <c r="D3774" s="102">
        <v>290</v>
      </c>
    </row>
    <row r="3775" spans="1:4" ht="15" customHeight="1" x14ac:dyDescent="0.2">
      <c r="A3775" s="100" t="s">
        <v>28574</v>
      </c>
      <c r="B3775" s="101" t="s">
        <v>28575</v>
      </c>
      <c r="C3775" s="101" t="s">
        <v>15645</v>
      </c>
      <c r="D3775" s="102">
        <v>470</v>
      </c>
    </row>
    <row r="3776" spans="1:4" ht="15" customHeight="1" x14ac:dyDescent="0.2">
      <c r="A3776" s="100" t="s">
        <v>21571</v>
      </c>
      <c r="B3776" s="101" t="s">
        <v>21572</v>
      </c>
      <c r="C3776" s="101" t="s">
        <v>15645</v>
      </c>
      <c r="D3776" s="102">
        <v>32.11</v>
      </c>
    </row>
    <row r="3777" spans="1:4" ht="15" customHeight="1" x14ac:dyDescent="0.2">
      <c r="A3777" s="100" t="s">
        <v>21573</v>
      </c>
      <c r="B3777" s="101" t="s">
        <v>21574</v>
      </c>
      <c r="C3777" s="101" t="s">
        <v>15645</v>
      </c>
      <c r="D3777" s="102">
        <v>66.7</v>
      </c>
    </row>
    <row r="3778" spans="1:4" ht="15" customHeight="1" x14ac:dyDescent="0.2">
      <c r="A3778" s="100" t="s">
        <v>21575</v>
      </c>
      <c r="B3778" s="101" t="s">
        <v>21576</v>
      </c>
      <c r="C3778" s="101" t="s">
        <v>15645</v>
      </c>
      <c r="D3778" s="102">
        <v>163.72999999999999</v>
      </c>
    </row>
    <row r="3779" spans="1:4" ht="15" customHeight="1" x14ac:dyDescent="0.2">
      <c r="A3779" s="100" t="s">
        <v>21577</v>
      </c>
      <c r="B3779" s="101" t="s">
        <v>21578</v>
      </c>
      <c r="C3779" s="101" t="s">
        <v>15645</v>
      </c>
      <c r="D3779" s="102">
        <v>205.13</v>
      </c>
    </row>
    <row r="3780" spans="1:4" ht="15" customHeight="1" x14ac:dyDescent="0.2">
      <c r="A3780" s="100" t="s">
        <v>21579</v>
      </c>
      <c r="B3780" s="101" t="s">
        <v>21580</v>
      </c>
      <c r="C3780" s="101" t="s">
        <v>15645</v>
      </c>
      <c r="D3780" s="102">
        <v>260</v>
      </c>
    </row>
    <row r="3781" spans="1:4" ht="15" customHeight="1" x14ac:dyDescent="0.2">
      <c r="A3781" s="100" t="s">
        <v>18990</v>
      </c>
      <c r="B3781" s="101" t="s">
        <v>18991</v>
      </c>
      <c r="C3781" s="101" t="s">
        <v>15645</v>
      </c>
      <c r="D3781" s="102">
        <v>119</v>
      </c>
    </row>
    <row r="3782" spans="1:4" ht="15" customHeight="1" x14ac:dyDescent="0.2">
      <c r="A3782" s="100" t="s">
        <v>18992</v>
      </c>
      <c r="B3782" s="101" t="s">
        <v>18993</v>
      </c>
      <c r="C3782" s="101" t="s">
        <v>15645</v>
      </c>
      <c r="D3782" s="102">
        <v>143</v>
      </c>
    </row>
    <row r="3783" spans="1:4" ht="15" customHeight="1" x14ac:dyDescent="0.2">
      <c r="A3783" s="100" t="s">
        <v>18994</v>
      </c>
      <c r="B3783" s="101" t="s">
        <v>18995</v>
      </c>
      <c r="C3783" s="101" t="s">
        <v>15645</v>
      </c>
      <c r="D3783" s="102">
        <v>163</v>
      </c>
    </row>
    <row r="3784" spans="1:4" ht="15" customHeight="1" x14ac:dyDescent="0.2">
      <c r="A3784" s="100" t="s">
        <v>18996</v>
      </c>
      <c r="B3784" s="101" t="s">
        <v>18997</v>
      </c>
      <c r="C3784" s="101" t="s">
        <v>15645</v>
      </c>
      <c r="D3784" s="102">
        <v>243.19</v>
      </c>
    </row>
    <row r="3785" spans="1:4" ht="15" customHeight="1" x14ac:dyDescent="0.2">
      <c r="A3785" s="100" t="s">
        <v>18998</v>
      </c>
      <c r="B3785" s="101" t="s">
        <v>16864</v>
      </c>
      <c r="C3785" s="101" t="s">
        <v>4</v>
      </c>
      <c r="D3785" s="102">
        <v>14.17</v>
      </c>
    </row>
    <row r="3786" spans="1:4" ht="15" customHeight="1" x14ac:dyDescent="0.2">
      <c r="A3786" s="100" t="s">
        <v>28576</v>
      </c>
      <c r="B3786" s="101" t="s">
        <v>28577</v>
      </c>
      <c r="C3786" s="101" t="s">
        <v>4</v>
      </c>
      <c r="D3786" s="102">
        <v>28.37</v>
      </c>
    </row>
    <row r="3787" spans="1:4" ht="15" customHeight="1" x14ac:dyDescent="0.2">
      <c r="A3787" s="100" t="s">
        <v>18999</v>
      </c>
      <c r="B3787" s="101" t="s">
        <v>19000</v>
      </c>
      <c r="C3787" s="101" t="s">
        <v>4</v>
      </c>
      <c r="D3787" s="102">
        <v>24.87</v>
      </c>
    </row>
    <row r="3788" spans="1:4" ht="15" customHeight="1" x14ac:dyDescent="0.2">
      <c r="A3788" s="100" t="s">
        <v>19001</v>
      </c>
      <c r="B3788" s="101" t="s">
        <v>16834</v>
      </c>
      <c r="C3788" s="101" t="s">
        <v>4</v>
      </c>
      <c r="D3788" s="102">
        <v>29.9</v>
      </c>
    </row>
    <row r="3789" spans="1:4" ht="15" customHeight="1" x14ac:dyDescent="0.2">
      <c r="A3789" s="100" t="s">
        <v>19002</v>
      </c>
      <c r="B3789" s="101" t="s">
        <v>19003</v>
      </c>
      <c r="C3789" s="101" t="s">
        <v>15645</v>
      </c>
      <c r="D3789" s="102">
        <v>1.27</v>
      </c>
    </row>
    <row r="3790" spans="1:4" ht="15" customHeight="1" x14ac:dyDescent="0.2">
      <c r="A3790" s="100" t="s">
        <v>19004</v>
      </c>
      <c r="B3790" s="101" t="s">
        <v>19005</v>
      </c>
      <c r="C3790" s="101" t="s">
        <v>15645</v>
      </c>
      <c r="D3790" s="102">
        <v>2.39</v>
      </c>
    </row>
    <row r="3791" spans="1:4" ht="15" customHeight="1" x14ac:dyDescent="0.2">
      <c r="A3791" s="100" t="s">
        <v>19006</v>
      </c>
      <c r="B3791" s="101" t="s">
        <v>16822</v>
      </c>
      <c r="C3791" s="101" t="s">
        <v>4</v>
      </c>
      <c r="D3791" s="102">
        <v>22.2</v>
      </c>
    </row>
    <row r="3792" spans="1:4" ht="15" customHeight="1" x14ac:dyDescent="0.2">
      <c r="A3792" s="100" t="s">
        <v>19007</v>
      </c>
      <c r="B3792" s="101" t="s">
        <v>19008</v>
      </c>
      <c r="C3792" s="101" t="s">
        <v>15645</v>
      </c>
      <c r="D3792" s="102">
        <v>1.1599999999999999</v>
      </c>
    </row>
    <row r="3793" spans="1:4" ht="15" customHeight="1" x14ac:dyDescent="0.2">
      <c r="A3793" s="100" t="s">
        <v>19009</v>
      </c>
      <c r="B3793" s="101" t="s">
        <v>16847</v>
      </c>
      <c r="C3793" s="101" t="s">
        <v>15645</v>
      </c>
      <c r="D3793" s="102">
        <v>197.04</v>
      </c>
    </row>
    <row r="3794" spans="1:4" ht="15" customHeight="1" x14ac:dyDescent="0.2">
      <c r="A3794" s="100" t="s">
        <v>19010</v>
      </c>
      <c r="B3794" s="101" t="s">
        <v>19011</v>
      </c>
      <c r="C3794" s="101" t="s">
        <v>15645</v>
      </c>
      <c r="D3794" s="102">
        <v>199.1</v>
      </c>
    </row>
    <row r="3795" spans="1:4" ht="15" customHeight="1" x14ac:dyDescent="0.2">
      <c r="A3795" s="100" t="s">
        <v>19012</v>
      </c>
      <c r="B3795" s="101" t="s">
        <v>19013</v>
      </c>
      <c r="C3795" s="101" t="s">
        <v>15645</v>
      </c>
      <c r="D3795" s="102">
        <v>573.70000000000005</v>
      </c>
    </row>
    <row r="3796" spans="1:4" ht="15" customHeight="1" x14ac:dyDescent="0.2">
      <c r="A3796" s="100" t="s">
        <v>19014</v>
      </c>
      <c r="B3796" s="101" t="s">
        <v>19015</v>
      </c>
      <c r="C3796" s="101" t="s">
        <v>15645</v>
      </c>
      <c r="D3796" s="102">
        <v>435.4</v>
      </c>
    </row>
    <row r="3797" spans="1:4" ht="15" customHeight="1" x14ac:dyDescent="0.2">
      <c r="A3797" s="100" t="s">
        <v>19016</v>
      </c>
      <c r="B3797" s="101" t="s">
        <v>19017</v>
      </c>
      <c r="C3797" s="101" t="s">
        <v>15645</v>
      </c>
      <c r="D3797" s="102">
        <v>289.7</v>
      </c>
    </row>
    <row r="3798" spans="1:4" ht="15" customHeight="1" x14ac:dyDescent="0.2">
      <c r="A3798" s="100" t="s">
        <v>19018</v>
      </c>
      <c r="B3798" s="101" t="s">
        <v>19019</v>
      </c>
      <c r="C3798" s="101" t="s">
        <v>15645</v>
      </c>
      <c r="D3798" s="102">
        <v>768.5</v>
      </c>
    </row>
    <row r="3799" spans="1:4" ht="15" customHeight="1" x14ac:dyDescent="0.2">
      <c r="A3799" s="100" t="s">
        <v>19020</v>
      </c>
      <c r="B3799" s="101" t="s">
        <v>19021</v>
      </c>
      <c r="C3799" s="101" t="s">
        <v>3</v>
      </c>
      <c r="D3799" s="102">
        <v>72.569999999999993</v>
      </c>
    </row>
    <row r="3800" spans="1:4" ht="15" customHeight="1" x14ac:dyDescent="0.2">
      <c r="A3800" s="100" t="s">
        <v>19022</v>
      </c>
      <c r="B3800" s="101" t="s">
        <v>19023</v>
      </c>
      <c r="C3800" s="101" t="s">
        <v>15645</v>
      </c>
      <c r="D3800" s="102">
        <v>0.67</v>
      </c>
    </row>
    <row r="3801" spans="1:4" ht="15" customHeight="1" x14ac:dyDescent="0.2">
      <c r="A3801" s="100" t="s">
        <v>19024</v>
      </c>
      <c r="B3801" s="101" t="s">
        <v>19025</v>
      </c>
      <c r="C3801" s="101" t="s">
        <v>15645</v>
      </c>
      <c r="D3801" s="102">
        <v>1.91</v>
      </c>
    </row>
    <row r="3802" spans="1:4" ht="15" customHeight="1" x14ac:dyDescent="0.2">
      <c r="A3802" s="100" t="s">
        <v>19026</v>
      </c>
      <c r="B3802" s="101" t="s">
        <v>19027</v>
      </c>
      <c r="C3802" s="101" t="s">
        <v>15645</v>
      </c>
      <c r="D3802" s="102">
        <v>1.2</v>
      </c>
    </row>
    <row r="3803" spans="1:4" ht="15" customHeight="1" x14ac:dyDescent="0.2">
      <c r="A3803" s="100" t="s">
        <v>19028</v>
      </c>
      <c r="B3803" s="101" t="s">
        <v>19029</v>
      </c>
      <c r="C3803" s="101" t="s">
        <v>15645</v>
      </c>
      <c r="D3803" s="102">
        <v>4.84</v>
      </c>
    </row>
    <row r="3804" spans="1:4" ht="15" customHeight="1" x14ac:dyDescent="0.2">
      <c r="A3804" s="100" t="s">
        <v>19030</v>
      </c>
      <c r="B3804" s="101" t="s">
        <v>19031</v>
      </c>
      <c r="C3804" s="101" t="s">
        <v>15645</v>
      </c>
      <c r="D3804" s="102">
        <v>5.27</v>
      </c>
    </row>
    <row r="3805" spans="1:4" ht="15" customHeight="1" x14ac:dyDescent="0.2">
      <c r="A3805" s="100" t="s">
        <v>19032</v>
      </c>
      <c r="B3805" s="101" t="s">
        <v>19033</v>
      </c>
      <c r="C3805" s="101" t="s">
        <v>15645</v>
      </c>
      <c r="D3805" s="102">
        <v>5.39</v>
      </c>
    </row>
    <row r="3806" spans="1:4" ht="15" customHeight="1" x14ac:dyDescent="0.2">
      <c r="A3806" s="100" t="s">
        <v>19034</v>
      </c>
      <c r="B3806" s="101" t="s">
        <v>19035</v>
      </c>
      <c r="C3806" s="101" t="s">
        <v>15645</v>
      </c>
      <c r="D3806" s="102">
        <v>4.08</v>
      </c>
    </row>
    <row r="3807" spans="1:4" ht="15" customHeight="1" x14ac:dyDescent="0.2">
      <c r="A3807" s="100" t="s">
        <v>19036</v>
      </c>
      <c r="B3807" s="101" t="s">
        <v>19037</v>
      </c>
      <c r="C3807" s="101" t="s">
        <v>15645</v>
      </c>
      <c r="D3807" s="102">
        <v>3.6</v>
      </c>
    </row>
    <row r="3808" spans="1:4" ht="15" customHeight="1" x14ac:dyDescent="0.2">
      <c r="A3808" s="100" t="s">
        <v>19038</v>
      </c>
      <c r="B3808" s="101" t="s">
        <v>19039</v>
      </c>
      <c r="C3808" s="101" t="s">
        <v>15645</v>
      </c>
      <c r="D3808" s="102">
        <v>4.3</v>
      </c>
    </row>
    <row r="3809" spans="1:4" ht="15" customHeight="1" x14ac:dyDescent="0.2">
      <c r="A3809" s="100" t="s">
        <v>19040</v>
      </c>
      <c r="B3809" s="101" t="s">
        <v>19041</v>
      </c>
      <c r="C3809" s="101" t="s">
        <v>15645</v>
      </c>
      <c r="D3809" s="102">
        <v>2.59</v>
      </c>
    </row>
    <row r="3810" spans="1:4" ht="15" customHeight="1" x14ac:dyDescent="0.2">
      <c r="A3810" s="100" t="s">
        <v>19042</v>
      </c>
      <c r="B3810" s="101" t="s">
        <v>16821</v>
      </c>
      <c r="C3810" s="101" t="s">
        <v>2</v>
      </c>
      <c r="D3810" s="102">
        <v>224</v>
      </c>
    </row>
    <row r="3811" spans="1:4" ht="15" customHeight="1" x14ac:dyDescent="0.2">
      <c r="A3811" s="100" t="s">
        <v>19043</v>
      </c>
      <c r="B3811" s="101" t="s">
        <v>21581</v>
      </c>
      <c r="C3811" s="101" t="s">
        <v>2</v>
      </c>
      <c r="D3811" s="102">
        <v>224</v>
      </c>
    </row>
    <row r="3812" spans="1:4" ht="15" customHeight="1" x14ac:dyDescent="0.2">
      <c r="A3812" s="100" t="s">
        <v>19044</v>
      </c>
      <c r="B3812" s="101" t="s">
        <v>19045</v>
      </c>
      <c r="C3812" s="101" t="s">
        <v>2</v>
      </c>
      <c r="D3812" s="102">
        <v>171.14</v>
      </c>
    </row>
    <row r="3813" spans="1:4" ht="15" customHeight="1" x14ac:dyDescent="0.2">
      <c r="A3813" s="100" t="s">
        <v>19046</v>
      </c>
      <c r="B3813" s="101" t="s">
        <v>19047</v>
      </c>
      <c r="C3813" s="101" t="s">
        <v>2</v>
      </c>
      <c r="D3813" s="102">
        <v>224</v>
      </c>
    </row>
    <row r="3814" spans="1:4" ht="15" customHeight="1" x14ac:dyDescent="0.2">
      <c r="A3814" s="100" t="s">
        <v>19048</v>
      </c>
      <c r="B3814" s="101" t="s">
        <v>19049</v>
      </c>
      <c r="C3814" s="101" t="s">
        <v>3</v>
      </c>
      <c r="D3814" s="102">
        <v>35.299999999999997</v>
      </c>
    </row>
    <row r="3815" spans="1:4" ht="15" customHeight="1" x14ac:dyDescent="0.2">
      <c r="A3815" s="100" t="s">
        <v>19050</v>
      </c>
      <c r="B3815" s="101" t="s">
        <v>19051</v>
      </c>
      <c r="C3815" s="101" t="s">
        <v>3</v>
      </c>
      <c r="D3815" s="102">
        <v>126</v>
      </c>
    </row>
    <row r="3816" spans="1:4" ht="15" customHeight="1" x14ac:dyDescent="0.2">
      <c r="A3816" s="100" t="s">
        <v>19052</v>
      </c>
      <c r="B3816" s="101" t="s">
        <v>19053</v>
      </c>
      <c r="C3816" s="101" t="s">
        <v>3</v>
      </c>
      <c r="D3816" s="102">
        <v>154.41</v>
      </c>
    </row>
    <row r="3817" spans="1:4" ht="15" customHeight="1" x14ac:dyDescent="0.2">
      <c r="A3817" s="100" t="s">
        <v>19054</v>
      </c>
      <c r="B3817" s="101" t="s">
        <v>19055</v>
      </c>
      <c r="C3817" s="101" t="s">
        <v>3</v>
      </c>
      <c r="D3817" s="102">
        <v>209</v>
      </c>
    </row>
    <row r="3818" spans="1:4" ht="15" customHeight="1" x14ac:dyDescent="0.2">
      <c r="A3818" s="100" t="s">
        <v>19056</v>
      </c>
      <c r="B3818" s="101" t="s">
        <v>19057</v>
      </c>
      <c r="C3818" s="101" t="s">
        <v>3</v>
      </c>
      <c r="D3818" s="102">
        <v>354</v>
      </c>
    </row>
    <row r="3819" spans="1:4" ht="15" customHeight="1" x14ac:dyDescent="0.2">
      <c r="A3819" s="100" t="s">
        <v>19058</v>
      </c>
      <c r="B3819" s="101" t="s">
        <v>19059</v>
      </c>
      <c r="C3819" s="101" t="s">
        <v>3</v>
      </c>
      <c r="D3819" s="102">
        <v>307</v>
      </c>
    </row>
    <row r="3820" spans="1:4" ht="15" customHeight="1" x14ac:dyDescent="0.2">
      <c r="A3820" s="100" t="s">
        <v>19060</v>
      </c>
      <c r="B3820" s="101" t="s">
        <v>19061</v>
      </c>
      <c r="C3820" s="101" t="s">
        <v>3</v>
      </c>
      <c r="D3820" s="102">
        <v>719</v>
      </c>
    </row>
    <row r="3821" spans="1:4" ht="15" customHeight="1" x14ac:dyDescent="0.2">
      <c r="A3821" s="100" t="s">
        <v>19062</v>
      </c>
      <c r="B3821" s="101" t="s">
        <v>19063</v>
      </c>
      <c r="C3821" s="101" t="s">
        <v>3</v>
      </c>
      <c r="D3821" s="102">
        <v>1054.6199999999999</v>
      </c>
    </row>
    <row r="3822" spans="1:4" ht="15" customHeight="1" x14ac:dyDescent="0.2">
      <c r="A3822" s="100" t="s">
        <v>19064</v>
      </c>
      <c r="B3822" s="101" t="s">
        <v>19065</v>
      </c>
      <c r="C3822" s="101" t="s">
        <v>3</v>
      </c>
      <c r="D3822" s="102">
        <v>152</v>
      </c>
    </row>
    <row r="3823" spans="1:4" ht="15" customHeight="1" x14ac:dyDescent="0.2">
      <c r="A3823" s="100" t="s">
        <v>19066</v>
      </c>
      <c r="B3823" s="101" t="s">
        <v>19067</v>
      </c>
      <c r="C3823" s="101" t="s">
        <v>3</v>
      </c>
      <c r="D3823" s="102">
        <v>202</v>
      </c>
    </row>
    <row r="3824" spans="1:4" ht="15" customHeight="1" x14ac:dyDescent="0.2">
      <c r="A3824" s="100" t="s">
        <v>19068</v>
      </c>
      <c r="B3824" s="101" t="s">
        <v>19069</v>
      </c>
      <c r="C3824" s="101" t="s">
        <v>3</v>
      </c>
      <c r="D3824" s="102">
        <v>251</v>
      </c>
    </row>
    <row r="3825" spans="1:4" ht="15" customHeight="1" x14ac:dyDescent="0.2">
      <c r="A3825" s="100" t="s">
        <v>19070</v>
      </c>
      <c r="B3825" s="101" t="s">
        <v>19071</v>
      </c>
      <c r="C3825" s="101" t="s">
        <v>3</v>
      </c>
      <c r="D3825" s="102">
        <v>425</v>
      </c>
    </row>
    <row r="3826" spans="1:4" ht="15" customHeight="1" x14ac:dyDescent="0.2">
      <c r="A3826" s="100" t="s">
        <v>19072</v>
      </c>
      <c r="B3826" s="101" t="s">
        <v>19073</v>
      </c>
      <c r="C3826" s="101" t="s">
        <v>3</v>
      </c>
      <c r="D3826" s="102">
        <v>562</v>
      </c>
    </row>
    <row r="3827" spans="1:4" ht="15" customHeight="1" x14ac:dyDescent="0.2">
      <c r="A3827" s="100" t="s">
        <v>19074</v>
      </c>
      <c r="B3827" s="101" t="s">
        <v>19075</v>
      </c>
      <c r="C3827" s="101" t="s">
        <v>3</v>
      </c>
      <c r="D3827" s="102">
        <v>862</v>
      </c>
    </row>
    <row r="3828" spans="1:4" ht="15" customHeight="1" x14ac:dyDescent="0.2">
      <c r="A3828" s="100" t="s">
        <v>19076</v>
      </c>
      <c r="B3828" s="101" t="s">
        <v>19077</v>
      </c>
      <c r="C3828" s="101" t="s">
        <v>3</v>
      </c>
      <c r="D3828" s="102">
        <v>1412</v>
      </c>
    </row>
    <row r="3829" spans="1:4" ht="15" customHeight="1" x14ac:dyDescent="0.2">
      <c r="A3829" s="100" t="s">
        <v>19078</v>
      </c>
      <c r="B3829" s="101" t="s">
        <v>19079</v>
      </c>
      <c r="C3829" s="101" t="s">
        <v>3</v>
      </c>
      <c r="D3829" s="102">
        <v>314</v>
      </c>
    </row>
    <row r="3830" spans="1:4" ht="15" customHeight="1" x14ac:dyDescent="0.2">
      <c r="A3830" s="100" t="s">
        <v>19080</v>
      </c>
      <c r="B3830" s="101" t="s">
        <v>19081</v>
      </c>
      <c r="C3830" s="101" t="s">
        <v>3</v>
      </c>
      <c r="D3830" s="102">
        <v>532</v>
      </c>
    </row>
    <row r="3831" spans="1:4" ht="15" customHeight="1" x14ac:dyDescent="0.2">
      <c r="A3831" s="100" t="s">
        <v>19082</v>
      </c>
      <c r="B3831" s="101" t="s">
        <v>19083</v>
      </c>
      <c r="C3831" s="101" t="s">
        <v>3</v>
      </c>
      <c r="D3831" s="102">
        <v>682.77</v>
      </c>
    </row>
    <row r="3832" spans="1:4" ht="15" customHeight="1" x14ac:dyDescent="0.2">
      <c r="A3832" s="100" t="s">
        <v>19084</v>
      </c>
      <c r="B3832" s="101" t="s">
        <v>19085</v>
      </c>
      <c r="C3832" s="101" t="s">
        <v>3</v>
      </c>
      <c r="D3832" s="102">
        <v>1085.92</v>
      </c>
    </row>
    <row r="3833" spans="1:4" ht="15" customHeight="1" x14ac:dyDescent="0.2">
      <c r="A3833" s="100" t="s">
        <v>19086</v>
      </c>
      <c r="B3833" s="101" t="s">
        <v>19087</v>
      </c>
      <c r="C3833" s="101" t="s">
        <v>3</v>
      </c>
      <c r="D3833" s="102">
        <v>1649.15</v>
      </c>
    </row>
    <row r="3834" spans="1:4" ht="15" customHeight="1" x14ac:dyDescent="0.2">
      <c r="A3834" s="100" t="s">
        <v>19088</v>
      </c>
      <c r="B3834" s="101" t="s">
        <v>19089</v>
      </c>
      <c r="C3834" s="101" t="s">
        <v>3</v>
      </c>
      <c r="D3834" s="102">
        <v>167</v>
      </c>
    </row>
    <row r="3835" spans="1:4" ht="15" customHeight="1" x14ac:dyDescent="0.2">
      <c r="A3835" s="100" t="s">
        <v>19090</v>
      </c>
      <c r="B3835" s="101" t="s">
        <v>19091</v>
      </c>
      <c r="C3835" s="101" t="s">
        <v>3</v>
      </c>
      <c r="D3835" s="102">
        <v>238</v>
      </c>
    </row>
    <row r="3836" spans="1:4" ht="15" customHeight="1" x14ac:dyDescent="0.2">
      <c r="A3836" s="100" t="s">
        <v>19092</v>
      </c>
      <c r="B3836" s="101" t="s">
        <v>19093</v>
      </c>
      <c r="C3836" s="101" t="s">
        <v>3</v>
      </c>
      <c r="D3836" s="102">
        <v>274</v>
      </c>
    </row>
    <row r="3837" spans="1:4" ht="15" customHeight="1" x14ac:dyDescent="0.2">
      <c r="A3837" s="100" t="s">
        <v>19094</v>
      </c>
      <c r="B3837" s="101" t="s">
        <v>19095</v>
      </c>
      <c r="C3837" s="101" t="s">
        <v>3</v>
      </c>
      <c r="D3837" s="102">
        <v>423</v>
      </c>
    </row>
    <row r="3838" spans="1:4" ht="15" customHeight="1" x14ac:dyDescent="0.2">
      <c r="A3838" s="100" t="s">
        <v>19096</v>
      </c>
      <c r="B3838" s="101" t="s">
        <v>19097</v>
      </c>
      <c r="C3838" s="101" t="s">
        <v>3</v>
      </c>
      <c r="D3838" s="102">
        <v>588</v>
      </c>
    </row>
    <row r="3839" spans="1:4" ht="15" customHeight="1" x14ac:dyDescent="0.2">
      <c r="A3839" s="100" t="s">
        <v>19098</v>
      </c>
      <c r="B3839" s="101" t="s">
        <v>19099</v>
      </c>
      <c r="C3839" s="101" t="s">
        <v>3</v>
      </c>
      <c r="D3839" s="102">
        <v>1223</v>
      </c>
    </row>
    <row r="3840" spans="1:4" ht="15" customHeight="1" x14ac:dyDescent="0.2">
      <c r="A3840" s="100" t="s">
        <v>19100</v>
      </c>
      <c r="B3840" s="101" t="s">
        <v>19101</v>
      </c>
      <c r="C3840" s="101" t="s">
        <v>3</v>
      </c>
      <c r="D3840" s="102">
        <v>354</v>
      </c>
    </row>
    <row r="3841" spans="1:4" ht="15" customHeight="1" x14ac:dyDescent="0.2">
      <c r="A3841" s="100" t="s">
        <v>19102</v>
      </c>
      <c r="B3841" s="101" t="s">
        <v>19103</v>
      </c>
      <c r="C3841" s="101" t="s">
        <v>3</v>
      </c>
      <c r="D3841" s="102">
        <v>51</v>
      </c>
    </row>
    <row r="3842" spans="1:4" ht="15" customHeight="1" x14ac:dyDescent="0.2">
      <c r="A3842" s="100" t="s">
        <v>19104</v>
      </c>
      <c r="B3842" s="101" t="s">
        <v>19105</v>
      </c>
      <c r="C3842" s="101" t="s">
        <v>3</v>
      </c>
      <c r="D3842" s="102">
        <v>45</v>
      </c>
    </row>
    <row r="3843" spans="1:4" ht="15" customHeight="1" x14ac:dyDescent="0.2">
      <c r="A3843" s="100" t="s">
        <v>19106</v>
      </c>
      <c r="B3843" s="101" t="s">
        <v>19107</v>
      </c>
      <c r="C3843" s="101" t="s">
        <v>3</v>
      </c>
      <c r="D3843" s="102">
        <v>65</v>
      </c>
    </row>
    <row r="3844" spans="1:4" ht="15" customHeight="1" x14ac:dyDescent="0.2">
      <c r="A3844" s="100" t="s">
        <v>19108</v>
      </c>
      <c r="B3844" s="101" t="s">
        <v>19109</v>
      </c>
      <c r="C3844" s="101" t="s">
        <v>3</v>
      </c>
      <c r="D3844" s="102">
        <v>80</v>
      </c>
    </row>
    <row r="3845" spans="1:4" ht="15" customHeight="1" x14ac:dyDescent="0.2">
      <c r="A3845" s="100" t="s">
        <v>19110</v>
      </c>
      <c r="B3845" s="101" t="s">
        <v>19111</v>
      </c>
      <c r="C3845" s="101" t="s">
        <v>3</v>
      </c>
      <c r="D3845" s="102">
        <v>93</v>
      </c>
    </row>
    <row r="3846" spans="1:4" ht="15" customHeight="1" x14ac:dyDescent="0.2">
      <c r="A3846" s="100" t="s">
        <v>19112</v>
      </c>
      <c r="B3846" s="101" t="s">
        <v>21582</v>
      </c>
      <c r="C3846" s="101" t="s">
        <v>15645</v>
      </c>
      <c r="D3846" s="102">
        <v>459</v>
      </c>
    </row>
    <row r="3847" spans="1:4" ht="15" customHeight="1" x14ac:dyDescent="0.2">
      <c r="A3847" s="100" t="s">
        <v>19113</v>
      </c>
      <c r="B3847" s="101" t="s">
        <v>19114</v>
      </c>
      <c r="C3847" s="101" t="s">
        <v>15645</v>
      </c>
      <c r="D3847" s="102">
        <v>229</v>
      </c>
    </row>
    <row r="3848" spans="1:4" ht="15" customHeight="1" x14ac:dyDescent="0.2">
      <c r="A3848" s="100" t="s">
        <v>19115</v>
      </c>
      <c r="B3848" s="101" t="s">
        <v>19116</v>
      </c>
      <c r="C3848" s="101" t="s">
        <v>15645</v>
      </c>
      <c r="D3848" s="102">
        <v>169.31</v>
      </c>
    </row>
    <row r="3849" spans="1:4" ht="15" customHeight="1" x14ac:dyDescent="0.2">
      <c r="A3849" s="100" t="s">
        <v>19117</v>
      </c>
      <c r="B3849" s="101" t="s">
        <v>19118</v>
      </c>
      <c r="C3849" s="101" t="s">
        <v>15645</v>
      </c>
      <c r="D3849" s="102">
        <v>107.31</v>
      </c>
    </row>
    <row r="3850" spans="1:4" ht="15" customHeight="1" x14ac:dyDescent="0.2">
      <c r="A3850" s="100" t="s">
        <v>19119</v>
      </c>
      <c r="B3850" s="101" t="s">
        <v>19120</v>
      </c>
      <c r="C3850" s="101" t="s">
        <v>15645</v>
      </c>
      <c r="D3850" s="102">
        <v>477.31</v>
      </c>
    </row>
    <row r="3851" spans="1:4" ht="15" customHeight="1" x14ac:dyDescent="0.2">
      <c r="A3851" s="100" t="s">
        <v>19121</v>
      </c>
      <c r="B3851" s="101" t="s">
        <v>19122</v>
      </c>
      <c r="C3851" s="101" t="s">
        <v>15645</v>
      </c>
      <c r="D3851" s="102">
        <v>583.17999999999995</v>
      </c>
    </row>
    <row r="3852" spans="1:4" ht="15" customHeight="1" x14ac:dyDescent="0.2">
      <c r="A3852" s="100" t="s">
        <v>19123</v>
      </c>
      <c r="B3852" s="101" t="s">
        <v>19124</v>
      </c>
      <c r="C3852" s="101" t="s">
        <v>3</v>
      </c>
      <c r="D3852" s="102">
        <v>249</v>
      </c>
    </row>
    <row r="3853" spans="1:4" ht="15" customHeight="1" x14ac:dyDescent="0.2">
      <c r="A3853" s="100" t="s">
        <v>19125</v>
      </c>
      <c r="B3853" s="101" t="s">
        <v>19126</v>
      </c>
      <c r="C3853" s="101" t="s">
        <v>15645</v>
      </c>
      <c r="D3853" s="102">
        <v>1183.01</v>
      </c>
    </row>
    <row r="3854" spans="1:4" ht="15" customHeight="1" x14ac:dyDescent="0.2">
      <c r="A3854" s="100" t="s">
        <v>19127</v>
      </c>
      <c r="B3854" s="101" t="s">
        <v>19128</v>
      </c>
      <c r="C3854" s="101" t="s">
        <v>3</v>
      </c>
      <c r="D3854" s="102">
        <v>139</v>
      </c>
    </row>
    <row r="3855" spans="1:4" ht="15" customHeight="1" x14ac:dyDescent="0.2">
      <c r="A3855" s="100" t="s">
        <v>19129</v>
      </c>
      <c r="B3855" s="101" t="s">
        <v>19130</v>
      </c>
      <c r="C3855" s="101" t="s">
        <v>15645</v>
      </c>
      <c r="D3855" s="102">
        <v>90</v>
      </c>
    </row>
    <row r="3856" spans="1:4" ht="15" customHeight="1" x14ac:dyDescent="0.2">
      <c r="A3856" s="100" t="s">
        <v>19131</v>
      </c>
      <c r="B3856" s="101" t="s">
        <v>19132</v>
      </c>
      <c r="C3856" s="101" t="s">
        <v>15645</v>
      </c>
      <c r="D3856" s="102">
        <v>168</v>
      </c>
    </row>
    <row r="3857" spans="1:4" ht="15" customHeight="1" x14ac:dyDescent="0.2">
      <c r="A3857" s="100" t="s">
        <v>19133</v>
      </c>
      <c r="B3857" s="101" t="s">
        <v>19134</v>
      </c>
      <c r="C3857" s="101" t="s">
        <v>15645</v>
      </c>
      <c r="D3857" s="102">
        <v>174</v>
      </c>
    </row>
    <row r="3858" spans="1:4" ht="15" customHeight="1" x14ac:dyDescent="0.2">
      <c r="A3858" s="100" t="s">
        <v>19135</v>
      </c>
      <c r="B3858" s="101" t="s">
        <v>19136</v>
      </c>
      <c r="C3858" s="101" t="s">
        <v>15645</v>
      </c>
      <c r="D3858" s="102">
        <v>156</v>
      </c>
    </row>
    <row r="3859" spans="1:4" ht="15" customHeight="1" x14ac:dyDescent="0.2">
      <c r="A3859" s="100" t="s">
        <v>19137</v>
      </c>
      <c r="B3859" s="101" t="s">
        <v>19138</v>
      </c>
      <c r="C3859" s="101" t="s">
        <v>15645</v>
      </c>
      <c r="D3859" s="102">
        <v>200</v>
      </c>
    </row>
    <row r="3860" spans="1:4" ht="15" customHeight="1" x14ac:dyDescent="0.2">
      <c r="A3860" s="100" t="s">
        <v>19139</v>
      </c>
      <c r="B3860" s="101" t="s">
        <v>19140</v>
      </c>
      <c r="C3860" s="101" t="s">
        <v>15645</v>
      </c>
      <c r="D3860" s="102">
        <v>520</v>
      </c>
    </row>
    <row r="3861" spans="1:4" ht="15" customHeight="1" x14ac:dyDescent="0.2">
      <c r="A3861" s="100" t="s">
        <v>19141</v>
      </c>
      <c r="B3861" s="101" t="s">
        <v>19142</v>
      </c>
      <c r="C3861" s="101" t="s">
        <v>2</v>
      </c>
      <c r="D3861" s="102">
        <v>153.96</v>
      </c>
    </row>
    <row r="3862" spans="1:4" ht="15" customHeight="1" x14ac:dyDescent="0.2">
      <c r="A3862" s="100" t="s">
        <v>19143</v>
      </c>
      <c r="B3862" s="101" t="s">
        <v>19144</v>
      </c>
      <c r="C3862" s="101" t="s">
        <v>2</v>
      </c>
      <c r="D3862" s="102">
        <v>221.8</v>
      </c>
    </row>
    <row r="3863" spans="1:4" ht="15" customHeight="1" x14ac:dyDescent="0.2">
      <c r="A3863" s="100" t="s">
        <v>19145</v>
      </c>
      <c r="B3863" s="101" t="s">
        <v>19146</v>
      </c>
      <c r="C3863" s="101" t="s">
        <v>2</v>
      </c>
      <c r="D3863" s="102">
        <v>223.88</v>
      </c>
    </row>
    <row r="3864" spans="1:4" ht="15" customHeight="1" x14ac:dyDescent="0.2">
      <c r="A3864" s="100" t="s">
        <v>19147</v>
      </c>
      <c r="B3864" s="101" t="s">
        <v>19148</v>
      </c>
      <c r="C3864" s="101" t="s">
        <v>2</v>
      </c>
      <c r="D3864" s="102">
        <v>646.77</v>
      </c>
    </row>
    <row r="3865" spans="1:4" ht="15" customHeight="1" x14ac:dyDescent="0.2">
      <c r="A3865" s="100" t="s">
        <v>19149</v>
      </c>
      <c r="B3865" s="101" t="s">
        <v>19150</v>
      </c>
      <c r="C3865" s="101" t="s">
        <v>2</v>
      </c>
      <c r="D3865" s="102">
        <v>376.24</v>
      </c>
    </row>
    <row r="3866" spans="1:4" ht="15" customHeight="1" x14ac:dyDescent="0.2">
      <c r="A3866" s="100" t="s">
        <v>19151</v>
      </c>
      <c r="B3866" s="101" t="s">
        <v>19152</v>
      </c>
      <c r="C3866" s="101" t="s">
        <v>15645</v>
      </c>
      <c r="D3866" s="102">
        <v>3.01</v>
      </c>
    </row>
    <row r="3867" spans="1:4" ht="15" customHeight="1" x14ac:dyDescent="0.2">
      <c r="A3867" s="100" t="s">
        <v>19153</v>
      </c>
      <c r="B3867" s="101" t="s">
        <v>19154</v>
      </c>
      <c r="C3867" s="101" t="s">
        <v>2</v>
      </c>
      <c r="D3867" s="102">
        <v>145.65</v>
      </c>
    </row>
    <row r="3868" spans="1:4" ht="15" customHeight="1" x14ac:dyDescent="0.2">
      <c r="A3868" s="100" t="s">
        <v>19155</v>
      </c>
      <c r="B3868" s="101" t="s">
        <v>19156</v>
      </c>
      <c r="C3868" s="101" t="s">
        <v>2</v>
      </c>
      <c r="D3868" s="102">
        <v>67.819999999999993</v>
      </c>
    </row>
    <row r="3869" spans="1:4" ht="15" customHeight="1" x14ac:dyDescent="0.2">
      <c r="A3869" s="100" t="s">
        <v>28578</v>
      </c>
      <c r="B3869" s="101" t="s">
        <v>28579</v>
      </c>
      <c r="C3869" s="101" t="s">
        <v>2</v>
      </c>
      <c r="D3869" s="102">
        <v>31.44</v>
      </c>
    </row>
    <row r="3870" spans="1:4" ht="15" customHeight="1" x14ac:dyDescent="0.2">
      <c r="A3870" s="100" t="s">
        <v>28580</v>
      </c>
      <c r="B3870" s="101" t="s">
        <v>28581</v>
      </c>
      <c r="C3870" s="101" t="s">
        <v>2</v>
      </c>
      <c r="D3870" s="102">
        <v>99.9</v>
      </c>
    </row>
    <row r="3871" spans="1:4" ht="15" customHeight="1" x14ac:dyDescent="0.2">
      <c r="A3871" s="100" t="s">
        <v>28582</v>
      </c>
      <c r="B3871" s="101" t="s">
        <v>28583</v>
      </c>
      <c r="C3871" s="101" t="s">
        <v>2</v>
      </c>
      <c r="D3871" s="102">
        <v>32</v>
      </c>
    </row>
    <row r="3872" spans="1:4" ht="15" customHeight="1" x14ac:dyDescent="0.2">
      <c r="A3872" s="100" t="s">
        <v>19157</v>
      </c>
      <c r="B3872" s="101" t="s">
        <v>16862</v>
      </c>
      <c r="C3872" s="101" t="s">
        <v>2</v>
      </c>
      <c r="D3872" s="102">
        <v>25.95</v>
      </c>
    </row>
    <row r="3873" spans="1:4" ht="15" customHeight="1" x14ac:dyDescent="0.2">
      <c r="A3873" s="100" t="s">
        <v>19158</v>
      </c>
      <c r="B3873" s="101" t="s">
        <v>21583</v>
      </c>
      <c r="C3873" s="101" t="s">
        <v>2</v>
      </c>
      <c r="D3873" s="102">
        <v>50</v>
      </c>
    </row>
    <row r="3874" spans="1:4" ht="15" customHeight="1" x14ac:dyDescent="0.2">
      <c r="A3874" s="100" t="s">
        <v>19159</v>
      </c>
      <c r="B3874" s="101" t="s">
        <v>19160</v>
      </c>
      <c r="C3874" s="101" t="s">
        <v>2</v>
      </c>
      <c r="D3874" s="102">
        <v>60.25</v>
      </c>
    </row>
    <row r="3875" spans="1:4" ht="15" customHeight="1" x14ac:dyDescent="0.2">
      <c r="A3875" s="100" t="s">
        <v>19161</v>
      </c>
      <c r="B3875" s="101" t="s">
        <v>21584</v>
      </c>
      <c r="C3875" s="101" t="s">
        <v>2</v>
      </c>
      <c r="D3875" s="102">
        <v>211.14</v>
      </c>
    </row>
    <row r="3876" spans="1:4" ht="15" customHeight="1" x14ac:dyDescent="0.2">
      <c r="A3876" s="100" t="s">
        <v>19162</v>
      </c>
      <c r="B3876" s="101" t="s">
        <v>16775</v>
      </c>
      <c r="C3876" s="101" t="s">
        <v>2</v>
      </c>
      <c r="D3876" s="102">
        <v>122.09</v>
      </c>
    </row>
    <row r="3877" spans="1:4" ht="15" customHeight="1" x14ac:dyDescent="0.2">
      <c r="A3877" s="100" t="s">
        <v>19163</v>
      </c>
      <c r="B3877" s="101" t="s">
        <v>19164</v>
      </c>
      <c r="C3877" s="101" t="s">
        <v>2</v>
      </c>
      <c r="D3877" s="102">
        <v>188.09</v>
      </c>
    </row>
    <row r="3878" spans="1:4" ht="15" customHeight="1" x14ac:dyDescent="0.2">
      <c r="A3878" s="100" t="s">
        <v>19165</v>
      </c>
      <c r="B3878" s="101" t="s">
        <v>19166</v>
      </c>
      <c r="C3878" s="101" t="s">
        <v>2</v>
      </c>
      <c r="D3878" s="102">
        <v>224</v>
      </c>
    </row>
    <row r="3879" spans="1:4" ht="15" customHeight="1" x14ac:dyDescent="0.2">
      <c r="A3879" s="100" t="s">
        <v>19167</v>
      </c>
      <c r="B3879" s="101" t="s">
        <v>19168</v>
      </c>
      <c r="C3879" s="101" t="s">
        <v>2</v>
      </c>
      <c r="D3879" s="102">
        <v>151.36000000000001</v>
      </c>
    </row>
    <row r="3880" spans="1:4" ht="15" customHeight="1" x14ac:dyDescent="0.2">
      <c r="A3880" s="100" t="s">
        <v>19169</v>
      </c>
      <c r="B3880" s="101" t="s">
        <v>16863</v>
      </c>
      <c r="C3880" s="101" t="s">
        <v>2</v>
      </c>
      <c r="D3880" s="102">
        <v>82.9</v>
      </c>
    </row>
    <row r="3881" spans="1:4" ht="15" customHeight="1" x14ac:dyDescent="0.2">
      <c r="A3881" s="100" t="s">
        <v>28584</v>
      </c>
      <c r="B3881" s="101" t="s">
        <v>19170</v>
      </c>
      <c r="C3881" s="101" t="s">
        <v>4</v>
      </c>
      <c r="D3881" s="102">
        <v>37.32</v>
      </c>
    </row>
    <row r="3882" spans="1:4" ht="15" customHeight="1" x14ac:dyDescent="0.2">
      <c r="A3882" s="100" t="s">
        <v>19171</v>
      </c>
      <c r="B3882" s="101" t="s">
        <v>19172</v>
      </c>
      <c r="C3882" s="101" t="s">
        <v>4</v>
      </c>
      <c r="D3882" s="102">
        <v>35.770000000000003</v>
      </c>
    </row>
    <row r="3883" spans="1:4" ht="15" customHeight="1" x14ac:dyDescent="0.2">
      <c r="A3883" s="100" t="s">
        <v>19173</v>
      </c>
      <c r="B3883" s="101" t="s">
        <v>19174</v>
      </c>
      <c r="C3883" s="101" t="s">
        <v>2</v>
      </c>
      <c r="D3883" s="102">
        <v>73.2</v>
      </c>
    </row>
    <row r="3884" spans="1:4" ht="15" customHeight="1" x14ac:dyDescent="0.2">
      <c r="A3884" s="100" t="s">
        <v>19175</v>
      </c>
      <c r="B3884" s="101" t="s">
        <v>19176</v>
      </c>
      <c r="C3884" s="101" t="s">
        <v>2</v>
      </c>
      <c r="D3884" s="102">
        <v>71.37</v>
      </c>
    </row>
    <row r="3885" spans="1:4" ht="15" customHeight="1" x14ac:dyDescent="0.2">
      <c r="A3885" s="100" t="s">
        <v>19177</v>
      </c>
      <c r="B3885" s="101" t="s">
        <v>19178</v>
      </c>
      <c r="C3885" s="101" t="s">
        <v>3</v>
      </c>
      <c r="D3885" s="102">
        <v>1.76</v>
      </c>
    </row>
    <row r="3886" spans="1:4" ht="15" customHeight="1" x14ac:dyDescent="0.2">
      <c r="A3886" s="100" t="s">
        <v>19179</v>
      </c>
      <c r="B3886" s="101" t="s">
        <v>19180</v>
      </c>
      <c r="C3886" s="101" t="s">
        <v>3</v>
      </c>
      <c r="D3886" s="102">
        <v>23</v>
      </c>
    </row>
    <row r="3887" spans="1:4" ht="15" customHeight="1" x14ac:dyDescent="0.2">
      <c r="A3887" s="100" t="s">
        <v>19181</v>
      </c>
      <c r="B3887" s="101" t="s">
        <v>16866</v>
      </c>
      <c r="C3887" s="101" t="s">
        <v>3</v>
      </c>
      <c r="D3887" s="102">
        <v>36.9</v>
      </c>
    </row>
    <row r="3888" spans="1:4" ht="15" customHeight="1" x14ac:dyDescent="0.2">
      <c r="A3888" s="100" t="s">
        <v>19182</v>
      </c>
      <c r="B3888" s="101" t="s">
        <v>19183</v>
      </c>
      <c r="C3888" s="101" t="s">
        <v>3</v>
      </c>
      <c r="D3888" s="102">
        <v>29</v>
      </c>
    </row>
    <row r="3889" spans="1:4" ht="15" customHeight="1" x14ac:dyDescent="0.2">
      <c r="A3889" s="100" t="s">
        <v>19184</v>
      </c>
      <c r="B3889" s="101" t="s">
        <v>19185</v>
      </c>
      <c r="C3889" s="101" t="s">
        <v>3</v>
      </c>
      <c r="D3889" s="102">
        <v>6.06</v>
      </c>
    </row>
    <row r="3890" spans="1:4" ht="15" customHeight="1" x14ac:dyDescent="0.2">
      <c r="A3890" s="100" t="s">
        <v>19186</v>
      </c>
      <c r="B3890" s="101" t="s">
        <v>19187</v>
      </c>
      <c r="C3890" s="101" t="s">
        <v>2</v>
      </c>
      <c r="D3890" s="102">
        <v>224</v>
      </c>
    </row>
    <row r="3891" spans="1:4" ht="15" customHeight="1" x14ac:dyDescent="0.2">
      <c r="A3891" s="100" t="s">
        <v>19188</v>
      </c>
      <c r="B3891" s="101" t="s">
        <v>21585</v>
      </c>
      <c r="C3891" s="101" t="s">
        <v>2</v>
      </c>
      <c r="D3891" s="102">
        <v>41.09</v>
      </c>
    </row>
    <row r="3892" spans="1:4" ht="15" customHeight="1" x14ac:dyDescent="0.2">
      <c r="A3892" s="100" t="s">
        <v>19189</v>
      </c>
      <c r="B3892" s="101" t="s">
        <v>19190</v>
      </c>
      <c r="C3892" s="101" t="s">
        <v>2</v>
      </c>
      <c r="D3892" s="102">
        <v>37.9</v>
      </c>
    </row>
    <row r="3893" spans="1:4" ht="15" customHeight="1" x14ac:dyDescent="0.2">
      <c r="A3893" s="100" t="s">
        <v>19191</v>
      </c>
      <c r="B3893" s="101" t="s">
        <v>19192</v>
      </c>
      <c r="C3893" s="101" t="s">
        <v>2</v>
      </c>
      <c r="D3893" s="102">
        <v>45.99</v>
      </c>
    </row>
    <row r="3894" spans="1:4" ht="15" customHeight="1" x14ac:dyDescent="0.2">
      <c r="A3894" s="100" t="s">
        <v>19193</v>
      </c>
      <c r="B3894" s="101" t="s">
        <v>19194</v>
      </c>
      <c r="C3894" s="101" t="s">
        <v>15645</v>
      </c>
      <c r="D3894" s="102">
        <v>87.73</v>
      </c>
    </row>
    <row r="3895" spans="1:4" ht="15" customHeight="1" x14ac:dyDescent="0.2">
      <c r="A3895" s="100" t="s">
        <v>19195</v>
      </c>
      <c r="B3895" s="101" t="s">
        <v>19196</v>
      </c>
      <c r="C3895" s="101" t="s">
        <v>15645</v>
      </c>
      <c r="D3895" s="102">
        <v>2054</v>
      </c>
    </row>
    <row r="3896" spans="1:4" ht="15" customHeight="1" x14ac:dyDescent="0.2">
      <c r="A3896" s="100" t="s">
        <v>19197</v>
      </c>
      <c r="B3896" s="101" t="s">
        <v>19198</v>
      </c>
      <c r="C3896" s="101" t="s">
        <v>15645</v>
      </c>
      <c r="D3896" s="102">
        <v>3858.89</v>
      </c>
    </row>
    <row r="3897" spans="1:4" ht="15" customHeight="1" x14ac:dyDescent="0.2">
      <c r="A3897" s="100" t="s">
        <v>19199</v>
      </c>
      <c r="B3897" s="101" t="s">
        <v>19200</v>
      </c>
      <c r="C3897" s="101" t="s">
        <v>5701</v>
      </c>
      <c r="D3897" s="102">
        <v>1515.18</v>
      </c>
    </row>
    <row r="3898" spans="1:4" ht="15" customHeight="1" x14ac:dyDescent="0.2">
      <c r="A3898" s="100" t="s">
        <v>19201</v>
      </c>
      <c r="B3898" s="101" t="s">
        <v>19202</v>
      </c>
      <c r="C3898" s="101" t="s">
        <v>15645</v>
      </c>
      <c r="D3898" s="102">
        <v>92.49</v>
      </c>
    </row>
    <row r="3899" spans="1:4" ht="15" customHeight="1" x14ac:dyDescent="0.2">
      <c r="A3899" s="100" t="s">
        <v>19203</v>
      </c>
      <c r="B3899" s="101" t="s">
        <v>19204</v>
      </c>
      <c r="C3899" s="101" t="s">
        <v>15645</v>
      </c>
      <c r="D3899" s="102">
        <v>120</v>
      </c>
    </row>
    <row r="3900" spans="1:4" ht="15" customHeight="1" x14ac:dyDescent="0.2">
      <c r="A3900" s="100" t="s">
        <v>19205</v>
      </c>
      <c r="B3900" s="101" t="s">
        <v>12732</v>
      </c>
      <c r="C3900" s="101" t="s">
        <v>15645</v>
      </c>
      <c r="D3900" s="102">
        <v>1670</v>
      </c>
    </row>
    <row r="3901" spans="1:4" ht="15" customHeight="1" x14ac:dyDescent="0.2">
      <c r="A3901" s="100" t="s">
        <v>19206</v>
      </c>
      <c r="B3901" s="101" t="s">
        <v>19207</v>
      </c>
      <c r="C3901" s="101" t="s">
        <v>19208</v>
      </c>
      <c r="D3901" s="102">
        <v>233.08</v>
      </c>
    </row>
    <row r="3902" spans="1:4" ht="15" customHeight="1" x14ac:dyDescent="0.2">
      <c r="A3902" s="100" t="s">
        <v>19209</v>
      </c>
      <c r="B3902" s="101" t="s">
        <v>19210</v>
      </c>
      <c r="C3902" s="101" t="s">
        <v>3</v>
      </c>
      <c r="D3902" s="102">
        <v>2.21</v>
      </c>
    </row>
    <row r="3903" spans="1:4" ht="15" customHeight="1" x14ac:dyDescent="0.2">
      <c r="A3903" s="100" t="s">
        <v>19211</v>
      </c>
      <c r="B3903" s="101" t="s">
        <v>21586</v>
      </c>
      <c r="C3903" s="101" t="s">
        <v>15645</v>
      </c>
      <c r="D3903" s="102">
        <v>3.19</v>
      </c>
    </row>
    <row r="3904" spans="1:4" ht="15" customHeight="1" x14ac:dyDescent="0.2">
      <c r="A3904" s="100" t="s">
        <v>19212</v>
      </c>
      <c r="B3904" s="101" t="s">
        <v>19213</v>
      </c>
      <c r="C3904" s="101" t="s">
        <v>15645</v>
      </c>
      <c r="D3904" s="102">
        <v>3197.05</v>
      </c>
    </row>
    <row r="3905" spans="1:4" ht="15" customHeight="1" x14ac:dyDescent="0.2">
      <c r="A3905" s="100" t="s">
        <v>19214</v>
      </c>
      <c r="B3905" s="101" t="s">
        <v>12830</v>
      </c>
      <c r="C3905" s="101" t="s">
        <v>15645</v>
      </c>
      <c r="D3905" s="102">
        <v>7095.64</v>
      </c>
    </row>
    <row r="3906" spans="1:4" ht="15" customHeight="1" x14ac:dyDescent="0.2">
      <c r="A3906" s="100" t="s">
        <v>19215</v>
      </c>
      <c r="B3906" s="101" t="s">
        <v>12832</v>
      </c>
      <c r="C3906" s="101" t="s">
        <v>15645</v>
      </c>
      <c r="D3906" s="102">
        <v>6619.44</v>
      </c>
    </row>
    <row r="3907" spans="1:4" ht="15" customHeight="1" x14ac:dyDescent="0.2">
      <c r="A3907" s="100" t="s">
        <v>19216</v>
      </c>
      <c r="B3907" s="101" t="s">
        <v>12834</v>
      </c>
      <c r="C3907" s="101" t="s">
        <v>15645</v>
      </c>
      <c r="D3907" s="102">
        <v>6619.44</v>
      </c>
    </row>
    <row r="3908" spans="1:4" ht="15" customHeight="1" x14ac:dyDescent="0.2">
      <c r="A3908" s="100" t="s">
        <v>19217</v>
      </c>
      <c r="B3908" s="101" t="s">
        <v>12836</v>
      </c>
      <c r="C3908" s="101" t="s">
        <v>15645</v>
      </c>
      <c r="D3908" s="102">
        <v>2691</v>
      </c>
    </row>
    <row r="3909" spans="1:4" ht="15" customHeight="1" x14ac:dyDescent="0.2">
      <c r="A3909" s="100" t="s">
        <v>19218</v>
      </c>
      <c r="B3909" s="101" t="s">
        <v>19219</v>
      </c>
      <c r="C3909" s="101" t="s">
        <v>2</v>
      </c>
      <c r="D3909" s="102">
        <v>40.29</v>
      </c>
    </row>
    <row r="3910" spans="1:4" ht="15" customHeight="1" x14ac:dyDescent="0.2">
      <c r="A3910" s="100" t="s">
        <v>19220</v>
      </c>
      <c r="B3910" s="101" t="s">
        <v>19221</v>
      </c>
      <c r="C3910" s="101" t="s">
        <v>15645</v>
      </c>
      <c r="D3910" s="102">
        <v>525</v>
      </c>
    </row>
    <row r="3911" spans="1:4" ht="15" customHeight="1" x14ac:dyDescent="0.2">
      <c r="A3911" s="100" t="s">
        <v>19222</v>
      </c>
      <c r="B3911" s="101" t="s">
        <v>19223</v>
      </c>
      <c r="C3911" s="101" t="s">
        <v>15645</v>
      </c>
      <c r="D3911" s="102">
        <v>720</v>
      </c>
    </row>
    <row r="3912" spans="1:4" ht="15" customHeight="1" x14ac:dyDescent="0.2">
      <c r="A3912" s="100" t="s">
        <v>19224</v>
      </c>
      <c r="B3912" s="101" t="s">
        <v>19225</v>
      </c>
      <c r="C3912" s="101" t="s">
        <v>15645</v>
      </c>
      <c r="D3912" s="102">
        <v>135</v>
      </c>
    </row>
    <row r="3913" spans="1:4" ht="15" customHeight="1" x14ac:dyDescent="0.2">
      <c r="A3913" s="100" t="s">
        <v>19226</v>
      </c>
      <c r="B3913" s="101" t="s">
        <v>19227</v>
      </c>
      <c r="C3913" s="101" t="s">
        <v>15645</v>
      </c>
      <c r="D3913" s="102">
        <v>5</v>
      </c>
    </row>
    <row r="3914" spans="1:4" ht="15" customHeight="1" x14ac:dyDescent="0.2">
      <c r="A3914" s="100" t="s">
        <v>19228</v>
      </c>
      <c r="B3914" s="101" t="s">
        <v>19229</v>
      </c>
      <c r="C3914" s="101" t="s">
        <v>15645</v>
      </c>
      <c r="D3914" s="102">
        <v>12</v>
      </c>
    </row>
    <row r="3915" spans="1:4" ht="15" customHeight="1" x14ac:dyDescent="0.2">
      <c r="A3915" s="100" t="s">
        <v>19230</v>
      </c>
      <c r="B3915" s="101" t="s">
        <v>19231</v>
      </c>
      <c r="C3915" s="101" t="s">
        <v>15645</v>
      </c>
      <c r="D3915" s="102">
        <v>94</v>
      </c>
    </row>
    <row r="3916" spans="1:4" ht="15" customHeight="1" x14ac:dyDescent="0.2">
      <c r="A3916" s="100" t="s">
        <v>19232</v>
      </c>
      <c r="B3916" s="101" t="s">
        <v>19233</v>
      </c>
      <c r="C3916" s="101" t="s">
        <v>15645</v>
      </c>
      <c r="D3916" s="102">
        <v>45</v>
      </c>
    </row>
    <row r="3917" spans="1:4" ht="15" customHeight="1" x14ac:dyDescent="0.2">
      <c r="A3917" s="100" t="s">
        <v>19234</v>
      </c>
      <c r="B3917" s="101" t="s">
        <v>19235</v>
      </c>
      <c r="C3917" s="101" t="s">
        <v>15645</v>
      </c>
      <c r="D3917" s="102">
        <v>645</v>
      </c>
    </row>
    <row r="3918" spans="1:4" ht="15" customHeight="1" x14ac:dyDescent="0.2">
      <c r="A3918" s="100" t="s">
        <v>19236</v>
      </c>
      <c r="B3918" s="101" t="s">
        <v>19237</v>
      </c>
      <c r="C3918" s="101" t="s">
        <v>15645</v>
      </c>
      <c r="D3918" s="102">
        <v>935</v>
      </c>
    </row>
    <row r="3919" spans="1:4" ht="15" customHeight="1" x14ac:dyDescent="0.2">
      <c r="A3919" s="100" t="s">
        <v>19238</v>
      </c>
      <c r="B3919" s="101" t="s">
        <v>19239</v>
      </c>
      <c r="C3919" s="101" t="s">
        <v>15645</v>
      </c>
      <c r="D3919" s="102">
        <v>935</v>
      </c>
    </row>
    <row r="3920" spans="1:4" ht="15" customHeight="1" x14ac:dyDescent="0.2">
      <c r="A3920" s="100" t="s">
        <v>19240</v>
      </c>
      <c r="B3920" s="101" t="s">
        <v>19241</v>
      </c>
      <c r="C3920" s="101" t="s">
        <v>15645</v>
      </c>
      <c r="D3920" s="102">
        <v>367.6</v>
      </c>
    </row>
    <row r="3921" spans="1:4" ht="15" customHeight="1" x14ac:dyDescent="0.2">
      <c r="A3921" s="100" t="s">
        <v>19242</v>
      </c>
      <c r="B3921" s="101" t="s">
        <v>19243</v>
      </c>
      <c r="C3921" s="101" t="s">
        <v>15645</v>
      </c>
      <c r="D3921" s="102">
        <v>508.2</v>
      </c>
    </row>
    <row r="3922" spans="1:4" ht="15" customHeight="1" x14ac:dyDescent="0.2">
      <c r="A3922" s="100" t="s">
        <v>19244</v>
      </c>
      <c r="B3922" s="101" t="s">
        <v>19245</v>
      </c>
      <c r="C3922" s="101" t="s">
        <v>15645</v>
      </c>
      <c r="D3922" s="102">
        <v>37.56</v>
      </c>
    </row>
    <row r="3923" spans="1:4" ht="15" customHeight="1" x14ac:dyDescent="0.2">
      <c r="A3923" s="100" t="s">
        <v>19246</v>
      </c>
      <c r="B3923" s="101" t="s">
        <v>19247</v>
      </c>
      <c r="C3923" s="101" t="s">
        <v>15645</v>
      </c>
      <c r="D3923" s="102">
        <v>668.16</v>
      </c>
    </row>
    <row r="3924" spans="1:4" ht="15" customHeight="1" x14ac:dyDescent="0.2">
      <c r="A3924" s="100" t="s">
        <v>19248</v>
      </c>
      <c r="B3924" s="101" t="s">
        <v>19249</v>
      </c>
      <c r="C3924" s="101" t="s">
        <v>15645</v>
      </c>
      <c r="D3924" s="102">
        <v>1068</v>
      </c>
    </row>
    <row r="3925" spans="1:4" ht="15" customHeight="1" x14ac:dyDescent="0.2">
      <c r="A3925" s="100" t="s">
        <v>19250</v>
      </c>
      <c r="B3925" s="101" t="s">
        <v>19251</v>
      </c>
      <c r="C3925" s="101" t="s">
        <v>15645</v>
      </c>
      <c r="D3925" s="102">
        <v>270</v>
      </c>
    </row>
    <row r="3926" spans="1:4" ht="15" customHeight="1" x14ac:dyDescent="0.2">
      <c r="A3926" s="100" t="s">
        <v>19252</v>
      </c>
      <c r="B3926" s="101" t="s">
        <v>19253</v>
      </c>
      <c r="C3926" s="101" t="s">
        <v>15645</v>
      </c>
      <c r="D3926" s="102">
        <v>300</v>
      </c>
    </row>
    <row r="3927" spans="1:4" ht="15" customHeight="1" x14ac:dyDescent="0.2">
      <c r="A3927" s="100" t="s">
        <v>19254</v>
      </c>
      <c r="B3927" s="101" t="s">
        <v>10065</v>
      </c>
      <c r="C3927" s="101" t="s">
        <v>15645</v>
      </c>
      <c r="D3927" s="102">
        <v>175</v>
      </c>
    </row>
    <row r="3928" spans="1:4" ht="15" customHeight="1" x14ac:dyDescent="0.2">
      <c r="A3928" s="100" t="s">
        <v>19255</v>
      </c>
      <c r="B3928" s="101" t="s">
        <v>19256</v>
      </c>
      <c r="C3928" s="101" t="s">
        <v>15645</v>
      </c>
      <c r="D3928" s="102">
        <v>200</v>
      </c>
    </row>
    <row r="3929" spans="1:4" ht="15" customHeight="1" x14ac:dyDescent="0.2">
      <c r="A3929" s="100" t="s">
        <v>19257</v>
      </c>
      <c r="B3929" s="101" t="s">
        <v>19258</v>
      </c>
      <c r="C3929" s="101" t="s">
        <v>15645</v>
      </c>
      <c r="D3929" s="102">
        <v>9.5</v>
      </c>
    </row>
    <row r="3930" spans="1:4" ht="15" customHeight="1" x14ac:dyDescent="0.2">
      <c r="A3930" s="100" t="s">
        <v>19259</v>
      </c>
      <c r="B3930" s="101" t="s">
        <v>19260</v>
      </c>
      <c r="C3930" s="101" t="s">
        <v>15645</v>
      </c>
      <c r="D3930" s="102">
        <v>5</v>
      </c>
    </row>
    <row r="3931" spans="1:4" ht="15" customHeight="1" x14ac:dyDescent="0.2">
      <c r="A3931" s="100" t="s">
        <v>19261</v>
      </c>
      <c r="B3931" s="101" t="s">
        <v>19262</v>
      </c>
      <c r="C3931" s="101" t="s">
        <v>15645</v>
      </c>
      <c r="D3931" s="102">
        <v>27.75</v>
      </c>
    </row>
    <row r="3932" spans="1:4" ht="15" customHeight="1" x14ac:dyDescent="0.2">
      <c r="A3932" s="100" t="s">
        <v>19263</v>
      </c>
      <c r="B3932" s="101" t="s">
        <v>19264</v>
      </c>
      <c r="C3932" s="101" t="s">
        <v>15645</v>
      </c>
      <c r="D3932" s="102">
        <v>54</v>
      </c>
    </row>
    <row r="3933" spans="1:4" ht="15" customHeight="1" x14ac:dyDescent="0.2">
      <c r="A3933" s="100" t="s">
        <v>19265</v>
      </c>
      <c r="B3933" s="101" t="s">
        <v>19266</v>
      </c>
      <c r="C3933" s="101" t="s">
        <v>15645</v>
      </c>
      <c r="D3933" s="102">
        <v>54</v>
      </c>
    </row>
    <row r="3934" spans="1:4" ht="15" customHeight="1" x14ac:dyDescent="0.2">
      <c r="A3934" s="100" t="s">
        <v>19267</v>
      </c>
      <c r="B3934" s="101" t="s">
        <v>19268</v>
      </c>
      <c r="C3934" s="101" t="s">
        <v>15645</v>
      </c>
      <c r="D3934" s="102">
        <v>54</v>
      </c>
    </row>
    <row r="3935" spans="1:4" ht="15" customHeight="1" x14ac:dyDescent="0.2">
      <c r="A3935" s="100" t="s">
        <v>19269</v>
      </c>
      <c r="B3935" s="101" t="s">
        <v>19270</v>
      </c>
      <c r="C3935" s="101" t="s">
        <v>15645</v>
      </c>
      <c r="D3935" s="102">
        <v>14.5</v>
      </c>
    </row>
    <row r="3936" spans="1:4" ht="15" customHeight="1" x14ac:dyDescent="0.2">
      <c r="A3936" s="100" t="s">
        <v>19271</v>
      </c>
      <c r="B3936" s="101" t="s">
        <v>19272</v>
      </c>
      <c r="C3936" s="101" t="s">
        <v>15645</v>
      </c>
      <c r="D3936" s="102">
        <v>10</v>
      </c>
    </row>
    <row r="3937" spans="1:4" ht="15" customHeight="1" x14ac:dyDescent="0.2">
      <c r="A3937" s="100" t="s">
        <v>19273</v>
      </c>
      <c r="B3937" s="101" t="s">
        <v>19274</v>
      </c>
      <c r="C3937" s="101" t="s">
        <v>15645</v>
      </c>
      <c r="D3937" s="102">
        <v>14.5</v>
      </c>
    </row>
    <row r="3938" spans="1:4" ht="15" customHeight="1" x14ac:dyDescent="0.2">
      <c r="A3938" s="100" t="s">
        <v>19275</v>
      </c>
      <c r="B3938" s="101" t="s">
        <v>19276</v>
      </c>
      <c r="C3938" s="101" t="s">
        <v>15645</v>
      </c>
      <c r="D3938" s="102">
        <v>9</v>
      </c>
    </row>
    <row r="3939" spans="1:4" ht="15" customHeight="1" x14ac:dyDescent="0.2">
      <c r="A3939" s="100" t="s">
        <v>19277</v>
      </c>
      <c r="B3939" s="101" t="s">
        <v>19278</v>
      </c>
      <c r="C3939" s="101" t="s">
        <v>18163</v>
      </c>
      <c r="D3939" s="102">
        <v>2.8</v>
      </c>
    </row>
    <row r="3940" spans="1:4" ht="15" customHeight="1" x14ac:dyDescent="0.2">
      <c r="A3940" s="100" t="s">
        <v>19279</v>
      </c>
      <c r="B3940" s="101" t="s">
        <v>19280</v>
      </c>
      <c r="C3940" s="101" t="s">
        <v>15645</v>
      </c>
      <c r="D3940" s="102">
        <v>4.5</v>
      </c>
    </row>
    <row r="3941" spans="1:4" ht="15" customHeight="1" x14ac:dyDescent="0.2">
      <c r="A3941" s="100" t="s">
        <v>19281</v>
      </c>
      <c r="B3941" s="101" t="s">
        <v>19282</v>
      </c>
      <c r="C3941" s="101" t="s">
        <v>15645</v>
      </c>
      <c r="D3941" s="102">
        <v>43.46</v>
      </c>
    </row>
    <row r="3942" spans="1:4" ht="15" customHeight="1" x14ac:dyDescent="0.2">
      <c r="A3942" s="100" t="s">
        <v>19283</v>
      </c>
      <c r="B3942" s="101" t="s">
        <v>19284</v>
      </c>
      <c r="C3942" s="101" t="s">
        <v>19285</v>
      </c>
      <c r="D3942" s="102">
        <v>41.41</v>
      </c>
    </row>
    <row r="3943" spans="1:4" ht="15" customHeight="1" x14ac:dyDescent="0.2">
      <c r="A3943" s="100" t="s">
        <v>19286</v>
      </c>
      <c r="B3943" s="101" t="s">
        <v>21587</v>
      </c>
      <c r="C3943" s="101" t="s">
        <v>2</v>
      </c>
      <c r="D3943" s="102">
        <v>1.39</v>
      </c>
    </row>
    <row r="3944" spans="1:4" ht="15" customHeight="1" x14ac:dyDescent="0.2">
      <c r="A3944" s="100" t="s">
        <v>19287</v>
      </c>
      <c r="B3944" s="101" t="s">
        <v>21588</v>
      </c>
      <c r="C3944" s="101" t="s">
        <v>2</v>
      </c>
      <c r="D3944" s="102">
        <v>1.84</v>
      </c>
    </row>
    <row r="3945" spans="1:4" ht="15" customHeight="1" x14ac:dyDescent="0.2">
      <c r="A3945" s="100" t="s">
        <v>19288</v>
      </c>
      <c r="B3945" s="101" t="s">
        <v>19289</v>
      </c>
      <c r="C3945" s="101" t="s">
        <v>15645</v>
      </c>
      <c r="D3945" s="102">
        <v>190.12</v>
      </c>
    </row>
    <row r="3946" spans="1:4" ht="15" customHeight="1" x14ac:dyDescent="0.2">
      <c r="A3946" s="100" t="s">
        <v>19290</v>
      </c>
      <c r="B3946" s="101" t="s">
        <v>19291</v>
      </c>
      <c r="C3946" s="101" t="s">
        <v>19292</v>
      </c>
      <c r="D3946" s="102">
        <v>1</v>
      </c>
    </row>
    <row r="3947" spans="1:4" ht="15" customHeight="1" x14ac:dyDescent="0.2">
      <c r="A3947" s="100" t="s">
        <v>19293</v>
      </c>
      <c r="B3947" s="101" t="s">
        <v>19294</v>
      </c>
      <c r="C3947" s="101" t="s">
        <v>15645</v>
      </c>
      <c r="D3947" s="102">
        <v>361</v>
      </c>
    </row>
    <row r="3948" spans="1:4" ht="15" customHeight="1" x14ac:dyDescent="0.2">
      <c r="A3948" s="100" t="s">
        <v>19295</v>
      </c>
      <c r="B3948" s="101" t="s">
        <v>19296</v>
      </c>
      <c r="C3948" s="101" t="s">
        <v>15645</v>
      </c>
      <c r="D3948" s="102">
        <v>464.39</v>
      </c>
    </row>
    <row r="3949" spans="1:4" ht="15" customHeight="1" x14ac:dyDescent="0.2">
      <c r="A3949" s="100" t="s">
        <v>19297</v>
      </c>
      <c r="B3949" s="101" t="s">
        <v>19298</v>
      </c>
      <c r="C3949" s="101" t="s">
        <v>15645</v>
      </c>
      <c r="D3949" s="102">
        <v>148</v>
      </c>
    </row>
    <row r="3950" spans="1:4" ht="15" customHeight="1" x14ac:dyDescent="0.2">
      <c r="A3950" s="100" t="s">
        <v>19299</v>
      </c>
      <c r="B3950" s="101" t="s">
        <v>19300</v>
      </c>
      <c r="C3950" s="101" t="s">
        <v>15645</v>
      </c>
      <c r="D3950" s="102">
        <v>1304.0999999999999</v>
      </c>
    </row>
    <row r="3951" spans="1:4" ht="15" customHeight="1" x14ac:dyDescent="0.2">
      <c r="A3951" s="100" t="s">
        <v>19301</v>
      </c>
      <c r="B3951" s="101" t="s">
        <v>19302</v>
      </c>
      <c r="C3951" s="101" t="s">
        <v>15645</v>
      </c>
      <c r="D3951" s="102">
        <v>919.56</v>
      </c>
    </row>
    <row r="3952" spans="1:4" ht="15" customHeight="1" x14ac:dyDescent="0.2">
      <c r="A3952" s="100" t="s">
        <v>19303</v>
      </c>
      <c r="B3952" s="101" t="s">
        <v>19304</v>
      </c>
      <c r="C3952" s="101" t="s">
        <v>15645</v>
      </c>
      <c r="D3952" s="102">
        <v>733.76</v>
      </c>
    </row>
    <row r="3953" spans="1:4" ht="15" customHeight="1" x14ac:dyDescent="0.2">
      <c r="A3953" s="100" t="s">
        <v>19305</v>
      </c>
      <c r="B3953" s="101" t="s">
        <v>19306</v>
      </c>
      <c r="C3953" s="101" t="s">
        <v>15645</v>
      </c>
      <c r="D3953" s="102">
        <v>908.44</v>
      </c>
    </row>
    <row r="3954" spans="1:4" ht="15" customHeight="1" x14ac:dyDescent="0.2">
      <c r="A3954" s="100" t="s">
        <v>19307</v>
      </c>
      <c r="B3954" s="101" t="s">
        <v>19308</v>
      </c>
      <c r="C3954" s="101" t="s">
        <v>15645</v>
      </c>
      <c r="D3954" s="102">
        <v>937.12</v>
      </c>
    </row>
    <row r="3955" spans="1:4" ht="15" customHeight="1" x14ac:dyDescent="0.2">
      <c r="A3955" s="100" t="s">
        <v>19309</v>
      </c>
      <c r="B3955" s="101" t="s">
        <v>19310</v>
      </c>
      <c r="C3955" s="101" t="s">
        <v>15645</v>
      </c>
      <c r="D3955" s="102">
        <v>1079.5899999999999</v>
      </c>
    </row>
    <row r="3956" spans="1:4" ht="15" customHeight="1" x14ac:dyDescent="0.2">
      <c r="A3956" s="100" t="s">
        <v>19311</v>
      </c>
      <c r="B3956" s="101" t="s">
        <v>19312</v>
      </c>
      <c r="C3956" s="101" t="s">
        <v>15645</v>
      </c>
      <c r="D3956" s="102">
        <v>710.44</v>
      </c>
    </row>
    <row r="3957" spans="1:4" ht="15" customHeight="1" x14ac:dyDescent="0.2">
      <c r="A3957" s="100" t="s">
        <v>19313</v>
      </c>
      <c r="B3957" s="101" t="s">
        <v>19314</v>
      </c>
      <c r="C3957" s="101" t="s">
        <v>15645</v>
      </c>
      <c r="D3957" s="102">
        <v>503.3</v>
      </c>
    </row>
    <row r="3958" spans="1:4" ht="15" customHeight="1" x14ac:dyDescent="0.2">
      <c r="A3958" s="100" t="s">
        <v>19315</v>
      </c>
      <c r="B3958" s="101" t="s">
        <v>19316</v>
      </c>
      <c r="C3958" s="101" t="s">
        <v>15645</v>
      </c>
      <c r="D3958" s="102">
        <v>41.15</v>
      </c>
    </row>
    <row r="3959" spans="1:4" ht="15" customHeight="1" x14ac:dyDescent="0.2">
      <c r="A3959" s="100" t="s">
        <v>19317</v>
      </c>
      <c r="B3959" s="101" t="s">
        <v>19318</v>
      </c>
      <c r="C3959" s="101" t="s">
        <v>15645</v>
      </c>
      <c r="D3959" s="102">
        <v>5309.1</v>
      </c>
    </row>
    <row r="3960" spans="1:4" ht="15" customHeight="1" x14ac:dyDescent="0.2">
      <c r="A3960" s="100" t="s">
        <v>19319</v>
      </c>
      <c r="B3960" s="101" t="s">
        <v>19320</v>
      </c>
      <c r="C3960" s="101" t="s">
        <v>15645</v>
      </c>
      <c r="D3960" s="102">
        <v>61483.9</v>
      </c>
    </row>
    <row r="3961" spans="1:4" ht="15" customHeight="1" x14ac:dyDescent="0.2">
      <c r="A3961" s="100" t="s">
        <v>19321</v>
      </c>
      <c r="B3961" s="101" t="s">
        <v>16871</v>
      </c>
      <c r="C3961" s="101" t="s">
        <v>15645</v>
      </c>
      <c r="D3961" s="102">
        <v>50000</v>
      </c>
    </row>
    <row r="3962" spans="1:4" ht="15" customHeight="1" x14ac:dyDescent="0.2">
      <c r="A3962" s="100" t="s">
        <v>19322</v>
      </c>
      <c r="B3962" s="101" t="s">
        <v>19323</v>
      </c>
      <c r="C3962" s="101" t="s">
        <v>15645</v>
      </c>
      <c r="D3962" s="102">
        <v>93450</v>
      </c>
    </row>
    <row r="3963" spans="1:4" ht="15" customHeight="1" x14ac:dyDescent="0.2">
      <c r="A3963" s="100" t="s">
        <v>19324</v>
      </c>
      <c r="B3963" s="101" t="s">
        <v>19325</v>
      </c>
      <c r="C3963" s="101" t="s">
        <v>15645</v>
      </c>
      <c r="D3963" s="102">
        <v>37094.58</v>
      </c>
    </row>
    <row r="3964" spans="1:4" ht="15" customHeight="1" x14ac:dyDescent="0.2">
      <c r="A3964" s="100" t="s">
        <v>19326</v>
      </c>
      <c r="B3964" s="101" t="s">
        <v>19327</v>
      </c>
      <c r="C3964" s="101" t="s">
        <v>15645</v>
      </c>
      <c r="D3964" s="102">
        <v>280</v>
      </c>
    </row>
    <row r="3965" spans="1:4" ht="15" customHeight="1" x14ac:dyDescent="0.2">
      <c r="A3965" s="100" t="s">
        <v>19328</v>
      </c>
      <c r="B3965" s="101" t="s">
        <v>19329</v>
      </c>
      <c r="C3965" s="101" t="s">
        <v>15645</v>
      </c>
      <c r="D3965" s="102">
        <v>195</v>
      </c>
    </row>
    <row r="3966" spans="1:4" ht="15" customHeight="1" x14ac:dyDescent="0.2">
      <c r="A3966" s="100" t="s">
        <v>19330</v>
      </c>
      <c r="B3966" s="101" t="s">
        <v>19331</v>
      </c>
      <c r="C3966" s="101" t="s">
        <v>15645</v>
      </c>
      <c r="D3966" s="102">
        <v>149.5</v>
      </c>
    </row>
    <row r="3967" spans="1:4" ht="15" customHeight="1" x14ac:dyDescent="0.2">
      <c r="A3967" s="100" t="s">
        <v>19332</v>
      </c>
      <c r="B3967" s="101" t="s">
        <v>19333</v>
      </c>
      <c r="C3967" s="101" t="s">
        <v>15645</v>
      </c>
      <c r="D3967" s="102">
        <v>234.08</v>
      </c>
    </row>
    <row r="3968" spans="1:4" ht="15" customHeight="1" x14ac:dyDescent="0.2">
      <c r="A3968" s="100" t="s">
        <v>19334</v>
      </c>
      <c r="B3968" s="101" t="s">
        <v>19335</v>
      </c>
      <c r="C3968" s="101" t="s">
        <v>15645</v>
      </c>
      <c r="D3968" s="102">
        <v>699</v>
      </c>
    </row>
    <row r="3969" spans="1:4" ht="15" customHeight="1" x14ac:dyDescent="0.2">
      <c r="A3969" s="100" t="s">
        <v>19336</v>
      </c>
      <c r="B3969" s="101" t="s">
        <v>19337</v>
      </c>
      <c r="C3969" s="101" t="s">
        <v>15645</v>
      </c>
      <c r="D3969" s="102">
        <v>132.88999999999999</v>
      </c>
    </row>
    <row r="3970" spans="1:4" ht="15" customHeight="1" x14ac:dyDescent="0.2">
      <c r="A3970" s="100" t="s">
        <v>19338</v>
      </c>
      <c r="B3970" s="101" t="s">
        <v>19339</v>
      </c>
      <c r="C3970" s="101" t="s">
        <v>19285</v>
      </c>
      <c r="D3970" s="102">
        <v>73.319999999999993</v>
      </c>
    </row>
    <row r="3971" spans="1:4" ht="15" customHeight="1" x14ac:dyDescent="0.2">
      <c r="A3971" s="100" t="s">
        <v>19340</v>
      </c>
      <c r="B3971" s="101" t="s">
        <v>19341</v>
      </c>
      <c r="C3971" s="101" t="s">
        <v>19285</v>
      </c>
      <c r="D3971" s="102">
        <v>427.4</v>
      </c>
    </row>
    <row r="3972" spans="1:4" ht="15" customHeight="1" x14ac:dyDescent="0.2">
      <c r="A3972" s="100" t="s">
        <v>19342</v>
      </c>
      <c r="B3972" s="101" t="s">
        <v>19343</v>
      </c>
      <c r="C3972" s="101" t="s">
        <v>19285</v>
      </c>
      <c r="D3972" s="102">
        <v>69.73</v>
      </c>
    </row>
    <row r="3973" spans="1:4" ht="15" customHeight="1" x14ac:dyDescent="0.2">
      <c r="A3973" s="100" t="s">
        <v>19344</v>
      </c>
      <c r="B3973" s="101" t="s">
        <v>19345</v>
      </c>
      <c r="C3973" s="101" t="s">
        <v>15645</v>
      </c>
      <c r="D3973" s="102">
        <v>635</v>
      </c>
    </row>
    <row r="3974" spans="1:4" ht="15" customHeight="1" x14ac:dyDescent="0.2">
      <c r="A3974" s="100" t="s">
        <v>19346</v>
      </c>
      <c r="B3974" s="101" t="s">
        <v>19347</v>
      </c>
      <c r="C3974" s="101" t="s">
        <v>15645</v>
      </c>
      <c r="D3974" s="102">
        <v>650</v>
      </c>
    </row>
    <row r="3975" spans="1:4" ht="15" customHeight="1" x14ac:dyDescent="0.2">
      <c r="A3975" s="100" t="s">
        <v>19348</v>
      </c>
      <c r="B3975" s="101" t="s">
        <v>19349</v>
      </c>
      <c r="C3975" s="101" t="s">
        <v>15645</v>
      </c>
      <c r="D3975" s="102">
        <v>265</v>
      </c>
    </row>
    <row r="3976" spans="1:4" ht="15" customHeight="1" x14ac:dyDescent="0.2">
      <c r="A3976" s="100" t="s">
        <v>19350</v>
      </c>
      <c r="B3976" s="101" t="s">
        <v>19351</v>
      </c>
      <c r="C3976" s="101" t="s">
        <v>15645</v>
      </c>
      <c r="D3976" s="102">
        <v>295</v>
      </c>
    </row>
    <row r="3977" spans="1:4" ht="15" customHeight="1" x14ac:dyDescent="0.2">
      <c r="A3977" s="100" t="s">
        <v>19352</v>
      </c>
      <c r="B3977" s="101" t="s">
        <v>19353</v>
      </c>
      <c r="C3977" s="101" t="s">
        <v>15645</v>
      </c>
      <c r="D3977" s="102">
        <v>1.35</v>
      </c>
    </row>
    <row r="3978" spans="1:4" ht="15" customHeight="1" x14ac:dyDescent="0.2">
      <c r="A3978" s="100" t="s">
        <v>19354</v>
      </c>
      <c r="B3978" s="101" t="s">
        <v>19355</v>
      </c>
      <c r="C3978" s="101" t="s">
        <v>15645</v>
      </c>
      <c r="D3978" s="102">
        <v>6.99</v>
      </c>
    </row>
    <row r="3979" spans="1:4" ht="15" customHeight="1" x14ac:dyDescent="0.2">
      <c r="A3979" s="100" t="s">
        <v>19356</v>
      </c>
      <c r="B3979" s="101" t="s">
        <v>19357</v>
      </c>
      <c r="C3979" s="101" t="s">
        <v>15645</v>
      </c>
      <c r="D3979" s="102">
        <v>9.69</v>
      </c>
    </row>
    <row r="3980" spans="1:4" ht="15" customHeight="1" x14ac:dyDescent="0.2">
      <c r="A3980" s="100" t="s">
        <v>19358</v>
      </c>
      <c r="B3980" s="101" t="s">
        <v>19359</v>
      </c>
      <c r="C3980" s="101" t="s">
        <v>19285</v>
      </c>
      <c r="D3980" s="102">
        <v>42.42</v>
      </c>
    </row>
    <row r="3981" spans="1:4" ht="15" customHeight="1" x14ac:dyDescent="0.2">
      <c r="A3981" s="100" t="s">
        <v>19360</v>
      </c>
      <c r="B3981" s="101" t="s">
        <v>16816</v>
      </c>
      <c r="C3981" s="101" t="s">
        <v>15645</v>
      </c>
      <c r="D3981" s="102">
        <v>81</v>
      </c>
    </row>
    <row r="3982" spans="1:4" ht="15" customHeight="1" x14ac:dyDescent="0.2">
      <c r="A3982" s="100" t="s">
        <v>19361</v>
      </c>
      <c r="B3982" s="101" t="s">
        <v>16817</v>
      </c>
      <c r="C3982" s="101" t="s">
        <v>15645</v>
      </c>
      <c r="D3982" s="102">
        <v>39</v>
      </c>
    </row>
    <row r="3983" spans="1:4" ht="15" customHeight="1" x14ac:dyDescent="0.2">
      <c r="A3983" s="100" t="s">
        <v>19362</v>
      </c>
      <c r="B3983" s="101" t="s">
        <v>19363</v>
      </c>
      <c r="C3983" s="101" t="s">
        <v>15645</v>
      </c>
      <c r="D3983" s="102">
        <v>143</v>
      </c>
    </row>
    <row r="3984" spans="1:4" ht="15" customHeight="1" x14ac:dyDescent="0.2">
      <c r="A3984" s="100" t="s">
        <v>19364</v>
      </c>
      <c r="B3984" s="101" t="s">
        <v>19365</v>
      </c>
      <c r="C3984" s="101" t="s">
        <v>3</v>
      </c>
      <c r="D3984" s="102">
        <v>0.06</v>
      </c>
    </row>
    <row r="3985" spans="1:4" ht="15" customHeight="1" x14ac:dyDescent="0.2">
      <c r="A3985" s="100" t="s">
        <v>19366</v>
      </c>
      <c r="B3985" s="101" t="s">
        <v>19367</v>
      </c>
      <c r="C3985" s="101" t="s">
        <v>39</v>
      </c>
      <c r="D3985" s="102">
        <v>50</v>
      </c>
    </row>
    <row r="3986" spans="1:4" ht="15" customHeight="1" x14ac:dyDescent="0.2">
      <c r="A3986" s="100" t="s">
        <v>19368</v>
      </c>
      <c r="B3986" s="101" t="s">
        <v>19369</v>
      </c>
      <c r="C3986" s="101" t="s">
        <v>39</v>
      </c>
      <c r="D3986" s="102">
        <v>510</v>
      </c>
    </row>
    <row r="3987" spans="1:4" ht="15" customHeight="1" x14ac:dyDescent="0.2">
      <c r="A3987" s="100" t="s">
        <v>19370</v>
      </c>
      <c r="B3987" s="101" t="s">
        <v>19371</v>
      </c>
      <c r="C3987" s="101" t="s">
        <v>39</v>
      </c>
      <c r="D3987" s="102">
        <v>505</v>
      </c>
    </row>
    <row r="3988" spans="1:4" ht="15" customHeight="1" x14ac:dyDescent="0.2">
      <c r="A3988" s="100" t="s">
        <v>19372</v>
      </c>
      <c r="B3988" s="101" t="s">
        <v>19373</v>
      </c>
      <c r="C3988" s="101" t="s">
        <v>39</v>
      </c>
      <c r="D3988" s="102">
        <v>540</v>
      </c>
    </row>
    <row r="3989" spans="1:4" ht="15" customHeight="1" x14ac:dyDescent="0.2">
      <c r="A3989" s="100" t="s">
        <v>19374</v>
      </c>
      <c r="B3989" s="101" t="s">
        <v>19375</v>
      </c>
      <c r="C3989" s="101" t="s">
        <v>39</v>
      </c>
      <c r="D3989" s="102">
        <v>555</v>
      </c>
    </row>
    <row r="3990" spans="1:4" ht="15" customHeight="1" x14ac:dyDescent="0.2">
      <c r="A3990" s="100" t="s">
        <v>19376</v>
      </c>
      <c r="B3990" s="101" t="s">
        <v>19377</v>
      </c>
      <c r="C3990" s="101" t="s">
        <v>39</v>
      </c>
      <c r="D3990" s="102">
        <v>585</v>
      </c>
    </row>
    <row r="3991" spans="1:4" ht="15" customHeight="1" x14ac:dyDescent="0.2">
      <c r="A3991" s="100" t="s">
        <v>19378</v>
      </c>
      <c r="B3991" s="101" t="s">
        <v>19379</v>
      </c>
      <c r="C3991" s="101" t="s">
        <v>39</v>
      </c>
      <c r="D3991" s="102">
        <v>615</v>
      </c>
    </row>
    <row r="3992" spans="1:4" ht="15" customHeight="1" x14ac:dyDescent="0.2">
      <c r="A3992" s="100" t="s">
        <v>19380</v>
      </c>
      <c r="B3992" s="101" t="s">
        <v>19381</v>
      </c>
      <c r="C3992" s="101" t="s">
        <v>39</v>
      </c>
      <c r="D3992" s="102">
        <v>505</v>
      </c>
    </row>
    <row r="3993" spans="1:4" ht="15" customHeight="1" x14ac:dyDescent="0.2">
      <c r="A3993" s="100" t="s">
        <v>19382</v>
      </c>
      <c r="B3993" s="101" t="s">
        <v>21589</v>
      </c>
      <c r="C3993" s="101" t="s">
        <v>39</v>
      </c>
      <c r="D3993" s="102">
        <v>640</v>
      </c>
    </row>
    <row r="3994" spans="1:4" ht="15" customHeight="1" x14ac:dyDescent="0.2">
      <c r="A3994" s="100" t="s">
        <v>19383</v>
      </c>
      <c r="B3994" s="101" t="s">
        <v>21590</v>
      </c>
      <c r="C3994" s="101" t="s">
        <v>39</v>
      </c>
      <c r="D3994" s="102">
        <v>655</v>
      </c>
    </row>
    <row r="3995" spans="1:4" ht="15" customHeight="1" x14ac:dyDescent="0.2">
      <c r="A3995" s="100" t="s">
        <v>19384</v>
      </c>
      <c r="B3995" s="101" t="s">
        <v>21591</v>
      </c>
      <c r="C3995" s="101" t="s">
        <v>39</v>
      </c>
      <c r="D3995" s="102">
        <v>665</v>
      </c>
    </row>
    <row r="3996" spans="1:4" ht="15" customHeight="1" x14ac:dyDescent="0.2">
      <c r="A3996" s="100" t="s">
        <v>19385</v>
      </c>
      <c r="B3996" s="101" t="s">
        <v>21592</v>
      </c>
      <c r="C3996" s="101" t="s">
        <v>39</v>
      </c>
      <c r="D3996" s="102">
        <v>557</v>
      </c>
    </row>
    <row r="3997" spans="1:4" ht="15" customHeight="1" x14ac:dyDescent="0.2">
      <c r="A3997" s="100" t="s">
        <v>19386</v>
      </c>
      <c r="B3997" s="101" t="s">
        <v>21593</v>
      </c>
      <c r="C3997" s="101" t="s">
        <v>39</v>
      </c>
      <c r="D3997" s="102">
        <v>557</v>
      </c>
    </row>
    <row r="3998" spans="1:4" ht="15" customHeight="1" x14ac:dyDescent="0.2">
      <c r="A3998" s="100" t="s">
        <v>19387</v>
      </c>
      <c r="B3998" s="101" t="s">
        <v>21594</v>
      </c>
      <c r="C3998" s="101" t="s">
        <v>39</v>
      </c>
      <c r="D3998" s="102">
        <v>590</v>
      </c>
    </row>
    <row r="3999" spans="1:4" ht="15" customHeight="1" x14ac:dyDescent="0.2">
      <c r="A3999" s="100" t="s">
        <v>19388</v>
      </c>
      <c r="B3999" s="101" t="s">
        <v>19389</v>
      </c>
      <c r="C3999" s="101" t="s">
        <v>39</v>
      </c>
      <c r="D3999" s="102">
        <v>650</v>
      </c>
    </row>
    <row r="4000" spans="1:4" ht="15" customHeight="1" x14ac:dyDescent="0.2">
      <c r="A4000" s="100" t="s">
        <v>19390</v>
      </c>
      <c r="B4000" s="101" t="s">
        <v>19391</v>
      </c>
      <c r="C4000" s="101" t="s">
        <v>39</v>
      </c>
      <c r="D4000" s="102">
        <v>680</v>
      </c>
    </row>
    <row r="4001" spans="1:4" ht="15" customHeight="1" x14ac:dyDescent="0.2">
      <c r="A4001" s="100" t="s">
        <v>19392</v>
      </c>
      <c r="B4001" s="101" t="s">
        <v>19393</v>
      </c>
      <c r="C4001" s="101" t="s">
        <v>39</v>
      </c>
      <c r="D4001" s="102">
        <v>690</v>
      </c>
    </row>
    <row r="4002" spans="1:4" ht="15" customHeight="1" x14ac:dyDescent="0.2">
      <c r="A4002" s="100" t="s">
        <v>19394</v>
      </c>
      <c r="B4002" s="101" t="s">
        <v>19395</v>
      </c>
      <c r="C4002" s="101" t="s">
        <v>15645</v>
      </c>
      <c r="D4002" s="102">
        <v>3500</v>
      </c>
    </row>
    <row r="4003" spans="1:4" ht="15" customHeight="1" x14ac:dyDescent="0.2">
      <c r="A4003" s="100" t="s">
        <v>19396</v>
      </c>
      <c r="B4003" s="101" t="s">
        <v>19397</v>
      </c>
      <c r="C4003" s="101" t="s">
        <v>3</v>
      </c>
      <c r="D4003" s="102">
        <v>23.88</v>
      </c>
    </row>
    <row r="4004" spans="1:4" ht="15" customHeight="1" x14ac:dyDescent="0.2">
      <c r="A4004" s="100" t="s">
        <v>28585</v>
      </c>
      <c r="B4004" s="101" t="s">
        <v>28586</v>
      </c>
      <c r="C4004" s="101" t="s">
        <v>3</v>
      </c>
      <c r="D4004" s="102">
        <v>18.04</v>
      </c>
    </row>
    <row r="4005" spans="1:4" ht="15" customHeight="1" x14ac:dyDescent="0.2">
      <c r="A4005" s="100" t="s">
        <v>28587</v>
      </c>
      <c r="B4005" s="101" t="s">
        <v>28588</v>
      </c>
      <c r="C4005" s="101" t="s">
        <v>3</v>
      </c>
      <c r="D4005" s="102">
        <v>28.22</v>
      </c>
    </row>
    <row r="4006" spans="1:4" ht="15" customHeight="1" x14ac:dyDescent="0.2">
      <c r="A4006" s="100" t="s">
        <v>19398</v>
      </c>
      <c r="B4006" s="101" t="s">
        <v>19399</v>
      </c>
      <c r="C4006" s="101" t="s">
        <v>15645</v>
      </c>
      <c r="D4006" s="102">
        <v>4800</v>
      </c>
    </row>
    <row r="4007" spans="1:4" ht="15" customHeight="1" x14ac:dyDescent="0.2">
      <c r="A4007" s="100" t="s">
        <v>19400</v>
      </c>
      <c r="B4007" s="101" t="s">
        <v>19401</v>
      </c>
      <c r="C4007" s="101" t="s">
        <v>3</v>
      </c>
      <c r="D4007" s="102">
        <v>38</v>
      </c>
    </row>
    <row r="4008" spans="1:4" ht="15" customHeight="1" x14ac:dyDescent="0.2">
      <c r="A4008" s="100" t="s">
        <v>19402</v>
      </c>
      <c r="B4008" s="101" t="s">
        <v>19403</v>
      </c>
      <c r="C4008" s="101" t="s">
        <v>3</v>
      </c>
      <c r="D4008" s="102">
        <v>55</v>
      </c>
    </row>
    <row r="4009" spans="1:4" ht="15" customHeight="1" x14ac:dyDescent="0.2">
      <c r="A4009" s="100" t="s">
        <v>19404</v>
      </c>
      <c r="B4009" s="101" t="s">
        <v>19405</v>
      </c>
      <c r="C4009" s="101" t="s">
        <v>15645</v>
      </c>
      <c r="D4009" s="102">
        <v>28000</v>
      </c>
    </row>
    <row r="4010" spans="1:4" ht="15" customHeight="1" x14ac:dyDescent="0.2">
      <c r="A4010" s="100" t="s">
        <v>19406</v>
      </c>
      <c r="B4010" s="101" t="s">
        <v>19407</v>
      </c>
      <c r="C4010" s="101" t="s">
        <v>3</v>
      </c>
      <c r="D4010" s="102">
        <v>245</v>
      </c>
    </row>
    <row r="4011" spans="1:4" ht="15" customHeight="1" x14ac:dyDescent="0.2">
      <c r="A4011" s="100" t="s">
        <v>19408</v>
      </c>
      <c r="B4011" s="101" t="s">
        <v>19409</v>
      </c>
      <c r="C4011" s="101" t="s">
        <v>3</v>
      </c>
      <c r="D4011" s="102">
        <v>980</v>
      </c>
    </row>
    <row r="4012" spans="1:4" ht="15" customHeight="1" x14ac:dyDescent="0.2">
      <c r="A4012" s="100" t="s">
        <v>19410</v>
      </c>
      <c r="B4012" s="101" t="s">
        <v>19411</v>
      </c>
      <c r="C4012" s="101" t="s">
        <v>8</v>
      </c>
      <c r="D4012" s="102">
        <v>17.190000000000001</v>
      </c>
    </row>
    <row r="4013" spans="1:4" ht="15" customHeight="1" x14ac:dyDescent="0.2">
      <c r="A4013" s="100" t="s">
        <v>19412</v>
      </c>
      <c r="B4013" s="101" t="s">
        <v>19413</v>
      </c>
      <c r="C4013" s="101" t="s">
        <v>8</v>
      </c>
      <c r="D4013" s="102">
        <v>48.91</v>
      </c>
    </row>
    <row r="4014" spans="1:4" ht="15" customHeight="1" x14ac:dyDescent="0.2">
      <c r="A4014" s="100" t="s">
        <v>28589</v>
      </c>
      <c r="B4014" s="101" t="s">
        <v>28590</v>
      </c>
      <c r="C4014" s="101" t="s">
        <v>3</v>
      </c>
      <c r="D4014" s="102">
        <v>200</v>
      </c>
    </row>
    <row r="4015" spans="1:4" ht="15" customHeight="1" x14ac:dyDescent="0.2">
      <c r="A4015" s="100" t="s">
        <v>28591</v>
      </c>
      <c r="B4015" s="101" t="s">
        <v>28592</v>
      </c>
      <c r="C4015" s="101" t="s">
        <v>3</v>
      </c>
      <c r="D4015" s="102">
        <v>337</v>
      </c>
    </row>
    <row r="4016" spans="1:4" ht="15" customHeight="1" x14ac:dyDescent="0.2">
      <c r="A4016" s="100" t="s">
        <v>28593</v>
      </c>
      <c r="B4016" s="101" t="s">
        <v>28594</v>
      </c>
      <c r="C4016" s="101" t="s">
        <v>3</v>
      </c>
      <c r="D4016" s="102">
        <v>290</v>
      </c>
    </row>
    <row r="4017" spans="1:4" ht="15" customHeight="1" x14ac:dyDescent="0.2">
      <c r="A4017" s="100" t="s">
        <v>28595</v>
      </c>
      <c r="B4017" s="101" t="s">
        <v>28596</v>
      </c>
      <c r="C4017" s="101" t="s">
        <v>3</v>
      </c>
      <c r="D4017" s="102">
        <v>680</v>
      </c>
    </row>
    <row r="4018" spans="1:4" ht="15" customHeight="1" x14ac:dyDescent="0.2">
      <c r="A4018" s="100" t="s">
        <v>28597</v>
      </c>
      <c r="B4018" s="101" t="s">
        <v>28598</v>
      </c>
      <c r="C4018" s="101" t="s">
        <v>3</v>
      </c>
      <c r="D4018" s="102">
        <v>900</v>
      </c>
    </row>
    <row r="4019" spans="1:4" ht="15" customHeight="1" x14ac:dyDescent="0.2">
      <c r="A4019" s="100" t="s">
        <v>28599</v>
      </c>
      <c r="B4019" s="101" t="s">
        <v>28600</v>
      </c>
      <c r="C4019" s="101" t="s">
        <v>3</v>
      </c>
      <c r="D4019" s="102">
        <v>760</v>
      </c>
    </row>
    <row r="4020" spans="1:4" ht="15" customHeight="1" x14ac:dyDescent="0.2">
      <c r="A4020" s="100" t="s">
        <v>19414</v>
      </c>
      <c r="B4020" s="101" t="s">
        <v>19415</v>
      </c>
      <c r="C4020" s="101" t="s">
        <v>15645</v>
      </c>
      <c r="D4020" s="102">
        <v>15000</v>
      </c>
    </row>
    <row r="4021" spans="1:4" ht="15" customHeight="1" x14ac:dyDescent="0.2">
      <c r="A4021" s="100" t="s">
        <v>19416</v>
      </c>
      <c r="B4021" s="101" t="s">
        <v>21595</v>
      </c>
      <c r="C4021" s="101" t="s">
        <v>3</v>
      </c>
      <c r="D4021" s="102">
        <v>36</v>
      </c>
    </row>
    <row r="4022" spans="1:4" ht="15" customHeight="1" x14ac:dyDescent="0.2">
      <c r="A4022" s="100" t="s">
        <v>19417</v>
      </c>
      <c r="B4022" s="101" t="s">
        <v>21596</v>
      </c>
      <c r="C4022" s="101" t="s">
        <v>3</v>
      </c>
      <c r="D4022" s="102">
        <v>56</v>
      </c>
    </row>
    <row r="4023" spans="1:4" ht="15" customHeight="1" x14ac:dyDescent="0.2">
      <c r="A4023" s="100" t="s">
        <v>19418</v>
      </c>
      <c r="B4023" s="101" t="s">
        <v>21597</v>
      </c>
      <c r="C4023" s="101" t="s">
        <v>3</v>
      </c>
      <c r="D4023" s="102">
        <v>88</v>
      </c>
    </row>
    <row r="4024" spans="1:4" ht="15" customHeight="1" x14ac:dyDescent="0.2">
      <c r="A4024" s="100" t="s">
        <v>28601</v>
      </c>
      <c r="B4024" s="101" t="s">
        <v>28602</v>
      </c>
      <c r="C4024" s="101" t="s">
        <v>3</v>
      </c>
      <c r="D4024" s="102">
        <v>128</v>
      </c>
    </row>
    <row r="4025" spans="1:4" ht="15" customHeight="1" x14ac:dyDescent="0.2">
      <c r="A4025" s="100" t="s">
        <v>28603</v>
      </c>
      <c r="B4025" s="101" t="s">
        <v>28604</v>
      </c>
      <c r="C4025" s="101" t="s">
        <v>3</v>
      </c>
      <c r="D4025" s="102">
        <v>144</v>
      </c>
    </row>
    <row r="4026" spans="1:4" ht="15" customHeight="1" x14ac:dyDescent="0.2">
      <c r="A4026" s="100" t="s">
        <v>19419</v>
      </c>
      <c r="B4026" s="101" t="s">
        <v>19420</v>
      </c>
      <c r="C4026" s="101" t="s">
        <v>2</v>
      </c>
      <c r="D4026" s="102">
        <v>15.95</v>
      </c>
    </row>
    <row r="4027" spans="1:4" ht="15" customHeight="1" x14ac:dyDescent="0.2">
      <c r="A4027" s="100" t="s">
        <v>19421</v>
      </c>
      <c r="B4027" s="101" t="s">
        <v>21598</v>
      </c>
      <c r="C4027" s="101" t="s">
        <v>2</v>
      </c>
      <c r="D4027" s="102">
        <v>11</v>
      </c>
    </row>
    <row r="4028" spans="1:4" ht="15" customHeight="1" x14ac:dyDescent="0.2">
      <c r="A4028" s="100" t="s">
        <v>19422</v>
      </c>
      <c r="B4028" s="101" t="s">
        <v>21599</v>
      </c>
      <c r="C4028" s="101" t="s">
        <v>15645</v>
      </c>
      <c r="D4028" s="102">
        <v>0.49</v>
      </c>
    </row>
    <row r="4029" spans="1:4" ht="15" customHeight="1" x14ac:dyDescent="0.2">
      <c r="A4029" s="100" t="s">
        <v>19423</v>
      </c>
      <c r="B4029" s="101" t="s">
        <v>21600</v>
      </c>
      <c r="C4029" s="101" t="s">
        <v>39</v>
      </c>
      <c r="D4029" s="102">
        <v>78</v>
      </c>
    </row>
    <row r="4030" spans="1:4" ht="15" customHeight="1" x14ac:dyDescent="0.2">
      <c r="A4030" s="100" t="s">
        <v>19424</v>
      </c>
      <c r="B4030" s="101" t="s">
        <v>13268</v>
      </c>
      <c r="C4030" s="101" t="s">
        <v>39</v>
      </c>
      <c r="D4030" s="102">
        <v>460</v>
      </c>
    </row>
    <row r="4031" spans="1:4" ht="15" customHeight="1" x14ac:dyDescent="0.2">
      <c r="A4031" s="100" t="s">
        <v>19425</v>
      </c>
      <c r="B4031" s="101" t="s">
        <v>19426</v>
      </c>
      <c r="C4031" s="101" t="s">
        <v>4</v>
      </c>
      <c r="D4031" s="102">
        <v>7.08</v>
      </c>
    </row>
    <row r="4032" spans="1:4" ht="15" customHeight="1" x14ac:dyDescent="0.2">
      <c r="A4032" s="100" t="s">
        <v>19427</v>
      </c>
      <c r="B4032" s="101" t="s">
        <v>19428</v>
      </c>
      <c r="C4032" s="101" t="s">
        <v>4</v>
      </c>
      <c r="D4032" s="102">
        <v>9.02</v>
      </c>
    </row>
    <row r="4033" spans="1:4" ht="15" customHeight="1" x14ac:dyDescent="0.2">
      <c r="A4033" s="100" t="s">
        <v>19429</v>
      </c>
      <c r="B4033" s="101" t="s">
        <v>19430</v>
      </c>
      <c r="C4033" s="101" t="s">
        <v>4</v>
      </c>
      <c r="D4033" s="102">
        <v>0.12</v>
      </c>
    </row>
    <row r="4034" spans="1:4" ht="15" customHeight="1" x14ac:dyDescent="0.2">
      <c r="A4034" s="100" t="s">
        <v>19431</v>
      </c>
      <c r="B4034" s="101" t="s">
        <v>19432</v>
      </c>
      <c r="C4034" s="101" t="s">
        <v>15645</v>
      </c>
      <c r="D4034" s="102">
        <v>112.28</v>
      </c>
    </row>
    <row r="4035" spans="1:4" ht="15" customHeight="1" x14ac:dyDescent="0.2">
      <c r="A4035" s="100" t="s">
        <v>19433</v>
      </c>
      <c r="B4035" s="101" t="s">
        <v>19434</v>
      </c>
      <c r="C4035" s="101" t="s">
        <v>15645</v>
      </c>
      <c r="D4035" s="102">
        <v>112.28</v>
      </c>
    </row>
    <row r="4036" spans="1:4" ht="15" customHeight="1" x14ac:dyDescent="0.2">
      <c r="A4036" s="100" t="s">
        <v>19435</v>
      </c>
      <c r="B4036" s="101" t="s">
        <v>19436</v>
      </c>
      <c r="C4036" s="101" t="s">
        <v>15645</v>
      </c>
      <c r="D4036" s="102">
        <v>112.28</v>
      </c>
    </row>
    <row r="4037" spans="1:4" ht="15" customHeight="1" x14ac:dyDescent="0.2">
      <c r="A4037" s="100" t="s">
        <v>19437</v>
      </c>
      <c r="B4037" s="101" t="s">
        <v>19438</v>
      </c>
      <c r="C4037" s="101" t="s">
        <v>15645</v>
      </c>
      <c r="D4037" s="102">
        <v>211.28</v>
      </c>
    </row>
    <row r="4038" spans="1:4" ht="15" customHeight="1" x14ac:dyDescent="0.2">
      <c r="A4038" s="100" t="s">
        <v>19439</v>
      </c>
      <c r="B4038" s="101" t="s">
        <v>19440</v>
      </c>
      <c r="C4038" s="101" t="s">
        <v>15645</v>
      </c>
      <c r="D4038" s="102">
        <v>126.59</v>
      </c>
    </row>
    <row r="4039" spans="1:4" ht="15" customHeight="1" x14ac:dyDescent="0.2">
      <c r="A4039" s="100" t="s">
        <v>19441</v>
      </c>
      <c r="B4039" s="101" t="s">
        <v>13288</v>
      </c>
      <c r="C4039" s="101" t="s">
        <v>15645</v>
      </c>
      <c r="D4039" s="102">
        <v>46.49</v>
      </c>
    </row>
    <row r="4040" spans="1:4" ht="15" customHeight="1" x14ac:dyDescent="0.2">
      <c r="A4040" s="100" t="s">
        <v>19442</v>
      </c>
      <c r="B4040" s="101" t="s">
        <v>13290</v>
      </c>
      <c r="C4040" s="101" t="s">
        <v>15645</v>
      </c>
      <c r="D4040" s="102">
        <v>76.28</v>
      </c>
    </row>
    <row r="4041" spans="1:4" ht="15" customHeight="1" x14ac:dyDescent="0.2">
      <c r="A4041" s="100" t="s">
        <v>19443</v>
      </c>
      <c r="B4041" s="101" t="s">
        <v>13292</v>
      </c>
      <c r="C4041" s="101" t="s">
        <v>15645</v>
      </c>
      <c r="D4041" s="102">
        <v>30.29</v>
      </c>
    </row>
    <row r="4042" spans="1:4" ht="15" customHeight="1" x14ac:dyDescent="0.2">
      <c r="A4042" s="100" t="s">
        <v>19444</v>
      </c>
      <c r="B4042" s="101" t="s">
        <v>19445</v>
      </c>
      <c r="C4042" s="101" t="s">
        <v>15645</v>
      </c>
      <c r="D4042" s="102">
        <v>49.19</v>
      </c>
    </row>
    <row r="4043" spans="1:4" ht="15" customHeight="1" x14ac:dyDescent="0.2">
      <c r="A4043" s="100" t="s">
        <v>19446</v>
      </c>
      <c r="B4043" s="101" t="s">
        <v>19447</v>
      </c>
      <c r="C4043" s="101" t="s">
        <v>15645</v>
      </c>
      <c r="D4043" s="102">
        <v>27.59</v>
      </c>
    </row>
    <row r="4044" spans="1:4" ht="15" customHeight="1" x14ac:dyDescent="0.2">
      <c r="A4044" s="100" t="s">
        <v>19448</v>
      </c>
      <c r="B4044" s="101" t="s">
        <v>19449</v>
      </c>
      <c r="C4044" s="101" t="s">
        <v>15645</v>
      </c>
      <c r="D4044" s="102">
        <v>48.68</v>
      </c>
    </row>
    <row r="4045" spans="1:4" ht="15" customHeight="1" x14ac:dyDescent="0.2">
      <c r="A4045" s="100" t="s">
        <v>19450</v>
      </c>
      <c r="B4045" s="101" t="s">
        <v>19451</v>
      </c>
      <c r="C4045" s="101" t="s">
        <v>2</v>
      </c>
      <c r="D4045" s="102">
        <v>7.5</v>
      </c>
    </row>
    <row r="4046" spans="1:4" ht="15" customHeight="1" x14ac:dyDescent="0.2">
      <c r="A4046" s="100" t="s">
        <v>19452</v>
      </c>
      <c r="B4046" s="101" t="s">
        <v>21601</v>
      </c>
      <c r="C4046" s="101" t="s">
        <v>2</v>
      </c>
      <c r="D4046" s="102">
        <v>140</v>
      </c>
    </row>
    <row r="4047" spans="1:4" ht="15" customHeight="1" x14ac:dyDescent="0.2">
      <c r="A4047" s="100" t="s">
        <v>19453</v>
      </c>
      <c r="B4047" s="101" t="s">
        <v>19454</v>
      </c>
      <c r="C4047" s="101" t="s">
        <v>2</v>
      </c>
      <c r="D4047" s="102">
        <v>95</v>
      </c>
    </row>
    <row r="4048" spans="1:4" ht="15" customHeight="1" x14ac:dyDescent="0.2">
      <c r="A4048" s="100" t="s">
        <v>19455</v>
      </c>
      <c r="B4048" s="101" t="s">
        <v>21602</v>
      </c>
      <c r="C4048" s="101" t="s">
        <v>2</v>
      </c>
      <c r="D4048" s="102">
        <v>45.5</v>
      </c>
    </row>
    <row r="4049" spans="1:4" ht="15" customHeight="1" x14ac:dyDescent="0.2">
      <c r="A4049" s="100" t="s">
        <v>19456</v>
      </c>
      <c r="B4049" s="101" t="s">
        <v>19457</v>
      </c>
      <c r="C4049" s="101" t="s">
        <v>3705</v>
      </c>
      <c r="D4049" s="102">
        <v>650</v>
      </c>
    </row>
    <row r="4050" spans="1:4" ht="15" customHeight="1" x14ac:dyDescent="0.2">
      <c r="A4050" s="100" t="s">
        <v>19458</v>
      </c>
      <c r="B4050" s="101" t="s">
        <v>19459</v>
      </c>
      <c r="C4050" s="101" t="s">
        <v>3705</v>
      </c>
      <c r="D4050" s="102">
        <v>790</v>
      </c>
    </row>
    <row r="4051" spans="1:4" ht="15" customHeight="1" x14ac:dyDescent="0.2">
      <c r="A4051" s="100" t="s">
        <v>19460</v>
      </c>
      <c r="B4051" s="101" t="s">
        <v>19461</v>
      </c>
      <c r="C4051" s="101" t="s">
        <v>3705</v>
      </c>
      <c r="D4051" s="102">
        <v>1700</v>
      </c>
    </row>
    <row r="4052" spans="1:4" ht="15" customHeight="1" x14ac:dyDescent="0.2">
      <c r="A4052" s="100" t="s">
        <v>19462</v>
      </c>
      <c r="B4052" s="101" t="s">
        <v>19463</v>
      </c>
      <c r="C4052" s="101" t="s">
        <v>3705</v>
      </c>
      <c r="D4052" s="102">
        <v>1700</v>
      </c>
    </row>
    <row r="4053" spans="1:4" ht="15" customHeight="1" x14ac:dyDescent="0.2">
      <c r="A4053" s="100" t="s">
        <v>19464</v>
      </c>
      <c r="B4053" s="101" t="s">
        <v>19465</v>
      </c>
      <c r="C4053" s="101" t="s">
        <v>3705</v>
      </c>
      <c r="D4053" s="102">
        <v>1700</v>
      </c>
    </row>
    <row r="4054" spans="1:4" ht="15" customHeight="1" x14ac:dyDescent="0.2">
      <c r="A4054" s="100" t="s">
        <v>19466</v>
      </c>
      <c r="B4054" s="101" t="s">
        <v>19467</v>
      </c>
      <c r="C4054" s="101" t="s">
        <v>3705</v>
      </c>
      <c r="D4054" s="102">
        <v>650</v>
      </c>
    </row>
    <row r="4055" spans="1:4" ht="15" customHeight="1" x14ac:dyDescent="0.2">
      <c r="A4055" s="100" t="s">
        <v>19468</v>
      </c>
      <c r="B4055" s="101" t="s">
        <v>19469</v>
      </c>
      <c r="C4055" s="101" t="s">
        <v>3705</v>
      </c>
      <c r="D4055" s="102">
        <v>1400</v>
      </c>
    </row>
    <row r="4056" spans="1:4" ht="15" customHeight="1" x14ac:dyDescent="0.2">
      <c r="A4056" s="100" t="s">
        <v>19470</v>
      </c>
      <c r="B4056" s="101" t="s">
        <v>19471</v>
      </c>
      <c r="C4056" s="101" t="s">
        <v>3705</v>
      </c>
      <c r="D4056" s="102">
        <v>680</v>
      </c>
    </row>
    <row r="4057" spans="1:4" ht="15" customHeight="1" x14ac:dyDescent="0.2">
      <c r="A4057" s="100" t="s">
        <v>19472</v>
      </c>
      <c r="B4057" s="101" t="s">
        <v>19473</v>
      </c>
      <c r="C4057" s="101" t="s">
        <v>3705</v>
      </c>
      <c r="D4057" s="102">
        <v>900</v>
      </c>
    </row>
    <row r="4058" spans="1:4" ht="15" customHeight="1" x14ac:dyDescent="0.2">
      <c r="A4058" s="100" t="s">
        <v>19474</v>
      </c>
      <c r="B4058" s="101" t="s">
        <v>19475</v>
      </c>
      <c r="C4058" s="101" t="s">
        <v>15645</v>
      </c>
      <c r="D4058" s="102">
        <v>1200</v>
      </c>
    </row>
    <row r="4059" spans="1:4" ht="15" customHeight="1" x14ac:dyDescent="0.2">
      <c r="A4059" s="100" t="s">
        <v>19476</v>
      </c>
      <c r="B4059" s="101" t="s">
        <v>10039</v>
      </c>
      <c r="C4059" s="101" t="s">
        <v>15645</v>
      </c>
      <c r="D4059" s="102">
        <v>1200</v>
      </c>
    </row>
    <row r="4060" spans="1:4" ht="15" customHeight="1" x14ac:dyDescent="0.2">
      <c r="A4060" s="100" t="s">
        <v>19477</v>
      </c>
      <c r="B4060" s="101" t="s">
        <v>19478</v>
      </c>
      <c r="C4060" s="101" t="s">
        <v>3705</v>
      </c>
      <c r="D4060" s="102">
        <v>250</v>
      </c>
    </row>
    <row r="4061" spans="1:4" ht="15" customHeight="1" x14ac:dyDescent="0.2">
      <c r="A4061" s="100" t="s">
        <v>19479</v>
      </c>
      <c r="B4061" s="101" t="s">
        <v>19480</v>
      </c>
      <c r="C4061" s="101" t="s">
        <v>3705</v>
      </c>
      <c r="D4061" s="102">
        <v>340</v>
      </c>
    </row>
    <row r="4062" spans="1:4" ht="15" customHeight="1" x14ac:dyDescent="0.2">
      <c r="A4062" s="100" t="s">
        <v>19481</v>
      </c>
      <c r="B4062" s="101" t="s">
        <v>19482</v>
      </c>
      <c r="C4062" s="101" t="s">
        <v>3705</v>
      </c>
      <c r="D4062" s="102">
        <v>900</v>
      </c>
    </row>
    <row r="4063" spans="1:4" ht="15" customHeight="1" x14ac:dyDescent="0.2">
      <c r="A4063" s="100" t="s">
        <v>19483</v>
      </c>
      <c r="B4063" s="101" t="s">
        <v>19484</v>
      </c>
      <c r="C4063" s="101" t="s">
        <v>3705</v>
      </c>
      <c r="D4063" s="102">
        <v>3600</v>
      </c>
    </row>
    <row r="4064" spans="1:4" ht="15" customHeight="1" x14ac:dyDescent="0.2">
      <c r="A4064" s="100" t="s">
        <v>19485</v>
      </c>
      <c r="B4064" s="101" t="s">
        <v>19486</v>
      </c>
      <c r="C4064" s="101" t="s">
        <v>15645</v>
      </c>
      <c r="D4064" s="102">
        <v>5270</v>
      </c>
    </row>
    <row r="4065" spans="1:4" ht="15" customHeight="1" x14ac:dyDescent="0.2">
      <c r="A4065" s="100" t="s">
        <v>19487</v>
      </c>
      <c r="B4065" s="101" t="s">
        <v>19488</v>
      </c>
      <c r="C4065" s="101" t="s">
        <v>15645</v>
      </c>
      <c r="D4065" s="102">
        <v>3727.22</v>
      </c>
    </row>
    <row r="4066" spans="1:4" ht="15" customHeight="1" x14ac:dyDescent="0.2">
      <c r="A4066" s="100" t="s">
        <v>19489</v>
      </c>
      <c r="B4066" s="101" t="s">
        <v>19490</v>
      </c>
      <c r="C4066" s="101" t="s">
        <v>19491</v>
      </c>
      <c r="D4066" s="102">
        <v>149</v>
      </c>
    </row>
    <row r="4067" spans="1:4" ht="15" customHeight="1" x14ac:dyDescent="0.2">
      <c r="A4067" s="100" t="s">
        <v>19492</v>
      </c>
      <c r="B4067" s="101" t="s">
        <v>19493</v>
      </c>
      <c r="C4067" s="101" t="s">
        <v>19491</v>
      </c>
      <c r="D4067" s="102">
        <v>1654.78</v>
      </c>
    </row>
    <row r="4068" spans="1:4" ht="15" customHeight="1" x14ac:dyDescent="0.2">
      <c r="A4068" s="100" t="s">
        <v>19494</v>
      </c>
      <c r="B4068" s="101" t="s">
        <v>19495</v>
      </c>
      <c r="C4068" s="101" t="s">
        <v>15645</v>
      </c>
      <c r="D4068" s="102">
        <v>8500</v>
      </c>
    </row>
    <row r="4069" spans="1:4" ht="15" customHeight="1" x14ac:dyDescent="0.2">
      <c r="A4069" s="100" t="s">
        <v>19496</v>
      </c>
      <c r="B4069" s="101" t="s">
        <v>19497</v>
      </c>
      <c r="C4069" s="101" t="s">
        <v>15645</v>
      </c>
      <c r="D4069" s="102">
        <v>3</v>
      </c>
    </row>
    <row r="4070" spans="1:4" ht="15" customHeight="1" x14ac:dyDescent="0.2">
      <c r="A4070" s="100" t="s">
        <v>19498</v>
      </c>
      <c r="B4070" s="101" t="s">
        <v>19499</v>
      </c>
      <c r="C4070" s="101" t="s">
        <v>15645</v>
      </c>
      <c r="D4070" s="102">
        <v>3.6</v>
      </c>
    </row>
    <row r="4071" spans="1:4" ht="15" customHeight="1" x14ac:dyDescent="0.2">
      <c r="A4071" s="100" t="s">
        <v>19500</v>
      </c>
      <c r="B4071" s="101" t="s">
        <v>19501</v>
      </c>
      <c r="C4071" s="101" t="s">
        <v>15645</v>
      </c>
      <c r="D4071" s="102">
        <v>7.2</v>
      </c>
    </row>
    <row r="4072" spans="1:4" ht="15" customHeight="1" x14ac:dyDescent="0.2">
      <c r="A4072" s="100" t="s">
        <v>19502</v>
      </c>
      <c r="B4072" s="101" t="s">
        <v>19503</v>
      </c>
      <c r="C4072" s="101" t="s">
        <v>15645</v>
      </c>
      <c r="D4072" s="102">
        <v>0.15</v>
      </c>
    </row>
    <row r="4073" spans="1:4" ht="15" customHeight="1" x14ac:dyDescent="0.2">
      <c r="A4073" s="100" t="s">
        <v>19504</v>
      </c>
      <c r="B4073" s="101" t="s">
        <v>19505</v>
      </c>
      <c r="C4073" s="101" t="s">
        <v>15645</v>
      </c>
      <c r="D4073" s="102">
        <v>0.4</v>
      </c>
    </row>
    <row r="4074" spans="1:4" ht="15" customHeight="1" x14ac:dyDescent="0.2">
      <c r="A4074" s="100" t="s">
        <v>19506</v>
      </c>
      <c r="B4074" s="101" t="s">
        <v>19507</v>
      </c>
      <c r="C4074" s="101" t="s">
        <v>15645</v>
      </c>
      <c r="D4074" s="102">
        <v>1.3</v>
      </c>
    </row>
    <row r="4075" spans="1:4" ht="15" customHeight="1" x14ac:dyDescent="0.2">
      <c r="A4075" s="100" t="s">
        <v>19508</v>
      </c>
      <c r="B4075" s="101" t="s">
        <v>19509</v>
      </c>
      <c r="C4075" s="101" t="s">
        <v>15645</v>
      </c>
      <c r="D4075" s="102">
        <v>2.6</v>
      </c>
    </row>
    <row r="4076" spans="1:4" ht="15" customHeight="1" x14ac:dyDescent="0.2">
      <c r="A4076" s="100" t="s">
        <v>19510</v>
      </c>
      <c r="B4076" s="101" t="s">
        <v>19511</v>
      </c>
      <c r="C4076" s="101" t="s">
        <v>15645</v>
      </c>
      <c r="D4076" s="102">
        <v>4</v>
      </c>
    </row>
    <row r="4077" spans="1:4" ht="15" customHeight="1" x14ac:dyDescent="0.2">
      <c r="A4077" s="100" t="s">
        <v>28605</v>
      </c>
      <c r="B4077" s="101" t="s">
        <v>28606</v>
      </c>
      <c r="C4077" s="101" t="s">
        <v>15645</v>
      </c>
      <c r="D4077" s="102">
        <v>2</v>
      </c>
    </row>
    <row r="4078" spans="1:4" ht="15" customHeight="1" x14ac:dyDescent="0.2">
      <c r="A4078" s="100" t="s">
        <v>19512</v>
      </c>
      <c r="B4078" s="101" t="s">
        <v>28607</v>
      </c>
      <c r="C4078" s="101" t="s">
        <v>15645</v>
      </c>
      <c r="D4078" s="102">
        <v>3</v>
      </c>
    </row>
    <row r="4079" spans="1:4" ht="15" customHeight="1" x14ac:dyDescent="0.2">
      <c r="A4079" s="100" t="s">
        <v>19513</v>
      </c>
      <c r="B4079" s="101" t="s">
        <v>28608</v>
      </c>
      <c r="C4079" s="101" t="s">
        <v>15645</v>
      </c>
      <c r="D4079" s="102">
        <v>5.4</v>
      </c>
    </row>
    <row r="4080" spans="1:4" ht="15" customHeight="1" x14ac:dyDescent="0.2">
      <c r="A4080" s="100" t="s">
        <v>19514</v>
      </c>
      <c r="B4080" s="101" t="s">
        <v>28609</v>
      </c>
      <c r="C4080" s="101" t="s">
        <v>15645</v>
      </c>
      <c r="D4080" s="102">
        <v>7</v>
      </c>
    </row>
    <row r="4081" spans="1:4" ht="15" customHeight="1" x14ac:dyDescent="0.2">
      <c r="A4081" s="100" t="s">
        <v>19515</v>
      </c>
      <c r="B4081" s="101" t="s">
        <v>28610</v>
      </c>
      <c r="C4081" s="101" t="s">
        <v>15645</v>
      </c>
      <c r="D4081" s="102">
        <v>18</v>
      </c>
    </row>
    <row r="4082" spans="1:4" ht="15" customHeight="1" x14ac:dyDescent="0.2">
      <c r="A4082" s="100" t="s">
        <v>19516</v>
      </c>
      <c r="B4082" s="101" t="s">
        <v>28611</v>
      </c>
      <c r="C4082" s="101" t="s">
        <v>15645</v>
      </c>
      <c r="D4082" s="102">
        <v>6.5</v>
      </c>
    </row>
    <row r="4083" spans="1:4" ht="15" customHeight="1" x14ac:dyDescent="0.2">
      <c r="A4083" s="100" t="s">
        <v>19517</v>
      </c>
      <c r="B4083" s="101" t="s">
        <v>28612</v>
      </c>
      <c r="C4083" s="101" t="s">
        <v>15645</v>
      </c>
      <c r="D4083" s="102">
        <v>11</v>
      </c>
    </row>
    <row r="4084" spans="1:4" ht="15" customHeight="1" x14ac:dyDescent="0.2">
      <c r="A4084" s="100" t="s">
        <v>19518</v>
      </c>
      <c r="B4084" s="101" t="s">
        <v>28613</v>
      </c>
      <c r="C4084" s="101" t="s">
        <v>15645</v>
      </c>
      <c r="D4084" s="102">
        <v>13.5</v>
      </c>
    </row>
    <row r="4085" spans="1:4" ht="15" customHeight="1" x14ac:dyDescent="0.2">
      <c r="A4085" s="100" t="s">
        <v>19519</v>
      </c>
      <c r="B4085" s="101" t="s">
        <v>28614</v>
      </c>
      <c r="C4085" s="101" t="s">
        <v>15645</v>
      </c>
      <c r="D4085" s="102">
        <v>0.9</v>
      </c>
    </row>
    <row r="4086" spans="1:4" ht="15" customHeight="1" x14ac:dyDescent="0.2">
      <c r="A4086" s="100" t="s">
        <v>19520</v>
      </c>
      <c r="B4086" s="101" t="s">
        <v>28615</v>
      </c>
      <c r="C4086" s="101" t="s">
        <v>15645</v>
      </c>
      <c r="D4086" s="102">
        <v>2.5</v>
      </c>
    </row>
    <row r="4087" spans="1:4" ht="15" customHeight="1" x14ac:dyDescent="0.2">
      <c r="A4087" s="100" t="s">
        <v>19521</v>
      </c>
      <c r="B4087" s="101" t="s">
        <v>28616</v>
      </c>
      <c r="C4087" s="101" t="s">
        <v>15645</v>
      </c>
      <c r="D4087" s="102">
        <v>6.5</v>
      </c>
    </row>
    <row r="4088" spans="1:4" ht="15" customHeight="1" x14ac:dyDescent="0.2">
      <c r="A4088" s="100" t="s">
        <v>19522</v>
      </c>
      <c r="B4088" s="101" t="s">
        <v>28617</v>
      </c>
      <c r="C4088" s="101" t="s">
        <v>15645</v>
      </c>
      <c r="D4088" s="102">
        <v>8.6999999999999993</v>
      </c>
    </row>
    <row r="4089" spans="1:4" ht="15" customHeight="1" x14ac:dyDescent="0.2">
      <c r="A4089" s="100" t="s">
        <v>19523</v>
      </c>
      <c r="B4089" s="101" t="s">
        <v>28618</v>
      </c>
      <c r="C4089" s="101" t="s">
        <v>15645</v>
      </c>
      <c r="D4089" s="102">
        <v>10.8</v>
      </c>
    </row>
    <row r="4090" spans="1:4" ht="15" customHeight="1" x14ac:dyDescent="0.2">
      <c r="A4090" s="100" t="s">
        <v>19524</v>
      </c>
      <c r="B4090" s="101" t="s">
        <v>28619</v>
      </c>
      <c r="C4090" s="101" t="s">
        <v>15645</v>
      </c>
      <c r="D4090" s="102">
        <v>10</v>
      </c>
    </row>
    <row r="4091" spans="1:4" ht="15" customHeight="1" x14ac:dyDescent="0.2">
      <c r="A4091" s="100" t="s">
        <v>19525</v>
      </c>
      <c r="B4091" s="101" t="s">
        <v>28620</v>
      </c>
      <c r="C4091" s="101" t="s">
        <v>15645</v>
      </c>
      <c r="D4091" s="102">
        <v>12</v>
      </c>
    </row>
    <row r="4092" spans="1:4" ht="15" customHeight="1" x14ac:dyDescent="0.2">
      <c r="A4092" s="100" t="s">
        <v>19526</v>
      </c>
      <c r="B4092" s="101" t="s">
        <v>28621</v>
      </c>
      <c r="C4092" s="101" t="s">
        <v>15645</v>
      </c>
      <c r="D4092" s="102">
        <v>16</v>
      </c>
    </row>
    <row r="4093" spans="1:4" ht="15" customHeight="1" x14ac:dyDescent="0.2">
      <c r="A4093" s="100" t="s">
        <v>19527</v>
      </c>
      <c r="B4093" s="101" t="s">
        <v>19528</v>
      </c>
      <c r="C4093" s="101" t="s">
        <v>15645</v>
      </c>
      <c r="D4093" s="102">
        <v>4</v>
      </c>
    </row>
    <row r="4094" spans="1:4" ht="15" customHeight="1" x14ac:dyDescent="0.2">
      <c r="A4094" s="100" t="s">
        <v>19529</v>
      </c>
      <c r="B4094" s="101" t="s">
        <v>19530</v>
      </c>
      <c r="C4094" s="101" t="s">
        <v>15645</v>
      </c>
      <c r="D4094" s="102">
        <v>3</v>
      </c>
    </row>
    <row r="4095" spans="1:4" ht="15" customHeight="1" x14ac:dyDescent="0.2">
      <c r="A4095" s="100" t="s">
        <v>19531</v>
      </c>
      <c r="B4095" s="101" t="s">
        <v>19532</v>
      </c>
      <c r="C4095" s="101" t="s">
        <v>15645</v>
      </c>
      <c r="D4095" s="102">
        <v>1.5</v>
      </c>
    </row>
    <row r="4096" spans="1:4" ht="15" customHeight="1" x14ac:dyDescent="0.2">
      <c r="A4096" s="100" t="s">
        <v>19533</v>
      </c>
      <c r="B4096" s="101" t="s">
        <v>19534</v>
      </c>
      <c r="C4096" s="101" t="s">
        <v>15645</v>
      </c>
      <c r="D4096" s="102">
        <v>0.3</v>
      </c>
    </row>
    <row r="4097" spans="1:4" ht="15" customHeight="1" x14ac:dyDescent="0.2">
      <c r="A4097" s="100" t="s">
        <v>19535</v>
      </c>
      <c r="B4097" s="101" t="s">
        <v>19536</v>
      </c>
      <c r="C4097" s="101" t="s">
        <v>15645</v>
      </c>
      <c r="D4097" s="102">
        <v>1.1100000000000001</v>
      </c>
    </row>
    <row r="4098" spans="1:4" ht="15" customHeight="1" x14ac:dyDescent="0.2">
      <c r="A4098" s="100" t="s">
        <v>19537</v>
      </c>
      <c r="B4098" s="101" t="s">
        <v>19538</v>
      </c>
      <c r="C4098" s="101" t="s">
        <v>15645</v>
      </c>
      <c r="D4098" s="102">
        <v>0.89</v>
      </c>
    </row>
    <row r="4099" spans="1:4" ht="15" customHeight="1" x14ac:dyDescent="0.2">
      <c r="A4099" s="100" t="s">
        <v>19539</v>
      </c>
      <c r="B4099" s="101" t="s">
        <v>19540</v>
      </c>
      <c r="C4099" s="101" t="s">
        <v>15645</v>
      </c>
      <c r="D4099" s="102">
        <v>37.53</v>
      </c>
    </row>
    <row r="4100" spans="1:4" ht="15" customHeight="1" x14ac:dyDescent="0.2">
      <c r="A4100" s="100" t="s">
        <v>19541</v>
      </c>
      <c r="B4100" s="101" t="s">
        <v>19542</v>
      </c>
      <c r="C4100" s="101" t="s">
        <v>15645</v>
      </c>
      <c r="D4100" s="102">
        <v>58.31</v>
      </c>
    </row>
    <row r="4101" spans="1:4" ht="15" customHeight="1" x14ac:dyDescent="0.2">
      <c r="A4101" s="100" t="s">
        <v>19543</v>
      </c>
      <c r="B4101" s="101" t="s">
        <v>19544</v>
      </c>
      <c r="C4101" s="101" t="s">
        <v>15645</v>
      </c>
      <c r="D4101" s="102">
        <v>1500</v>
      </c>
    </row>
    <row r="4102" spans="1:4" ht="15" customHeight="1" x14ac:dyDescent="0.2">
      <c r="A4102" s="100" t="s">
        <v>19545</v>
      </c>
      <c r="B4102" s="101" t="s">
        <v>19546</v>
      </c>
      <c r="C4102" s="101" t="s">
        <v>3</v>
      </c>
      <c r="D4102" s="102">
        <v>95</v>
      </c>
    </row>
    <row r="4103" spans="1:4" ht="15" customHeight="1" x14ac:dyDescent="0.2">
      <c r="A4103" s="100" t="s">
        <v>19547</v>
      </c>
      <c r="B4103" s="101" t="s">
        <v>19548</v>
      </c>
      <c r="C4103" s="101" t="s">
        <v>15645</v>
      </c>
      <c r="D4103" s="102">
        <v>350</v>
      </c>
    </row>
    <row r="4104" spans="1:4" ht="15" customHeight="1" x14ac:dyDescent="0.2">
      <c r="A4104" s="100" t="s">
        <v>19549</v>
      </c>
      <c r="B4104" s="101" t="s">
        <v>19550</v>
      </c>
      <c r="C4104" s="101" t="s">
        <v>15645</v>
      </c>
      <c r="D4104" s="102">
        <v>875</v>
      </c>
    </row>
    <row r="4105" spans="1:4" ht="15" customHeight="1" x14ac:dyDescent="0.2">
      <c r="A4105" s="100" t="s">
        <v>19551</v>
      </c>
      <c r="B4105" s="101" t="s">
        <v>19552</v>
      </c>
      <c r="C4105" s="101" t="s">
        <v>3</v>
      </c>
      <c r="D4105" s="102">
        <v>130</v>
      </c>
    </row>
    <row r="4106" spans="1:4" ht="15" customHeight="1" x14ac:dyDescent="0.2">
      <c r="A4106" s="100" t="s">
        <v>19553</v>
      </c>
      <c r="B4106" s="101" t="s">
        <v>19554</v>
      </c>
      <c r="C4106" s="101" t="s">
        <v>39</v>
      </c>
      <c r="D4106" s="102">
        <v>900</v>
      </c>
    </row>
    <row r="4107" spans="1:4" ht="15" customHeight="1" x14ac:dyDescent="0.2">
      <c r="A4107" s="100" t="s">
        <v>19555</v>
      </c>
      <c r="B4107" s="101" t="s">
        <v>19556</v>
      </c>
      <c r="C4107" s="101" t="s">
        <v>3</v>
      </c>
      <c r="D4107" s="102">
        <v>600</v>
      </c>
    </row>
    <row r="4108" spans="1:4" ht="15" customHeight="1" x14ac:dyDescent="0.2">
      <c r="A4108" s="100" t="s">
        <v>19557</v>
      </c>
      <c r="B4108" s="101" t="s">
        <v>19558</v>
      </c>
      <c r="C4108" s="101" t="s">
        <v>15645</v>
      </c>
      <c r="D4108" s="102">
        <v>3000</v>
      </c>
    </row>
    <row r="4109" spans="1:4" ht="15" customHeight="1" x14ac:dyDescent="0.2">
      <c r="A4109" s="100" t="s">
        <v>19559</v>
      </c>
      <c r="B4109" s="101" t="s">
        <v>19560</v>
      </c>
      <c r="C4109" s="101" t="s">
        <v>15645</v>
      </c>
      <c r="D4109" s="102">
        <v>950</v>
      </c>
    </row>
    <row r="4110" spans="1:4" ht="15" customHeight="1" x14ac:dyDescent="0.2">
      <c r="A4110" s="100" t="s">
        <v>19561</v>
      </c>
      <c r="B4110" s="101" t="s">
        <v>19562</v>
      </c>
      <c r="C4110" s="101" t="s">
        <v>3</v>
      </c>
      <c r="D4110" s="102">
        <v>345</v>
      </c>
    </row>
    <row r="4111" spans="1:4" ht="15" customHeight="1" x14ac:dyDescent="0.2">
      <c r="A4111" s="100" t="s">
        <v>19563</v>
      </c>
      <c r="B4111" s="101" t="s">
        <v>19564</v>
      </c>
      <c r="C4111" s="101" t="s">
        <v>3</v>
      </c>
      <c r="D4111" s="102">
        <v>600</v>
      </c>
    </row>
    <row r="4112" spans="1:4" ht="15" customHeight="1" x14ac:dyDescent="0.2">
      <c r="A4112" s="100" t="s">
        <v>19565</v>
      </c>
      <c r="B4112" s="101" t="s">
        <v>19566</v>
      </c>
      <c r="C4112" s="101" t="s">
        <v>3</v>
      </c>
      <c r="D4112" s="102">
        <v>720</v>
      </c>
    </row>
    <row r="4113" spans="1:4" ht="15" customHeight="1" x14ac:dyDescent="0.2">
      <c r="A4113" s="100" t="s">
        <v>19567</v>
      </c>
      <c r="B4113" s="101" t="s">
        <v>19568</v>
      </c>
      <c r="C4113" s="101" t="s">
        <v>15645</v>
      </c>
      <c r="D4113" s="102">
        <v>1000</v>
      </c>
    </row>
    <row r="4114" spans="1:4" ht="15" customHeight="1" x14ac:dyDescent="0.2">
      <c r="A4114" s="100" t="s">
        <v>19569</v>
      </c>
      <c r="B4114" s="101" t="s">
        <v>19570</v>
      </c>
      <c r="C4114" s="101" t="s">
        <v>15645</v>
      </c>
      <c r="D4114" s="102">
        <v>3000</v>
      </c>
    </row>
    <row r="4115" spans="1:4" ht="15" customHeight="1" x14ac:dyDescent="0.2">
      <c r="A4115" s="100" t="s">
        <v>19571</v>
      </c>
      <c r="B4115" s="101" t="s">
        <v>19572</v>
      </c>
      <c r="C4115" s="101" t="s">
        <v>15645</v>
      </c>
      <c r="D4115" s="102">
        <v>1500</v>
      </c>
    </row>
    <row r="4116" spans="1:4" ht="15" customHeight="1" x14ac:dyDescent="0.2">
      <c r="A4116" s="100" t="s">
        <v>19573</v>
      </c>
      <c r="B4116" s="101" t="s">
        <v>19574</v>
      </c>
      <c r="C4116" s="101" t="s">
        <v>15645</v>
      </c>
      <c r="D4116" s="102">
        <v>1000</v>
      </c>
    </row>
    <row r="4117" spans="1:4" ht="15" customHeight="1" x14ac:dyDescent="0.2">
      <c r="A4117" s="100" t="s">
        <v>19575</v>
      </c>
      <c r="B4117" s="101" t="s">
        <v>19576</v>
      </c>
      <c r="C4117" s="101" t="s">
        <v>15645</v>
      </c>
      <c r="D4117" s="102">
        <v>1000</v>
      </c>
    </row>
    <row r="4118" spans="1:4" ht="15" customHeight="1" x14ac:dyDescent="0.2">
      <c r="A4118" s="100" t="s">
        <v>19577</v>
      </c>
      <c r="B4118" s="101" t="s">
        <v>19578</v>
      </c>
      <c r="C4118" s="101" t="s">
        <v>15645</v>
      </c>
      <c r="D4118" s="102">
        <v>350</v>
      </c>
    </row>
    <row r="4119" spans="1:4" ht="15" customHeight="1" x14ac:dyDescent="0.2">
      <c r="A4119" s="100" t="s">
        <v>19579</v>
      </c>
      <c r="B4119" s="101" t="s">
        <v>19580</v>
      </c>
      <c r="C4119" s="101" t="s">
        <v>15645</v>
      </c>
      <c r="D4119" s="102">
        <v>100</v>
      </c>
    </row>
    <row r="4120" spans="1:4" ht="15" customHeight="1" x14ac:dyDescent="0.2">
      <c r="A4120" s="100" t="s">
        <v>19581</v>
      </c>
      <c r="B4120" s="101" t="s">
        <v>19582</v>
      </c>
      <c r="C4120" s="101" t="s">
        <v>15645</v>
      </c>
      <c r="D4120" s="102">
        <v>101.2</v>
      </c>
    </row>
    <row r="4121" spans="1:4" ht="15" customHeight="1" x14ac:dyDescent="0.2">
      <c r="A4121" s="100" t="s">
        <v>19583</v>
      </c>
      <c r="B4121" s="101" t="s">
        <v>19584</v>
      </c>
      <c r="C4121" s="101" t="s">
        <v>15645</v>
      </c>
      <c r="D4121" s="102">
        <v>110.2</v>
      </c>
    </row>
    <row r="4122" spans="1:4" ht="15" customHeight="1" x14ac:dyDescent="0.2">
      <c r="A4122" s="100" t="s">
        <v>19585</v>
      </c>
      <c r="B4122" s="101" t="s">
        <v>19586</v>
      </c>
      <c r="C4122" s="101" t="s">
        <v>15645</v>
      </c>
      <c r="D4122" s="102">
        <v>399</v>
      </c>
    </row>
    <row r="4123" spans="1:4" ht="15" customHeight="1" x14ac:dyDescent="0.2">
      <c r="A4123" s="100" t="s">
        <v>19587</v>
      </c>
      <c r="B4123" s="101" t="s">
        <v>19588</v>
      </c>
      <c r="C4123" s="101" t="s">
        <v>15645</v>
      </c>
      <c r="D4123" s="102">
        <v>2761</v>
      </c>
    </row>
    <row r="4124" spans="1:4" ht="15" customHeight="1" x14ac:dyDescent="0.2">
      <c r="A4124" s="100" t="s">
        <v>19589</v>
      </c>
      <c r="B4124" s="101" t="s">
        <v>19590</v>
      </c>
      <c r="C4124" s="101" t="s">
        <v>15645</v>
      </c>
      <c r="D4124" s="102">
        <v>3937.88</v>
      </c>
    </row>
    <row r="4125" spans="1:4" ht="15" customHeight="1" x14ac:dyDescent="0.2">
      <c r="A4125" s="100" t="s">
        <v>19591</v>
      </c>
      <c r="B4125" s="101" t="s">
        <v>19592</v>
      </c>
      <c r="C4125" s="101" t="s">
        <v>15645</v>
      </c>
      <c r="D4125" s="102">
        <v>355.5</v>
      </c>
    </row>
    <row r="4126" spans="1:4" ht="15" customHeight="1" x14ac:dyDescent="0.2">
      <c r="A4126" s="100" t="s">
        <v>19593</v>
      </c>
      <c r="B4126" s="101" t="s">
        <v>19594</v>
      </c>
      <c r="C4126" s="101" t="s">
        <v>15645</v>
      </c>
      <c r="D4126" s="102">
        <v>150</v>
      </c>
    </row>
    <row r="4127" spans="1:4" ht="15" customHeight="1" x14ac:dyDescent="0.2">
      <c r="A4127" s="100" t="s">
        <v>19595</v>
      </c>
      <c r="B4127" s="101" t="s">
        <v>19596</v>
      </c>
      <c r="C4127" s="101" t="s">
        <v>15645</v>
      </c>
      <c r="D4127" s="102">
        <v>352</v>
      </c>
    </row>
    <row r="4128" spans="1:4" ht="15" customHeight="1" x14ac:dyDescent="0.2">
      <c r="A4128" s="100" t="s">
        <v>19597</v>
      </c>
      <c r="B4128" s="101" t="s">
        <v>19598</v>
      </c>
      <c r="C4128" s="101" t="s">
        <v>15645</v>
      </c>
      <c r="D4128" s="102">
        <v>185</v>
      </c>
    </row>
    <row r="4129" spans="1:4" ht="15" customHeight="1" x14ac:dyDescent="0.2">
      <c r="A4129" s="100" t="s">
        <v>19599</v>
      </c>
      <c r="B4129" s="101" t="s">
        <v>19600</v>
      </c>
      <c r="C4129" s="101" t="s">
        <v>15645</v>
      </c>
      <c r="D4129" s="102">
        <v>300</v>
      </c>
    </row>
    <row r="4130" spans="1:4" ht="15" customHeight="1" x14ac:dyDescent="0.2">
      <c r="A4130" s="100" t="s">
        <v>19601</v>
      </c>
      <c r="B4130" s="101" t="s">
        <v>19602</v>
      </c>
      <c r="C4130" s="101" t="s">
        <v>15645</v>
      </c>
      <c r="D4130" s="102">
        <v>90</v>
      </c>
    </row>
    <row r="4131" spans="1:4" ht="15" customHeight="1" x14ac:dyDescent="0.2">
      <c r="A4131" s="100" t="s">
        <v>19603</v>
      </c>
      <c r="B4131" s="101" t="s">
        <v>19604</v>
      </c>
      <c r="C4131" s="101" t="s">
        <v>15645</v>
      </c>
      <c r="D4131" s="102">
        <v>240</v>
      </c>
    </row>
    <row r="4132" spans="1:4" ht="15" customHeight="1" x14ac:dyDescent="0.2">
      <c r="A4132" s="100" t="s">
        <v>19605</v>
      </c>
      <c r="B4132" s="101" t="s">
        <v>19606</v>
      </c>
      <c r="C4132" s="101" t="s">
        <v>15645</v>
      </c>
      <c r="D4132" s="102">
        <v>330</v>
      </c>
    </row>
    <row r="4133" spans="1:4" ht="15" customHeight="1" x14ac:dyDescent="0.2">
      <c r="A4133" s="100" t="s">
        <v>19607</v>
      </c>
      <c r="B4133" s="101" t="s">
        <v>19608</v>
      </c>
      <c r="C4133" s="101" t="s">
        <v>15645</v>
      </c>
      <c r="D4133" s="102">
        <v>72</v>
      </c>
    </row>
    <row r="4134" spans="1:4" ht="15" customHeight="1" x14ac:dyDescent="0.2">
      <c r="A4134" s="100" t="s">
        <v>19609</v>
      </c>
      <c r="B4134" s="101" t="s">
        <v>19610</v>
      </c>
      <c r="C4134" s="101" t="s">
        <v>15645</v>
      </c>
      <c r="D4134" s="102">
        <v>120</v>
      </c>
    </row>
    <row r="4135" spans="1:4" ht="15" customHeight="1" x14ac:dyDescent="0.2">
      <c r="A4135" s="100" t="s">
        <v>19611</v>
      </c>
      <c r="B4135" s="101" t="s">
        <v>19612</v>
      </c>
      <c r="C4135" s="101" t="s">
        <v>15645</v>
      </c>
      <c r="D4135" s="102">
        <v>150</v>
      </c>
    </row>
    <row r="4136" spans="1:4" ht="15" customHeight="1" x14ac:dyDescent="0.2">
      <c r="A4136" s="100" t="s">
        <v>19613</v>
      </c>
      <c r="B4136" s="101" t="s">
        <v>19614</v>
      </c>
      <c r="C4136" s="101" t="s">
        <v>15645</v>
      </c>
      <c r="D4136" s="102">
        <v>30</v>
      </c>
    </row>
    <row r="4137" spans="1:4" ht="15" customHeight="1" x14ac:dyDescent="0.2">
      <c r="A4137" s="100" t="s">
        <v>19615</v>
      </c>
      <c r="B4137" s="101" t="s">
        <v>19616</v>
      </c>
      <c r="C4137" s="101" t="s">
        <v>15645</v>
      </c>
      <c r="D4137" s="102">
        <v>120</v>
      </c>
    </row>
    <row r="4138" spans="1:4" ht="15" customHeight="1" x14ac:dyDescent="0.2">
      <c r="A4138" s="100" t="s">
        <v>19617</v>
      </c>
      <c r="B4138" s="101" t="s">
        <v>19618</v>
      </c>
      <c r="C4138" s="101" t="s">
        <v>15645</v>
      </c>
      <c r="D4138" s="102">
        <v>100</v>
      </c>
    </row>
    <row r="4139" spans="1:4" ht="15" customHeight="1" x14ac:dyDescent="0.2">
      <c r="A4139" s="100" t="s">
        <v>19619</v>
      </c>
      <c r="B4139" s="101" t="s">
        <v>19620</v>
      </c>
      <c r="C4139" s="101" t="s">
        <v>15645</v>
      </c>
      <c r="D4139" s="102">
        <v>250</v>
      </c>
    </row>
    <row r="4140" spans="1:4" ht="15" customHeight="1" x14ac:dyDescent="0.2">
      <c r="A4140" s="100" t="s">
        <v>19621</v>
      </c>
      <c r="B4140" s="101" t="s">
        <v>19622</v>
      </c>
      <c r="C4140" s="101" t="s">
        <v>15645</v>
      </c>
      <c r="D4140" s="102">
        <v>75</v>
      </c>
    </row>
    <row r="4141" spans="1:4" ht="15" customHeight="1" x14ac:dyDescent="0.2">
      <c r="A4141" s="100" t="s">
        <v>19623</v>
      </c>
      <c r="B4141" s="101" t="s">
        <v>19624</v>
      </c>
      <c r="C4141" s="101" t="s">
        <v>15645</v>
      </c>
      <c r="D4141" s="102">
        <v>75</v>
      </c>
    </row>
    <row r="4142" spans="1:4" ht="15" customHeight="1" x14ac:dyDescent="0.2">
      <c r="A4142" s="100" t="s">
        <v>19625</v>
      </c>
      <c r="B4142" s="101" t="s">
        <v>19626</v>
      </c>
      <c r="C4142" s="101" t="s">
        <v>15645</v>
      </c>
      <c r="D4142" s="102">
        <v>250</v>
      </c>
    </row>
    <row r="4143" spans="1:4" ht="15" customHeight="1" x14ac:dyDescent="0.2">
      <c r="A4143" s="100" t="s">
        <v>19627</v>
      </c>
      <c r="B4143" s="101" t="s">
        <v>19628</v>
      </c>
      <c r="C4143" s="101" t="s">
        <v>15645</v>
      </c>
      <c r="D4143" s="102">
        <v>100</v>
      </c>
    </row>
    <row r="4144" spans="1:4" ht="15" customHeight="1" x14ac:dyDescent="0.2">
      <c r="A4144" s="100" t="s">
        <v>19629</v>
      </c>
      <c r="B4144" s="101" t="s">
        <v>19630</v>
      </c>
      <c r="C4144" s="101" t="s">
        <v>15645</v>
      </c>
      <c r="D4144" s="102">
        <v>110</v>
      </c>
    </row>
    <row r="4145" spans="1:4" ht="15" customHeight="1" x14ac:dyDescent="0.2">
      <c r="A4145" s="100" t="s">
        <v>19631</v>
      </c>
      <c r="B4145" s="101" t="s">
        <v>19632</v>
      </c>
      <c r="C4145" s="101" t="s">
        <v>15645</v>
      </c>
      <c r="D4145" s="102">
        <v>120</v>
      </c>
    </row>
    <row r="4146" spans="1:4" ht="15" customHeight="1" x14ac:dyDescent="0.2">
      <c r="A4146" s="100" t="s">
        <v>19633</v>
      </c>
      <c r="B4146" s="101" t="s">
        <v>19634</v>
      </c>
      <c r="C4146" s="101" t="s">
        <v>15645</v>
      </c>
      <c r="D4146" s="102">
        <v>50</v>
      </c>
    </row>
    <row r="4147" spans="1:4" ht="15" customHeight="1" x14ac:dyDescent="0.2">
      <c r="A4147" s="100" t="s">
        <v>19635</v>
      </c>
      <c r="B4147" s="101" t="s">
        <v>19636</v>
      </c>
      <c r="C4147" s="101" t="s">
        <v>15645</v>
      </c>
      <c r="D4147" s="102">
        <v>120</v>
      </c>
    </row>
    <row r="4148" spans="1:4" ht="15" customHeight="1" x14ac:dyDescent="0.2">
      <c r="A4148" s="100" t="s">
        <v>19637</v>
      </c>
      <c r="B4148" s="101" t="s">
        <v>19638</v>
      </c>
      <c r="C4148" s="101" t="s">
        <v>15645</v>
      </c>
      <c r="D4148" s="102">
        <v>150</v>
      </c>
    </row>
    <row r="4149" spans="1:4" ht="15" customHeight="1" x14ac:dyDescent="0.2">
      <c r="A4149" s="100" t="s">
        <v>19639</v>
      </c>
      <c r="B4149" s="101" t="s">
        <v>19640</v>
      </c>
      <c r="C4149" s="101" t="s">
        <v>15645</v>
      </c>
      <c r="D4149" s="102">
        <v>120</v>
      </c>
    </row>
    <row r="4150" spans="1:4" ht="15" customHeight="1" x14ac:dyDescent="0.2">
      <c r="A4150" s="100" t="s">
        <v>19641</v>
      </c>
      <c r="B4150" s="101" t="s">
        <v>19642</v>
      </c>
      <c r="C4150" s="101" t="s">
        <v>15645</v>
      </c>
      <c r="D4150" s="102">
        <v>118</v>
      </c>
    </row>
    <row r="4151" spans="1:4" ht="15" customHeight="1" x14ac:dyDescent="0.2">
      <c r="A4151" s="100" t="s">
        <v>19643</v>
      </c>
      <c r="B4151" s="101" t="s">
        <v>19644</v>
      </c>
      <c r="C4151" s="101" t="s">
        <v>15645</v>
      </c>
      <c r="D4151" s="102">
        <v>165</v>
      </c>
    </row>
    <row r="4152" spans="1:4" ht="15" customHeight="1" x14ac:dyDescent="0.2">
      <c r="A4152" s="100" t="s">
        <v>19645</v>
      </c>
      <c r="B4152" s="101" t="s">
        <v>19646</v>
      </c>
      <c r="C4152" s="101" t="s">
        <v>15645</v>
      </c>
      <c r="D4152" s="102">
        <v>500</v>
      </c>
    </row>
    <row r="4153" spans="1:4" ht="15" customHeight="1" x14ac:dyDescent="0.2">
      <c r="A4153" s="100" t="s">
        <v>19647</v>
      </c>
      <c r="B4153" s="101" t="s">
        <v>19648</v>
      </c>
      <c r="C4153" s="101" t="s">
        <v>15645</v>
      </c>
      <c r="D4153" s="102">
        <v>500</v>
      </c>
    </row>
    <row r="4154" spans="1:4" ht="15" customHeight="1" x14ac:dyDescent="0.2">
      <c r="A4154" s="100" t="s">
        <v>19649</v>
      </c>
      <c r="B4154" s="101" t="s">
        <v>19650</v>
      </c>
      <c r="C4154" s="101" t="s">
        <v>15645</v>
      </c>
      <c r="D4154" s="102">
        <v>400</v>
      </c>
    </row>
    <row r="4155" spans="1:4" ht="15" customHeight="1" x14ac:dyDescent="0.2">
      <c r="A4155" s="100" t="s">
        <v>19651</v>
      </c>
      <c r="B4155" s="101" t="s">
        <v>19652</v>
      </c>
      <c r="C4155" s="101" t="s">
        <v>15645</v>
      </c>
      <c r="D4155" s="102">
        <v>869</v>
      </c>
    </row>
    <row r="4156" spans="1:4" ht="15" customHeight="1" x14ac:dyDescent="0.2">
      <c r="A4156" s="100" t="s">
        <v>19653</v>
      </c>
      <c r="B4156" s="101" t="s">
        <v>19654</v>
      </c>
      <c r="C4156" s="101" t="s">
        <v>15645</v>
      </c>
      <c r="D4156" s="102">
        <v>889</v>
      </c>
    </row>
    <row r="4157" spans="1:4" ht="15" customHeight="1" x14ac:dyDescent="0.2">
      <c r="A4157" s="100" t="s">
        <v>19655</v>
      </c>
      <c r="B4157" s="101" t="s">
        <v>19656</v>
      </c>
      <c r="C4157" s="101" t="s">
        <v>15645</v>
      </c>
      <c r="D4157" s="102">
        <v>889</v>
      </c>
    </row>
    <row r="4158" spans="1:4" ht="15" customHeight="1" x14ac:dyDescent="0.2">
      <c r="A4158" s="100" t="s">
        <v>19657</v>
      </c>
      <c r="B4158" s="101" t="s">
        <v>19658</v>
      </c>
      <c r="C4158" s="101" t="s">
        <v>15645</v>
      </c>
      <c r="D4158" s="102">
        <v>1199</v>
      </c>
    </row>
    <row r="4159" spans="1:4" ht="15" customHeight="1" x14ac:dyDescent="0.2">
      <c r="A4159" s="100" t="s">
        <v>19659</v>
      </c>
      <c r="B4159" s="101" t="s">
        <v>19660</v>
      </c>
      <c r="C4159" s="101" t="s">
        <v>15645</v>
      </c>
      <c r="D4159" s="102">
        <v>1309</v>
      </c>
    </row>
    <row r="4160" spans="1:4" ht="15" customHeight="1" x14ac:dyDescent="0.2">
      <c r="A4160" s="100" t="s">
        <v>19661</v>
      </c>
      <c r="B4160" s="101" t="s">
        <v>19662</v>
      </c>
      <c r="C4160" s="101" t="s">
        <v>15645</v>
      </c>
      <c r="D4160" s="102">
        <v>1000</v>
      </c>
    </row>
    <row r="4161" spans="1:4" ht="15" customHeight="1" x14ac:dyDescent="0.2">
      <c r="A4161" s="100" t="s">
        <v>19663</v>
      </c>
      <c r="B4161" s="101" t="s">
        <v>19664</v>
      </c>
      <c r="C4161" s="101" t="s">
        <v>15645</v>
      </c>
      <c r="D4161" s="102">
        <v>1000</v>
      </c>
    </row>
    <row r="4162" spans="1:4" ht="15" customHeight="1" x14ac:dyDescent="0.2">
      <c r="A4162" s="100" t="s">
        <v>19665</v>
      </c>
      <c r="B4162" s="101" t="s">
        <v>19666</v>
      </c>
      <c r="C4162" s="101" t="s">
        <v>15645</v>
      </c>
      <c r="D4162" s="102">
        <v>500</v>
      </c>
    </row>
    <row r="4163" spans="1:4" ht="15" customHeight="1" x14ac:dyDescent="0.2">
      <c r="A4163" s="100" t="s">
        <v>19667</v>
      </c>
      <c r="B4163" s="101" t="s">
        <v>19668</v>
      </c>
      <c r="C4163" s="101" t="s">
        <v>15645</v>
      </c>
      <c r="D4163" s="102">
        <v>500</v>
      </c>
    </row>
    <row r="4164" spans="1:4" ht="15" customHeight="1" x14ac:dyDescent="0.2">
      <c r="A4164" s="100" t="s">
        <v>19669</v>
      </c>
      <c r="B4164" s="101" t="s">
        <v>19670</v>
      </c>
      <c r="C4164" s="101" t="s">
        <v>15645</v>
      </c>
      <c r="D4164" s="102">
        <v>500</v>
      </c>
    </row>
    <row r="4165" spans="1:4" ht="15" customHeight="1" x14ac:dyDescent="0.2">
      <c r="A4165" s="100" t="s">
        <v>19671</v>
      </c>
      <c r="B4165" s="101" t="s">
        <v>19672</v>
      </c>
      <c r="C4165" s="101" t="s">
        <v>15645</v>
      </c>
      <c r="D4165" s="102">
        <v>500</v>
      </c>
    </row>
    <row r="4166" spans="1:4" ht="15" customHeight="1" x14ac:dyDescent="0.2">
      <c r="A4166" s="100" t="s">
        <v>19673</v>
      </c>
      <c r="B4166" s="101" t="s">
        <v>19674</v>
      </c>
      <c r="C4166" s="101" t="s">
        <v>15645</v>
      </c>
      <c r="D4166" s="102">
        <v>600</v>
      </c>
    </row>
    <row r="4167" spans="1:4" ht="15" customHeight="1" x14ac:dyDescent="0.2">
      <c r="A4167" s="100" t="s">
        <v>19675</v>
      </c>
      <c r="B4167" s="101" t="s">
        <v>19676</v>
      </c>
      <c r="C4167" s="101" t="s">
        <v>15645</v>
      </c>
      <c r="D4167" s="102">
        <v>600</v>
      </c>
    </row>
    <row r="4168" spans="1:4" ht="15" customHeight="1" x14ac:dyDescent="0.2">
      <c r="A4168" s="100" t="s">
        <v>19677</v>
      </c>
      <c r="B4168" s="101" t="s">
        <v>19678</v>
      </c>
      <c r="C4168" s="101" t="s">
        <v>15645</v>
      </c>
      <c r="D4168" s="102">
        <v>110</v>
      </c>
    </row>
    <row r="4169" spans="1:4" ht="15" customHeight="1" x14ac:dyDescent="0.2">
      <c r="A4169" s="100" t="s">
        <v>19679</v>
      </c>
      <c r="B4169" s="101" t="s">
        <v>19680</v>
      </c>
      <c r="C4169" s="101" t="s">
        <v>15645</v>
      </c>
      <c r="D4169" s="102">
        <v>150</v>
      </c>
    </row>
    <row r="4170" spans="1:4" ht="15" customHeight="1" x14ac:dyDescent="0.2">
      <c r="A4170" s="100" t="s">
        <v>19681</v>
      </c>
      <c r="B4170" s="101" t="s">
        <v>19682</v>
      </c>
      <c r="C4170" s="101" t="s">
        <v>15645</v>
      </c>
      <c r="D4170" s="102">
        <v>150</v>
      </c>
    </row>
    <row r="4171" spans="1:4" ht="15" customHeight="1" x14ac:dyDescent="0.2">
      <c r="A4171" s="100" t="s">
        <v>19683</v>
      </c>
      <c r="B4171" s="101" t="s">
        <v>19684</v>
      </c>
      <c r="C4171" s="101" t="s">
        <v>15645</v>
      </c>
      <c r="D4171" s="102">
        <v>169.4</v>
      </c>
    </row>
    <row r="4172" spans="1:4" ht="15" customHeight="1" x14ac:dyDescent="0.2">
      <c r="A4172" s="100" t="s">
        <v>19685</v>
      </c>
      <c r="B4172" s="101" t="s">
        <v>19686</v>
      </c>
      <c r="C4172" s="101" t="s">
        <v>15645</v>
      </c>
      <c r="D4172" s="102">
        <v>93.5</v>
      </c>
    </row>
    <row r="4173" spans="1:4" ht="15" customHeight="1" x14ac:dyDescent="0.2">
      <c r="A4173" s="100" t="s">
        <v>19687</v>
      </c>
      <c r="B4173" s="101" t="s">
        <v>19688</v>
      </c>
      <c r="C4173" s="101" t="s">
        <v>15645</v>
      </c>
      <c r="D4173" s="102">
        <v>250</v>
      </c>
    </row>
    <row r="4174" spans="1:4" ht="15" customHeight="1" x14ac:dyDescent="0.2">
      <c r="A4174" s="100" t="s">
        <v>19689</v>
      </c>
      <c r="B4174" s="101" t="s">
        <v>19690</v>
      </c>
      <c r="C4174" s="101" t="s">
        <v>15645</v>
      </c>
      <c r="D4174" s="102">
        <v>350</v>
      </c>
    </row>
    <row r="4175" spans="1:4" ht="15" customHeight="1" x14ac:dyDescent="0.2">
      <c r="A4175" s="100" t="s">
        <v>19691</v>
      </c>
      <c r="B4175" s="101" t="s">
        <v>19692</v>
      </c>
      <c r="C4175" s="101" t="s">
        <v>15645</v>
      </c>
      <c r="D4175" s="102">
        <v>275</v>
      </c>
    </row>
    <row r="4176" spans="1:4" ht="15" customHeight="1" x14ac:dyDescent="0.2">
      <c r="A4176" s="100" t="s">
        <v>19693</v>
      </c>
      <c r="B4176" s="101" t="s">
        <v>19694</v>
      </c>
      <c r="C4176" s="101" t="s">
        <v>15645</v>
      </c>
      <c r="D4176" s="102">
        <v>250</v>
      </c>
    </row>
    <row r="4177" spans="1:4" ht="15" customHeight="1" x14ac:dyDescent="0.2">
      <c r="A4177" s="100" t="s">
        <v>19695</v>
      </c>
      <c r="B4177" s="101" t="s">
        <v>19696</v>
      </c>
      <c r="C4177" s="101" t="s">
        <v>15645</v>
      </c>
      <c r="D4177" s="102">
        <v>150</v>
      </c>
    </row>
    <row r="4178" spans="1:4" ht="15" customHeight="1" x14ac:dyDescent="0.2">
      <c r="A4178" s="100" t="s">
        <v>19697</v>
      </c>
      <c r="B4178" s="101" t="s">
        <v>19698</v>
      </c>
      <c r="C4178" s="101" t="s">
        <v>15645</v>
      </c>
      <c r="D4178" s="102">
        <v>350</v>
      </c>
    </row>
    <row r="4179" spans="1:4" ht="15" customHeight="1" x14ac:dyDescent="0.2">
      <c r="A4179" s="100" t="s">
        <v>19699</v>
      </c>
      <c r="B4179" s="101" t="s">
        <v>19700</v>
      </c>
      <c r="C4179" s="101" t="s">
        <v>15645</v>
      </c>
      <c r="D4179" s="102">
        <v>350</v>
      </c>
    </row>
    <row r="4180" spans="1:4" ht="15" customHeight="1" x14ac:dyDescent="0.2">
      <c r="A4180" s="100" t="s">
        <v>19701</v>
      </c>
      <c r="B4180" s="101" t="s">
        <v>19702</v>
      </c>
      <c r="C4180" s="101" t="s">
        <v>15645</v>
      </c>
      <c r="D4180" s="102">
        <v>350</v>
      </c>
    </row>
    <row r="4181" spans="1:4" ht="15" customHeight="1" x14ac:dyDescent="0.2">
      <c r="A4181" s="100" t="s">
        <v>19703</v>
      </c>
      <c r="B4181" s="101" t="s">
        <v>19704</v>
      </c>
      <c r="C4181" s="101" t="s">
        <v>15645</v>
      </c>
      <c r="D4181" s="102">
        <v>350</v>
      </c>
    </row>
    <row r="4182" spans="1:4" ht="15" customHeight="1" x14ac:dyDescent="0.2">
      <c r="A4182" s="100" t="s">
        <v>19705</v>
      </c>
      <c r="B4182" s="101" t="s">
        <v>19706</v>
      </c>
      <c r="C4182" s="101" t="s">
        <v>15645</v>
      </c>
      <c r="D4182" s="102">
        <v>120</v>
      </c>
    </row>
    <row r="4183" spans="1:4" ht="15" customHeight="1" x14ac:dyDescent="0.2">
      <c r="A4183" s="100" t="s">
        <v>19707</v>
      </c>
      <c r="B4183" s="101" t="s">
        <v>19708</v>
      </c>
      <c r="C4183" s="101" t="s">
        <v>15645</v>
      </c>
      <c r="D4183" s="102">
        <v>500</v>
      </c>
    </row>
    <row r="4184" spans="1:4" ht="15" customHeight="1" x14ac:dyDescent="0.2">
      <c r="A4184" s="100" t="s">
        <v>19709</v>
      </c>
      <c r="B4184" s="101" t="s">
        <v>19710</v>
      </c>
      <c r="C4184" s="101" t="s">
        <v>15645</v>
      </c>
      <c r="D4184" s="102">
        <v>200</v>
      </c>
    </row>
    <row r="4185" spans="1:4" ht="15" customHeight="1" x14ac:dyDescent="0.2">
      <c r="A4185" s="100" t="s">
        <v>19711</v>
      </c>
      <c r="B4185" s="101" t="s">
        <v>19712</v>
      </c>
      <c r="C4185" s="101" t="s">
        <v>15645</v>
      </c>
      <c r="D4185" s="102">
        <v>350</v>
      </c>
    </row>
    <row r="4186" spans="1:4" ht="15" customHeight="1" x14ac:dyDescent="0.2">
      <c r="A4186" s="100" t="s">
        <v>19713</v>
      </c>
      <c r="B4186" s="101" t="s">
        <v>19714</v>
      </c>
      <c r="C4186" s="101" t="s">
        <v>15645</v>
      </c>
      <c r="D4186" s="102">
        <v>350</v>
      </c>
    </row>
    <row r="4187" spans="1:4" ht="15" customHeight="1" x14ac:dyDescent="0.2">
      <c r="A4187" s="100" t="s">
        <v>19715</v>
      </c>
      <c r="B4187" s="101" t="s">
        <v>19716</v>
      </c>
      <c r="C4187" s="101" t="s">
        <v>15645</v>
      </c>
      <c r="D4187" s="102">
        <v>500</v>
      </c>
    </row>
    <row r="4188" spans="1:4" ht="15" customHeight="1" x14ac:dyDescent="0.2">
      <c r="A4188" s="100" t="s">
        <v>19717</v>
      </c>
      <c r="B4188" s="101" t="s">
        <v>19718</v>
      </c>
      <c r="C4188" s="101" t="s">
        <v>15645</v>
      </c>
      <c r="D4188" s="102">
        <v>500</v>
      </c>
    </row>
    <row r="4189" spans="1:4" ht="15" customHeight="1" x14ac:dyDescent="0.2">
      <c r="A4189" s="100" t="s">
        <v>19719</v>
      </c>
      <c r="B4189" s="101" t="s">
        <v>19720</v>
      </c>
      <c r="C4189" s="101" t="s">
        <v>15645</v>
      </c>
      <c r="D4189" s="102">
        <v>120</v>
      </c>
    </row>
    <row r="4190" spans="1:4" ht="15" customHeight="1" x14ac:dyDescent="0.2">
      <c r="A4190" s="100" t="s">
        <v>19721</v>
      </c>
      <c r="B4190" s="101" t="s">
        <v>19722</v>
      </c>
      <c r="C4190" s="101" t="s">
        <v>15645</v>
      </c>
      <c r="D4190" s="102">
        <v>120</v>
      </c>
    </row>
    <row r="4191" spans="1:4" ht="15" customHeight="1" x14ac:dyDescent="0.2">
      <c r="A4191" s="100" t="s">
        <v>19723</v>
      </c>
      <c r="B4191" s="101" t="s">
        <v>19724</v>
      </c>
      <c r="C4191" s="101" t="s">
        <v>15645</v>
      </c>
      <c r="D4191" s="102">
        <v>300</v>
      </c>
    </row>
    <row r="4192" spans="1:4" ht="15" customHeight="1" x14ac:dyDescent="0.2">
      <c r="A4192" s="100" t="s">
        <v>19725</v>
      </c>
      <c r="B4192" s="101" t="s">
        <v>19726</v>
      </c>
      <c r="C4192" s="101" t="s">
        <v>15645</v>
      </c>
      <c r="D4192" s="102">
        <v>500</v>
      </c>
    </row>
    <row r="4193" spans="1:4" ht="15" customHeight="1" x14ac:dyDescent="0.2">
      <c r="A4193" s="100" t="s">
        <v>19727</v>
      </c>
      <c r="B4193" s="101" t="s">
        <v>19728</v>
      </c>
      <c r="C4193" s="101" t="s">
        <v>15645</v>
      </c>
      <c r="D4193" s="102">
        <v>1633.5</v>
      </c>
    </row>
    <row r="4194" spans="1:4" ht="15" customHeight="1" x14ac:dyDescent="0.2">
      <c r="A4194" s="100" t="s">
        <v>19729</v>
      </c>
      <c r="B4194" s="101" t="s">
        <v>19730</v>
      </c>
      <c r="C4194" s="101" t="s">
        <v>15645</v>
      </c>
      <c r="D4194" s="102">
        <v>400</v>
      </c>
    </row>
    <row r="4195" spans="1:4" ht="15" customHeight="1" x14ac:dyDescent="0.2">
      <c r="A4195" s="100" t="s">
        <v>19731</v>
      </c>
      <c r="B4195" s="101" t="s">
        <v>19732</v>
      </c>
      <c r="C4195" s="101" t="s">
        <v>15645</v>
      </c>
      <c r="D4195" s="102">
        <v>20</v>
      </c>
    </row>
    <row r="4196" spans="1:4" ht="15" customHeight="1" x14ac:dyDescent="0.2">
      <c r="A4196" s="100" t="s">
        <v>19733</v>
      </c>
      <c r="B4196" s="101" t="s">
        <v>19734</v>
      </c>
      <c r="C4196" s="101" t="s">
        <v>15645</v>
      </c>
      <c r="D4196" s="102">
        <v>20</v>
      </c>
    </row>
    <row r="4197" spans="1:4" ht="15" customHeight="1" x14ac:dyDescent="0.2">
      <c r="A4197" s="100" t="s">
        <v>19735</v>
      </c>
      <c r="B4197" s="101" t="s">
        <v>19736</v>
      </c>
      <c r="C4197" s="101" t="s">
        <v>15645</v>
      </c>
      <c r="D4197" s="102">
        <v>50</v>
      </c>
    </row>
    <row r="4198" spans="1:4" ht="15" customHeight="1" x14ac:dyDescent="0.2">
      <c r="A4198" s="100" t="s">
        <v>19737</v>
      </c>
      <c r="B4198" s="101" t="s">
        <v>19738</v>
      </c>
      <c r="C4198" s="101" t="s">
        <v>15645</v>
      </c>
      <c r="D4198" s="102">
        <v>119.67</v>
      </c>
    </row>
    <row r="4199" spans="1:4" ht="15" customHeight="1" x14ac:dyDescent="0.2">
      <c r="A4199" s="100" t="s">
        <v>19739</v>
      </c>
      <c r="B4199" s="101" t="s">
        <v>19740</v>
      </c>
      <c r="C4199" s="101" t="s">
        <v>15645</v>
      </c>
      <c r="D4199" s="102">
        <v>200</v>
      </c>
    </row>
    <row r="4200" spans="1:4" ht="15" customHeight="1" x14ac:dyDescent="0.2">
      <c r="A4200" s="100" t="s">
        <v>19741</v>
      </c>
      <c r="B4200" s="101" t="s">
        <v>19742</v>
      </c>
      <c r="C4200" s="101" t="s">
        <v>15645</v>
      </c>
      <c r="D4200" s="102">
        <v>600</v>
      </c>
    </row>
    <row r="4201" spans="1:4" ht="15" customHeight="1" x14ac:dyDescent="0.2">
      <c r="A4201" s="100" t="s">
        <v>19743</v>
      </c>
      <c r="B4201" s="101" t="s">
        <v>19744</v>
      </c>
      <c r="C4201" s="101" t="s">
        <v>15645</v>
      </c>
      <c r="D4201" s="102">
        <v>700</v>
      </c>
    </row>
    <row r="4202" spans="1:4" ht="15" customHeight="1" x14ac:dyDescent="0.2">
      <c r="A4202" s="100" t="s">
        <v>19745</v>
      </c>
      <c r="B4202" s="101" t="s">
        <v>19746</v>
      </c>
      <c r="C4202" s="101" t="s">
        <v>19747</v>
      </c>
      <c r="D4202" s="102">
        <v>80</v>
      </c>
    </row>
    <row r="4203" spans="1:4" ht="15" customHeight="1" x14ac:dyDescent="0.2">
      <c r="A4203" s="100" t="s">
        <v>19748</v>
      </c>
      <c r="B4203" s="101" t="s">
        <v>19749</v>
      </c>
      <c r="C4203" s="101" t="s">
        <v>19747</v>
      </c>
      <c r="D4203" s="102">
        <v>80</v>
      </c>
    </row>
    <row r="4204" spans="1:4" ht="15" customHeight="1" x14ac:dyDescent="0.2">
      <c r="A4204" s="100" t="s">
        <v>19750</v>
      </c>
      <c r="B4204" s="101" t="s">
        <v>19751</v>
      </c>
      <c r="C4204" s="101" t="s">
        <v>19747</v>
      </c>
      <c r="D4204" s="102">
        <v>80</v>
      </c>
    </row>
    <row r="4205" spans="1:4" ht="15" customHeight="1" x14ac:dyDescent="0.2">
      <c r="A4205" s="100" t="s">
        <v>19752</v>
      </c>
      <c r="B4205" s="101" t="s">
        <v>19753</v>
      </c>
      <c r="C4205" s="101" t="s">
        <v>19747</v>
      </c>
      <c r="D4205" s="102">
        <v>80</v>
      </c>
    </row>
    <row r="4206" spans="1:4" ht="15" customHeight="1" x14ac:dyDescent="0.2">
      <c r="A4206" s="100" t="s">
        <v>19754</v>
      </c>
      <c r="B4206" s="101" t="s">
        <v>19755</v>
      </c>
      <c r="C4206" s="101" t="s">
        <v>15645</v>
      </c>
      <c r="D4206" s="102">
        <v>100</v>
      </c>
    </row>
    <row r="4207" spans="1:4" ht="15" customHeight="1" x14ac:dyDescent="0.2">
      <c r="A4207" s="100" t="s">
        <v>19756</v>
      </c>
      <c r="B4207" s="101" t="s">
        <v>19757</v>
      </c>
      <c r="C4207" s="101" t="s">
        <v>15645</v>
      </c>
      <c r="D4207" s="102">
        <v>150</v>
      </c>
    </row>
    <row r="4208" spans="1:4" ht="15" customHeight="1" x14ac:dyDescent="0.2">
      <c r="A4208" s="100" t="s">
        <v>19758</v>
      </c>
      <c r="B4208" s="101" t="s">
        <v>19759</v>
      </c>
      <c r="C4208" s="101" t="s">
        <v>15645</v>
      </c>
      <c r="D4208" s="102">
        <v>500</v>
      </c>
    </row>
    <row r="4209" spans="1:4" ht="15" customHeight="1" x14ac:dyDescent="0.2">
      <c r="A4209" s="100" t="s">
        <v>19760</v>
      </c>
      <c r="B4209" s="101" t="s">
        <v>19761</v>
      </c>
      <c r="C4209" s="101" t="s">
        <v>15645</v>
      </c>
      <c r="D4209" s="102">
        <v>500</v>
      </c>
    </row>
    <row r="4210" spans="1:4" ht="15" customHeight="1" x14ac:dyDescent="0.2">
      <c r="A4210" s="100" t="s">
        <v>19762</v>
      </c>
      <c r="B4210" s="101" t="s">
        <v>19763</v>
      </c>
      <c r="C4210" s="101" t="s">
        <v>15645</v>
      </c>
      <c r="D4210" s="102">
        <v>500</v>
      </c>
    </row>
    <row r="4211" spans="1:4" ht="15" customHeight="1" x14ac:dyDescent="0.2">
      <c r="A4211" s="100"/>
      <c r="B4211" s="101"/>
      <c r="C4211" s="101"/>
      <c r="D4211" s="102"/>
    </row>
    <row r="4212" spans="1:4" ht="15" customHeight="1" x14ac:dyDescent="0.2">
      <c r="A4212" s="100"/>
      <c r="B4212" s="101"/>
      <c r="C4212" s="101"/>
      <c r="D4212" s="102"/>
    </row>
    <row r="4213" spans="1:4" ht="15" customHeight="1" x14ac:dyDescent="0.2">
      <c r="A4213" s="100"/>
      <c r="B4213" s="101"/>
      <c r="C4213" s="101"/>
      <c r="D4213" s="102"/>
    </row>
    <row r="4214" spans="1:4" ht="15" customHeight="1" x14ac:dyDescent="0.2">
      <c r="A4214" s="100"/>
      <c r="B4214" s="101"/>
      <c r="C4214" s="101"/>
      <c r="D4214" s="102"/>
    </row>
    <row r="4215" spans="1:4" ht="15" customHeight="1" x14ac:dyDescent="0.2">
      <c r="A4215" s="100"/>
      <c r="B4215" s="101"/>
      <c r="C4215" s="101"/>
      <c r="D4215" s="102"/>
    </row>
    <row r="4216" spans="1:4" ht="15" customHeight="1" x14ac:dyDescent="0.2">
      <c r="A4216" s="100"/>
      <c r="B4216" s="101"/>
      <c r="C4216" s="101"/>
      <c r="D4216" s="102"/>
    </row>
    <row r="4217" spans="1:4" ht="15" customHeight="1" x14ac:dyDescent="0.2">
      <c r="A4217" s="100"/>
      <c r="B4217" s="101"/>
      <c r="C4217" s="101"/>
      <c r="D4217" s="102"/>
    </row>
    <row r="4218" spans="1:4" ht="15" customHeight="1" x14ac:dyDescent="0.2">
      <c r="A4218" s="100"/>
      <c r="B4218" s="101"/>
      <c r="C4218" s="101"/>
      <c r="D4218" s="102"/>
    </row>
    <row r="4219" spans="1:4" ht="15" customHeight="1" x14ac:dyDescent="0.2">
      <c r="A4219" s="100"/>
      <c r="B4219" s="101"/>
      <c r="C4219" s="101"/>
      <c r="D4219" s="102"/>
    </row>
    <row r="4220" spans="1:4" ht="15" customHeight="1" x14ac:dyDescent="0.2">
      <c r="A4220" s="100"/>
      <c r="B4220" s="101"/>
      <c r="C4220" s="101"/>
      <c r="D4220" s="102"/>
    </row>
    <row r="4221" spans="1:4" ht="15" customHeight="1" x14ac:dyDescent="0.2">
      <c r="A4221" s="100"/>
      <c r="B4221" s="101"/>
      <c r="C4221" s="101"/>
      <c r="D4221" s="102"/>
    </row>
    <row r="4222" spans="1:4" ht="15" customHeight="1" x14ac:dyDescent="0.2">
      <c r="A4222" s="100"/>
      <c r="B4222" s="101"/>
      <c r="C4222" s="101"/>
      <c r="D4222" s="102"/>
    </row>
    <row r="4223" spans="1:4" ht="15" customHeight="1" x14ac:dyDescent="0.2">
      <c r="A4223" s="100"/>
      <c r="B4223" s="101"/>
      <c r="C4223" s="101"/>
      <c r="D4223" s="102"/>
    </row>
    <row r="4224" spans="1:4" ht="15" customHeight="1" x14ac:dyDescent="0.2">
      <c r="A4224" s="100"/>
      <c r="B4224" s="101"/>
      <c r="C4224" s="101"/>
      <c r="D4224" s="102"/>
    </row>
    <row r="4225" spans="1:4" ht="15" customHeight="1" x14ac:dyDescent="0.2">
      <c r="A4225" s="100"/>
      <c r="B4225" s="101"/>
      <c r="C4225" s="101"/>
      <c r="D4225" s="102"/>
    </row>
    <row r="4226" spans="1:4" ht="15" customHeight="1" x14ac:dyDescent="0.2">
      <c r="A4226" s="100"/>
      <c r="B4226" s="101"/>
      <c r="C4226" s="101"/>
      <c r="D4226" s="102"/>
    </row>
    <row r="4227" spans="1:4" ht="15" customHeight="1" x14ac:dyDescent="0.2">
      <c r="A4227" s="100"/>
      <c r="B4227" s="101"/>
      <c r="C4227" s="101"/>
      <c r="D4227" s="102"/>
    </row>
    <row r="4228" spans="1:4" ht="15" customHeight="1" x14ac:dyDescent="0.2">
      <c r="A4228" s="100"/>
      <c r="B4228" s="101"/>
      <c r="C4228" s="101"/>
      <c r="D4228" s="102"/>
    </row>
    <row r="4229" spans="1:4" ht="15" customHeight="1" x14ac:dyDescent="0.2">
      <c r="A4229" s="100"/>
      <c r="B4229" s="101"/>
      <c r="C4229" s="101"/>
      <c r="D4229" s="102"/>
    </row>
    <row r="4230" spans="1:4" ht="15" customHeight="1" x14ac:dyDescent="0.2">
      <c r="A4230" s="100"/>
      <c r="B4230" s="101"/>
      <c r="C4230" s="101"/>
      <c r="D4230" s="102"/>
    </row>
    <row r="4231" spans="1:4" ht="15" customHeight="1" x14ac:dyDescent="0.2">
      <c r="A4231" s="100"/>
      <c r="B4231" s="101"/>
      <c r="C4231" s="101"/>
      <c r="D4231" s="102"/>
    </row>
    <row r="4232" spans="1:4" ht="15" customHeight="1" x14ac:dyDescent="0.2">
      <c r="A4232" s="100"/>
      <c r="B4232" s="101"/>
      <c r="C4232" s="101"/>
      <c r="D4232" s="102"/>
    </row>
    <row r="4233" spans="1:4" ht="15" customHeight="1" x14ac:dyDescent="0.2">
      <c r="A4233" s="100"/>
      <c r="B4233" s="101"/>
      <c r="C4233" s="101"/>
      <c r="D4233" s="102"/>
    </row>
    <row r="4234" spans="1:4" ht="15" customHeight="1" x14ac:dyDescent="0.2">
      <c r="A4234" s="100"/>
      <c r="B4234" s="101"/>
      <c r="C4234" s="101"/>
      <c r="D4234" s="102"/>
    </row>
    <row r="4235" spans="1:4" ht="15" customHeight="1" x14ac:dyDescent="0.2">
      <c r="A4235" s="100"/>
      <c r="B4235" s="101"/>
      <c r="C4235" s="101"/>
      <c r="D4235" s="102"/>
    </row>
    <row r="4236" spans="1:4" ht="15" customHeight="1" x14ac:dyDescent="0.2">
      <c r="A4236" s="100"/>
      <c r="B4236" s="101"/>
      <c r="C4236" s="101"/>
      <c r="D4236" s="102"/>
    </row>
    <row r="4237" spans="1:4" ht="15" customHeight="1" x14ac:dyDescent="0.2">
      <c r="A4237" s="100"/>
      <c r="B4237" s="101"/>
      <c r="C4237" s="101"/>
      <c r="D4237" s="102"/>
    </row>
    <row r="4238" spans="1:4" ht="15" customHeight="1" x14ac:dyDescent="0.2">
      <c r="A4238" s="100"/>
      <c r="B4238" s="101"/>
      <c r="C4238" s="101"/>
      <c r="D4238" s="102"/>
    </row>
    <row r="4239" spans="1:4" ht="15" customHeight="1" x14ac:dyDescent="0.2">
      <c r="A4239" s="100"/>
      <c r="B4239" s="101"/>
      <c r="C4239" s="101"/>
      <c r="D4239" s="102"/>
    </row>
    <row r="4240" spans="1:4" ht="15" customHeight="1" x14ac:dyDescent="0.2">
      <c r="A4240" s="100"/>
      <c r="B4240" s="101"/>
      <c r="C4240" s="101"/>
      <c r="D4240" s="102"/>
    </row>
    <row r="4241" spans="1:4" ht="15" customHeight="1" x14ac:dyDescent="0.2">
      <c r="A4241" s="100"/>
      <c r="B4241" s="101"/>
      <c r="C4241" s="101"/>
      <c r="D4241" s="102"/>
    </row>
    <row r="4242" spans="1:4" ht="15" customHeight="1" x14ac:dyDescent="0.2">
      <c r="A4242" s="100"/>
      <c r="B4242" s="101"/>
      <c r="C4242" s="101"/>
      <c r="D4242" s="102"/>
    </row>
    <row r="4243" spans="1:4" ht="15" customHeight="1" x14ac:dyDescent="0.2">
      <c r="A4243" s="100"/>
      <c r="B4243" s="101"/>
      <c r="C4243" s="101"/>
      <c r="D4243" s="102"/>
    </row>
    <row r="4244" spans="1:4" ht="15" customHeight="1" x14ac:dyDescent="0.2">
      <c r="A4244" s="100"/>
      <c r="B4244" s="101"/>
      <c r="C4244" s="101"/>
      <c r="D4244" s="102"/>
    </row>
    <row r="4245" spans="1:4" ht="15" customHeight="1" x14ac:dyDescent="0.2">
      <c r="A4245" s="100"/>
      <c r="B4245" s="101"/>
      <c r="C4245" s="101"/>
      <c r="D4245" s="102"/>
    </row>
    <row r="4246" spans="1:4" ht="15" customHeight="1" x14ac:dyDescent="0.2">
      <c r="A4246" s="100"/>
      <c r="B4246" s="101"/>
      <c r="C4246" s="101"/>
      <c r="D4246" s="102"/>
    </row>
    <row r="4247" spans="1:4" ht="15" customHeight="1" x14ac:dyDescent="0.2">
      <c r="A4247" s="100"/>
      <c r="B4247" s="101"/>
      <c r="C4247" s="101"/>
      <c r="D4247" s="102"/>
    </row>
    <row r="4248" spans="1:4" ht="15" customHeight="1" x14ac:dyDescent="0.2">
      <c r="A4248" s="100"/>
      <c r="B4248" s="101"/>
      <c r="C4248" s="101"/>
      <c r="D4248" s="102"/>
    </row>
    <row r="4249" spans="1:4" ht="15" customHeight="1" x14ac:dyDescent="0.2">
      <c r="A4249" s="100"/>
      <c r="B4249" s="101"/>
      <c r="C4249" s="101"/>
      <c r="D4249" s="102"/>
    </row>
    <row r="4250" spans="1:4" ht="15" customHeight="1" x14ac:dyDescent="0.2">
      <c r="A4250" s="100"/>
      <c r="B4250" s="101"/>
      <c r="C4250" s="101"/>
      <c r="D4250" s="102"/>
    </row>
    <row r="4251" spans="1:4" ht="15" customHeight="1" x14ac:dyDescent="0.2">
      <c r="A4251" s="100"/>
      <c r="B4251" s="101"/>
      <c r="C4251" s="101"/>
      <c r="D4251" s="102"/>
    </row>
    <row r="4252" spans="1:4" ht="15" customHeight="1" x14ac:dyDescent="0.2">
      <c r="A4252" s="100"/>
      <c r="B4252" s="101"/>
      <c r="C4252" s="101"/>
      <c r="D4252" s="102"/>
    </row>
    <row r="4253" spans="1:4" ht="15" customHeight="1" x14ac:dyDescent="0.2">
      <c r="A4253" s="100"/>
      <c r="B4253" s="101"/>
      <c r="C4253" s="101"/>
      <c r="D4253" s="102"/>
    </row>
    <row r="4254" spans="1:4" ht="15" customHeight="1" x14ac:dyDescent="0.2">
      <c r="A4254" s="100"/>
      <c r="B4254" s="101"/>
      <c r="C4254" s="101"/>
      <c r="D4254" s="102"/>
    </row>
    <row r="4255" spans="1:4" ht="15" customHeight="1" x14ac:dyDescent="0.2">
      <c r="A4255" s="100"/>
      <c r="B4255" s="101"/>
      <c r="C4255" s="101"/>
      <c r="D4255" s="102"/>
    </row>
    <row r="4256" spans="1:4" ht="15" customHeight="1" x14ac:dyDescent="0.2">
      <c r="A4256" s="100"/>
      <c r="B4256" s="101"/>
      <c r="C4256" s="101"/>
      <c r="D4256" s="102"/>
    </row>
    <row r="4257" spans="1:4" ht="15" customHeight="1" x14ac:dyDescent="0.2">
      <c r="A4257" s="100"/>
      <c r="B4257" s="101"/>
      <c r="C4257" s="101"/>
      <c r="D4257" s="102"/>
    </row>
    <row r="4258" spans="1:4" ht="15" customHeight="1" x14ac:dyDescent="0.2">
      <c r="A4258" s="100"/>
      <c r="B4258" s="101"/>
      <c r="C4258" s="101"/>
      <c r="D4258" s="102"/>
    </row>
    <row r="4259" spans="1:4" ht="15" customHeight="1" x14ac:dyDescent="0.2">
      <c r="A4259" s="100"/>
      <c r="B4259" s="101"/>
      <c r="C4259" s="101"/>
      <c r="D4259" s="102"/>
    </row>
    <row r="4260" spans="1:4" ht="15" customHeight="1" x14ac:dyDescent="0.2">
      <c r="A4260" s="100"/>
      <c r="B4260" s="101"/>
      <c r="C4260" s="101"/>
      <c r="D4260" s="102"/>
    </row>
    <row r="4261" spans="1:4" ht="15" customHeight="1" x14ac:dyDescent="0.2">
      <c r="A4261" s="89"/>
      <c r="B4261" s="89"/>
      <c r="C4261" s="89"/>
      <c r="D4261" s="90"/>
    </row>
    <row r="4262" spans="1:4" ht="15" customHeight="1" x14ac:dyDescent="0.2">
      <c r="A4262" s="89"/>
      <c r="B4262" s="89"/>
      <c r="C4262" s="89"/>
      <c r="D4262" s="90"/>
    </row>
    <row r="4263" spans="1:4" ht="15" customHeight="1" x14ac:dyDescent="0.2">
      <c r="A4263" s="89"/>
      <c r="B4263" s="89"/>
      <c r="C4263" s="89"/>
      <c r="D4263" s="90"/>
    </row>
    <row r="4264" spans="1:4" ht="15" customHeight="1" x14ac:dyDescent="0.2">
      <c r="A4264" s="89"/>
      <c r="B4264" s="89"/>
      <c r="C4264" s="89"/>
      <c r="D4264" s="90"/>
    </row>
    <row r="4265" spans="1:4" ht="15" customHeight="1" x14ac:dyDescent="0.2">
      <c r="A4265" s="89"/>
      <c r="B4265" s="89"/>
      <c r="C4265" s="89"/>
      <c r="D4265" s="90"/>
    </row>
    <row r="4266" spans="1:4" ht="15" customHeight="1" x14ac:dyDescent="0.2">
      <c r="A4266" s="89"/>
      <c r="B4266" s="89"/>
      <c r="C4266" s="89"/>
      <c r="D4266" s="90"/>
    </row>
    <row r="4267" spans="1:4" ht="15" customHeight="1" x14ac:dyDescent="0.2">
      <c r="A4267" s="89"/>
      <c r="B4267" s="89"/>
      <c r="C4267" s="89"/>
      <c r="D4267" s="90"/>
    </row>
    <row r="4268" spans="1:4" ht="15" customHeight="1" x14ac:dyDescent="0.2">
      <c r="A4268" s="89"/>
      <c r="B4268" s="89"/>
      <c r="C4268" s="89"/>
      <c r="D4268" s="90"/>
    </row>
    <row r="4269" spans="1:4" ht="15" customHeight="1" x14ac:dyDescent="0.2">
      <c r="A4269" s="89"/>
      <c r="B4269" s="89"/>
      <c r="C4269" s="89"/>
      <c r="D4269" s="90"/>
    </row>
    <row r="4270" spans="1:4" ht="15" customHeight="1" x14ac:dyDescent="0.2">
      <c r="A4270" s="89"/>
      <c r="B4270" s="89"/>
      <c r="C4270" s="89"/>
      <c r="D4270" s="90"/>
    </row>
    <row r="4271" spans="1:4" ht="15" customHeight="1" x14ac:dyDescent="0.2">
      <c r="A4271" s="89"/>
      <c r="B4271" s="89"/>
      <c r="C4271" s="89"/>
      <c r="D4271" s="90"/>
    </row>
    <row r="4272" spans="1:4" ht="15" customHeight="1" x14ac:dyDescent="0.2">
      <c r="A4272" s="89"/>
      <c r="B4272" s="89"/>
      <c r="C4272" s="89"/>
      <c r="D4272" s="90"/>
    </row>
    <row r="4273" spans="1:4" ht="15" customHeight="1" x14ac:dyDescent="0.2">
      <c r="A4273" s="89"/>
      <c r="B4273" s="89"/>
      <c r="C4273" s="89"/>
      <c r="D4273" s="90"/>
    </row>
    <row r="4274" spans="1:4" ht="15" customHeight="1" x14ac:dyDescent="0.2">
      <c r="A4274" s="89"/>
      <c r="B4274" s="89"/>
      <c r="C4274" s="89"/>
      <c r="D4274" s="90"/>
    </row>
    <row r="4275" spans="1:4" ht="15" customHeight="1" x14ac:dyDescent="0.2">
      <c r="A4275" s="89"/>
      <c r="B4275" s="89"/>
      <c r="C4275" s="89"/>
      <c r="D4275" s="90"/>
    </row>
    <row r="4276" spans="1:4" ht="15" customHeight="1" x14ac:dyDescent="0.2">
      <c r="A4276" s="89"/>
      <c r="B4276" s="89"/>
      <c r="C4276" s="89"/>
      <c r="D4276" s="90"/>
    </row>
    <row r="4277" spans="1:4" ht="15" customHeight="1" x14ac:dyDescent="0.2">
      <c r="A4277" s="89"/>
      <c r="B4277" s="89"/>
      <c r="C4277" s="89"/>
      <c r="D4277" s="90"/>
    </row>
    <row r="4278" spans="1:4" ht="15" customHeight="1" x14ac:dyDescent="0.2">
      <c r="A4278" s="89"/>
      <c r="B4278" s="89"/>
      <c r="C4278" s="89"/>
      <c r="D4278" s="90"/>
    </row>
    <row r="4279" spans="1:4" ht="15" customHeight="1" x14ac:dyDescent="0.2">
      <c r="A4279" s="89"/>
      <c r="B4279" s="89"/>
      <c r="C4279" s="89"/>
      <c r="D4279" s="90"/>
    </row>
    <row r="4280" spans="1:4" ht="15" customHeight="1" x14ac:dyDescent="0.2">
      <c r="A4280" s="89"/>
      <c r="B4280" s="89"/>
      <c r="C4280" s="89"/>
      <c r="D4280" s="90"/>
    </row>
    <row r="4281" spans="1:4" ht="15" customHeight="1" x14ac:dyDescent="0.2">
      <c r="A4281" s="89"/>
      <c r="B4281" s="89"/>
      <c r="C4281" s="89"/>
      <c r="D4281" s="90"/>
    </row>
    <row r="4282" spans="1:4" ht="15" customHeight="1" x14ac:dyDescent="0.2">
      <c r="A4282" s="89"/>
      <c r="B4282" s="89"/>
      <c r="C4282" s="89"/>
      <c r="D4282" s="90"/>
    </row>
    <row r="4283" spans="1:4" ht="15" customHeight="1" x14ac:dyDescent="0.2">
      <c r="A4283" s="89"/>
      <c r="B4283" s="89"/>
      <c r="C4283" s="89"/>
      <c r="D4283" s="90"/>
    </row>
    <row r="4284" spans="1:4" ht="15" customHeight="1" x14ac:dyDescent="0.2">
      <c r="A4284" s="89"/>
      <c r="B4284" s="89"/>
      <c r="C4284" s="89"/>
      <c r="D4284" s="90"/>
    </row>
    <row r="4285" spans="1:4" ht="15" customHeight="1" x14ac:dyDescent="0.2">
      <c r="A4285" s="89"/>
      <c r="B4285" s="89"/>
      <c r="C4285" s="89"/>
      <c r="D4285" s="90"/>
    </row>
    <row r="4286" spans="1:4" ht="15" customHeight="1" x14ac:dyDescent="0.2">
      <c r="A4286" s="89"/>
      <c r="B4286" s="89"/>
      <c r="C4286" s="89"/>
      <c r="D4286" s="90"/>
    </row>
    <row r="4287" spans="1:4" ht="15" customHeight="1" x14ac:dyDescent="0.2">
      <c r="A4287" s="89"/>
      <c r="B4287" s="89"/>
      <c r="C4287" s="89"/>
      <c r="D4287" s="90"/>
    </row>
    <row r="4288" spans="1:4" ht="15" customHeight="1" x14ac:dyDescent="0.2">
      <c r="A4288" s="89"/>
      <c r="B4288" s="89"/>
      <c r="C4288" s="89"/>
      <c r="D4288" s="90"/>
    </row>
    <row r="4289" spans="1:4" ht="15" customHeight="1" x14ac:dyDescent="0.2">
      <c r="A4289" s="89"/>
      <c r="B4289" s="89"/>
      <c r="C4289" s="89"/>
      <c r="D4289" s="90"/>
    </row>
    <row r="4290" spans="1:4" ht="15" customHeight="1" x14ac:dyDescent="0.2">
      <c r="A4290" s="89"/>
      <c r="B4290" s="89"/>
      <c r="C4290" s="89"/>
      <c r="D4290" s="90"/>
    </row>
    <row r="4291" spans="1:4" ht="15" customHeight="1" x14ac:dyDescent="0.2">
      <c r="A4291" s="89"/>
      <c r="B4291" s="89"/>
      <c r="C4291" s="89"/>
      <c r="D4291" s="90"/>
    </row>
    <row r="4292" spans="1:4" ht="15" customHeight="1" x14ac:dyDescent="0.2">
      <c r="A4292" s="89"/>
      <c r="B4292" s="89"/>
      <c r="C4292" s="89"/>
      <c r="D4292" s="90"/>
    </row>
    <row r="4293" spans="1:4" ht="15" customHeight="1" x14ac:dyDescent="0.2">
      <c r="A4293" s="89"/>
      <c r="B4293" s="89"/>
      <c r="C4293" s="89"/>
      <c r="D4293" s="90"/>
    </row>
    <row r="4294" spans="1:4" ht="15" customHeight="1" x14ac:dyDescent="0.2">
      <c r="A4294" s="89"/>
      <c r="B4294" s="89"/>
      <c r="C4294" s="89"/>
      <c r="D4294" s="90"/>
    </row>
    <row r="4295" spans="1:4" ht="15" customHeight="1" x14ac:dyDescent="0.2">
      <c r="A4295" s="89"/>
      <c r="B4295" s="89"/>
      <c r="C4295" s="89"/>
      <c r="D4295" s="90"/>
    </row>
    <row r="4296" spans="1:4" ht="15" customHeight="1" x14ac:dyDescent="0.2">
      <c r="A4296" s="89"/>
      <c r="B4296" s="89"/>
      <c r="C4296" s="89"/>
      <c r="D4296" s="90"/>
    </row>
    <row r="4297" spans="1:4" ht="15" customHeight="1" x14ac:dyDescent="0.2">
      <c r="A4297" s="89"/>
      <c r="B4297" s="89"/>
      <c r="C4297" s="89"/>
      <c r="D4297" s="90"/>
    </row>
    <row r="4298" spans="1:4" ht="15" customHeight="1" x14ac:dyDescent="0.2">
      <c r="A4298" s="89"/>
      <c r="B4298" s="89"/>
      <c r="C4298" s="89"/>
      <c r="D4298" s="90"/>
    </row>
    <row r="4299" spans="1:4" ht="15" customHeight="1" x14ac:dyDescent="0.2">
      <c r="A4299" s="89"/>
      <c r="B4299" s="89"/>
      <c r="C4299" s="89"/>
      <c r="D4299" s="90"/>
    </row>
    <row r="4300" spans="1:4" ht="15" customHeight="1" x14ac:dyDescent="0.2">
      <c r="A4300" s="89"/>
      <c r="B4300" s="89"/>
      <c r="C4300" s="89"/>
      <c r="D4300" s="90"/>
    </row>
    <row r="4301" spans="1:4" ht="15" customHeight="1" x14ac:dyDescent="0.2">
      <c r="A4301" s="89"/>
      <c r="B4301" s="89"/>
      <c r="C4301" s="89"/>
      <c r="D4301" s="90"/>
    </row>
    <row r="4302" spans="1:4" ht="15" customHeight="1" x14ac:dyDescent="0.2">
      <c r="A4302" s="89"/>
      <c r="B4302" s="89"/>
      <c r="C4302" s="89"/>
      <c r="D4302" s="90"/>
    </row>
    <row r="4303" spans="1:4" ht="15" customHeight="1" x14ac:dyDescent="0.2">
      <c r="A4303" s="89"/>
      <c r="B4303" s="89"/>
      <c r="C4303" s="89"/>
      <c r="D4303" s="90"/>
    </row>
    <row r="4304" spans="1:4" ht="15" customHeight="1" x14ac:dyDescent="0.2">
      <c r="A4304" s="89"/>
      <c r="B4304" s="89"/>
      <c r="C4304" s="89"/>
      <c r="D4304" s="90"/>
    </row>
    <row r="4305" spans="1:4" ht="15" customHeight="1" x14ac:dyDescent="0.2">
      <c r="A4305" s="89"/>
      <c r="B4305" s="89"/>
      <c r="C4305" s="89"/>
      <c r="D4305" s="90"/>
    </row>
    <row r="4306" spans="1:4" ht="15" customHeight="1" x14ac:dyDescent="0.2">
      <c r="A4306" s="89"/>
      <c r="B4306" s="89"/>
      <c r="C4306" s="89"/>
      <c r="D4306" s="90"/>
    </row>
    <row r="4307" spans="1:4" ht="15" customHeight="1" x14ac:dyDescent="0.2">
      <c r="A4307" s="89"/>
      <c r="B4307" s="89"/>
      <c r="C4307" s="89"/>
      <c r="D4307" s="90"/>
    </row>
    <row r="4308" spans="1:4" ht="15" customHeight="1" x14ac:dyDescent="0.2">
      <c r="A4308" s="89"/>
      <c r="B4308" s="89"/>
      <c r="C4308" s="89"/>
      <c r="D4308" s="90"/>
    </row>
    <row r="4309" spans="1:4" ht="15" customHeight="1" x14ac:dyDescent="0.2">
      <c r="A4309" s="89"/>
      <c r="B4309" s="89"/>
      <c r="C4309" s="89"/>
      <c r="D4309" s="90"/>
    </row>
    <row r="4310" spans="1:4" ht="15" customHeight="1" x14ac:dyDescent="0.2">
      <c r="A4310" s="89"/>
      <c r="B4310" s="89"/>
      <c r="C4310" s="89"/>
      <c r="D4310" s="90"/>
    </row>
    <row r="4311" spans="1:4" ht="15" customHeight="1" x14ac:dyDescent="0.2">
      <c r="A4311" s="89"/>
      <c r="B4311" s="89"/>
      <c r="C4311" s="89"/>
      <c r="D4311" s="90"/>
    </row>
    <row r="4312" spans="1:4" ht="15" customHeight="1" x14ac:dyDescent="0.2">
      <c r="A4312" s="89"/>
      <c r="B4312" s="89"/>
      <c r="C4312" s="89"/>
      <c r="D4312" s="90"/>
    </row>
    <row r="4313" spans="1:4" ht="15" customHeight="1" x14ac:dyDescent="0.2">
      <c r="A4313" s="89"/>
      <c r="B4313" s="89"/>
      <c r="C4313" s="89"/>
      <c r="D4313" s="90"/>
    </row>
    <row r="4314" spans="1:4" ht="15" customHeight="1" x14ac:dyDescent="0.2">
      <c r="A4314" s="89"/>
      <c r="B4314" s="89"/>
      <c r="C4314" s="89"/>
      <c r="D4314" s="90"/>
    </row>
    <row r="4315" spans="1:4" ht="15" customHeight="1" x14ac:dyDescent="0.2">
      <c r="A4315" s="89"/>
      <c r="B4315" s="89"/>
      <c r="C4315" s="89"/>
      <c r="D4315" s="90"/>
    </row>
    <row r="4316" spans="1:4" ht="15" customHeight="1" x14ac:dyDescent="0.2">
      <c r="A4316" s="89"/>
      <c r="B4316" s="89"/>
      <c r="C4316" s="89"/>
      <c r="D4316" s="90"/>
    </row>
    <row r="4317" spans="1:4" ht="15" customHeight="1" x14ac:dyDescent="0.2">
      <c r="A4317" s="89"/>
      <c r="B4317" s="89"/>
      <c r="C4317" s="89"/>
      <c r="D4317" s="90"/>
    </row>
    <row r="4318" spans="1:4" ht="15" customHeight="1" x14ac:dyDescent="0.2">
      <c r="A4318" s="89"/>
      <c r="B4318" s="89"/>
      <c r="C4318" s="89"/>
      <c r="D4318" s="90"/>
    </row>
    <row r="4319" spans="1:4" ht="15" customHeight="1" x14ac:dyDescent="0.2">
      <c r="A4319" s="89"/>
      <c r="B4319" s="89"/>
      <c r="C4319" s="89"/>
      <c r="D4319" s="90"/>
    </row>
    <row r="4320" spans="1:4" ht="15" customHeight="1" x14ac:dyDescent="0.2">
      <c r="A4320" s="89"/>
      <c r="B4320" s="89"/>
      <c r="C4320" s="89"/>
      <c r="D4320" s="90"/>
    </row>
    <row r="4321" spans="1:4" ht="15" customHeight="1" x14ac:dyDescent="0.2">
      <c r="A4321" s="89"/>
      <c r="B4321" s="89"/>
      <c r="C4321" s="89"/>
      <c r="D4321" s="90"/>
    </row>
    <row r="4322" spans="1:4" ht="15" customHeight="1" x14ac:dyDescent="0.2">
      <c r="A4322" s="89"/>
      <c r="B4322" s="89"/>
      <c r="C4322" s="89"/>
      <c r="D4322" s="90"/>
    </row>
    <row r="4323" spans="1:4" ht="15" customHeight="1" x14ac:dyDescent="0.2">
      <c r="A4323" s="89"/>
      <c r="B4323" s="89"/>
      <c r="C4323" s="89"/>
      <c r="D4323" s="90"/>
    </row>
    <row r="4324" spans="1:4" ht="15" customHeight="1" x14ac:dyDescent="0.2">
      <c r="A4324" s="89"/>
      <c r="B4324" s="89"/>
      <c r="C4324" s="89"/>
      <c r="D4324" s="90"/>
    </row>
    <row r="4325" spans="1:4" ht="15" customHeight="1" x14ac:dyDescent="0.2">
      <c r="A4325" s="89"/>
      <c r="B4325" s="89"/>
      <c r="C4325" s="89"/>
      <c r="D4325" s="90"/>
    </row>
    <row r="4326" spans="1:4" ht="15" customHeight="1" x14ac:dyDescent="0.2">
      <c r="A4326" s="89"/>
      <c r="B4326" s="89"/>
      <c r="C4326" s="89"/>
      <c r="D4326" s="90"/>
    </row>
    <row r="4327" spans="1:4" ht="15" customHeight="1" x14ac:dyDescent="0.2">
      <c r="A4327" s="89"/>
      <c r="B4327" s="89"/>
      <c r="C4327" s="89"/>
      <c r="D4327" s="90"/>
    </row>
    <row r="4328" spans="1:4" ht="15" customHeight="1" x14ac:dyDescent="0.2">
      <c r="A4328" s="89"/>
      <c r="B4328" s="89"/>
      <c r="C4328" s="89"/>
      <c r="D4328" s="90"/>
    </row>
    <row r="4329" spans="1:4" ht="15" customHeight="1" x14ac:dyDescent="0.2">
      <c r="A4329" s="89"/>
      <c r="B4329" s="89"/>
      <c r="C4329" s="89"/>
      <c r="D4329" s="90"/>
    </row>
    <row r="4330" spans="1:4" ht="15" customHeight="1" x14ac:dyDescent="0.2">
      <c r="A4330" s="89"/>
      <c r="B4330" s="89"/>
      <c r="C4330" s="89"/>
      <c r="D4330" s="90"/>
    </row>
    <row r="4331" spans="1:4" ht="15" customHeight="1" x14ac:dyDescent="0.2">
      <c r="A4331" s="89"/>
      <c r="B4331" s="89"/>
      <c r="C4331" s="89"/>
      <c r="D4331" s="90"/>
    </row>
    <row r="4332" spans="1:4" ht="15" customHeight="1" x14ac:dyDescent="0.2">
      <c r="A4332" s="89"/>
      <c r="B4332" s="89"/>
      <c r="C4332" s="89"/>
      <c r="D4332" s="90"/>
    </row>
    <row r="4333" spans="1:4" ht="15" customHeight="1" x14ac:dyDescent="0.2">
      <c r="A4333" s="89"/>
      <c r="B4333" s="89"/>
      <c r="C4333" s="89"/>
      <c r="D4333" s="90"/>
    </row>
    <row r="4334" spans="1:4" ht="15" customHeight="1" x14ac:dyDescent="0.2">
      <c r="A4334" s="89"/>
      <c r="B4334" s="89"/>
      <c r="C4334" s="89"/>
      <c r="D4334" s="90"/>
    </row>
    <row r="4335" spans="1:4" ht="15" customHeight="1" x14ac:dyDescent="0.2">
      <c r="A4335" s="89"/>
      <c r="B4335" s="89"/>
      <c r="C4335" s="89"/>
      <c r="D4335" s="90"/>
    </row>
    <row r="4336" spans="1:4" ht="15" customHeight="1" x14ac:dyDescent="0.2">
      <c r="A4336" s="89"/>
      <c r="B4336" s="89"/>
      <c r="C4336" s="89"/>
      <c r="D4336" s="90"/>
    </row>
    <row r="4337" spans="1:4" ht="15" customHeight="1" x14ac:dyDescent="0.2">
      <c r="A4337" s="89"/>
      <c r="B4337" s="89"/>
      <c r="C4337" s="89"/>
      <c r="D4337" s="90"/>
    </row>
    <row r="4338" spans="1:4" ht="15" customHeight="1" x14ac:dyDescent="0.2">
      <c r="A4338" s="89"/>
      <c r="B4338" s="89"/>
      <c r="C4338" s="89"/>
      <c r="D4338" s="90"/>
    </row>
    <row r="4339" spans="1:4" ht="15" customHeight="1" x14ac:dyDescent="0.2">
      <c r="A4339" s="89"/>
      <c r="B4339" s="89"/>
      <c r="C4339" s="89"/>
      <c r="D4339" s="90"/>
    </row>
    <row r="4340" spans="1:4" ht="15" customHeight="1" x14ac:dyDescent="0.2">
      <c r="A4340" s="89"/>
      <c r="B4340" s="89"/>
      <c r="C4340" s="89"/>
      <c r="D4340" s="90"/>
    </row>
    <row r="4341" spans="1:4" ht="15" customHeight="1" x14ac:dyDescent="0.2">
      <c r="A4341" s="89"/>
      <c r="B4341" s="89"/>
      <c r="C4341" s="89"/>
      <c r="D4341" s="90"/>
    </row>
    <row r="4342" spans="1:4" ht="15" customHeight="1" x14ac:dyDescent="0.2">
      <c r="A4342" s="89"/>
      <c r="B4342" s="89"/>
      <c r="C4342" s="89"/>
      <c r="D4342" s="90"/>
    </row>
    <row r="4343" spans="1:4" ht="15" customHeight="1" x14ac:dyDescent="0.2">
      <c r="A4343" s="89"/>
      <c r="B4343" s="89"/>
      <c r="C4343" s="89"/>
      <c r="D4343" s="90"/>
    </row>
    <row r="4344" spans="1:4" ht="15" customHeight="1" x14ac:dyDescent="0.2">
      <c r="A4344" s="89"/>
      <c r="B4344" s="89"/>
      <c r="C4344" s="89"/>
      <c r="D4344" s="90"/>
    </row>
    <row r="4345" spans="1:4" ht="15" customHeight="1" x14ac:dyDescent="0.2">
      <c r="A4345" s="89"/>
      <c r="B4345" s="89"/>
      <c r="C4345" s="89"/>
      <c r="D4345" s="90"/>
    </row>
    <row r="4346" spans="1:4" ht="15" customHeight="1" x14ac:dyDescent="0.2">
      <c r="A4346" s="89"/>
      <c r="B4346" s="89"/>
      <c r="C4346" s="89"/>
      <c r="D4346" s="90"/>
    </row>
    <row r="4347" spans="1:4" ht="15" customHeight="1" x14ac:dyDescent="0.2">
      <c r="A4347" s="89"/>
      <c r="B4347" s="89"/>
      <c r="C4347" s="89"/>
      <c r="D4347" s="90"/>
    </row>
    <row r="4348" spans="1:4" ht="15" customHeight="1" x14ac:dyDescent="0.2">
      <c r="A4348" s="89"/>
      <c r="B4348" s="89"/>
      <c r="C4348" s="89"/>
      <c r="D4348" s="90"/>
    </row>
    <row r="4349" spans="1:4" ht="15" customHeight="1" x14ac:dyDescent="0.2">
      <c r="A4349" s="89"/>
      <c r="B4349" s="89"/>
      <c r="C4349" s="89"/>
      <c r="D4349" s="90"/>
    </row>
    <row r="4350" spans="1:4" ht="15" customHeight="1" x14ac:dyDescent="0.2">
      <c r="A4350" s="89"/>
      <c r="B4350" s="89"/>
      <c r="C4350" s="89"/>
      <c r="D4350" s="90"/>
    </row>
    <row r="4351" spans="1:4" ht="15" customHeight="1" x14ac:dyDescent="0.2">
      <c r="A4351" s="89"/>
      <c r="B4351" s="89"/>
      <c r="C4351" s="89"/>
      <c r="D4351" s="90"/>
    </row>
    <row r="4352" spans="1:4" ht="15" customHeight="1" x14ac:dyDescent="0.2">
      <c r="A4352" s="89"/>
      <c r="B4352" s="89"/>
      <c r="C4352" s="89"/>
      <c r="D4352" s="90"/>
    </row>
    <row r="4353" spans="1:4" ht="15" customHeight="1" x14ac:dyDescent="0.2">
      <c r="A4353" s="89"/>
      <c r="B4353" s="89"/>
      <c r="C4353" s="89"/>
      <c r="D4353" s="90"/>
    </row>
    <row r="4354" spans="1:4" ht="15" customHeight="1" x14ac:dyDescent="0.2">
      <c r="A4354" s="89"/>
      <c r="B4354" s="89"/>
      <c r="C4354" s="89"/>
      <c r="D4354" s="90"/>
    </row>
    <row r="4355" spans="1:4" ht="15" customHeight="1" x14ac:dyDescent="0.2">
      <c r="A4355" s="89"/>
      <c r="B4355" s="89"/>
      <c r="C4355" s="89"/>
      <c r="D4355" s="90"/>
    </row>
    <row r="4356" spans="1:4" ht="15" customHeight="1" x14ac:dyDescent="0.2">
      <c r="A4356" s="89"/>
      <c r="B4356" s="89"/>
      <c r="C4356" s="89"/>
      <c r="D4356" s="90"/>
    </row>
    <row r="4357" spans="1:4" ht="15" customHeight="1" x14ac:dyDescent="0.2">
      <c r="A4357" s="89"/>
      <c r="B4357" s="89"/>
      <c r="C4357" s="89"/>
      <c r="D4357" s="90"/>
    </row>
    <row r="4358" spans="1:4" ht="15" customHeight="1" x14ac:dyDescent="0.2">
      <c r="A4358" s="89"/>
      <c r="B4358" s="89"/>
      <c r="C4358" s="89"/>
      <c r="D4358" s="90"/>
    </row>
    <row r="4359" spans="1:4" ht="15" customHeight="1" x14ac:dyDescent="0.2">
      <c r="A4359" s="89"/>
      <c r="B4359" s="89"/>
      <c r="C4359" s="89"/>
      <c r="D4359" s="90"/>
    </row>
    <row r="4360" spans="1:4" ht="15" customHeight="1" x14ac:dyDescent="0.2">
      <c r="A4360" s="89"/>
      <c r="B4360" s="89"/>
      <c r="C4360" s="89"/>
      <c r="D4360" s="90"/>
    </row>
    <row r="4361" spans="1:4" ht="15" customHeight="1" x14ac:dyDescent="0.2">
      <c r="A4361" s="89"/>
      <c r="B4361" s="89"/>
      <c r="C4361" s="89"/>
      <c r="D4361" s="90"/>
    </row>
    <row r="4362" spans="1:4" ht="15" customHeight="1" x14ac:dyDescent="0.2">
      <c r="A4362" s="89"/>
      <c r="B4362" s="89"/>
      <c r="C4362" s="89"/>
      <c r="D4362" s="90"/>
    </row>
    <row r="4363" spans="1:4" ht="15" customHeight="1" x14ac:dyDescent="0.2">
      <c r="A4363" s="89"/>
      <c r="B4363" s="89"/>
      <c r="C4363" s="89"/>
      <c r="D4363" s="90"/>
    </row>
    <row r="4364" spans="1:4" ht="15" customHeight="1" x14ac:dyDescent="0.2">
      <c r="A4364" s="89"/>
      <c r="B4364" s="89"/>
      <c r="C4364" s="89"/>
      <c r="D4364" s="90"/>
    </row>
    <row r="4365" spans="1:4" ht="15" customHeight="1" x14ac:dyDescent="0.2">
      <c r="A4365" s="89"/>
      <c r="B4365" s="89"/>
      <c r="C4365" s="89"/>
      <c r="D4365" s="90"/>
    </row>
    <row r="4366" spans="1:4" ht="15" customHeight="1" x14ac:dyDescent="0.2">
      <c r="A4366" s="89"/>
      <c r="B4366" s="89"/>
      <c r="C4366" s="89"/>
      <c r="D4366" s="90"/>
    </row>
    <row r="4367" spans="1:4" ht="15" customHeight="1" x14ac:dyDescent="0.2">
      <c r="A4367" s="89"/>
      <c r="B4367" s="89"/>
      <c r="C4367" s="89"/>
      <c r="D4367" s="90"/>
    </row>
    <row r="4368" spans="1:4" ht="15" customHeight="1" x14ac:dyDescent="0.2">
      <c r="A4368" s="89"/>
      <c r="B4368" s="89"/>
      <c r="C4368" s="89"/>
      <c r="D4368" s="90"/>
    </row>
    <row r="4369" spans="1:4" ht="15" customHeight="1" x14ac:dyDescent="0.2">
      <c r="A4369" s="89"/>
      <c r="B4369" s="89"/>
      <c r="C4369" s="89"/>
      <c r="D4369" s="90"/>
    </row>
    <row r="4370" spans="1:4" ht="15" customHeight="1" x14ac:dyDescent="0.2">
      <c r="A4370" s="89"/>
      <c r="B4370" s="89"/>
      <c r="C4370" s="89"/>
      <c r="D4370" s="90"/>
    </row>
    <row r="4371" spans="1:4" ht="15" customHeight="1" x14ac:dyDescent="0.2">
      <c r="A4371" s="89"/>
      <c r="B4371" s="89"/>
      <c r="C4371" s="89"/>
      <c r="D4371" s="90"/>
    </row>
    <row r="4372" spans="1:4" ht="15" customHeight="1" x14ac:dyDescent="0.2">
      <c r="A4372" s="89"/>
      <c r="B4372" s="89"/>
      <c r="C4372" s="89"/>
      <c r="D4372" s="90"/>
    </row>
    <row r="4373" spans="1:4" ht="15" customHeight="1" x14ac:dyDescent="0.2">
      <c r="A4373" s="89"/>
      <c r="B4373" s="89"/>
      <c r="C4373" s="89"/>
      <c r="D4373" s="90"/>
    </row>
    <row r="4374" spans="1:4" ht="15" customHeight="1" x14ac:dyDescent="0.2">
      <c r="A4374" s="89"/>
      <c r="B4374" s="89"/>
      <c r="C4374" s="89"/>
      <c r="D4374" s="90"/>
    </row>
    <row r="4375" spans="1:4" ht="15" customHeight="1" x14ac:dyDescent="0.2">
      <c r="A4375" s="89"/>
      <c r="B4375" s="89"/>
      <c r="C4375" s="89"/>
      <c r="D4375" s="90"/>
    </row>
  </sheetData>
  <pageMargins left="0.33464565873146102" right="0.30314961075782798" top="0.31102362275123602" bottom="0.27952757477760298"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zoomScaleNormal="100" zoomScaleSheetLayoutView="100" workbookViewId="0"/>
  </sheetViews>
  <sheetFormatPr defaultColWidth="15.7109375" defaultRowHeight="15" customHeight="1" x14ac:dyDescent="0.25"/>
  <cols>
    <col min="1" max="16384" width="15.7109375" style="52"/>
  </cols>
  <sheetData/>
  <printOptions horizontalCentered="1"/>
  <pageMargins left="0.23622047244094491" right="0.23622047244094491" top="0.74803149606299213" bottom="0.74803149606299213" header="0.31496062992125984" footer="0.31496062992125984"/>
  <pageSetup paperSize="9"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981"/>
  <sheetViews>
    <sheetView showGridLines="0" zoomScaleNormal="100" zoomScaleSheetLayoutView="100" workbookViewId="0">
      <selection sqref="A1:XFD1048576"/>
    </sheetView>
  </sheetViews>
  <sheetFormatPr defaultColWidth="9.140625" defaultRowHeight="15" customHeight="1" x14ac:dyDescent="0.25"/>
  <cols>
    <col min="1" max="2" width="12.7109375" style="2" customWidth="1"/>
    <col min="3" max="3" width="200.7109375" style="1" customWidth="1"/>
    <col min="4" max="5" width="12.7109375" style="2" customWidth="1"/>
    <col min="6" max="16384" width="9.140625" style="1"/>
  </cols>
  <sheetData>
    <row r="1" spans="1:5" ht="15" customHeight="1" x14ac:dyDescent="0.25">
      <c r="A1" s="136" t="s">
        <v>5669</v>
      </c>
      <c r="B1" s="136"/>
      <c r="C1" s="136" t="s">
        <v>14883</v>
      </c>
      <c r="D1" s="137" t="s">
        <v>9</v>
      </c>
      <c r="E1" s="138">
        <v>0.2</v>
      </c>
    </row>
    <row r="2" spans="1:5" ht="15" customHeight="1" x14ac:dyDescent="0.25">
      <c r="A2" s="136" t="s">
        <v>3157</v>
      </c>
      <c r="B2" s="136"/>
      <c r="C2" s="136" t="s">
        <v>14884</v>
      </c>
      <c r="D2" s="137" t="s">
        <v>9</v>
      </c>
      <c r="E2" s="138">
        <v>0.5</v>
      </c>
    </row>
    <row r="3" spans="1:5" ht="15" customHeight="1" x14ac:dyDescent="0.25">
      <c r="A3" s="136" t="s">
        <v>5668</v>
      </c>
      <c r="B3" s="136"/>
      <c r="C3" s="136" t="s">
        <v>14885</v>
      </c>
      <c r="D3" s="137" t="s">
        <v>9</v>
      </c>
      <c r="E3" s="138">
        <v>0.3</v>
      </c>
    </row>
    <row r="4" spans="1:5" ht="15" customHeight="1" x14ac:dyDescent="0.25">
      <c r="A4" s="136" t="s">
        <v>5672</v>
      </c>
      <c r="B4" s="136"/>
      <c r="C4" s="136" t="s">
        <v>14886</v>
      </c>
      <c r="D4" s="137" t="s">
        <v>9</v>
      </c>
      <c r="E4" s="138">
        <v>1</v>
      </c>
    </row>
    <row r="5" spans="1:5" ht="15" customHeight="1" x14ac:dyDescent="0.25">
      <c r="A5" s="136" t="s">
        <v>5671</v>
      </c>
      <c r="B5" s="136"/>
      <c r="C5" s="136" t="s">
        <v>14887</v>
      </c>
      <c r="D5" s="137" t="s">
        <v>9</v>
      </c>
      <c r="E5" s="138">
        <v>1.5</v>
      </c>
    </row>
    <row r="6" spans="1:5" ht="15" customHeight="1" x14ac:dyDescent="0.25">
      <c r="A6" s="136" t="s">
        <v>5670</v>
      </c>
      <c r="B6" s="136"/>
      <c r="C6" s="136" t="s">
        <v>14888</v>
      </c>
      <c r="D6" s="137" t="s">
        <v>9</v>
      </c>
      <c r="E6" s="138">
        <v>2</v>
      </c>
    </row>
    <row r="7" spans="1:5" ht="15" customHeight="1" x14ac:dyDescent="0.25">
      <c r="A7" s="136" t="s">
        <v>5673</v>
      </c>
      <c r="B7" s="136"/>
      <c r="C7" s="136" t="s">
        <v>5674</v>
      </c>
      <c r="D7" s="137" t="s">
        <v>2</v>
      </c>
      <c r="E7" s="138">
        <v>1.31</v>
      </c>
    </row>
    <row r="8" spans="1:5" ht="15" customHeight="1" x14ac:dyDescent="0.25">
      <c r="A8" s="136" t="s">
        <v>16454</v>
      </c>
      <c r="B8" s="136"/>
      <c r="C8" s="136" t="s">
        <v>16455</v>
      </c>
      <c r="D8" s="137" t="s">
        <v>15645</v>
      </c>
      <c r="E8" s="139">
        <v>459.35</v>
      </c>
    </row>
    <row r="9" spans="1:5" ht="15" customHeight="1" x14ac:dyDescent="0.25">
      <c r="A9" s="136" t="s">
        <v>5675</v>
      </c>
      <c r="B9" s="136"/>
      <c r="C9" s="136" t="s">
        <v>16456</v>
      </c>
      <c r="D9" s="137" t="s">
        <v>2</v>
      </c>
      <c r="E9" s="138">
        <v>2.3199999999999998</v>
      </c>
    </row>
    <row r="10" spans="1:5" ht="15" customHeight="1" x14ac:dyDescent="0.25">
      <c r="A10" s="136" t="s">
        <v>5676</v>
      </c>
      <c r="B10" s="136"/>
      <c r="C10" s="136" t="s">
        <v>16457</v>
      </c>
      <c r="D10" s="137" t="s">
        <v>2</v>
      </c>
      <c r="E10" s="138">
        <v>0.87</v>
      </c>
    </row>
    <row r="11" spans="1:5" ht="15" customHeight="1" x14ac:dyDescent="0.25">
      <c r="A11" s="136" t="s">
        <v>16458</v>
      </c>
      <c r="B11" s="136"/>
      <c r="C11" s="136" t="s">
        <v>16459</v>
      </c>
      <c r="D11" s="137" t="s">
        <v>2</v>
      </c>
      <c r="E11" s="138">
        <v>0.19</v>
      </c>
    </row>
    <row r="12" spans="1:5" ht="15" customHeight="1" x14ac:dyDescent="0.25">
      <c r="A12" s="136" t="s">
        <v>5677</v>
      </c>
      <c r="B12" s="136"/>
      <c r="C12" s="136" t="s">
        <v>16460</v>
      </c>
      <c r="D12" s="137" t="s">
        <v>2</v>
      </c>
      <c r="E12" s="138">
        <v>0.52</v>
      </c>
    </row>
    <row r="13" spans="1:5" ht="15" customHeight="1" x14ac:dyDescent="0.25">
      <c r="A13" s="136" t="s">
        <v>5678</v>
      </c>
      <c r="B13" s="136"/>
      <c r="C13" s="136" t="s">
        <v>16461</v>
      </c>
      <c r="D13" s="137" t="s">
        <v>15645</v>
      </c>
      <c r="E13" s="140">
        <v>90.47</v>
      </c>
    </row>
    <row r="14" spans="1:5" ht="15" customHeight="1" x14ac:dyDescent="0.25">
      <c r="A14" s="136" t="s">
        <v>5679</v>
      </c>
      <c r="B14" s="136"/>
      <c r="C14" s="136" t="s">
        <v>16462</v>
      </c>
      <c r="D14" s="137" t="s">
        <v>15645</v>
      </c>
      <c r="E14" s="140">
        <v>54.28</v>
      </c>
    </row>
    <row r="15" spans="1:5" ht="15" customHeight="1" x14ac:dyDescent="0.25">
      <c r="A15" s="136" t="s">
        <v>5683</v>
      </c>
      <c r="B15" s="136"/>
      <c r="C15" s="136" t="s">
        <v>16463</v>
      </c>
      <c r="D15" s="137" t="s">
        <v>3</v>
      </c>
      <c r="E15" s="138">
        <v>4.5999999999999996</v>
      </c>
    </row>
    <row r="16" spans="1:5" ht="15" customHeight="1" x14ac:dyDescent="0.25">
      <c r="A16" s="136" t="s">
        <v>5684</v>
      </c>
      <c r="B16" s="136"/>
      <c r="C16" s="136" t="s">
        <v>16464</v>
      </c>
      <c r="D16" s="137" t="s">
        <v>3</v>
      </c>
      <c r="E16" s="138">
        <v>5.5</v>
      </c>
    </row>
    <row r="17" spans="1:5" ht="15" customHeight="1" x14ac:dyDescent="0.25">
      <c r="A17" s="136" t="s">
        <v>5682</v>
      </c>
      <c r="B17" s="136"/>
      <c r="C17" s="136" t="s">
        <v>16465</v>
      </c>
      <c r="D17" s="137" t="s">
        <v>2</v>
      </c>
      <c r="E17" s="140">
        <v>11.12</v>
      </c>
    </row>
    <row r="18" spans="1:5" ht="15" customHeight="1" x14ac:dyDescent="0.25">
      <c r="A18" s="136" t="s">
        <v>5680</v>
      </c>
      <c r="B18" s="136"/>
      <c r="C18" s="136" t="s">
        <v>16466</v>
      </c>
      <c r="D18" s="137" t="s">
        <v>2</v>
      </c>
      <c r="E18" s="140">
        <v>22.25</v>
      </c>
    </row>
    <row r="19" spans="1:5" ht="15" customHeight="1" x14ac:dyDescent="0.25">
      <c r="A19" s="136" t="s">
        <v>5681</v>
      </c>
      <c r="B19" s="136"/>
      <c r="C19" s="136" t="s">
        <v>16467</v>
      </c>
      <c r="D19" s="137" t="s">
        <v>2</v>
      </c>
      <c r="E19" s="140">
        <v>14.83</v>
      </c>
    </row>
    <row r="20" spans="1:5" ht="15" customHeight="1" x14ac:dyDescent="0.25">
      <c r="A20" s="136" t="s">
        <v>5685</v>
      </c>
      <c r="B20" s="136"/>
      <c r="C20" s="136" t="s">
        <v>16468</v>
      </c>
      <c r="D20" s="137" t="s">
        <v>3</v>
      </c>
      <c r="E20" s="138">
        <v>6.76</v>
      </c>
    </row>
    <row r="21" spans="1:5" ht="15" customHeight="1" x14ac:dyDescent="0.25">
      <c r="A21" s="136" t="s">
        <v>5688</v>
      </c>
      <c r="B21" s="136"/>
      <c r="C21" s="136" t="s">
        <v>16469</v>
      </c>
      <c r="D21" s="137" t="s">
        <v>2</v>
      </c>
      <c r="E21" s="140">
        <v>12.71</v>
      </c>
    </row>
    <row r="22" spans="1:5" ht="15" customHeight="1" x14ac:dyDescent="0.25">
      <c r="A22" s="136" t="s">
        <v>5686</v>
      </c>
      <c r="B22" s="136"/>
      <c r="C22" s="136" t="s">
        <v>16470</v>
      </c>
      <c r="D22" s="137" t="s">
        <v>2</v>
      </c>
      <c r="E22" s="140">
        <v>23.9</v>
      </c>
    </row>
    <row r="23" spans="1:5" ht="15" customHeight="1" x14ac:dyDescent="0.25">
      <c r="A23" s="136" t="s">
        <v>5689</v>
      </c>
      <c r="B23" s="136"/>
      <c r="C23" s="136" t="s">
        <v>19910</v>
      </c>
      <c r="D23" s="137" t="s">
        <v>2</v>
      </c>
      <c r="E23" s="140">
        <v>24.96</v>
      </c>
    </row>
    <row r="24" spans="1:5" ht="15" customHeight="1" x14ac:dyDescent="0.25">
      <c r="A24" s="136" t="s">
        <v>5687</v>
      </c>
      <c r="B24" s="136"/>
      <c r="C24" s="136" t="s">
        <v>16471</v>
      </c>
      <c r="D24" s="137" t="s">
        <v>2</v>
      </c>
      <c r="E24" s="138">
        <v>8.9</v>
      </c>
    </row>
    <row r="25" spans="1:5" ht="15" customHeight="1" x14ac:dyDescent="0.25">
      <c r="A25" s="136" t="s">
        <v>5695</v>
      </c>
      <c r="B25" s="136"/>
      <c r="C25" s="136" t="s">
        <v>16472</v>
      </c>
      <c r="D25" s="137" t="s">
        <v>3</v>
      </c>
      <c r="E25" s="138">
        <v>8.24</v>
      </c>
    </row>
    <row r="26" spans="1:5" ht="15" customHeight="1" x14ac:dyDescent="0.25">
      <c r="A26" s="136" t="s">
        <v>5691</v>
      </c>
      <c r="B26" s="136"/>
      <c r="C26" s="136" t="s">
        <v>16473</v>
      </c>
      <c r="D26" s="137" t="s">
        <v>15645</v>
      </c>
      <c r="E26" s="140">
        <v>43.59</v>
      </c>
    </row>
    <row r="27" spans="1:5" ht="15" customHeight="1" x14ac:dyDescent="0.25">
      <c r="A27" s="136" t="s">
        <v>5692</v>
      </c>
      <c r="B27" s="136"/>
      <c r="C27" s="136" t="s">
        <v>16474</v>
      </c>
      <c r="D27" s="137" t="s">
        <v>15645</v>
      </c>
      <c r="E27" s="140">
        <v>10.5</v>
      </c>
    </row>
    <row r="28" spans="1:5" ht="15" customHeight="1" x14ac:dyDescent="0.25">
      <c r="A28" s="136" t="s">
        <v>5693</v>
      </c>
      <c r="B28" s="136"/>
      <c r="C28" s="136" t="s">
        <v>16475</v>
      </c>
      <c r="D28" s="137" t="s">
        <v>15645</v>
      </c>
      <c r="E28" s="138">
        <v>6.12</v>
      </c>
    </row>
    <row r="29" spans="1:5" ht="15" customHeight="1" x14ac:dyDescent="0.25">
      <c r="A29" s="136" t="s">
        <v>5690</v>
      </c>
      <c r="B29" s="136"/>
      <c r="C29" s="136" t="s">
        <v>16476</v>
      </c>
      <c r="D29" s="137" t="s">
        <v>3</v>
      </c>
      <c r="E29" s="138">
        <v>9.16</v>
      </c>
    </row>
    <row r="30" spans="1:5" ht="15" customHeight="1" x14ac:dyDescent="0.25">
      <c r="A30" s="136" t="s">
        <v>5694</v>
      </c>
      <c r="B30" s="136"/>
      <c r="C30" s="136" t="s">
        <v>16477</v>
      </c>
      <c r="D30" s="137" t="s">
        <v>3</v>
      </c>
      <c r="E30" s="140">
        <v>11.89</v>
      </c>
    </row>
    <row r="31" spans="1:5" ht="15" customHeight="1" x14ac:dyDescent="0.25">
      <c r="A31" s="136" t="s">
        <v>5696</v>
      </c>
      <c r="B31" s="136"/>
      <c r="C31" s="136" t="s">
        <v>16478</v>
      </c>
      <c r="D31" s="137" t="s">
        <v>2</v>
      </c>
      <c r="E31" s="138">
        <v>5.46</v>
      </c>
    </row>
    <row r="32" spans="1:5" ht="15" customHeight="1" x14ac:dyDescent="0.25">
      <c r="A32" s="136" t="s">
        <v>5697</v>
      </c>
      <c r="B32" s="136"/>
      <c r="C32" s="136" t="s">
        <v>16479</v>
      </c>
      <c r="D32" s="137" t="s">
        <v>2</v>
      </c>
      <c r="E32" s="138">
        <v>2.06</v>
      </c>
    </row>
    <row r="33" spans="1:5" ht="15" customHeight="1" x14ac:dyDescent="0.25">
      <c r="A33" s="136" t="s">
        <v>5698</v>
      </c>
      <c r="B33" s="136"/>
      <c r="C33" s="136" t="s">
        <v>16480</v>
      </c>
      <c r="D33" s="137" t="s">
        <v>2</v>
      </c>
      <c r="E33" s="138">
        <v>6.18</v>
      </c>
    </row>
    <row r="34" spans="1:5" ht="15" customHeight="1" x14ac:dyDescent="0.25">
      <c r="A34" s="136" t="s">
        <v>5699</v>
      </c>
      <c r="B34" s="136"/>
      <c r="C34" s="136" t="s">
        <v>16481</v>
      </c>
      <c r="D34" s="137" t="s">
        <v>2</v>
      </c>
      <c r="E34" s="138">
        <v>9.75</v>
      </c>
    </row>
    <row r="35" spans="1:5" ht="15" customHeight="1" x14ac:dyDescent="0.25">
      <c r="A35" s="136" t="s">
        <v>16482</v>
      </c>
      <c r="B35" s="136"/>
      <c r="C35" s="136" t="s">
        <v>16483</v>
      </c>
      <c r="D35" s="137" t="s">
        <v>2</v>
      </c>
      <c r="E35" s="138">
        <v>4.12</v>
      </c>
    </row>
    <row r="36" spans="1:5" ht="15" customHeight="1" x14ac:dyDescent="0.25">
      <c r="A36" s="136" t="s">
        <v>5700</v>
      </c>
      <c r="B36" s="136"/>
      <c r="C36" s="136" t="s">
        <v>16484</v>
      </c>
      <c r="D36" s="137" t="s">
        <v>5701</v>
      </c>
      <c r="E36" s="138">
        <v>3.45</v>
      </c>
    </row>
    <row r="37" spans="1:5" ht="15" customHeight="1" x14ac:dyDescent="0.25">
      <c r="A37" s="136" t="s">
        <v>5702</v>
      </c>
      <c r="B37" s="136"/>
      <c r="C37" s="136" t="s">
        <v>16485</v>
      </c>
      <c r="D37" s="137" t="s">
        <v>15645</v>
      </c>
      <c r="E37" s="140">
        <v>21.19</v>
      </c>
    </row>
    <row r="38" spans="1:5" ht="15" customHeight="1" x14ac:dyDescent="0.25">
      <c r="A38" s="136" t="s">
        <v>5705</v>
      </c>
      <c r="B38" s="136"/>
      <c r="C38" s="136" t="s">
        <v>16486</v>
      </c>
      <c r="D38" s="137" t="s">
        <v>2</v>
      </c>
      <c r="E38" s="140">
        <v>13.2</v>
      </c>
    </row>
    <row r="39" spans="1:5" ht="15" customHeight="1" x14ac:dyDescent="0.25">
      <c r="A39" s="136" t="s">
        <v>5706</v>
      </c>
      <c r="B39" s="136"/>
      <c r="C39" s="136" t="s">
        <v>16487</v>
      </c>
      <c r="D39" s="137" t="s">
        <v>2</v>
      </c>
      <c r="E39" s="140">
        <v>18.329999999999998</v>
      </c>
    </row>
    <row r="40" spans="1:5" ht="15" customHeight="1" x14ac:dyDescent="0.25">
      <c r="A40" s="136" t="s">
        <v>5703</v>
      </c>
      <c r="B40" s="136"/>
      <c r="C40" s="136" t="s">
        <v>16488</v>
      </c>
      <c r="D40" s="137" t="s">
        <v>2</v>
      </c>
      <c r="E40" s="138">
        <v>8.91</v>
      </c>
    </row>
    <row r="41" spans="1:5" ht="15" customHeight="1" x14ac:dyDescent="0.25">
      <c r="A41" s="136" t="s">
        <v>5704</v>
      </c>
      <c r="B41" s="136"/>
      <c r="C41" s="136" t="s">
        <v>16489</v>
      </c>
      <c r="D41" s="137" t="s">
        <v>15645</v>
      </c>
      <c r="E41" s="140">
        <v>17.97</v>
      </c>
    </row>
    <row r="42" spans="1:5" ht="15" customHeight="1" x14ac:dyDescent="0.25">
      <c r="A42" s="136" t="s">
        <v>5707</v>
      </c>
      <c r="B42" s="136"/>
      <c r="C42" s="136" t="s">
        <v>16490</v>
      </c>
      <c r="D42" s="137" t="s">
        <v>2</v>
      </c>
      <c r="E42" s="140">
        <v>27.28</v>
      </c>
    </row>
    <row r="43" spans="1:5" ht="15" customHeight="1" x14ac:dyDescent="0.25">
      <c r="A43" s="136" t="s">
        <v>5708</v>
      </c>
      <c r="B43" s="136"/>
      <c r="C43" s="136" t="s">
        <v>16491</v>
      </c>
      <c r="D43" s="137" t="s">
        <v>15645</v>
      </c>
      <c r="E43" s="140">
        <v>42.58</v>
      </c>
    </row>
    <row r="44" spans="1:5" ht="15" customHeight="1" x14ac:dyDescent="0.25">
      <c r="A44" s="136" t="s">
        <v>5709</v>
      </c>
      <c r="B44" s="136"/>
      <c r="C44" s="136" t="s">
        <v>16492</v>
      </c>
      <c r="D44" s="137" t="s">
        <v>15645</v>
      </c>
      <c r="E44" s="138">
        <v>6.35</v>
      </c>
    </row>
    <row r="45" spans="1:5" ht="15" customHeight="1" x14ac:dyDescent="0.25">
      <c r="A45" s="136" t="s">
        <v>5710</v>
      </c>
      <c r="B45" s="136"/>
      <c r="C45" s="136" t="s">
        <v>16493</v>
      </c>
      <c r="D45" s="137" t="s">
        <v>15645</v>
      </c>
      <c r="E45" s="140">
        <v>20.22</v>
      </c>
    </row>
    <row r="46" spans="1:5" ht="15" customHeight="1" x14ac:dyDescent="0.25">
      <c r="A46" s="136" t="s">
        <v>5711</v>
      </c>
      <c r="B46" s="136"/>
      <c r="C46" s="136" t="s">
        <v>16494</v>
      </c>
      <c r="D46" s="137" t="s">
        <v>2</v>
      </c>
      <c r="E46" s="140">
        <v>17.36</v>
      </c>
    </row>
    <row r="47" spans="1:5" ht="15" customHeight="1" x14ac:dyDescent="0.25">
      <c r="A47" s="136" t="s">
        <v>5712</v>
      </c>
      <c r="B47" s="136"/>
      <c r="C47" s="136" t="s">
        <v>16495</v>
      </c>
      <c r="D47" s="137" t="s">
        <v>2</v>
      </c>
      <c r="E47" s="138">
        <v>7.01</v>
      </c>
    </row>
    <row r="48" spans="1:5" ht="15" customHeight="1" x14ac:dyDescent="0.25">
      <c r="A48" s="136" t="s">
        <v>5713</v>
      </c>
      <c r="B48" s="136"/>
      <c r="C48" s="136" t="s">
        <v>16496</v>
      </c>
      <c r="D48" s="137" t="s">
        <v>2</v>
      </c>
      <c r="E48" s="140">
        <v>10.7</v>
      </c>
    </row>
    <row r="49" spans="1:5" ht="15" customHeight="1" x14ac:dyDescent="0.25">
      <c r="A49" s="136" t="s">
        <v>5714</v>
      </c>
      <c r="B49" s="136"/>
      <c r="C49" s="136" t="s">
        <v>16497</v>
      </c>
      <c r="D49" s="137" t="s">
        <v>2</v>
      </c>
      <c r="E49" s="140">
        <v>53.08</v>
      </c>
    </row>
    <row r="50" spans="1:5" ht="15" customHeight="1" x14ac:dyDescent="0.25">
      <c r="A50" s="136" t="s">
        <v>16498</v>
      </c>
      <c r="B50" s="136"/>
      <c r="C50" s="136" t="s">
        <v>16499</v>
      </c>
      <c r="D50" s="137" t="s">
        <v>2</v>
      </c>
      <c r="E50" s="140">
        <v>44.31</v>
      </c>
    </row>
    <row r="51" spans="1:5" ht="15" customHeight="1" x14ac:dyDescent="0.25">
      <c r="A51" s="136" t="s">
        <v>5715</v>
      </c>
      <c r="B51" s="136"/>
      <c r="C51" s="136" t="s">
        <v>16500</v>
      </c>
      <c r="D51" s="137" t="s">
        <v>39</v>
      </c>
      <c r="E51" s="139">
        <v>150.03</v>
      </c>
    </row>
    <row r="52" spans="1:5" ht="15" customHeight="1" x14ac:dyDescent="0.25">
      <c r="A52" s="136" t="s">
        <v>5716</v>
      </c>
      <c r="B52" s="136"/>
      <c r="C52" s="136" t="s">
        <v>16501</v>
      </c>
      <c r="D52" s="137" t="s">
        <v>39</v>
      </c>
      <c r="E52" s="139">
        <v>103.14</v>
      </c>
    </row>
    <row r="53" spans="1:5" ht="15" customHeight="1" x14ac:dyDescent="0.25">
      <c r="A53" s="136" t="s">
        <v>16502</v>
      </c>
      <c r="B53" s="136"/>
      <c r="C53" s="136" t="s">
        <v>16503</v>
      </c>
      <c r="D53" s="137" t="s">
        <v>2</v>
      </c>
      <c r="E53" s="140">
        <v>16.399999999999999</v>
      </c>
    </row>
    <row r="54" spans="1:5" ht="15" customHeight="1" x14ac:dyDescent="0.25">
      <c r="A54" s="136" t="s">
        <v>5719</v>
      </c>
      <c r="B54" s="136"/>
      <c r="C54" s="136" t="s">
        <v>16504</v>
      </c>
      <c r="D54" s="137" t="s">
        <v>39</v>
      </c>
      <c r="E54" s="139">
        <v>471.52</v>
      </c>
    </row>
    <row r="55" spans="1:5" ht="15" customHeight="1" x14ac:dyDescent="0.25">
      <c r="A55" s="136" t="s">
        <v>5722</v>
      </c>
      <c r="B55" s="136"/>
      <c r="C55" s="136" t="s">
        <v>16505</v>
      </c>
      <c r="D55" s="137" t="s">
        <v>39</v>
      </c>
      <c r="E55" s="139">
        <v>285.77</v>
      </c>
    </row>
    <row r="56" spans="1:5" ht="15" customHeight="1" x14ac:dyDescent="0.25">
      <c r="A56" s="136" t="s">
        <v>5717</v>
      </c>
      <c r="B56" s="136"/>
      <c r="C56" s="136" t="s">
        <v>16506</v>
      </c>
      <c r="D56" s="137" t="s">
        <v>39</v>
      </c>
      <c r="E56" s="139">
        <v>242.9</v>
      </c>
    </row>
    <row r="57" spans="1:5" ht="15" customHeight="1" x14ac:dyDescent="0.25">
      <c r="A57" s="136" t="s">
        <v>5718</v>
      </c>
      <c r="B57" s="136"/>
      <c r="C57" s="136" t="s">
        <v>16507</v>
      </c>
      <c r="D57" s="137" t="s">
        <v>39</v>
      </c>
      <c r="E57" s="139">
        <v>309.79000000000002</v>
      </c>
    </row>
    <row r="58" spans="1:5" ht="15" customHeight="1" x14ac:dyDescent="0.25">
      <c r="A58" s="136" t="s">
        <v>5720</v>
      </c>
      <c r="B58" s="136"/>
      <c r="C58" s="136" t="s">
        <v>16508</v>
      </c>
      <c r="D58" s="137" t="s">
        <v>39</v>
      </c>
      <c r="E58" s="139">
        <v>149.46</v>
      </c>
    </row>
    <row r="59" spans="1:5" ht="15" customHeight="1" x14ac:dyDescent="0.25">
      <c r="A59" s="136" t="s">
        <v>5721</v>
      </c>
      <c r="B59" s="136"/>
      <c r="C59" s="136" t="s">
        <v>16509</v>
      </c>
      <c r="D59" s="137" t="s">
        <v>39</v>
      </c>
      <c r="E59" s="139">
        <v>190</v>
      </c>
    </row>
    <row r="60" spans="1:5" ht="15" customHeight="1" x14ac:dyDescent="0.25">
      <c r="A60" s="136" t="s">
        <v>5724</v>
      </c>
      <c r="B60" s="136"/>
      <c r="C60" s="136" t="s">
        <v>16510</v>
      </c>
      <c r="D60" s="137" t="s">
        <v>15645</v>
      </c>
      <c r="E60" s="140">
        <v>97.34</v>
      </c>
    </row>
    <row r="61" spans="1:5" ht="15" customHeight="1" x14ac:dyDescent="0.25">
      <c r="A61" s="136" t="s">
        <v>5723</v>
      </c>
      <c r="B61" s="136"/>
      <c r="C61" s="136" t="s">
        <v>16511</v>
      </c>
      <c r="D61" s="137" t="s">
        <v>15645</v>
      </c>
      <c r="E61" s="139">
        <v>245.12</v>
      </c>
    </row>
    <row r="62" spans="1:5" ht="15" customHeight="1" x14ac:dyDescent="0.25">
      <c r="A62" s="136" t="s">
        <v>5728</v>
      </c>
      <c r="B62" s="136"/>
      <c r="C62" s="136" t="s">
        <v>16512</v>
      </c>
      <c r="D62" s="137" t="s">
        <v>2</v>
      </c>
      <c r="E62" s="140">
        <v>41.25</v>
      </c>
    </row>
    <row r="63" spans="1:5" ht="15" customHeight="1" x14ac:dyDescent="0.25">
      <c r="A63" s="136" t="s">
        <v>5732</v>
      </c>
      <c r="B63" s="136"/>
      <c r="C63" s="136" t="s">
        <v>16513</v>
      </c>
      <c r="D63" s="137" t="s">
        <v>2</v>
      </c>
      <c r="E63" s="140">
        <v>10.3</v>
      </c>
    </row>
    <row r="64" spans="1:5" ht="15" customHeight="1" x14ac:dyDescent="0.25">
      <c r="A64" s="136" t="s">
        <v>5726</v>
      </c>
      <c r="B64" s="136"/>
      <c r="C64" s="136" t="s">
        <v>16514</v>
      </c>
      <c r="D64" s="137" t="s">
        <v>2</v>
      </c>
      <c r="E64" s="140">
        <v>22.02</v>
      </c>
    </row>
    <row r="65" spans="1:5" ht="15" customHeight="1" x14ac:dyDescent="0.25">
      <c r="A65" s="136" t="s">
        <v>5727</v>
      </c>
      <c r="B65" s="136"/>
      <c r="C65" s="136" t="s">
        <v>16515</v>
      </c>
      <c r="D65" s="137" t="s">
        <v>2</v>
      </c>
      <c r="E65" s="140">
        <v>27.6</v>
      </c>
    </row>
    <row r="66" spans="1:5" ht="15" customHeight="1" x14ac:dyDescent="0.25">
      <c r="A66" s="136" t="s">
        <v>5731</v>
      </c>
      <c r="B66" s="136"/>
      <c r="C66" s="136" t="s">
        <v>16516</v>
      </c>
      <c r="D66" s="137" t="s">
        <v>2</v>
      </c>
      <c r="E66" s="138">
        <v>9.2100000000000009</v>
      </c>
    </row>
    <row r="67" spans="1:5" ht="15" customHeight="1" x14ac:dyDescent="0.25">
      <c r="A67" s="136" t="s">
        <v>5733</v>
      </c>
      <c r="B67" s="136"/>
      <c r="C67" s="136" t="s">
        <v>16517</v>
      </c>
      <c r="D67" s="137" t="s">
        <v>2</v>
      </c>
      <c r="E67" s="140">
        <v>14.17</v>
      </c>
    </row>
    <row r="68" spans="1:5" ht="15" customHeight="1" x14ac:dyDescent="0.25">
      <c r="A68" s="136" t="s">
        <v>5725</v>
      </c>
      <c r="B68" s="136"/>
      <c r="C68" s="136" t="s">
        <v>16518</v>
      </c>
      <c r="D68" s="137" t="s">
        <v>2</v>
      </c>
      <c r="E68" s="138">
        <v>8.5500000000000007</v>
      </c>
    </row>
    <row r="69" spans="1:5" ht="15" customHeight="1" x14ac:dyDescent="0.25">
      <c r="A69" s="136" t="s">
        <v>5734</v>
      </c>
      <c r="B69" s="136"/>
      <c r="C69" s="136" t="s">
        <v>16519</v>
      </c>
      <c r="D69" s="137" t="s">
        <v>3</v>
      </c>
      <c r="E69" s="140">
        <v>20.62</v>
      </c>
    </row>
    <row r="70" spans="1:5" ht="15" customHeight="1" x14ac:dyDescent="0.25">
      <c r="A70" s="136" t="s">
        <v>5735</v>
      </c>
      <c r="B70" s="136"/>
      <c r="C70" s="136" t="s">
        <v>16520</v>
      </c>
      <c r="D70" s="137" t="s">
        <v>3</v>
      </c>
      <c r="E70" s="140">
        <v>11</v>
      </c>
    </row>
    <row r="71" spans="1:5" ht="15" customHeight="1" x14ac:dyDescent="0.25">
      <c r="A71" s="136" t="s">
        <v>5729</v>
      </c>
      <c r="B71" s="136"/>
      <c r="C71" s="136" t="s">
        <v>19911</v>
      </c>
      <c r="D71" s="137" t="s">
        <v>2</v>
      </c>
      <c r="E71" s="140">
        <v>14.17</v>
      </c>
    </row>
    <row r="72" spans="1:5" ht="15" customHeight="1" x14ac:dyDescent="0.25">
      <c r="A72" s="136" t="s">
        <v>5730</v>
      </c>
      <c r="B72" s="136"/>
      <c r="C72" s="136" t="s">
        <v>16521</v>
      </c>
      <c r="D72" s="137" t="s">
        <v>2</v>
      </c>
      <c r="E72" s="140">
        <v>15.75</v>
      </c>
    </row>
    <row r="73" spans="1:5" ht="15" customHeight="1" x14ac:dyDescent="0.25">
      <c r="A73" s="136" t="s">
        <v>5736</v>
      </c>
      <c r="B73" s="136"/>
      <c r="C73" s="136" t="s">
        <v>16522</v>
      </c>
      <c r="D73" s="137" t="s">
        <v>2</v>
      </c>
      <c r="E73" s="140">
        <v>10.3</v>
      </c>
    </row>
    <row r="74" spans="1:5" ht="15" customHeight="1" x14ac:dyDescent="0.25">
      <c r="A74" s="136" t="s">
        <v>5737</v>
      </c>
      <c r="B74" s="136"/>
      <c r="C74" s="136" t="s">
        <v>16523</v>
      </c>
      <c r="D74" s="137" t="s">
        <v>2</v>
      </c>
      <c r="E74" s="138">
        <v>9.81</v>
      </c>
    </row>
    <row r="75" spans="1:5" ht="15" customHeight="1" x14ac:dyDescent="0.25">
      <c r="A75" s="136" t="s">
        <v>5738</v>
      </c>
      <c r="B75" s="136"/>
      <c r="C75" s="136" t="s">
        <v>16524</v>
      </c>
      <c r="D75" s="137" t="s">
        <v>2</v>
      </c>
      <c r="E75" s="140">
        <v>20.45</v>
      </c>
    </row>
    <row r="76" spans="1:5" ht="15" customHeight="1" x14ac:dyDescent="0.25">
      <c r="A76" s="136" t="s">
        <v>5739</v>
      </c>
      <c r="B76" s="136"/>
      <c r="C76" s="136" t="s">
        <v>16525</v>
      </c>
      <c r="D76" s="137" t="s">
        <v>2</v>
      </c>
      <c r="E76" s="140">
        <v>24.55</v>
      </c>
    </row>
    <row r="77" spans="1:5" ht="15" customHeight="1" x14ac:dyDescent="0.25">
      <c r="A77" s="136" t="s">
        <v>5740</v>
      </c>
      <c r="B77" s="136"/>
      <c r="C77" s="136" t="s">
        <v>16526</v>
      </c>
      <c r="D77" s="137" t="s">
        <v>3</v>
      </c>
      <c r="E77" s="138">
        <v>8.0500000000000007</v>
      </c>
    </row>
    <row r="78" spans="1:5" ht="15" customHeight="1" x14ac:dyDescent="0.25">
      <c r="A78" s="136" t="s">
        <v>5741</v>
      </c>
      <c r="B78" s="136"/>
      <c r="C78" s="136" t="s">
        <v>16527</v>
      </c>
      <c r="D78" s="137" t="s">
        <v>2</v>
      </c>
      <c r="E78" s="140">
        <v>16.36</v>
      </c>
    </row>
    <row r="79" spans="1:5" ht="15" customHeight="1" x14ac:dyDescent="0.25">
      <c r="A79" s="136" t="s">
        <v>5742</v>
      </c>
      <c r="B79" s="136"/>
      <c r="C79" s="136" t="s">
        <v>16528</v>
      </c>
      <c r="D79" s="137" t="s">
        <v>2</v>
      </c>
      <c r="E79" s="140">
        <v>17.53</v>
      </c>
    </row>
    <row r="80" spans="1:5" ht="15" customHeight="1" x14ac:dyDescent="0.25">
      <c r="A80" s="136" t="s">
        <v>5744</v>
      </c>
      <c r="B80" s="136"/>
      <c r="C80" s="136" t="s">
        <v>16529</v>
      </c>
      <c r="D80" s="137" t="s">
        <v>2</v>
      </c>
      <c r="E80" s="140">
        <v>20.45</v>
      </c>
    </row>
    <row r="81" spans="1:5" ht="15" customHeight="1" x14ac:dyDescent="0.25">
      <c r="A81" s="136" t="s">
        <v>5743</v>
      </c>
      <c r="B81" s="136"/>
      <c r="C81" s="136" t="s">
        <v>16530</v>
      </c>
      <c r="D81" s="137" t="s">
        <v>2</v>
      </c>
      <c r="E81" s="140">
        <v>22.31</v>
      </c>
    </row>
    <row r="82" spans="1:5" ht="15" customHeight="1" x14ac:dyDescent="0.25">
      <c r="A82" s="136" t="s">
        <v>5747</v>
      </c>
      <c r="B82" s="136"/>
      <c r="C82" s="136" t="s">
        <v>16531</v>
      </c>
      <c r="D82" s="137" t="s">
        <v>2</v>
      </c>
      <c r="E82" s="138">
        <v>8.67</v>
      </c>
    </row>
    <row r="83" spans="1:5" ht="15" customHeight="1" x14ac:dyDescent="0.25">
      <c r="A83" s="136" t="s">
        <v>5748</v>
      </c>
      <c r="B83" s="136"/>
      <c r="C83" s="136" t="s">
        <v>16532</v>
      </c>
      <c r="D83" s="137" t="s">
        <v>3</v>
      </c>
      <c r="E83" s="138">
        <v>2.7</v>
      </c>
    </row>
    <row r="84" spans="1:5" ht="15" customHeight="1" x14ac:dyDescent="0.25">
      <c r="A84" s="136" t="s">
        <v>5745</v>
      </c>
      <c r="B84" s="136"/>
      <c r="C84" s="136" t="s">
        <v>16533</v>
      </c>
      <c r="D84" s="137" t="s">
        <v>2</v>
      </c>
      <c r="E84" s="140">
        <v>24.55</v>
      </c>
    </row>
    <row r="85" spans="1:5" ht="15" customHeight="1" x14ac:dyDescent="0.25">
      <c r="A85" s="136" t="s">
        <v>5746</v>
      </c>
      <c r="B85" s="136"/>
      <c r="C85" s="136" t="s">
        <v>16534</v>
      </c>
      <c r="D85" s="137" t="s">
        <v>2</v>
      </c>
      <c r="E85" s="140">
        <v>21.35</v>
      </c>
    </row>
    <row r="86" spans="1:5" ht="15" customHeight="1" x14ac:dyDescent="0.25">
      <c r="A86" s="136" t="s">
        <v>5749</v>
      </c>
      <c r="B86" s="136"/>
      <c r="C86" s="136" t="s">
        <v>16535</v>
      </c>
      <c r="D86" s="137" t="s">
        <v>3</v>
      </c>
      <c r="E86" s="138">
        <v>8.6</v>
      </c>
    </row>
    <row r="87" spans="1:5" ht="15" customHeight="1" x14ac:dyDescent="0.25">
      <c r="A87" s="136" t="s">
        <v>5750</v>
      </c>
      <c r="B87" s="136"/>
      <c r="C87" s="136" t="s">
        <v>16536</v>
      </c>
      <c r="D87" s="137" t="s">
        <v>2</v>
      </c>
      <c r="E87" s="140">
        <v>18.88</v>
      </c>
    </row>
    <row r="88" spans="1:5" ht="15" customHeight="1" x14ac:dyDescent="0.25">
      <c r="A88" s="136" t="s">
        <v>5751</v>
      </c>
      <c r="B88" s="136"/>
      <c r="C88" s="136" t="s">
        <v>16537</v>
      </c>
      <c r="D88" s="137" t="s">
        <v>2</v>
      </c>
      <c r="E88" s="140">
        <v>16.36</v>
      </c>
    </row>
    <row r="89" spans="1:5" ht="15" customHeight="1" x14ac:dyDescent="0.25">
      <c r="A89" s="136" t="s">
        <v>5752</v>
      </c>
      <c r="B89" s="136"/>
      <c r="C89" s="136" t="s">
        <v>16538</v>
      </c>
      <c r="D89" s="137" t="s">
        <v>3</v>
      </c>
      <c r="E89" s="138">
        <v>2.73</v>
      </c>
    </row>
    <row r="90" spans="1:5" ht="15" customHeight="1" x14ac:dyDescent="0.25">
      <c r="A90" s="136" t="s">
        <v>5753</v>
      </c>
      <c r="B90" s="136"/>
      <c r="C90" s="136" t="s">
        <v>16539</v>
      </c>
      <c r="D90" s="137" t="s">
        <v>2</v>
      </c>
      <c r="E90" s="138">
        <v>6.43</v>
      </c>
    </row>
    <row r="91" spans="1:5" ht="15" customHeight="1" x14ac:dyDescent="0.25">
      <c r="A91" s="136" t="s">
        <v>5754</v>
      </c>
      <c r="B91" s="136"/>
      <c r="C91" s="136" t="s">
        <v>16540</v>
      </c>
      <c r="D91" s="137" t="s">
        <v>2</v>
      </c>
      <c r="E91" s="140">
        <v>27.5</v>
      </c>
    </row>
    <row r="92" spans="1:5" ht="15" customHeight="1" x14ac:dyDescent="0.25">
      <c r="A92" s="136" t="s">
        <v>5755</v>
      </c>
      <c r="B92" s="136"/>
      <c r="C92" s="136" t="s">
        <v>5756</v>
      </c>
      <c r="D92" s="137" t="s">
        <v>2</v>
      </c>
      <c r="E92" s="139">
        <v>310.26</v>
      </c>
    </row>
    <row r="93" spans="1:5" ht="15" customHeight="1" x14ac:dyDescent="0.25">
      <c r="A93" s="136" t="s">
        <v>16541</v>
      </c>
      <c r="B93" s="136"/>
      <c r="C93" s="136" t="s">
        <v>16542</v>
      </c>
      <c r="D93" s="137" t="s">
        <v>15645</v>
      </c>
      <c r="E93" s="141">
        <v>1396.17</v>
      </c>
    </row>
    <row r="94" spans="1:5" ht="15" customHeight="1" x14ac:dyDescent="0.25">
      <c r="A94" s="136" t="s">
        <v>16543</v>
      </c>
      <c r="B94" s="136"/>
      <c r="C94" s="136" t="s">
        <v>16544</v>
      </c>
      <c r="D94" s="137" t="s">
        <v>15645</v>
      </c>
      <c r="E94" s="141">
        <v>3723.12</v>
      </c>
    </row>
    <row r="95" spans="1:5" ht="15" customHeight="1" x14ac:dyDescent="0.25">
      <c r="A95" s="136" t="s">
        <v>16545</v>
      </c>
      <c r="B95" s="136"/>
      <c r="C95" s="136" t="s">
        <v>16546</v>
      </c>
      <c r="D95" s="137" t="s">
        <v>15645</v>
      </c>
      <c r="E95" s="141">
        <v>5584.68</v>
      </c>
    </row>
    <row r="96" spans="1:5" ht="15" customHeight="1" x14ac:dyDescent="0.25">
      <c r="A96" s="136" t="s">
        <v>5757</v>
      </c>
      <c r="B96" s="136"/>
      <c r="C96" s="136" t="s">
        <v>5758</v>
      </c>
      <c r="D96" s="137" t="s">
        <v>15645</v>
      </c>
      <c r="E96" s="139">
        <v>398.9</v>
      </c>
    </row>
    <row r="97" spans="1:5" ht="15" customHeight="1" x14ac:dyDescent="0.25">
      <c r="A97" s="136" t="s">
        <v>28622</v>
      </c>
      <c r="B97" s="136"/>
      <c r="C97" s="136" t="s">
        <v>28623</v>
      </c>
      <c r="D97" s="137" t="s">
        <v>15645</v>
      </c>
      <c r="E97" s="139">
        <v>805</v>
      </c>
    </row>
    <row r="98" spans="1:5" ht="15" customHeight="1" x14ac:dyDescent="0.25">
      <c r="A98" s="136" t="s">
        <v>5759</v>
      </c>
      <c r="B98" s="136"/>
      <c r="C98" s="136" t="s">
        <v>16547</v>
      </c>
      <c r="D98" s="137" t="s">
        <v>15645</v>
      </c>
      <c r="E98" s="141">
        <v>1204.72</v>
      </c>
    </row>
    <row r="99" spans="1:5" ht="15" customHeight="1" x14ac:dyDescent="0.25">
      <c r="A99" s="136" t="s">
        <v>5760</v>
      </c>
      <c r="B99" s="136"/>
      <c r="C99" s="136" t="s">
        <v>16548</v>
      </c>
      <c r="D99" s="137" t="s">
        <v>2</v>
      </c>
      <c r="E99" s="139">
        <v>128.79</v>
      </c>
    </row>
    <row r="100" spans="1:5" ht="15" customHeight="1" x14ac:dyDescent="0.25">
      <c r="A100" s="136" t="s">
        <v>5762</v>
      </c>
      <c r="B100" s="136"/>
      <c r="C100" s="136" t="s">
        <v>5763</v>
      </c>
      <c r="D100" s="137" t="s">
        <v>2</v>
      </c>
      <c r="E100" s="139">
        <v>595.4</v>
      </c>
    </row>
    <row r="101" spans="1:5" ht="15" customHeight="1" x14ac:dyDescent="0.25">
      <c r="A101" s="136" t="s">
        <v>5764</v>
      </c>
      <c r="B101" s="136"/>
      <c r="C101" s="136" t="s">
        <v>5765</v>
      </c>
      <c r="D101" s="137" t="s">
        <v>15645</v>
      </c>
      <c r="E101" s="141">
        <v>7953.59</v>
      </c>
    </row>
    <row r="102" spans="1:5" ht="15" customHeight="1" x14ac:dyDescent="0.25">
      <c r="A102" s="136" t="s">
        <v>5766</v>
      </c>
      <c r="B102" s="136"/>
      <c r="C102" s="136" t="s">
        <v>5767</v>
      </c>
      <c r="D102" s="137" t="s">
        <v>15645</v>
      </c>
      <c r="E102" s="142">
        <v>13155.16</v>
      </c>
    </row>
    <row r="103" spans="1:5" ht="15" customHeight="1" x14ac:dyDescent="0.25">
      <c r="A103" s="136" t="s">
        <v>5768</v>
      </c>
      <c r="B103" s="136"/>
      <c r="C103" s="136" t="s">
        <v>5769</v>
      </c>
      <c r="D103" s="137" t="s">
        <v>15645</v>
      </c>
      <c r="E103" s="142">
        <v>10824.75</v>
      </c>
    </row>
    <row r="104" spans="1:5" ht="15" customHeight="1" x14ac:dyDescent="0.25">
      <c r="A104" s="136" t="s">
        <v>5770</v>
      </c>
      <c r="B104" s="136"/>
      <c r="C104" s="136" t="s">
        <v>5771</v>
      </c>
      <c r="D104" s="137" t="s">
        <v>15645</v>
      </c>
      <c r="E104" s="142">
        <v>12483.6</v>
      </c>
    </row>
    <row r="105" spans="1:5" ht="15" customHeight="1" x14ac:dyDescent="0.25">
      <c r="A105" s="136" t="s">
        <v>5772</v>
      </c>
      <c r="B105" s="136"/>
      <c r="C105" s="136" t="s">
        <v>5773</v>
      </c>
      <c r="D105" s="137" t="s">
        <v>15645</v>
      </c>
      <c r="E105" s="142">
        <v>10654.77</v>
      </c>
    </row>
    <row r="106" spans="1:5" ht="15" customHeight="1" x14ac:dyDescent="0.25">
      <c r="A106" s="136" t="s">
        <v>5774</v>
      </c>
      <c r="B106" s="136"/>
      <c r="C106" s="136" t="s">
        <v>5775</v>
      </c>
      <c r="D106" s="137" t="s">
        <v>15645</v>
      </c>
      <c r="E106" s="142">
        <v>12313.62</v>
      </c>
    </row>
    <row r="107" spans="1:5" ht="15" customHeight="1" x14ac:dyDescent="0.25">
      <c r="A107" s="136" t="s">
        <v>5776</v>
      </c>
      <c r="B107" s="136"/>
      <c r="C107" s="136" t="s">
        <v>5777</v>
      </c>
      <c r="D107" s="137" t="s">
        <v>15645</v>
      </c>
      <c r="E107" s="141">
        <v>8800.8700000000008</v>
      </c>
    </row>
    <row r="108" spans="1:5" ht="15" customHeight="1" x14ac:dyDescent="0.25">
      <c r="A108" s="136" t="s">
        <v>5778</v>
      </c>
      <c r="B108" s="136"/>
      <c r="C108" s="136" t="s">
        <v>5779</v>
      </c>
      <c r="D108" s="137" t="s">
        <v>15645</v>
      </c>
      <c r="E108" s="142">
        <v>11208.7</v>
      </c>
    </row>
    <row r="109" spans="1:5" ht="15" customHeight="1" x14ac:dyDescent="0.25">
      <c r="A109" s="136" t="s">
        <v>5780</v>
      </c>
      <c r="B109" s="136"/>
      <c r="C109" s="136" t="s">
        <v>5781</v>
      </c>
      <c r="D109" s="137" t="s">
        <v>15645</v>
      </c>
      <c r="E109" s="142">
        <v>15814.32</v>
      </c>
    </row>
    <row r="110" spans="1:5" ht="15" customHeight="1" x14ac:dyDescent="0.25">
      <c r="A110" s="136" t="s">
        <v>5782</v>
      </c>
      <c r="B110" s="136"/>
      <c r="C110" s="136" t="s">
        <v>5783</v>
      </c>
      <c r="D110" s="137" t="s">
        <v>15645</v>
      </c>
      <c r="E110" s="141">
        <v>9961.58</v>
      </c>
    </row>
    <row r="111" spans="1:5" ht="15" customHeight="1" x14ac:dyDescent="0.25">
      <c r="A111" s="136" t="s">
        <v>5784</v>
      </c>
      <c r="B111" s="136"/>
      <c r="C111" s="136" t="s">
        <v>5785</v>
      </c>
      <c r="D111" s="137" t="s">
        <v>15645</v>
      </c>
      <c r="E111" s="142">
        <v>13447.09</v>
      </c>
    </row>
    <row r="112" spans="1:5" ht="15" customHeight="1" x14ac:dyDescent="0.25">
      <c r="A112" s="136" t="s">
        <v>5786</v>
      </c>
      <c r="B112" s="136"/>
      <c r="C112" s="136" t="s">
        <v>5787</v>
      </c>
      <c r="D112" s="137" t="s">
        <v>15645</v>
      </c>
      <c r="E112" s="142">
        <v>14604.5</v>
      </c>
    </row>
    <row r="113" spans="1:5" ht="15" customHeight="1" x14ac:dyDescent="0.25">
      <c r="A113" s="136" t="s">
        <v>5788</v>
      </c>
      <c r="B113" s="136"/>
      <c r="C113" s="136" t="s">
        <v>5789</v>
      </c>
      <c r="D113" s="137" t="s">
        <v>15645</v>
      </c>
      <c r="E113" s="142">
        <v>28446.97</v>
      </c>
    </row>
    <row r="114" spans="1:5" ht="15" customHeight="1" x14ac:dyDescent="0.25">
      <c r="A114" s="136" t="s">
        <v>5791</v>
      </c>
      <c r="B114" s="136"/>
      <c r="C114" s="136" t="s">
        <v>5792</v>
      </c>
      <c r="D114" s="137" t="s">
        <v>15645</v>
      </c>
      <c r="E114" s="139">
        <v>302.05</v>
      </c>
    </row>
    <row r="115" spans="1:5" ht="15" customHeight="1" x14ac:dyDescent="0.25">
      <c r="A115" s="136" t="s">
        <v>5793</v>
      </c>
      <c r="B115" s="136"/>
      <c r="C115" s="136" t="s">
        <v>5794</v>
      </c>
      <c r="D115" s="137" t="s">
        <v>15645</v>
      </c>
      <c r="E115" s="139">
        <v>355.15</v>
      </c>
    </row>
    <row r="116" spans="1:5" ht="15" customHeight="1" x14ac:dyDescent="0.25">
      <c r="A116" s="136" t="s">
        <v>5795</v>
      </c>
      <c r="B116" s="136"/>
      <c r="C116" s="136" t="s">
        <v>5796</v>
      </c>
      <c r="D116" s="137" t="s">
        <v>15645</v>
      </c>
      <c r="E116" s="139">
        <v>305.89</v>
      </c>
    </row>
    <row r="117" spans="1:5" ht="15" customHeight="1" x14ac:dyDescent="0.25">
      <c r="A117" s="136" t="s">
        <v>5797</v>
      </c>
      <c r="B117" s="136"/>
      <c r="C117" s="136" t="s">
        <v>5798</v>
      </c>
      <c r="D117" s="137" t="s">
        <v>15645</v>
      </c>
      <c r="E117" s="139">
        <v>305.89</v>
      </c>
    </row>
    <row r="118" spans="1:5" ht="15" customHeight="1" x14ac:dyDescent="0.25">
      <c r="A118" s="136" t="s">
        <v>3480</v>
      </c>
      <c r="B118" s="136"/>
      <c r="C118" s="136" t="s">
        <v>5799</v>
      </c>
      <c r="D118" s="137" t="s">
        <v>15645</v>
      </c>
      <c r="E118" s="139">
        <v>607.94000000000005</v>
      </c>
    </row>
    <row r="119" spans="1:5" ht="15" customHeight="1" x14ac:dyDescent="0.25">
      <c r="A119" s="136" t="s">
        <v>5800</v>
      </c>
      <c r="B119" s="136"/>
      <c r="C119" s="136" t="s">
        <v>5801</v>
      </c>
      <c r="D119" s="137" t="s">
        <v>15645</v>
      </c>
      <c r="E119" s="139">
        <v>305.89</v>
      </c>
    </row>
    <row r="120" spans="1:5" ht="15" customHeight="1" x14ac:dyDescent="0.25">
      <c r="A120" s="136" t="s">
        <v>3481</v>
      </c>
      <c r="B120" s="136"/>
      <c r="C120" s="136" t="s">
        <v>5802</v>
      </c>
      <c r="D120" s="137" t="s">
        <v>15645</v>
      </c>
      <c r="E120" s="139">
        <v>305.89</v>
      </c>
    </row>
    <row r="121" spans="1:5" ht="15" customHeight="1" x14ac:dyDescent="0.25">
      <c r="A121" s="136" t="s">
        <v>5803</v>
      </c>
      <c r="B121" s="136"/>
      <c r="C121" s="136" t="s">
        <v>5804</v>
      </c>
      <c r="D121" s="137" t="s">
        <v>15645</v>
      </c>
      <c r="E121" s="141">
        <v>1048.3800000000001</v>
      </c>
    </row>
    <row r="122" spans="1:5" ht="15" customHeight="1" x14ac:dyDescent="0.25">
      <c r="A122" s="136" t="s">
        <v>5805</v>
      </c>
      <c r="B122" s="136"/>
      <c r="C122" s="136" t="s">
        <v>5806</v>
      </c>
      <c r="D122" s="137" t="s">
        <v>15645</v>
      </c>
      <c r="E122" s="139">
        <v>661.04</v>
      </c>
    </row>
    <row r="123" spans="1:5" ht="15" customHeight="1" x14ac:dyDescent="0.25">
      <c r="A123" s="136" t="s">
        <v>3482</v>
      </c>
      <c r="B123" s="136"/>
      <c r="C123" s="136" t="s">
        <v>5807</v>
      </c>
      <c r="D123" s="137" t="s">
        <v>15645</v>
      </c>
      <c r="E123" s="139">
        <v>882.38</v>
      </c>
    </row>
    <row r="124" spans="1:5" ht="15" customHeight="1" x14ac:dyDescent="0.25">
      <c r="A124" s="136" t="s">
        <v>5808</v>
      </c>
      <c r="B124" s="136"/>
      <c r="C124" s="136" t="s">
        <v>5809</v>
      </c>
      <c r="D124" s="137" t="s">
        <v>15645</v>
      </c>
      <c r="E124" s="139">
        <v>305.89</v>
      </c>
    </row>
    <row r="125" spans="1:5" ht="15" customHeight="1" x14ac:dyDescent="0.25">
      <c r="A125" s="136" t="s">
        <v>5761</v>
      </c>
      <c r="B125" s="136"/>
      <c r="C125" s="136" t="s">
        <v>14549</v>
      </c>
      <c r="D125" s="137" t="s">
        <v>1440</v>
      </c>
      <c r="E125" s="139">
        <v>836.4</v>
      </c>
    </row>
    <row r="126" spans="1:5" ht="15" customHeight="1" x14ac:dyDescent="0.25">
      <c r="A126" s="136" t="s">
        <v>5810</v>
      </c>
      <c r="B126" s="136"/>
      <c r="C126" s="136" t="s">
        <v>5811</v>
      </c>
      <c r="D126" s="137" t="s">
        <v>1440</v>
      </c>
      <c r="E126" s="139">
        <v>944.26</v>
      </c>
    </row>
    <row r="127" spans="1:5" ht="15" customHeight="1" x14ac:dyDescent="0.25">
      <c r="A127" s="136" t="s">
        <v>3483</v>
      </c>
      <c r="B127" s="136"/>
      <c r="C127" s="136" t="s">
        <v>5812</v>
      </c>
      <c r="D127" s="137" t="s">
        <v>1440</v>
      </c>
      <c r="E127" s="141">
        <v>1121.54</v>
      </c>
    </row>
    <row r="128" spans="1:5" ht="15" customHeight="1" x14ac:dyDescent="0.25">
      <c r="A128" s="136" t="s">
        <v>5813</v>
      </c>
      <c r="B128" s="136"/>
      <c r="C128" s="136" t="s">
        <v>5814</v>
      </c>
      <c r="D128" s="137" t="s">
        <v>1440</v>
      </c>
      <c r="E128" s="139">
        <v>882.6</v>
      </c>
    </row>
    <row r="129" spans="1:5" ht="15" customHeight="1" x14ac:dyDescent="0.25">
      <c r="A129" s="136" t="s">
        <v>3484</v>
      </c>
      <c r="B129" s="136"/>
      <c r="C129" s="136" t="s">
        <v>5815</v>
      </c>
      <c r="D129" s="137" t="s">
        <v>1440</v>
      </c>
      <c r="E129" s="139">
        <v>721.41</v>
      </c>
    </row>
    <row r="130" spans="1:5" ht="15" customHeight="1" x14ac:dyDescent="0.25">
      <c r="A130" s="136" t="s">
        <v>5816</v>
      </c>
      <c r="B130" s="136"/>
      <c r="C130" s="136" t="s">
        <v>5817</v>
      </c>
      <c r="D130" s="137" t="s">
        <v>1440</v>
      </c>
      <c r="E130" s="139">
        <v>982.6</v>
      </c>
    </row>
    <row r="131" spans="1:5" ht="15" customHeight="1" x14ac:dyDescent="0.25">
      <c r="A131" s="136" t="s">
        <v>5818</v>
      </c>
      <c r="B131" s="136"/>
      <c r="C131" s="136" t="s">
        <v>5819</v>
      </c>
      <c r="D131" s="137" t="s">
        <v>1440</v>
      </c>
      <c r="E131" s="139">
        <v>945.65</v>
      </c>
    </row>
    <row r="132" spans="1:5" ht="15" customHeight="1" x14ac:dyDescent="0.25">
      <c r="A132" s="136" t="s">
        <v>3485</v>
      </c>
      <c r="B132" s="136"/>
      <c r="C132" s="136" t="s">
        <v>5820</v>
      </c>
      <c r="D132" s="137" t="s">
        <v>1440</v>
      </c>
      <c r="E132" s="139">
        <v>951.21</v>
      </c>
    </row>
    <row r="133" spans="1:5" ht="15" customHeight="1" x14ac:dyDescent="0.25">
      <c r="A133" s="136" t="s">
        <v>5821</v>
      </c>
      <c r="B133" s="136"/>
      <c r="C133" s="136" t="s">
        <v>5822</v>
      </c>
      <c r="D133" s="137" t="s">
        <v>1440</v>
      </c>
      <c r="E133" s="139">
        <v>767.28</v>
      </c>
    </row>
    <row r="134" spans="1:5" ht="15" customHeight="1" x14ac:dyDescent="0.25">
      <c r="A134" s="136" t="s">
        <v>3154</v>
      </c>
      <c r="B134" s="136"/>
      <c r="C134" s="136" t="s">
        <v>16549</v>
      </c>
      <c r="D134" s="137" t="s">
        <v>15645</v>
      </c>
      <c r="E134" s="141">
        <v>1568.04</v>
      </c>
    </row>
    <row r="135" spans="1:5" ht="15" customHeight="1" x14ac:dyDescent="0.25">
      <c r="A135" s="136" t="s">
        <v>16550</v>
      </c>
      <c r="B135" s="136"/>
      <c r="C135" s="136" t="s">
        <v>16551</v>
      </c>
      <c r="D135" s="137" t="s">
        <v>3</v>
      </c>
      <c r="E135" s="140">
        <v>53.98</v>
      </c>
    </row>
    <row r="136" spans="1:5" ht="15" customHeight="1" x14ac:dyDescent="0.25">
      <c r="A136" s="136" t="s">
        <v>5823</v>
      </c>
      <c r="B136" s="136"/>
      <c r="C136" s="136" t="s">
        <v>16552</v>
      </c>
      <c r="D136" s="137" t="s">
        <v>15645</v>
      </c>
      <c r="E136" s="140">
        <v>37.39</v>
      </c>
    </row>
    <row r="137" spans="1:5" ht="15" customHeight="1" x14ac:dyDescent="0.25">
      <c r="A137" s="136" t="s">
        <v>5825</v>
      </c>
      <c r="B137" s="136"/>
      <c r="C137" s="136" t="s">
        <v>16553</v>
      </c>
      <c r="D137" s="137" t="s">
        <v>15645</v>
      </c>
      <c r="E137" s="140">
        <v>64.78</v>
      </c>
    </row>
    <row r="138" spans="1:5" ht="15" customHeight="1" x14ac:dyDescent="0.25">
      <c r="A138" s="136" t="s">
        <v>5824</v>
      </c>
      <c r="B138" s="136"/>
      <c r="C138" s="136" t="s">
        <v>16554</v>
      </c>
      <c r="D138" s="137" t="s">
        <v>15645</v>
      </c>
      <c r="E138" s="140">
        <v>86.07</v>
      </c>
    </row>
    <row r="139" spans="1:5" ht="15" customHeight="1" x14ac:dyDescent="0.25">
      <c r="A139" s="136" t="s">
        <v>5826</v>
      </c>
      <c r="B139" s="136"/>
      <c r="C139" s="136" t="s">
        <v>16555</v>
      </c>
      <c r="D139" s="137" t="s">
        <v>3</v>
      </c>
      <c r="E139" s="140">
        <v>42.21</v>
      </c>
    </row>
    <row r="140" spans="1:5" ht="15" customHeight="1" x14ac:dyDescent="0.25">
      <c r="A140" s="136" t="s">
        <v>5830</v>
      </c>
      <c r="B140" s="136"/>
      <c r="C140" s="136" t="s">
        <v>19912</v>
      </c>
      <c r="D140" s="137" t="s">
        <v>2</v>
      </c>
      <c r="E140" s="139">
        <v>150.77000000000001</v>
      </c>
    </row>
    <row r="141" spans="1:5" ht="15" customHeight="1" x14ac:dyDescent="0.25">
      <c r="A141" s="136" t="s">
        <v>5827</v>
      </c>
      <c r="B141" s="136"/>
      <c r="C141" s="136" t="s">
        <v>16556</v>
      </c>
      <c r="D141" s="137" t="s">
        <v>2</v>
      </c>
      <c r="E141" s="140">
        <v>10.4</v>
      </c>
    </row>
    <row r="142" spans="1:5" ht="15" customHeight="1" x14ac:dyDescent="0.25">
      <c r="A142" s="136" t="s">
        <v>5829</v>
      </c>
      <c r="B142" s="136"/>
      <c r="C142" s="136" t="s">
        <v>28624</v>
      </c>
      <c r="D142" s="137" t="s">
        <v>3</v>
      </c>
      <c r="E142" s="140">
        <v>12.82</v>
      </c>
    </row>
    <row r="143" spans="1:5" ht="15" customHeight="1" x14ac:dyDescent="0.25">
      <c r="A143" s="136" t="s">
        <v>5833</v>
      </c>
      <c r="B143" s="136"/>
      <c r="C143" s="136" t="s">
        <v>16557</v>
      </c>
      <c r="D143" s="137" t="s">
        <v>3</v>
      </c>
      <c r="E143" s="139">
        <v>197.25</v>
      </c>
    </row>
    <row r="144" spans="1:5" ht="15" customHeight="1" x14ac:dyDescent="0.25">
      <c r="A144" s="136" t="s">
        <v>5832</v>
      </c>
      <c r="B144" s="136"/>
      <c r="C144" s="136" t="s">
        <v>16558</v>
      </c>
      <c r="D144" s="137" t="s">
        <v>2</v>
      </c>
      <c r="E144" s="140">
        <v>81.23</v>
      </c>
    </row>
    <row r="145" spans="1:5" ht="15" customHeight="1" x14ac:dyDescent="0.25">
      <c r="A145" s="136" t="s">
        <v>19908</v>
      </c>
      <c r="B145" s="136"/>
      <c r="C145" s="136" t="s">
        <v>19909</v>
      </c>
      <c r="D145" s="137" t="s">
        <v>2</v>
      </c>
      <c r="E145" s="140">
        <v>59.73</v>
      </c>
    </row>
    <row r="146" spans="1:5" ht="15" customHeight="1" x14ac:dyDescent="0.25">
      <c r="A146" s="136" t="s">
        <v>5831</v>
      </c>
      <c r="B146" s="136"/>
      <c r="C146" s="136" t="s">
        <v>28625</v>
      </c>
      <c r="D146" s="137" t="s">
        <v>2</v>
      </c>
      <c r="E146" s="140">
        <v>76.27</v>
      </c>
    </row>
    <row r="147" spans="1:5" ht="15" customHeight="1" x14ac:dyDescent="0.25">
      <c r="A147" s="136" t="s">
        <v>14550</v>
      </c>
      <c r="B147" s="136"/>
      <c r="C147" s="136" t="s">
        <v>14551</v>
      </c>
      <c r="D147" s="137" t="s">
        <v>15645</v>
      </c>
      <c r="E147" s="138">
        <v>5</v>
      </c>
    </row>
    <row r="148" spans="1:5" ht="15" customHeight="1" x14ac:dyDescent="0.25">
      <c r="A148" s="136" t="s">
        <v>5834</v>
      </c>
      <c r="B148" s="136"/>
      <c r="C148" s="136" t="s">
        <v>16559</v>
      </c>
      <c r="D148" s="137" t="s">
        <v>3</v>
      </c>
      <c r="E148" s="138">
        <v>2.79</v>
      </c>
    </row>
    <row r="149" spans="1:5" ht="15" customHeight="1" x14ac:dyDescent="0.25">
      <c r="A149" s="136" t="s">
        <v>5835</v>
      </c>
      <c r="B149" s="136"/>
      <c r="C149" s="136" t="s">
        <v>28626</v>
      </c>
      <c r="D149" s="137" t="s">
        <v>3</v>
      </c>
      <c r="E149" s="140">
        <v>10.74</v>
      </c>
    </row>
    <row r="150" spans="1:5" ht="15" customHeight="1" x14ac:dyDescent="0.25">
      <c r="A150" s="136" t="s">
        <v>16560</v>
      </c>
      <c r="B150" s="136"/>
      <c r="C150" s="136" t="s">
        <v>16561</v>
      </c>
      <c r="D150" s="137" t="s">
        <v>3</v>
      </c>
      <c r="E150" s="138">
        <v>1.56</v>
      </c>
    </row>
    <row r="151" spans="1:5" ht="15" customHeight="1" x14ac:dyDescent="0.25">
      <c r="A151" s="136" t="s">
        <v>16562</v>
      </c>
      <c r="B151" s="136"/>
      <c r="C151" s="136" t="s">
        <v>19913</v>
      </c>
      <c r="D151" s="137" t="s">
        <v>2</v>
      </c>
      <c r="E151" s="138">
        <v>1.42</v>
      </c>
    </row>
    <row r="152" spans="1:5" ht="15" customHeight="1" x14ac:dyDescent="0.25">
      <c r="A152" s="136" t="s">
        <v>5836</v>
      </c>
      <c r="B152" s="136"/>
      <c r="C152" s="136" t="s">
        <v>16563</v>
      </c>
      <c r="D152" s="137" t="s">
        <v>19914</v>
      </c>
      <c r="E152" s="140">
        <v>45.55</v>
      </c>
    </row>
    <row r="153" spans="1:5" ht="15" customHeight="1" x14ac:dyDescent="0.25">
      <c r="A153" s="136" t="s">
        <v>5837</v>
      </c>
      <c r="B153" s="136"/>
      <c r="C153" s="136" t="s">
        <v>5838</v>
      </c>
      <c r="D153" s="137" t="s">
        <v>19915</v>
      </c>
      <c r="E153" s="138">
        <v>9.82</v>
      </c>
    </row>
    <row r="154" spans="1:5" ht="15" customHeight="1" x14ac:dyDescent="0.25">
      <c r="A154" s="136" t="s">
        <v>5839</v>
      </c>
      <c r="B154" s="136"/>
      <c r="C154" s="136" t="s">
        <v>5840</v>
      </c>
      <c r="D154" s="137" t="s">
        <v>19914</v>
      </c>
      <c r="E154" s="140">
        <v>20</v>
      </c>
    </row>
    <row r="155" spans="1:5" ht="15" customHeight="1" x14ac:dyDescent="0.25">
      <c r="A155" s="136" t="s">
        <v>5841</v>
      </c>
      <c r="B155" s="136"/>
      <c r="C155" s="136" t="s">
        <v>5842</v>
      </c>
      <c r="D155" s="137" t="s">
        <v>2</v>
      </c>
      <c r="E155" s="140">
        <v>10.01</v>
      </c>
    </row>
    <row r="156" spans="1:5" ht="15" customHeight="1" x14ac:dyDescent="0.25">
      <c r="A156" s="136" t="s">
        <v>5843</v>
      </c>
      <c r="B156" s="136"/>
      <c r="C156" s="136" t="s">
        <v>5844</v>
      </c>
      <c r="D156" s="137" t="s">
        <v>2</v>
      </c>
      <c r="E156" s="140">
        <v>13.44</v>
      </c>
    </row>
    <row r="157" spans="1:5" ht="15" customHeight="1" x14ac:dyDescent="0.25">
      <c r="A157" s="136" t="s">
        <v>5845</v>
      </c>
      <c r="B157" s="136"/>
      <c r="C157" s="136" t="s">
        <v>5846</v>
      </c>
      <c r="D157" s="137" t="s">
        <v>3</v>
      </c>
      <c r="E157" s="140">
        <v>10.94</v>
      </c>
    </row>
    <row r="158" spans="1:5" ht="15" customHeight="1" x14ac:dyDescent="0.25">
      <c r="A158" s="136" t="s">
        <v>5847</v>
      </c>
      <c r="B158" s="136"/>
      <c r="C158" s="136" t="s">
        <v>16564</v>
      </c>
      <c r="D158" s="137" t="s">
        <v>2</v>
      </c>
      <c r="E158" s="140">
        <v>12.21</v>
      </c>
    </row>
    <row r="159" spans="1:5" ht="15" customHeight="1" x14ac:dyDescent="0.25">
      <c r="A159" s="136" t="s">
        <v>5848</v>
      </c>
      <c r="B159" s="136"/>
      <c r="C159" s="136" t="s">
        <v>16565</v>
      </c>
      <c r="D159" s="137" t="s">
        <v>2</v>
      </c>
      <c r="E159" s="140">
        <v>14.04</v>
      </c>
    </row>
    <row r="160" spans="1:5" ht="15" customHeight="1" x14ac:dyDescent="0.25">
      <c r="A160" s="136" t="s">
        <v>16566</v>
      </c>
      <c r="B160" s="136"/>
      <c r="C160" s="136" t="s">
        <v>16567</v>
      </c>
      <c r="D160" s="137" t="s">
        <v>3</v>
      </c>
      <c r="E160" s="139">
        <v>195.3</v>
      </c>
    </row>
    <row r="161" spans="1:5" ht="15" customHeight="1" x14ac:dyDescent="0.25">
      <c r="A161" s="136" t="s">
        <v>16568</v>
      </c>
      <c r="B161" s="136"/>
      <c r="C161" s="136" t="s">
        <v>16569</v>
      </c>
      <c r="D161" s="137" t="s">
        <v>3</v>
      </c>
      <c r="E161" s="139">
        <v>122.01</v>
      </c>
    </row>
    <row r="162" spans="1:5" ht="15" customHeight="1" x14ac:dyDescent="0.25">
      <c r="A162" s="136" t="s">
        <v>5849</v>
      </c>
      <c r="B162" s="136"/>
      <c r="C162" s="136" t="s">
        <v>19916</v>
      </c>
      <c r="D162" s="137" t="s">
        <v>39</v>
      </c>
      <c r="E162" s="138">
        <v>3.85</v>
      </c>
    </row>
    <row r="163" spans="1:5" ht="15" customHeight="1" x14ac:dyDescent="0.25">
      <c r="A163" s="136" t="s">
        <v>5852</v>
      </c>
      <c r="B163" s="136"/>
      <c r="C163" s="136" t="s">
        <v>19917</v>
      </c>
      <c r="D163" s="137" t="s">
        <v>2</v>
      </c>
      <c r="E163" s="138">
        <v>9.7200000000000006</v>
      </c>
    </row>
    <row r="164" spans="1:5" ht="15" customHeight="1" x14ac:dyDescent="0.25">
      <c r="A164" s="136" t="s">
        <v>5851</v>
      </c>
      <c r="B164" s="136"/>
      <c r="C164" s="136" t="s">
        <v>19918</v>
      </c>
      <c r="D164" s="137" t="s">
        <v>2</v>
      </c>
      <c r="E164" s="138">
        <v>3.22</v>
      </c>
    </row>
    <row r="165" spans="1:5" ht="15" customHeight="1" x14ac:dyDescent="0.25">
      <c r="A165" s="136" t="s">
        <v>5850</v>
      </c>
      <c r="B165" s="136"/>
      <c r="C165" s="136" t="s">
        <v>19919</v>
      </c>
      <c r="D165" s="137" t="s">
        <v>2</v>
      </c>
      <c r="E165" s="138">
        <v>4.8099999999999996</v>
      </c>
    </row>
    <row r="166" spans="1:5" ht="15" customHeight="1" x14ac:dyDescent="0.25">
      <c r="A166" s="136" t="s">
        <v>5861</v>
      </c>
      <c r="B166" s="136"/>
      <c r="C166" s="136" t="s">
        <v>19920</v>
      </c>
      <c r="D166" s="137" t="s">
        <v>39</v>
      </c>
      <c r="E166" s="140">
        <v>10.16</v>
      </c>
    </row>
    <row r="167" spans="1:5" ht="15" customHeight="1" x14ac:dyDescent="0.25">
      <c r="A167" s="136" t="s">
        <v>5858</v>
      </c>
      <c r="B167" s="136"/>
      <c r="C167" s="136" t="s">
        <v>19921</v>
      </c>
      <c r="D167" s="137" t="s">
        <v>39</v>
      </c>
      <c r="E167" s="138">
        <v>8.8800000000000008</v>
      </c>
    </row>
    <row r="168" spans="1:5" ht="15" customHeight="1" x14ac:dyDescent="0.25">
      <c r="A168" s="136" t="s">
        <v>5862</v>
      </c>
      <c r="B168" s="136"/>
      <c r="C168" s="136" t="s">
        <v>19922</v>
      </c>
      <c r="D168" s="137" t="s">
        <v>39</v>
      </c>
      <c r="E168" s="138">
        <v>9.5299999999999994</v>
      </c>
    </row>
    <row r="169" spans="1:5" ht="15" customHeight="1" x14ac:dyDescent="0.25">
      <c r="A169" s="136" t="s">
        <v>5859</v>
      </c>
      <c r="B169" s="136"/>
      <c r="C169" s="136" t="s">
        <v>19923</v>
      </c>
      <c r="D169" s="137" t="s">
        <v>39</v>
      </c>
      <c r="E169" s="138">
        <v>8.41</v>
      </c>
    </row>
    <row r="170" spans="1:5" ht="15" customHeight="1" x14ac:dyDescent="0.25">
      <c r="A170" s="136" t="s">
        <v>5860</v>
      </c>
      <c r="B170" s="136"/>
      <c r="C170" s="136" t="s">
        <v>19924</v>
      </c>
      <c r="D170" s="137" t="s">
        <v>39</v>
      </c>
      <c r="E170" s="140">
        <v>11.91</v>
      </c>
    </row>
    <row r="171" spans="1:5" ht="15" customHeight="1" x14ac:dyDescent="0.25">
      <c r="A171" s="136" t="s">
        <v>5857</v>
      </c>
      <c r="B171" s="136"/>
      <c r="C171" s="136" t="s">
        <v>19925</v>
      </c>
      <c r="D171" s="137" t="s">
        <v>39</v>
      </c>
      <c r="E171" s="140">
        <v>10.31</v>
      </c>
    </row>
    <row r="172" spans="1:5" ht="15" customHeight="1" x14ac:dyDescent="0.25">
      <c r="A172" s="136" t="s">
        <v>5853</v>
      </c>
      <c r="B172" s="136"/>
      <c r="C172" s="136" t="s">
        <v>19926</v>
      </c>
      <c r="D172" s="137" t="s">
        <v>39</v>
      </c>
      <c r="E172" s="138">
        <v>8.25</v>
      </c>
    </row>
    <row r="173" spans="1:5" ht="15" customHeight="1" x14ac:dyDescent="0.25">
      <c r="A173" s="136" t="s">
        <v>5854</v>
      </c>
      <c r="B173" s="136"/>
      <c r="C173" s="136" t="s">
        <v>19927</v>
      </c>
      <c r="D173" s="137" t="s">
        <v>39</v>
      </c>
      <c r="E173" s="140">
        <v>10.31</v>
      </c>
    </row>
    <row r="174" spans="1:5" ht="15" customHeight="1" x14ac:dyDescent="0.25">
      <c r="A174" s="136" t="s">
        <v>5863</v>
      </c>
      <c r="B174" s="136"/>
      <c r="C174" s="136" t="s">
        <v>19928</v>
      </c>
      <c r="D174" s="137" t="s">
        <v>39</v>
      </c>
      <c r="E174" s="138">
        <v>9.0500000000000007</v>
      </c>
    </row>
    <row r="175" spans="1:5" ht="15" customHeight="1" x14ac:dyDescent="0.25">
      <c r="A175" s="136" t="s">
        <v>5855</v>
      </c>
      <c r="B175" s="136"/>
      <c r="C175" s="136" t="s">
        <v>19929</v>
      </c>
      <c r="D175" s="137" t="s">
        <v>39</v>
      </c>
      <c r="E175" s="138">
        <v>3.21</v>
      </c>
    </row>
    <row r="176" spans="1:5" ht="15" customHeight="1" x14ac:dyDescent="0.25">
      <c r="A176" s="136" t="s">
        <v>5856</v>
      </c>
      <c r="B176" s="136"/>
      <c r="C176" s="136" t="s">
        <v>19930</v>
      </c>
      <c r="D176" s="137" t="s">
        <v>39</v>
      </c>
      <c r="E176" s="138">
        <v>4.82</v>
      </c>
    </row>
    <row r="177" spans="1:5" ht="15" customHeight="1" x14ac:dyDescent="0.25">
      <c r="A177" s="136" t="s">
        <v>5864</v>
      </c>
      <c r="B177" s="136"/>
      <c r="C177" s="136" t="s">
        <v>19931</v>
      </c>
      <c r="D177" s="137" t="s">
        <v>39</v>
      </c>
      <c r="E177" s="140">
        <v>39.479999999999997</v>
      </c>
    </row>
    <row r="178" spans="1:5" ht="15" customHeight="1" x14ac:dyDescent="0.25">
      <c r="A178" s="136" t="s">
        <v>5865</v>
      </c>
      <c r="B178" s="136"/>
      <c r="C178" s="136" t="s">
        <v>19932</v>
      </c>
      <c r="D178" s="137" t="s">
        <v>39</v>
      </c>
      <c r="E178" s="140">
        <v>88.89</v>
      </c>
    </row>
    <row r="179" spans="1:5" ht="15" customHeight="1" x14ac:dyDescent="0.25">
      <c r="A179" s="136" t="s">
        <v>5866</v>
      </c>
      <c r="B179" s="136"/>
      <c r="C179" s="136" t="s">
        <v>19933</v>
      </c>
      <c r="D179" s="137" t="s">
        <v>39</v>
      </c>
      <c r="E179" s="139">
        <v>117.81</v>
      </c>
    </row>
    <row r="180" spans="1:5" ht="15" customHeight="1" x14ac:dyDescent="0.25">
      <c r="A180" s="136" t="s">
        <v>5867</v>
      </c>
      <c r="B180" s="136"/>
      <c r="C180" s="136" t="s">
        <v>19934</v>
      </c>
      <c r="D180" s="137" t="s">
        <v>39</v>
      </c>
      <c r="E180" s="140">
        <v>67.39</v>
      </c>
    </row>
    <row r="181" spans="1:5" ht="15" customHeight="1" x14ac:dyDescent="0.25">
      <c r="A181" s="136" t="s">
        <v>5869</v>
      </c>
      <c r="B181" s="136"/>
      <c r="C181" s="136" t="s">
        <v>19935</v>
      </c>
      <c r="D181" s="137" t="s">
        <v>2</v>
      </c>
      <c r="E181" s="140">
        <v>22.72</v>
      </c>
    </row>
    <row r="182" spans="1:5" ht="15" customHeight="1" x14ac:dyDescent="0.25">
      <c r="A182" s="136" t="s">
        <v>5868</v>
      </c>
      <c r="B182" s="136"/>
      <c r="C182" s="136" t="s">
        <v>19936</v>
      </c>
      <c r="D182" s="137" t="s">
        <v>2</v>
      </c>
      <c r="E182" s="140">
        <v>12.63</v>
      </c>
    </row>
    <row r="183" spans="1:5" ht="15" customHeight="1" x14ac:dyDescent="0.25">
      <c r="A183" s="136" t="s">
        <v>5873</v>
      </c>
      <c r="B183" s="136"/>
      <c r="C183" s="136" t="s">
        <v>19937</v>
      </c>
      <c r="D183" s="137" t="s">
        <v>39</v>
      </c>
      <c r="E183" s="140">
        <v>67.39</v>
      </c>
    </row>
    <row r="184" spans="1:5" ht="15" customHeight="1" x14ac:dyDescent="0.25">
      <c r="A184" s="136" t="s">
        <v>19938</v>
      </c>
      <c r="B184" s="136"/>
      <c r="C184" s="136" t="s">
        <v>19939</v>
      </c>
      <c r="D184" s="137" t="s">
        <v>39</v>
      </c>
      <c r="E184" s="138">
        <v>8.9499999999999993</v>
      </c>
    </row>
    <row r="185" spans="1:5" ht="15" customHeight="1" x14ac:dyDescent="0.25">
      <c r="A185" s="136" t="s">
        <v>19940</v>
      </c>
      <c r="B185" s="136"/>
      <c r="C185" s="136" t="s">
        <v>19941</v>
      </c>
      <c r="D185" s="137" t="s">
        <v>39</v>
      </c>
      <c r="E185" s="138">
        <v>5.62</v>
      </c>
    </row>
    <row r="186" spans="1:5" ht="15" customHeight="1" x14ac:dyDescent="0.25">
      <c r="A186" s="136" t="s">
        <v>5871</v>
      </c>
      <c r="B186" s="136"/>
      <c r="C186" s="136" t="s">
        <v>19942</v>
      </c>
      <c r="D186" s="137" t="s">
        <v>39</v>
      </c>
      <c r="E186" s="138">
        <v>4.99</v>
      </c>
    </row>
    <row r="187" spans="1:5" ht="15" customHeight="1" x14ac:dyDescent="0.25">
      <c r="A187" s="136" t="s">
        <v>5872</v>
      </c>
      <c r="B187" s="136"/>
      <c r="C187" s="136" t="s">
        <v>19943</v>
      </c>
      <c r="D187" s="137" t="s">
        <v>39</v>
      </c>
      <c r="E187" s="138">
        <v>3.02</v>
      </c>
    </row>
    <row r="188" spans="1:5" ht="15" customHeight="1" x14ac:dyDescent="0.25">
      <c r="A188" s="136" t="s">
        <v>5870</v>
      </c>
      <c r="B188" s="136"/>
      <c r="C188" s="136" t="s">
        <v>19944</v>
      </c>
      <c r="D188" s="137" t="s">
        <v>39</v>
      </c>
      <c r="E188" s="140">
        <v>45.49</v>
      </c>
    </row>
    <row r="189" spans="1:5" ht="15" customHeight="1" x14ac:dyDescent="0.25">
      <c r="A189" s="136" t="s">
        <v>5875</v>
      </c>
      <c r="B189" s="136"/>
      <c r="C189" s="136" t="s">
        <v>19945</v>
      </c>
      <c r="D189" s="137" t="s">
        <v>39</v>
      </c>
      <c r="E189" s="140">
        <v>67.39</v>
      </c>
    </row>
    <row r="190" spans="1:5" ht="15" customHeight="1" x14ac:dyDescent="0.25">
      <c r="A190" s="136" t="s">
        <v>5874</v>
      </c>
      <c r="B190" s="136"/>
      <c r="C190" s="136" t="s">
        <v>19946</v>
      </c>
      <c r="D190" s="137" t="s">
        <v>39</v>
      </c>
      <c r="E190" s="140">
        <v>40.840000000000003</v>
      </c>
    </row>
    <row r="191" spans="1:5" ht="15" customHeight="1" x14ac:dyDescent="0.25">
      <c r="A191" s="136" t="s">
        <v>19947</v>
      </c>
      <c r="B191" s="136"/>
      <c r="C191" s="136" t="s">
        <v>19948</v>
      </c>
      <c r="D191" s="137" t="s">
        <v>2</v>
      </c>
      <c r="E191" s="139">
        <v>109.04</v>
      </c>
    </row>
    <row r="192" spans="1:5" ht="15" customHeight="1" x14ac:dyDescent="0.25">
      <c r="A192" s="136" t="s">
        <v>19949</v>
      </c>
      <c r="B192" s="136"/>
      <c r="C192" s="136" t="s">
        <v>19950</v>
      </c>
      <c r="D192" s="137" t="s">
        <v>2</v>
      </c>
      <c r="E192" s="140">
        <v>74.08</v>
      </c>
    </row>
    <row r="193" spans="1:5" ht="15" customHeight="1" x14ac:dyDescent="0.25">
      <c r="A193" s="136" t="s">
        <v>19951</v>
      </c>
      <c r="B193" s="136"/>
      <c r="C193" s="136" t="s">
        <v>19952</v>
      </c>
      <c r="D193" s="137" t="s">
        <v>39</v>
      </c>
      <c r="E193" s="139">
        <v>164.85</v>
      </c>
    </row>
    <row r="194" spans="1:5" ht="15" customHeight="1" x14ac:dyDescent="0.25">
      <c r="A194" s="136" t="s">
        <v>19953</v>
      </c>
      <c r="B194" s="136"/>
      <c r="C194" s="136" t="s">
        <v>19954</v>
      </c>
      <c r="D194" s="137" t="s">
        <v>15645</v>
      </c>
      <c r="E194" s="140">
        <v>32.9</v>
      </c>
    </row>
    <row r="195" spans="1:5" ht="15" customHeight="1" x14ac:dyDescent="0.25">
      <c r="A195" s="136" t="s">
        <v>19955</v>
      </c>
      <c r="B195" s="136"/>
      <c r="C195" s="136" t="s">
        <v>19956</v>
      </c>
      <c r="D195" s="137" t="s">
        <v>15645</v>
      </c>
      <c r="E195" s="140">
        <v>38.119999999999997</v>
      </c>
    </row>
    <row r="196" spans="1:5" ht="15" customHeight="1" x14ac:dyDescent="0.25">
      <c r="A196" s="136" t="s">
        <v>19957</v>
      </c>
      <c r="B196" s="136"/>
      <c r="C196" s="136" t="s">
        <v>19958</v>
      </c>
      <c r="D196" s="137" t="s">
        <v>15645</v>
      </c>
      <c r="E196" s="140">
        <v>16.45</v>
      </c>
    </row>
    <row r="197" spans="1:5" ht="15" customHeight="1" x14ac:dyDescent="0.25">
      <c r="A197" s="136" t="s">
        <v>19959</v>
      </c>
      <c r="B197" s="136"/>
      <c r="C197" s="136" t="s">
        <v>19960</v>
      </c>
      <c r="D197" s="137" t="s">
        <v>15645</v>
      </c>
      <c r="E197" s="140">
        <v>19.059999999999999</v>
      </c>
    </row>
    <row r="198" spans="1:5" ht="15" customHeight="1" x14ac:dyDescent="0.25">
      <c r="A198" s="136" t="s">
        <v>19961</v>
      </c>
      <c r="B198" s="136"/>
      <c r="C198" s="136" t="s">
        <v>19962</v>
      </c>
      <c r="D198" s="137" t="s">
        <v>39</v>
      </c>
      <c r="E198" s="139">
        <v>153.94999999999999</v>
      </c>
    </row>
    <row r="199" spans="1:5" ht="15" customHeight="1" x14ac:dyDescent="0.25">
      <c r="A199" s="136" t="s">
        <v>5883</v>
      </c>
      <c r="B199" s="136"/>
      <c r="C199" s="136" t="s">
        <v>19963</v>
      </c>
      <c r="D199" s="137" t="s">
        <v>3</v>
      </c>
      <c r="E199" s="139">
        <v>171.07</v>
      </c>
    </row>
    <row r="200" spans="1:5" ht="15" customHeight="1" x14ac:dyDescent="0.25">
      <c r="A200" s="136" t="s">
        <v>5884</v>
      </c>
      <c r="B200" s="136"/>
      <c r="C200" s="136" t="s">
        <v>19964</v>
      </c>
      <c r="D200" s="137" t="s">
        <v>3</v>
      </c>
      <c r="E200" s="139">
        <v>179.4</v>
      </c>
    </row>
    <row r="201" spans="1:5" ht="15" customHeight="1" x14ac:dyDescent="0.25">
      <c r="A201" s="136" t="s">
        <v>5885</v>
      </c>
      <c r="B201" s="136"/>
      <c r="C201" s="136" t="s">
        <v>19965</v>
      </c>
      <c r="D201" s="137" t="s">
        <v>3</v>
      </c>
      <c r="E201" s="139">
        <v>216.34</v>
      </c>
    </row>
    <row r="202" spans="1:5" ht="15" customHeight="1" x14ac:dyDescent="0.25">
      <c r="A202" s="136" t="s">
        <v>5886</v>
      </c>
      <c r="B202" s="136"/>
      <c r="C202" s="136" t="s">
        <v>19966</v>
      </c>
      <c r="D202" s="137" t="s">
        <v>3</v>
      </c>
      <c r="E202" s="139">
        <v>240.58</v>
      </c>
    </row>
    <row r="203" spans="1:5" ht="15" customHeight="1" x14ac:dyDescent="0.25">
      <c r="A203" s="136" t="s">
        <v>5887</v>
      </c>
      <c r="B203" s="136"/>
      <c r="C203" s="136" t="s">
        <v>19967</v>
      </c>
      <c r="D203" s="137" t="s">
        <v>3</v>
      </c>
      <c r="E203" s="139">
        <v>263.42</v>
      </c>
    </row>
    <row r="204" spans="1:5" ht="15" customHeight="1" x14ac:dyDescent="0.25">
      <c r="A204" s="136" t="s">
        <v>5888</v>
      </c>
      <c r="B204" s="136"/>
      <c r="C204" s="136" t="s">
        <v>19968</v>
      </c>
      <c r="D204" s="137" t="s">
        <v>3</v>
      </c>
      <c r="E204" s="139">
        <v>317.86</v>
      </c>
    </row>
    <row r="205" spans="1:5" ht="15" customHeight="1" x14ac:dyDescent="0.25">
      <c r="A205" s="136" t="s">
        <v>5889</v>
      </c>
      <c r="B205" s="136"/>
      <c r="C205" s="136" t="s">
        <v>19969</v>
      </c>
      <c r="D205" s="137" t="s">
        <v>3</v>
      </c>
      <c r="E205" s="139">
        <v>349.56</v>
      </c>
    </row>
    <row r="206" spans="1:5" ht="15" customHeight="1" x14ac:dyDescent="0.25">
      <c r="A206" s="136" t="s">
        <v>5891</v>
      </c>
      <c r="B206" s="136"/>
      <c r="C206" s="136" t="s">
        <v>19970</v>
      </c>
      <c r="D206" s="137" t="s">
        <v>3</v>
      </c>
      <c r="E206" s="139">
        <v>424.55</v>
      </c>
    </row>
    <row r="207" spans="1:5" ht="15" customHeight="1" x14ac:dyDescent="0.25">
      <c r="A207" s="136" t="s">
        <v>5893</v>
      </c>
      <c r="B207" s="136"/>
      <c r="C207" s="136" t="s">
        <v>19971</v>
      </c>
      <c r="D207" s="137" t="s">
        <v>3</v>
      </c>
      <c r="E207" s="139">
        <v>478.02</v>
      </c>
    </row>
    <row r="208" spans="1:5" ht="15" customHeight="1" x14ac:dyDescent="0.25">
      <c r="A208" s="136" t="s">
        <v>5895</v>
      </c>
      <c r="B208" s="136"/>
      <c r="C208" s="136" t="s">
        <v>19972</v>
      </c>
      <c r="D208" s="137" t="s">
        <v>3</v>
      </c>
      <c r="E208" s="139">
        <v>561.6</v>
      </c>
    </row>
    <row r="209" spans="1:5" ht="15" customHeight="1" x14ac:dyDescent="0.25">
      <c r="A209" s="136" t="s">
        <v>5897</v>
      </c>
      <c r="B209" s="136"/>
      <c r="C209" s="136" t="s">
        <v>19973</v>
      </c>
      <c r="D209" s="137" t="s">
        <v>3</v>
      </c>
      <c r="E209" s="139">
        <v>687.52</v>
      </c>
    </row>
    <row r="210" spans="1:5" ht="15" customHeight="1" x14ac:dyDescent="0.25">
      <c r="A210" s="136" t="s">
        <v>5890</v>
      </c>
      <c r="B210" s="136"/>
      <c r="C210" s="136" t="s">
        <v>19974</v>
      </c>
      <c r="D210" s="137" t="s">
        <v>3</v>
      </c>
      <c r="E210" s="139">
        <v>169.94</v>
      </c>
    </row>
    <row r="211" spans="1:5" ht="15" customHeight="1" x14ac:dyDescent="0.25">
      <c r="A211" s="136" t="s">
        <v>5892</v>
      </c>
      <c r="B211" s="136"/>
      <c r="C211" s="136" t="s">
        <v>19975</v>
      </c>
      <c r="D211" s="137" t="s">
        <v>3</v>
      </c>
      <c r="E211" s="139">
        <v>207.64</v>
      </c>
    </row>
    <row r="212" spans="1:5" ht="15" customHeight="1" x14ac:dyDescent="0.25">
      <c r="A212" s="136" t="s">
        <v>5894</v>
      </c>
      <c r="B212" s="136"/>
      <c r="C212" s="136" t="s">
        <v>19976</v>
      </c>
      <c r="D212" s="137" t="s">
        <v>3</v>
      </c>
      <c r="E212" s="139">
        <v>234.28</v>
      </c>
    </row>
    <row r="213" spans="1:5" ht="15" customHeight="1" x14ac:dyDescent="0.25">
      <c r="A213" s="136" t="s">
        <v>5896</v>
      </c>
      <c r="B213" s="136"/>
      <c r="C213" s="136" t="s">
        <v>19977</v>
      </c>
      <c r="D213" s="137" t="s">
        <v>3</v>
      </c>
      <c r="E213" s="139">
        <v>277.27999999999997</v>
      </c>
    </row>
    <row r="214" spans="1:5" ht="15" customHeight="1" x14ac:dyDescent="0.25">
      <c r="A214" s="136" t="s">
        <v>5898</v>
      </c>
      <c r="B214" s="136"/>
      <c r="C214" s="136" t="s">
        <v>19978</v>
      </c>
      <c r="D214" s="137" t="s">
        <v>3</v>
      </c>
      <c r="E214" s="139">
        <v>341.04</v>
      </c>
    </row>
    <row r="215" spans="1:5" ht="15" customHeight="1" x14ac:dyDescent="0.25">
      <c r="A215" s="136" t="s">
        <v>5876</v>
      </c>
      <c r="B215" s="136"/>
      <c r="C215" s="136" t="s">
        <v>19979</v>
      </c>
      <c r="D215" s="137" t="s">
        <v>15645</v>
      </c>
      <c r="E215" s="140">
        <v>71.73</v>
      </c>
    </row>
    <row r="216" spans="1:5" ht="15" customHeight="1" x14ac:dyDescent="0.25">
      <c r="A216" s="136" t="s">
        <v>19980</v>
      </c>
      <c r="B216" s="136"/>
      <c r="C216" s="136" t="s">
        <v>19981</v>
      </c>
      <c r="D216" s="137" t="s">
        <v>15645</v>
      </c>
      <c r="E216" s="139">
        <v>179.22</v>
      </c>
    </row>
    <row r="217" spans="1:5" ht="15" customHeight="1" x14ac:dyDescent="0.25">
      <c r="A217" s="136" t="s">
        <v>19982</v>
      </c>
      <c r="B217" s="136"/>
      <c r="C217" s="136" t="s">
        <v>19983</v>
      </c>
      <c r="D217" s="137" t="s">
        <v>15645</v>
      </c>
      <c r="E217" s="139">
        <v>212.32</v>
      </c>
    </row>
    <row r="218" spans="1:5" ht="15" customHeight="1" x14ac:dyDescent="0.25">
      <c r="A218" s="136" t="s">
        <v>19984</v>
      </c>
      <c r="B218" s="136"/>
      <c r="C218" s="136" t="s">
        <v>19985</v>
      </c>
      <c r="D218" s="137" t="s">
        <v>15645</v>
      </c>
      <c r="E218" s="140">
        <v>89.61</v>
      </c>
    </row>
    <row r="219" spans="1:5" ht="15" customHeight="1" x14ac:dyDescent="0.25">
      <c r="A219" s="136" t="s">
        <v>19986</v>
      </c>
      <c r="B219" s="136"/>
      <c r="C219" s="136" t="s">
        <v>19987</v>
      </c>
      <c r="D219" s="137" t="s">
        <v>15645</v>
      </c>
      <c r="E219" s="139">
        <v>106.16</v>
      </c>
    </row>
    <row r="220" spans="1:5" ht="15" customHeight="1" x14ac:dyDescent="0.25">
      <c r="A220" s="136" t="s">
        <v>5877</v>
      </c>
      <c r="B220" s="136"/>
      <c r="C220" s="136" t="s">
        <v>5878</v>
      </c>
      <c r="D220" s="137" t="s">
        <v>3</v>
      </c>
      <c r="E220" s="139">
        <v>289.33</v>
      </c>
    </row>
    <row r="221" spans="1:5" ht="15" customHeight="1" x14ac:dyDescent="0.25">
      <c r="A221" s="136" t="s">
        <v>5882</v>
      </c>
      <c r="B221" s="136"/>
      <c r="C221" s="136" t="s">
        <v>19988</v>
      </c>
      <c r="D221" s="137" t="s">
        <v>39</v>
      </c>
      <c r="E221" s="139">
        <v>377.1</v>
      </c>
    </row>
    <row r="222" spans="1:5" ht="15" customHeight="1" x14ac:dyDescent="0.25">
      <c r="A222" s="136" t="s">
        <v>14552</v>
      </c>
      <c r="B222" s="136"/>
      <c r="C222" s="136" t="s">
        <v>19989</v>
      </c>
      <c r="D222" s="137" t="s">
        <v>3</v>
      </c>
      <c r="E222" s="140">
        <v>36.799999999999997</v>
      </c>
    </row>
    <row r="223" spans="1:5" ht="15" customHeight="1" x14ac:dyDescent="0.25">
      <c r="A223" s="136" t="s">
        <v>5899</v>
      </c>
      <c r="B223" s="136"/>
      <c r="C223" s="136" t="s">
        <v>19990</v>
      </c>
      <c r="D223" s="137" t="s">
        <v>3</v>
      </c>
      <c r="E223" s="140">
        <v>51.94</v>
      </c>
    </row>
    <row r="224" spans="1:5" ht="15" customHeight="1" x14ac:dyDescent="0.25">
      <c r="A224" s="136" t="s">
        <v>5900</v>
      </c>
      <c r="B224" s="136"/>
      <c r="C224" s="136" t="s">
        <v>19991</v>
      </c>
      <c r="D224" s="137" t="s">
        <v>3</v>
      </c>
      <c r="E224" s="140">
        <v>71.569999999999993</v>
      </c>
    </row>
    <row r="225" spans="1:5" ht="15" customHeight="1" x14ac:dyDescent="0.25">
      <c r="A225" s="136" t="s">
        <v>5901</v>
      </c>
      <c r="B225" s="136"/>
      <c r="C225" s="136" t="s">
        <v>19992</v>
      </c>
      <c r="D225" s="137" t="s">
        <v>3</v>
      </c>
      <c r="E225" s="140">
        <v>95.56</v>
      </c>
    </row>
    <row r="226" spans="1:5" ht="15" customHeight="1" x14ac:dyDescent="0.25">
      <c r="A226" s="136" t="s">
        <v>5902</v>
      </c>
      <c r="B226" s="136"/>
      <c r="C226" s="136" t="s">
        <v>19993</v>
      </c>
      <c r="D226" s="137" t="s">
        <v>3</v>
      </c>
      <c r="E226" s="139">
        <v>156.63999999999999</v>
      </c>
    </row>
    <row r="227" spans="1:5" ht="15" customHeight="1" x14ac:dyDescent="0.25">
      <c r="A227" s="136" t="s">
        <v>14553</v>
      </c>
      <c r="B227" s="136"/>
      <c r="C227" s="136" t="s">
        <v>19994</v>
      </c>
      <c r="D227" s="137" t="s">
        <v>3</v>
      </c>
      <c r="E227" s="140">
        <v>41.66</v>
      </c>
    </row>
    <row r="228" spans="1:5" ht="15" customHeight="1" x14ac:dyDescent="0.25">
      <c r="A228" s="136" t="s">
        <v>5879</v>
      </c>
      <c r="B228" s="136"/>
      <c r="C228" s="136" t="s">
        <v>19995</v>
      </c>
      <c r="D228" s="137" t="s">
        <v>3</v>
      </c>
      <c r="E228" s="140">
        <v>77.86</v>
      </c>
    </row>
    <row r="229" spans="1:5" ht="15" customHeight="1" x14ac:dyDescent="0.25">
      <c r="A229" s="136" t="s">
        <v>14554</v>
      </c>
      <c r="B229" s="136"/>
      <c r="C229" s="136" t="s">
        <v>19996</v>
      </c>
      <c r="D229" s="137" t="s">
        <v>3</v>
      </c>
      <c r="E229" s="140">
        <v>43.99</v>
      </c>
    </row>
    <row r="230" spans="1:5" ht="15" customHeight="1" x14ac:dyDescent="0.25">
      <c r="A230" s="136" t="s">
        <v>5880</v>
      </c>
      <c r="B230" s="136"/>
      <c r="C230" s="136" t="s">
        <v>19997</v>
      </c>
      <c r="D230" s="137" t="s">
        <v>3</v>
      </c>
      <c r="E230" s="139">
        <v>103.31</v>
      </c>
    </row>
    <row r="231" spans="1:5" ht="15" customHeight="1" x14ac:dyDescent="0.25">
      <c r="A231" s="136" t="s">
        <v>14555</v>
      </c>
      <c r="B231" s="136"/>
      <c r="C231" s="136" t="s">
        <v>19998</v>
      </c>
      <c r="D231" s="137" t="s">
        <v>3</v>
      </c>
      <c r="E231" s="140">
        <v>45.63</v>
      </c>
    </row>
    <row r="232" spans="1:5" ht="15" customHeight="1" x14ac:dyDescent="0.25">
      <c r="A232" s="136" t="s">
        <v>5881</v>
      </c>
      <c r="B232" s="136"/>
      <c r="C232" s="136" t="s">
        <v>19999</v>
      </c>
      <c r="D232" s="137" t="s">
        <v>3</v>
      </c>
      <c r="E232" s="139">
        <v>129.28</v>
      </c>
    </row>
    <row r="233" spans="1:5" ht="15" customHeight="1" x14ac:dyDescent="0.25">
      <c r="A233" s="136" t="s">
        <v>14556</v>
      </c>
      <c r="B233" s="136"/>
      <c r="C233" s="136" t="s">
        <v>20000</v>
      </c>
      <c r="D233" s="137" t="s">
        <v>3</v>
      </c>
      <c r="E233" s="140">
        <v>47.92</v>
      </c>
    </row>
    <row r="234" spans="1:5" ht="15" customHeight="1" x14ac:dyDescent="0.25">
      <c r="A234" s="136" t="s">
        <v>14557</v>
      </c>
      <c r="B234" s="136"/>
      <c r="C234" s="136" t="s">
        <v>20001</v>
      </c>
      <c r="D234" s="137" t="s">
        <v>3</v>
      </c>
      <c r="E234" s="139">
        <v>154.57</v>
      </c>
    </row>
    <row r="235" spans="1:5" ht="15" customHeight="1" x14ac:dyDescent="0.25">
      <c r="A235" s="136" t="s">
        <v>20002</v>
      </c>
      <c r="B235" s="136"/>
      <c r="C235" s="136" t="s">
        <v>20003</v>
      </c>
      <c r="D235" s="137" t="s">
        <v>15645</v>
      </c>
      <c r="E235" s="141">
        <v>9744</v>
      </c>
    </row>
    <row r="236" spans="1:5" ht="15" customHeight="1" x14ac:dyDescent="0.25">
      <c r="A236" s="136" t="s">
        <v>20004</v>
      </c>
      <c r="B236" s="136"/>
      <c r="C236" s="136" t="s">
        <v>20005</v>
      </c>
      <c r="D236" s="137" t="s">
        <v>2357</v>
      </c>
      <c r="E236" s="140">
        <v>25.61</v>
      </c>
    </row>
    <row r="237" spans="1:5" ht="15" customHeight="1" x14ac:dyDescent="0.25">
      <c r="A237" s="136" t="s">
        <v>20006</v>
      </c>
      <c r="B237" s="136"/>
      <c r="C237" s="136" t="s">
        <v>20007</v>
      </c>
      <c r="D237" s="137" t="s">
        <v>15645</v>
      </c>
      <c r="E237" s="142">
        <v>20056.080000000002</v>
      </c>
    </row>
    <row r="238" spans="1:5" ht="15" customHeight="1" x14ac:dyDescent="0.25">
      <c r="A238" s="136" t="s">
        <v>20008</v>
      </c>
      <c r="B238" s="136"/>
      <c r="C238" s="136" t="s">
        <v>20009</v>
      </c>
      <c r="D238" s="137" t="s">
        <v>2357</v>
      </c>
      <c r="E238" s="140">
        <v>25.61</v>
      </c>
    </row>
    <row r="239" spans="1:5" ht="15" customHeight="1" x14ac:dyDescent="0.25">
      <c r="A239" s="136" t="s">
        <v>20010</v>
      </c>
      <c r="B239" s="136"/>
      <c r="C239" s="136" t="s">
        <v>20011</v>
      </c>
      <c r="D239" s="137" t="s">
        <v>15645</v>
      </c>
      <c r="E239" s="141">
        <v>4932.24</v>
      </c>
    </row>
    <row r="240" spans="1:5" ht="15" customHeight="1" x14ac:dyDescent="0.25">
      <c r="A240" s="136" t="s">
        <v>20012</v>
      </c>
      <c r="B240" s="136"/>
      <c r="C240" s="136" t="s">
        <v>20013</v>
      </c>
      <c r="D240" s="137" t="s">
        <v>2357</v>
      </c>
      <c r="E240" s="140">
        <v>10.59</v>
      </c>
    </row>
    <row r="241" spans="1:5" ht="15" customHeight="1" x14ac:dyDescent="0.25">
      <c r="A241" s="136" t="s">
        <v>20014</v>
      </c>
      <c r="B241" s="136"/>
      <c r="C241" s="136" t="s">
        <v>20015</v>
      </c>
      <c r="D241" s="137" t="s">
        <v>15645</v>
      </c>
      <c r="E241" s="141">
        <v>4200.26</v>
      </c>
    </row>
    <row r="242" spans="1:5" ht="15" customHeight="1" x14ac:dyDescent="0.25">
      <c r="A242" s="136" t="s">
        <v>20016</v>
      </c>
      <c r="B242" s="136"/>
      <c r="C242" s="136" t="s">
        <v>20017</v>
      </c>
      <c r="D242" s="137" t="s">
        <v>2357</v>
      </c>
      <c r="E242" s="140">
        <v>24.12</v>
      </c>
    </row>
    <row r="243" spans="1:5" ht="15" customHeight="1" x14ac:dyDescent="0.25">
      <c r="A243" s="136" t="s">
        <v>20018</v>
      </c>
      <c r="B243" s="136"/>
      <c r="C243" s="136" t="s">
        <v>20019</v>
      </c>
      <c r="D243" s="137" t="s">
        <v>39</v>
      </c>
      <c r="E243" s="140">
        <v>98.73</v>
      </c>
    </row>
    <row r="244" spans="1:5" ht="15" customHeight="1" x14ac:dyDescent="0.25">
      <c r="A244" s="136" t="s">
        <v>5903</v>
      </c>
      <c r="B244" s="136"/>
      <c r="C244" s="136" t="s">
        <v>28627</v>
      </c>
      <c r="D244" s="137" t="s">
        <v>2</v>
      </c>
      <c r="E244" s="140">
        <v>70.92</v>
      </c>
    </row>
    <row r="245" spans="1:5" ht="15" customHeight="1" x14ac:dyDescent="0.25">
      <c r="A245" s="136" t="s">
        <v>5904</v>
      </c>
      <c r="B245" s="136"/>
      <c r="C245" s="136" t="s">
        <v>28628</v>
      </c>
      <c r="D245" s="137" t="s">
        <v>2</v>
      </c>
      <c r="E245" s="140">
        <v>63.6</v>
      </c>
    </row>
    <row r="246" spans="1:5" ht="15" customHeight="1" x14ac:dyDescent="0.25">
      <c r="A246" s="136" t="s">
        <v>5905</v>
      </c>
      <c r="B246" s="136"/>
      <c r="C246" s="136" t="s">
        <v>28629</v>
      </c>
      <c r="D246" s="137" t="s">
        <v>2</v>
      </c>
      <c r="E246" s="140">
        <v>60.87</v>
      </c>
    </row>
    <row r="247" spans="1:5" ht="15" customHeight="1" x14ac:dyDescent="0.25">
      <c r="A247" s="136" t="s">
        <v>5906</v>
      </c>
      <c r="B247" s="136"/>
      <c r="C247" s="136" t="s">
        <v>20020</v>
      </c>
      <c r="D247" s="137" t="s">
        <v>39</v>
      </c>
      <c r="E247" s="139">
        <v>671.56</v>
      </c>
    </row>
    <row r="248" spans="1:5" ht="15" customHeight="1" x14ac:dyDescent="0.25">
      <c r="A248" s="136" t="s">
        <v>5907</v>
      </c>
      <c r="B248" s="136"/>
      <c r="C248" s="136" t="s">
        <v>20021</v>
      </c>
      <c r="D248" s="137" t="s">
        <v>39</v>
      </c>
      <c r="E248" s="139">
        <v>688.06</v>
      </c>
    </row>
    <row r="249" spans="1:5" ht="15" customHeight="1" x14ac:dyDescent="0.25">
      <c r="A249" s="136" t="s">
        <v>28630</v>
      </c>
      <c r="B249" s="136"/>
      <c r="C249" s="136" t="s">
        <v>28631</v>
      </c>
      <c r="D249" s="137" t="s">
        <v>39</v>
      </c>
      <c r="E249" s="139">
        <v>709.01</v>
      </c>
    </row>
    <row r="250" spans="1:5" ht="15" customHeight="1" x14ac:dyDescent="0.25">
      <c r="A250" s="136" t="s">
        <v>5908</v>
      </c>
      <c r="B250" s="136"/>
      <c r="C250" s="136" t="s">
        <v>20022</v>
      </c>
      <c r="D250" s="137" t="s">
        <v>39</v>
      </c>
      <c r="E250" s="139">
        <v>708.16</v>
      </c>
    </row>
    <row r="251" spans="1:5" ht="15" customHeight="1" x14ac:dyDescent="0.25">
      <c r="A251" s="136" t="s">
        <v>5909</v>
      </c>
      <c r="B251" s="136"/>
      <c r="C251" s="136" t="s">
        <v>20023</v>
      </c>
      <c r="D251" s="137" t="s">
        <v>39</v>
      </c>
      <c r="E251" s="139">
        <v>728.24</v>
      </c>
    </row>
    <row r="252" spans="1:5" ht="15" customHeight="1" x14ac:dyDescent="0.25">
      <c r="A252" s="136" t="s">
        <v>5910</v>
      </c>
      <c r="B252" s="136"/>
      <c r="C252" s="136" t="s">
        <v>20024</v>
      </c>
      <c r="D252" s="137" t="s">
        <v>39</v>
      </c>
      <c r="E252" s="139">
        <v>756</v>
      </c>
    </row>
    <row r="253" spans="1:5" ht="15" customHeight="1" x14ac:dyDescent="0.25">
      <c r="A253" s="136" t="s">
        <v>5911</v>
      </c>
      <c r="B253" s="136"/>
      <c r="C253" s="136" t="s">
        <v>20025</v>
      </c>
      <c r="D253" s="137" t="s">
        <v>39</v>
      </c>
      <c r="E253" s="139">
        <v>670.59</v>
      </c>
    </row>
    <row r="254" spans="1:5" ht="15" customHeight="1" x14ac:dyDescent="0.25">
      <c r="A254" s="136" t="s">
        <v>5912</v>
      </c>
      <c r="B254" s="136"/>
      <c r="C254" s="136" t="s">
        <v>20026</v>
      </c>
      <c r="D254" s="137" t="s">
        <v>39</v>
      </c>
      <c r="E254" s="139">
        <v>695.27</v>
      </c>
    </row>
    <row r="255" spans="1:5" ht="15" customHeight="1" x14ac:dyDescent="0.25">
      <c r="A255" s="136" t="s">
        <v>5913</v>
      </c>
      <c r="B255" s="136"/>
      <c r="C255" s="136" t="s">
        <v>20027</v>
      </c>
      <c r="D255" s="137" t="s">
        <v>39</v>
      </c>
      <c r="E255" s="139">
        <v>719.77</v>
      </c>
    </row>
    <row r="256" spans="1:5" ht="15" customHeight="1" x14ac:dyDescent="0.25">
      <c r="A256" s="136" t="s">
        <v>5914</v>
      </c>
      <c r="B256" s="136"/>
      <c r="C256" s="136" t="s">
        <v>20028</v>
      </c>
      <c r="D256" s="137" t="s">
        <v>39</v>
      </c>
      <c r="E256" s="139">
        <v>745.03</v>
      </c>
    </row>
    <row r="257" spans="1:5" ht="15" customHeight="1" x14ac:dyDescent="0.25">
      <c r="A257" s="136" t="s">
        <v>5915</v>
      </c>
      <c r="B257" s="136"/>
      <c r="C257" s="136" t="s">
        <v>20029</v>
      </c>
      <c r="D257" s="137" t="s">
        <v>39</v>
      </c>
      <c r="E257" s="139">
        <v>766.4</v>
      </c>
    </row>
    <row r="258" spans="1:5" ht="15" customHeight="1" x14ac:dyDescent="0.25">
      <c r="A258" s="136" t="s">
        <v>5916</v>
      </c>
      <c r="B258" s="136"/>
      <c r="C258" s="136" t="s">
        <v>20030</v>
      </c>
      <c r="D258" s="137" t="s">
        <v>39</v>
      </c>
      <c r="E258" s="139">
        <v>623.26</v>
      </c>
    </row>
    <row r="259" spans="1:5" ht="15" customHeight="1" x14ac:dyDescent="0.25">
      <c r="A259" s="136" t="s">
        <v>5917</v>
      </c>
      <c r="B259" s="136"/>
      <c r="C259" s="136" t="s">
        <v>20031</v>
      </c>
      <c r="D259" s="137" t="s">
        <v>39</v>
      </c>
      <c r="E259" s="139">
        <v>646.66999999999996</v>
      </c>
    </row>
    <row r="260" spans="1:5" ht="15" customHeight="1" x14ac:dyDescent="0.25">
      <c r="A260" s="136" t="s">
        <v>5918</v>
      </c>
      <c r="B260" s="136"/>
      <c r="C260" s="136" t="s">
        <v>20032</v>
      </c>
      <c r="D260" s="137" t="s">
        <v>39</v>
      </c>
      <c r="E260" s="139">
        <v>687.22</v>
      </c>
    </row>
    <row r="261" spans="1:5" ht="15" customHeight="1" x14ac:dyDescent="0.25">
      <c r="A261" s="136" t="s">
        <v>5919</v>
      </c>
      <c r="B261" s="136"/>
      <c r="C261" s="136" t="s">
        <v>20033</v>
      </c>
      <c r="D261" s="137" t="s">
        <v>39</v>
      </c>
      <c r="E261" s="139">
        <v>708.4</v>
      </c>
    </row>
    <row r="262" spans="1:5" ht="15" customHeight="1" x14ac:dyDescent="0.25">
      <c r="A262" s="136" t="s">
        <v>5920</v>
      </c>
      <c r="B262" s="136"/>
      <c r="C262" s="136" t="s">
        <v>20034</v>
      </c>
      <c r="D262" s="137" t="s">
        <v>39</v>
      </c>
      <c r="E262" s="139">
        <v>752.55</v>
      </c>
    </row>
    <row r="263" spans="1:5" ht="15" customHeight="1" x14ac:dyDescent="0.25">
      <c r="A263" s="136" t="s">
        <v>5921</v>
      </c>
      <c r="B263" s="136"/>
      <c r="C263" s="136" t="s">
        <v>20035</v>
      </c>
      <c r="D263" s="137" t="s">
        <v>39</v>
      </c>
      <c r="E263" s="139">
        <v>778.58</v>
      </c>
    </row>
    <row r="264" spans="1:5" ht="15" customHeight="1" x14ac:dyDescent="0.25">
      <c r="A264" s="136" t="s">
        <v>5922</v>
      </c>
      <c r="B264" s="136"/>
      <c r="C264" s="136" t="s">
        <v>20036</v>
      </c>
      <c r="D264" s="137" t="s">
        <v>39</v>
      </c>
      <c r="E264" s="139">
        <v>820.86</v>
      </c>
    </row>
    <row r="265" spans="1:5" ht="15" customHeight="1" x14ac:dyDescent="0.25">
      <c r="A265" s="136" t="s">
        <v>5923</v>
      </c>
      <c r="B265" s="136"/>
      <c r="C265" s="136" t="s">
        <v>20037</v>
      </c>
      <c r="D265" s="137" t="s">
        <v>39</v>
      </c>
      <c r="E265" s="139">
        <v>627.86</v>
      </c>
    </row>
    <row r="266" spans="1:5" ht="15" customHeight="1" x14ac:dyDescent="0.25">
      <c r="A266" s="136" t="s">
        <v>5924</v>
      </c>
      <c r="B266" s="136"/>
      <c r="C266" s="136" t="s">
        <v>20038</v>
      </c>
      <c r="D266" s="137" t="s">
        <v>39</v>
      </c>
      <c r="E266" s="139">
        <v>649.69000000000005</v>
      </c>
    </row>
    <row r="267" spans="1:5" ht="15" customHeight="1" x14ac:dyDescent="0.25">
      <c r="A267" s="136" t="s">
        <v>5925</v>
      </c>
      <c r="B267" s="136"/>
      <c r="C267" s="136" t="s">
        <v>20039</v>
      </c>
      <c r="D267" s="137" t="s">
        <v>39</v>
      </c>
      <c r="E267" s="139">
        <v>648.82000000000005</v>
      </c>
    </row>
    <row r="268" spans="1:5" ht="15" customHeight="1" x14ac:dyDescent="0.25">
      <c r="A268" s="136" t="s">
        <v>5926</v>
      </c>
      <c r="B268" s="136"/>
      <c r="C268" s="136" t="s">
        <v>20040</v>
      </c>
      <c r="D268" s="137" t="s">
        <v>39</v>
      </c>
      <c r="E268" s="139">
        <v>675.41</v>
      </c>
    </row>
    <row r="269" spans="1:5" ht="15" customHeight="1" x14ac:dyDescent="0.25">
      <c r="A269" s="136" t="s">
        <v>5927</v>
      </c>
      <c r="B269" s="136"/>
      <c r="C269" s="136" t="s">
        <v>20041</v>
      </c>
      <c r="D269" s="137" t="s">
        <v>39</v>
      </c>
      <c r="E269" s="139">
        <v>621.54</v>
      </c>
    </row>
    <row r="270" spans="1:5" ht="15" customHeight="1" x14ac:dyDescent="0.25">
      <c r="A270" s="136" t="s">
        <v>5928</v>
      </c>
      <c r="B270" s="136"/>
      <c r="C270" s="136" t="s">
        <v>20042</v>
      </c>
      <c r="D270" s="137" t="s">
        <v>39</v>
      </c>
      <c r="E270" s="139">
        <v>512.91</v>
      </c>
    </row>
    <row r="271" spans="1:5" ht="15" customHeight="1" x14ac:dyDescent="0.25">
      <c r="A271" s="136" t="s">
        <v>5929</v>
      </c>
      <c r="B271" s="136"/>
      <c r="C271" s="136" t="s">
        <v>20043</v>
      </c>
      <c r="D271" s="137" t="s">
        <v>39</v>
      </c>
      <c r="E271" s="139">
        <v>412.89</v>
      </c>
    </row>
    <row r="272" spans="1:5" ht="15" customHeight="1" x14ac:dyDescent="0.25">
      <c r="A272" s="136" t="s">
        <v>5930</v>
      </c>
      <c r="B272" s="136"/>
      <c r="C272" s="136" t="s">
        <v>20044</v>
      </c>
      <c r="D272" s="137" t="s">
        <v>39</v>
      </c>
      <c r="E272" s="139">
        <v>426.8</v>
      </c>
    </row>
    <row r="273" spans="1:5" ht="15" customHeight="1" x14ac:dyDescent="0.25">
      <c r="A273" s="136" t="s">
        <v>5931</v>
      </c>
      <c r="B273" s="136"/>
      <c r="C273" s="136" t="s">
        <v>20045</v>
      </c>
      <c r="D273" s="137" t="s">
        <v>39</v>
      </c>
      <c r="E273" s="139">
        <v>159.72999999999999</v>
      </c>
    </row>
    <row r="274" spans="1:5" ht="15" customHeight="1" x14ac:dyDescent="0.25">
      <c r="A274" s="136" t="s">
        <v>5932</v>
      </c>
      <c r="B274" s="136"/>
      <c r="C274" s="136" t="s">
        <v>20046</v>
      </c>
      <c r="D274" s="137" t="s">
        <v>39</v>
      </c>
      <c r="E274" s="139">
        <v>173.46</v>
      </c>
    </row>
    <row r="275" spans="1:5" ht="15" customHeight="1" x14ac:dyDescent="0.25">
      <c r="A275" s="136" t="s">
        <v>5933</v>
      </c>
      <c r="B275" s="136"/>
      <c r="C275" s="136" t="s">
        <v>5934</v>
      </c>
      <c r="D275" s="137" t="s">
        <v>39</v>
      </c>
      <c r="E275" s="139">
        <v>528.27</v>
      </c>
    </row>
    <row r="276" spans="1:5" ht="15" customHeight="1" x14ac:dyDescent="0.25">
      <c r="A276" s="136" t="s">
        <v>9386</v>
      </c>
      <c r="B276" s="136"/>
      <c r="C276" s="136" t="s">
        <v>9387</v>
      </c>
      <c r="D276" s="137" t="s">
        <v>39</v>
      </c>
      <c r="E276" s="139">
        <v>260.17</v>
      </c>
    </row>
    <row r="277" spans="1:5" ht="15" customHeight="1" x14ac:dyDescent="0.25">
      <c r="A277" s="136" t="s">
        <v>5935</v>
      </c>
      <c r="B277" s="136"/>
      <c r="C277" s="136" t="s">
        <v>20047</v>
      </c>
      <c r="D277" s="137" t="s">
        <v>39</v>
      </c>
      <c r="E277" s="139">
        <v>241.47</v>
      </c>
    </row>
    <row r="278" spans="1:5" ht="15" customHeight="1" x14ac:dyDescent="0.25">
      <c r="A278" s="136" t="s">
        <v>5936</v>
      </c>
      <c r="B278" s="136"/>
      <c r="C278" s="136" t="s">
        <v>20048</v>
      </c>
      <c r="D278" s="137" t="s">
        <v>39</v>
      </c>
      <c r="E278" s="139">
        <v>162.30000000000001</v>
      </c>
    </row>
    <row r="279" spans="1:5" ht="15" customHeight="1" x14ac:dyDescent="0.25">
      <c r="A279" s="136" t="s">
        <v>20049</v>
      </c>
      <c r="B279" s="136"/>
      <c r="C279" s="136" t="s">
        <v>20050</v>
      </c>
      <c r="D279" s="137" t="s">
        <v>2</v>
      </c>
      <c r="E279" s="140">
        <v>30.1</v>
      </c>
    </row>
    <row r="280" spans="1:5" ht="15" customHeight="1" x14ac:dyDescent="0.25">
      <c r="A280" s="136" t="s">
        <v>20051</v>
      </c>
      <c r="B280" s="136"/>
      <c r="C280" s="136" t="s">
        <v>20052</v>
      </c>
      <c r="D280" s="137" t="s">
        <v>2</v>
      </c>
      <c r="E280" s="140">
        <v>14.01</v>
      </c>
    </row>
    <row r="281" spans="1:5" ht="15" customHeight="1" x14ac:dyDescent="0.25">
      <c r="A281" s="136" t="s">
        <v>20053</v>
      </c>
      <c r="B281" s="136"/>
      <c r="C281" s="136" t="s">
        <v>20054</v>
      </c>
      <c r="D281" s="137" t="s">
        <v>2</v>
      </c>
      <c r="E281" s="140">
        <v>17.22</v>
      </c>
    </row>
    <row r="282" spans="1:5" ht="15" customHeight="1" x14ac:dyDescent="0.25">
      <c r="A282" s="136" t="s">
        <v>20055</v>
      </c>
      <c r="B282" s="136"/>
      <c r="C282" s="136" t="s">
        <v>20056</v>
      </c>
      <c r="D282" s="137" t="s">
        <v>2</v>
      </c>
      <c r="E282" s="140">
        <v>20.75</v>
      </c>
    </row>
    <row r="283" spans="1:5" ht="15" customHeight="1" x14ac:dyDescent="0.25">
      <c r="A283" s="136" t="s">
        <v>20057</v>
      </c>
      <c r="B283" s="136"/>
      <c r="C283" s="136" t="s">
        <v>20058</v>
      </c>
      <c r="D283" s="137" t="s">
        <v>4</v>
      </c>
      <c r="E283" s="140">
        <v>12.38</v>
      </c>
    </row>
    <row r="284" spans="1:5" ht="15" customHeight="1" x14ac:dyDescent="0.25">
      <c r="A284" s="136" t="s">
        <v>20059</v>
      </c>
      <c r="B284" s="136"/>
      <c r="C284" s="136" t="s">
        <v>20060</v>
      </c>
      <c r="D284" s="137" t="s">
        <v>4</v>
      </c>
      <c r="E284" s="140">
        <v>11.27</v>
      </c>
    </row>
    <row r="285" spans="1:5" ht="15" customHeight="1" x14ac:dyDescent="0.25">
      <c r="A285" s="136" t="s">
        <v>20061</v>
      </c>
      <c r="B285" s="136"/>
      <c r="C285" s="136" t="s">
        <v>20062</v>
      </c>
      <c r="D285" s="137" t="s">
        <v>4</v>
      </c>
      <c r="E285" s="140">
        <v>11.35</v>
      </c>
    </row>
    <row r="286" spans="1:5" ht="15" customHeight="1" x14ac:dyDescent="0.25">
      <c r="A286" s="136" t="s">
        <v>5941</v>
      </c>
      <c r="B286" s="136"/>
      <c r="C286" s="136" t="s">
        <v>20063</v>
      </c>
      <c r="D286" s="137" t="s">
        <v>4</v>
      </c>
      <c r="E286" s="140">
        <v>11.57</v>
      </c>
    </row>
    <row r="287" spans="1:5" ht="15" customHeight="1" x14ac:dyDescent="0.25">
      <c r="A287" s="136" t="s">
        <v>20064</v>
      </c>
      <c r="B287" s="136"/>
      <c r="C287" s="136" t="s">
        <v>20065</v>
      </c>
      <c r="D287" s="137" t="s">
        <v>4</v>
      </c>
      <c r="E287" s="140">
        <v>12.46</v>
      </c>
    </row>
    <row r="288" spans="1:5" ht="15" customHeight="1" x14ac:dyDescent="0.25">
      <c r="A288" s="136" t="s">
        <v>20066</v>
      </c>
      <c r="B288" s="136"/>
      <c r="C288" s="136" t="s">
        <v>20067</v>
      </c>
      <c r="D288" s="137" t="s">
        <v>4</v>
      </c>
      <c r="E288" s="140">
        <v>12.46</v>
      </c>
    </row>
    <row r="289" spans="1:5" ht="15" customHeight="1" x14ac:dyDescent="0.25">
      <c r="A289" s="136" t="s">
        <v>5942</v>
      </c>
      <c r="B289" s="136"/>
      <c r="C289" s="136" t="s">
        <v>20068</v>
      </c>
      <c r="D289" s="137" t="s">
        <v>4</v>
      </c>
      <c r="E289" s="140">
        <v>12</v>
      </c>
    </row>
    <row r="290" spans="1:5" ht="15" customHeight="1" x14ac:dyDescent="0.25">
      <c r="A290" s="136" t="s">
        <v>20069</v>
      </c>
      <c r="B290" s="136"/>
      <c r="C290" s="136" t="s">
        <v>20070</v>
      </c>
      <c r="D290" s="137" t="s">
        <v>4</v>
      </c>
      <c r="E290" s="140">
        <v>12.05</v>
      </c>
    </row>
    <row r="291" spans="1:5" ht="15" customHeight="1" x14ac:dyDescent="0.25">
      <c r="A291" s="136" t="s">
        <v>20071</v>
      </c>
      <c r="B291" s="136"/>
      <c r="C291" s="136" t="s">
        <v>20072</v>
      </c>
      <c r="D291" s="137" t="s">
        <v>4</v>
      </c>
      <c r="E291" s="140">
        <v>12.05</v>
      </c>
    </row>
    <row r="292" spans="1:5" ht="15" customHeight="1" x14ac:dyDescent="0.25">
      <c r="A292" s="136" t="s">
        <v>5943</v>
      </c>
      <c r="B292" s="136"/>
      <c r="C292" s="136" t="s">
        <v>20073</v>
      </c>
      <c r="D292" s="137" t="s">
        <v>4</v>
      </c>
      <c r="E292" s="140">
        <v>11.89</v>
      </c>
    </row>
    <row r="293" spans="1:5" ht="15" customHeight="1" x14ac:dyDescent="0.25">
      <c r="A293" s="136" t="s">
        <v>5944</v>
      </c>
      <c r="B293" s="136"/>
      <c r="C293" s="136" t="s">
        <v>20074</v>
      </c>
      <c r="D293" s="137" t="s">
        <v>4</v>
      </c>
      <c r="E293" s="140">
        <v>11.94</v>
      </c>
    </row>
    <row r="294" spans="1:5" ht="15" customHeight="1" x14ac:dyDescent="0.25">
      <c r="A294" s="136" t="s">
        <v>20075</v>
      </c>
      <c r="B294" s="136"/>
      <c r="C294" s="136" t="s">
        <v>20076</v>
      </c>
      <c r="D294" s="137" t="s">
        <v>4</v>
      </c>
      <c r="E294" s="140">
        <v>11.94</v>
      </c>
    </row>
    <row r="295" spans="1:5" ht="15" customHeight="1" x14ac:dyDescent="0.25">
      <c r="A295" s="136" t="s">
        <v>20077</v>
      </c>
      <c r="B295" s="136"/>
      <c r="C295" s="136" t="s">
        <v>20078</v>
      </c>
      <c r="D295" s="137" t="s">
        <v>4</v>
      </c>
      <c r="E295" s="140">
        <v>11.94</v>
      </c>
    </row>
    <row r="296" spans="1:5" ht="15" customHeight="1" x14ac:dyDescent="0.25">
      <c r="A296" s="136" t="s">
        <v>5945</v>
      </c>
      <c r="B296" s="136"/>
      <c r="C296" s="136" t="s">
        <v>20079</v>
      </c>
      <c r="D296" s="137" t="s">
        <v>2</v>
      </c>
      <c r="E296" s="140">
        <v>71.41</v>
      </c>
    </row>
    <row r="297" spans="1:5" ht="15" customHeight="1" x14ac:dyDescent="0.25">
      <c r="A297" s="136" t="s">
        <v>5946</v>
      </c>
      <c r="B297" s="136"/>
      <c r="C297" s="136" t="s">
        <v>20080</v>
      </c>
      <c r="D297" s="137" t="s">
        <v>2</v>
      </c>
      <c r="E297" s="140">
        <v>51.88</v>
      </c>
    </row>
    <row r="298" spans="1:5" ht="15" customHeight="1" x14ac:dyDescent="0.25">
      <c r="A298" s="136" t="s">
        <v>5947</v>
      </c>
      <c r="B298" s="136"/>
      <c r="C298" s="136" t="s">
        <v>20081</v>
      </c>
      <c r="D298" s="137" t="s">
        <v>2</v>
      </c>
      <c r="E298" s="140">
        <v>57.82</v>
      </c>
    </row>
    <row r="299" spans="1:5" ht="15" customHeight="1" x14ac:dyDescent="0.25">
      <c r="A299" s="136" t="s">
        <v>5948</v>
      </c>
      <c r="B299" s="136"/>
      <c r="C299" s="136" t="s">
        <v>20082</v>
      </c>
      <c r="D299" s="137" t="s">
        <v>2</v>
      </c>
      <c r="E299" s="140">
        <v>58.99</v>
      </c>
    </row>
    <row r="300" spans="1:5" ht="15" customHeight="1" x14ac:dyDescent="0.25">
      <c r="A300" s="136" t="s">
        <v>5949</v>
      </c>
      <c r="B300" s="136"/>
      <c r="C300" s="136" t="s">
        <v>20083</v>
      </c>
      <c r="D300" s="137" t="s">
        <v>2</v>
      </c>
      <c r="E300" s="140">
        <v>62.32</v>
      </c>
    </row>
    <row r="301" spans="1:5" ht="15" customHeight="1" x14ac:dyDescent="0.25">
      <c r="A301" s="136" t="s">
        <v>5950</v>
      </c>
      <c r="B301" s="136"/>
      <c r="C301" s="136" t="s">
        <v>20084</v>
      </c>
      <c r="D301" s="137" t="s">
        <v>2</v>
      </c>
      <c r="E301" s="140">
        <v>64.900000000000006</v>
      </c>
    </row>
    <row r="302" spans="1:5" ht="15" customHeight="1" x14ac:dyDescent="0.25">
      <c r="A302" s="136" t="s">
        <v>5951</v>
      </c>
      <c r="B302" s="136"/>
      <c r="C302" s="136" t="s">
        <v>20085</v>
      </c>
      <c r="D302" s="137" t="s">
        <v>2</v>
      </c>
      <c r="E302" s="139">
        <v>133.56</v>
      </c>
    </row>
    <row r="303" spans="1:5" ht="15" customHeight="1" x14ac:dyDescent="0.25">
      <c r="A303" s="136" t="s">
        <v>5952</v>
      </c>
      <c r="B303" s="136"/>
      <c r="C303" s="136" t="s">
        <v>20086</v>
      </c>
      <c r="D303" s="137" t="s">
        <v>2</v>
      </c>
      <c r="E303" s="139">
        <v>110.1</v>
      </c>
    </row>
    <row r="304" spans="1:5" ht="15" customHeight="1" x14ac:dyDescent="0.25">
      <c r="A304" s="136" t="s">
        <v>5953</v>
      </c>
      <c r="B304" s="136"/>
      <c r="C304" s="136" t="s">
        <v>20087</v>
      </c>
      <c r="D304" s="137" t="s">
        <v>2</v>
      </c>
      <c r="E304" s="140">
        <v>91.33</v>
      </c>
    </row>
    <row r="305" spans="1:5" ht="15" customHeight="1" x14ac:dyDescent="0.25">
      <c r="A305" s="136" t="s">
        <v>5954</v>
      </c>
      <c r="B305" s="136"/>
      <c r="C305" s="136" t="s">
        <v>20088</v>
      </c>
      <c r="D305" s="137" t="s">
        <v>2</v>
      </c>
      <c r="E305" s="140">
        <v>57.73</v>
      </c>
    </row>
    <row r="306" spans="1:5" ht="15" customHeight="1" x14ac:dyDescent="0.25">
      <c r="A306" s="136" t="s">
        <v>5955</v>
      </c>
      <c r="B306" s="136"/>
      <c r="C306" s="136" t="s">
        <v>20089</v>
      </c>
      <c r="D306" s="137" t="s">
        <v>2</v>
      </c>
      <c r="E306" s="140">
        <v>46.62</v>
      </c>
    </row>
    <row r="307" spans="1:5" ht="15" customHeight="1" x14ac:dyDescent="0.25">
      <c r="A307" s="136" t="s">
        <v>5956</v>
      </c>
      <c r="B307" s="136"/>
      <c r="C307" s="136" t="s">
        <v>20090</v>
      </c>
      <c r="D307" s="137" t="s">
        <v>2</v>
      </c>
      <c r="E307" s="139">
        <v>107.36</v>
      </c>
    </row>
    <row r="308" spans="1:5" ht="15" customHeight="1" x14ac:dyDescent="0.25">
      <c r="A308" s="136" t="s">
        <v>28632</v>
      </c>
      <c r="B308" s="136"/>
      <c r="C308" s="136" t="s">
        <v>28633</v>
      </c>
      <c r="D308" s="137" t="s">
        <v>2</v>
      </c>
      <c r="E308" s="140">
        <v>63.03</v>
      </c>
    </row>
    <row r="309" spans="1:5" ht="15" customHeight="1" x14ac:dyDescent="0.25">
      <c r="A309" s="136" t="s">
        <v>28634</v>
      </c>
      <c r="B309" s="136"/>
      <c r="C309" s="136" t="s">
        <v>28635</v>
      </c>
      <c r="D309" s="137" t="s">
        <v>2</v>
      </c>
      <c r="E309" s="140">
        <v>45.63</v>
      </c>
    </row>
    <row r="310" spans="1:5" ht="15" customHeight="1" x14ac:dyDescent="0.25">
      <c r="A310" s="136" t="s">
        <v>28636</v>
      </c>
      <c r="B310" s="136"/>
      <c r="C310" s="136" t="s">
        <v>28637</v>
      </c>
      <c r="D310" s="137" t="s">
        <v>2</v>
      </c>
      <c r="E310" s="140">
        <v>46.13</v>
      </c>
    </row>
    <row r="311" spans="1:5" ht="15" customHeight="1" x14ac:dyDescent="0.25">
      <c r="A311" s="136" t="s">
        <v>28638</v>
      </c>
      <c r="B311" s="136"/>
      <c r="C311" s="136" t="s">
        <v>28639</v>
      </c>
      <c r="D311" s="137" t="s">
        <v>2</v>
      </c>
      <c r="E311" s="140">
        <v>51.06</v>
      </c>
    </row>
    <row r="312" spans="1:5" ht="15" customHeight="1" x14ac:dyDescent="0.25">
      <c r="A312" s="136" t="s">
        <v>28640</v>
      </c>
      <c r="B312" s="136"/>
      <c r="C312" s="136" t="s">
        <v>28641</v>
      </c>
      <c r="D312" s="137" t="s">
        <v>2</v>
      </c>
      <c r="E312" s="140">
        <v>54.26</v>
      </c>
    </row>
    <row r="313" spans="1:5" ht="15" customHeight="1" x14ac:dyDescent="0.25">
      <c r="A313" s="136" t="s">
        <v>28642</v>
      </c>
      <c r="B313" s="136"/>
      <c r="C313" s="136" t="s">
        <v>28643</v>
      </c>
      <c r="D313" s="137" t="s">
        <v>2</v>
      </c>
      <c r="E313" s="140">
        <v>56.75</v>
      </c>
    </row>
    <row r="314" spans="1:5" ht="15" customHeight="1" x14ac:dyDescent="0.25">
      <c r="A314" s="136" t="s">
        <v>28644</v>
      </c>
      <c r="B314" s="136"/>
      <c r="C314" s="136" t="s">
        <v>28645</v>
      </c>
      <c r="D314" s="137" t="s">
        <v>2</v>
      </c>
      <c r="E314" s="140">
        <v>50.22</v>
      </c>
    </row>
    <row r="315" spans="1:5" ht="15" customHeight="1" x14ac:dyDescent="0.25">
      <c r="A315" s="136" t="s">
        <v>28646</v>
      </c>
      <c r="B315" s="136"/>
      <c r="C315" s="136" t="s">
        <v>28647</v>
      </c>
      <c r="D315" s="137" t="s">
        <v>2</v>
      </c>
      <c r="E315" s="140">
        <v>40.32</v>
      </c>
    </row>
    <row r="316" spans="1:5" ht="15" customHeight="1" x14ac:dyDescent="0.25">
      <c r="A316" s="136" t="s">
        <v>5957</v>
      </c>
      <c r="B316" s="136"/>
      <c r="C316" s="136" t="s">
        <v>20091</v>
      </c>
      <c r="D316" s="137" t="s">
        <v>19915</v>
      </c>
      <c r="E316" s="140">
        <v>60.18</v>
      </c>
    </row>
    <row r="317" spans="1:5" ht="15" customHeight="1" x14ac:dyDescent="0.25">
      <c r="A317" s="136" t="s">
        <v>5958</v>
      </c>
      <c r="B317" s="136"/>
      <c r="C317" s="136" t="s">
        <v>20092</v>
      </c>
      <c r="D317" s="137" t="s">
        <v>19915</v>
      </c>
      <c r="E317" s="140">
        <v>60.82</v>
      </c>
    </row>
    <row r="318" spans="1:5" ht="15" customHeight="1" x14ac:dyDescent="0.25">
      <c r="A318" s="136" t="s">
        <v>28648</v>
      </c>
      <c r="B318" s="136"/>
      <c r="C318" s="136" t="s">
        <v>28649</v>
      </c>
      <c r="D318" s="137" t="s">
        <v>2</v>
      </c>
      <c r="E318" s="140">
        <v>87.94</v>
      </c>
    </row>
    <row r="319" spans="1:5" ht="15" customHeight="1" x14ac:dyDescent="0.25">
      <c r="A319" s="136" t="s">
        <v>28650</v>
      </c>
      <c r="B319" s="136"/>
      <c r="C319" s="136" t="s">
        <v>28651</v>
      </c>
      <c r="D319" s="137" t="s">
        <v>2</v>
      </c>
      <c r="E319" s="140">
        <v>61.69</v>
      </c>
    </row>
    <row r="320" spans="1:5" ht="15" customHeight="1" x14ac:dyDescent="0.25">
      <c r="A320" s="136" t="s">
        <v>28652</v>
      </c>
      <c r="B320" s="136"/>
      <c r="C320" s="136" t="s">
        <v>28653</v>
      </c>
      <c r="D320" s="137" t="s">
        <v>2</v>
      </c>
      <c r="E320" s="140">
        <v>62.27</v>
      </c>
    </row>
    <row r="321" spans="1:5" ht="15" customHeight="1" x14ac:dyDescent="0.25">
      <c r="A321" s="136" t="s">
        <v>28654</v>
      </c>
      <c r="B321" s="136"/>
      <c r="C321" s="136" t="s">
        <v>28655</v>
      </c>
      <c r="D321" s="137" t="s">
        <v>2</v>
      </c>
      <c r="E321" s="140">
        <v>73.89</v>
      </c>
    </row>
    <row r="322" spans="1:5" ht="15" customHeight="1" x14ac:dyDescent="0.25">
      <c r="A322" s="136" t="s">
        <v>28656</v>
      </c>
      <c r="B322" s="136"/>
      <c r="C322" s="136" t="s">
        <v>28657</v>
      </c>
      <c r="D322" s="137" t="s">
        <v>2</v>
      </c>
      <c r="E322" s="140">
        <v>77.64</v>
      </c>
    </row>
    <row r="323" spans="1:5" ht="15" customHeight="1" x14ac:dyDescent="0.25">
      <c r="A323" s="136" t="s">
        <v>28658</v>
      </c>
      <c r="B323" s="136"/>
      <c r="C323" s="136" t="s">
        <v>28659</v>
      </c>
      <c r="D323" s="137" t="s">
        <v>2</v>
      </c>
      <c r="E323" s="140">
        <v>80.56</v>
      </c>
    </row>
    <row r="324" spans="1:5" ht="15" customHeight="1" x14ac:dyDescent="0.25">
      <c r="A324" s="136" t="s">
        <v>28660</v>
      </c>
      <c r="B324" s="136"/>
      <c r="C324" s="136" t="s">
        <v>28661</v>
      </c>
      <c r="D324" s="137" t="s">
        <v>2</v>
      </c>
      <c r="E324" s="140">
        <v>72.06</v>
      </c>
    </row>
    <row r="325" spans="1:5" ht="15" customHeight="1" x14ac:dyDescent="0.25">
      <c r="A325" s="136" t="s">
        <v>28662</v>
      </c>
      <c r="B325" s="136"/>
      <c r="C325" s="136" t="s">
        <v>28663</v>
      </c>
      <c r="D325" s="137" t="s">
        <v>2</v>
      </c>
      <c r="E325" s="140">
        <v>58.67</v>
      </c>
    </row>
    <row r="326" spans="1:5" ht="15" customHeight="1" x14ac:dyDescent="0.25">
      <c r="A326" s="136" t="s">
        <v>28664</v>
      </c>
      <c r="B326" s="136"/>
      <c r="C326" s="136" t="s">
        <v>28665</v>
      </c>
      <c r="D326" s="137" t="s">
        <v>2</v>
      </c>
      <c r="E326" s="140">
        <v>74.81</v>
      </c>
    </row>
    <row r="327" spans="1:5" ht="15" customHeight="1" x14ac:dyDescent="0.25">
      <c r="A327" s="136" t="s">
        <v>28666</v>
      </c>
      <c r="B327" s="136"/>
      <c r="C327" s="136" t="s">
        <v>28667</v>
      </c>
      <c r="D327" s="137" t="s">
        <v>2</v>
      </c>
      <c r="E327" s="140">
        <v>78.53</v>
      </c>
    </row>
    <row r="328" spans="1:5" ht="15" customHeight="1" x14ac:dyDescent="0.25">
      <c r="A328" s="136" t="s">
        <v>28668</v>
      </c>
      <c r="B328" s="136"/>
      <c r="C328" s="136" t="s">
        <v>28669</v>
      </c>
      <c r="D328" s="137" t="s">
        <v>2</v>
      </c>
      <c r="E328" s="140">
        <v>58.17</v>
      </c>
    </row>
    <row r="329" spans="1:5" ht="15" customHeight="1" x14ac:dyDescent="0.25">
      <c r="A329" s="136" t="s">
        <v>28670</v>
      </c>
      <c r="B329" s="136"/>
      <c r="C329" s="136" t="s">
        <v>28671</v>
      </c>
      <c r="D329" s="137" t="s">
        <v>2</v>
      </c>
      <c r="E329" s="140">
        <v>66.040000000000006</v>
      </c>
    </row>
    <row r="330" spans="1:5" ht="15" customHeight="1" x14ac:dyDescent="0.25">
      <c r="A330" s="136" t="s">
        <v>28672</v>
      </c>
      <c r="B330" s="136"/>
      <c r="C330" s="136" t="s">
        <v>28673</v>
      </c>
      <c r="D330" s="137" t="s">
        <v>2</v>
      </c>
      <c r="E330" s="140">
        <v>69.38</v>
      </c>
    </row>
    <row r="331" spans="1:5" ht="15" customHeight="1" x14ac:dyDescent="0.25">
      <c r="A331" s="136" t="s">
        <v>28674</v>
      </c>
      <c r="B331" s="136"/>
      <c r="C331" s="136" t="s">
        <v>28675</v>
      </c>
      <c r="D331" s="137" t="s">
        <v>2</v>
      </c>
      <c r="E331" s="140">
        <v>71.97</v>
      </c>
    </row>
    <row r="332" spans="1:5" ht="15" customHeight="1" x14ac:dyDescent="0.25">
      <c r="A332" s="136" t="s">
        <v>28676</v>
      </c>
      <c r="B332" s="136"/>
      <c r="C332" s="136" t="s">
        <v>28677</v>
      </c>
      <c r="D332" s="137" t="s">
        <v>2</v>
      </c>
      <c r="E332" s="140">
        <v>64.31</v>
      </c>
    </row>
    <row r="333" spans="1:5" ht="15" customHeight="1" x14ac:dyDescent="0.25">
      <c r="A333" s="136" t="s">
        <v>28678</v>
      </c>
      <c r="B333" s="136"/>
      <c r="C333" s="136" t="s">
        <v>28679</v>
      </c>
      <c r="D333" s="137" t="s">
        <v>2</v>
      </c>
      <c r="E333" s="140">
        <v>52.14</v>
      </c>
    </row>
    <row r="334" spans="1:5" ht="15" customHeight="1" x14ac:dyDescent="0.25">
      <c r="A334" s="136" t="s">
        <v>5959</v>
      </c>
      <c r="B334" s="136"/>
      <c r="C334" s="136" t="s">
        <v>20093</v>
      </c>
      <c r="D334" s="137" t="s">
        <v>39</v>
      </c>
      <c r="E334" s="139">
        <v>685.55</v>
      </c>
    </row>
    <row r="335" spans="1:5" ht="15" customHeight="1" x14ac:dyDescent="0.25">
      <c r="A335" s="136" t="s">
        <v>5960</v>
      </c>
      <c r="B335" s="136"/>
      <c r="C335" s="136" t="s">
        <v>20094</v>
      </c>
      <c r="D335" s="137" t="s">
        <v>39</v>
      </c>
      <c r="E335" s="139">
        <v>702.05</v>
      </c>
    </row>
    <row r="336" spans="1:5" ht="15" customHeight="1" x14ac:dyDescent="0.25">
      <c r="A336" s="136" t="s">
        <v>5961</v>
      </c>
      <c r="B336" s="136"/>
      <c r="C336" s="136" t="s">
        <v>20095</v>
      </c>
      <c r="D336" s="137" t="s">
        <v>39</v>
      </c>
      <c r="E336" s="139">
        <v>722.15</v>
      </c>
    </row>
    <row r="337" spans="1:5" ht="15" customHeight="1" x14ac:dyDescent="0.25">
      <c r="A337" s="136" t="s">
        <v>5962</v>
      </c>
      <c r="B337" s="136"/>
      <c r="C337" s="136" t="s">
        <v>20096</v>
      </c>
      <c r="D337" s="137" t="s">
        <v>39</v>
      </c>
      <c r="E337" s="139">
        <v>742.23</v>
      </c>
    </row>
    <row r="338" spans="1:5" ht="15" customHeight="1" x14ac:dyDescent="0.25">
      <c r="A338" s="136" t="s">
        <v>5963</v>
      </c>
      <c r="B338" s="136"/>
      <c r="C338" s="136" t="s">
        <v>20097</v>
      </c>
      <c r="D338" s="137" t="s">
        <v>39</v>
      </c>
      <c r="E338" s="139">
        <v>769.99</v>
      </c>
    </row>
    <row r="339" spans="1:5" ht="15" customHeight="1" x14ac:dyDescent="0.25">
      <c r="A339" s="136" t="s">
        <v>5964</v>
      </c>
      <c r="B339" s="136"/>
      <c r="C339" s="136" t="s">
        <v>20098</v>
      </c>
      <c r="D339" s="137" t="s">
        <v>39</v>
      </c>
      <c r="E339" s="139">
        <v>829.77</v>
      </c>
    </row>
    <row r="340" spans="1:5" ht="15" customHeight="1" x14ac:dyDescent="0.25">
      <c r="A340" s="136" t="s">
        <v>5965</v>
      </c>
      <c r="B340" s="136"/>
      <c r="C340" s="136" t="s">
        <v>20099</v>
      </c>
      <c r="D340" s="137" t="s">
        <v>39</v>
      </c>
      <c r="E340" s="139">
        <v>703.71</v>
      </c>
    </row>
    <row r="341" spans="1:5" ht="15" customHeight="1" x14ac:dyDescent="0.25">
      <c r="A341" s="136" t="s">
        <v>5966</v>
      </c>
      <c r="B341" s="136"/>
      <c r="C341" s="136" t="s">
        <v>20100</v>
      </c>
      <c r="D341" s="137" t="s">
        <v>39</v>
      </c>
      <c r="E341" s="139">
        <v>728.39</v>
      </c>
    </row>
    <row r="342" spans="1:5" ht="15" customHeight="1" x14ac:dyDescent="0.25">
      <c r="A342" s="136" t="s">
        <v>5967</v>
      </c>
      <c r="B342" s="136"/>
      <c r="C342" s="136" t="s">
        <v>20101</v>
      </c>
      <c r="D342" s="137" t="s">
        <v>39</v>
      </c>
      <c r="E342" s="139">
        <v>752.89</v>
      </c>
    </row>
    <row r="343" spans="1:5" ht="15" customHeight="1" x14ac:dyDescent="0.25">
      <c r="A343" s="136" t="s">
        <v>5968</v>
      </c>
      <c r="B343" s="136"/>
      <c r="C343" s="136" t="s">
        <v>20102</v>
      </c>
      <c r="D343" s="137" t="s">
        <v>39</v>
      </c>
      <c r="E343" s="139">
        <v>778.15</v>
      </c>
    </row>
    <row r="344" spans="1:5" ht="15" customHeight="1" x14ac:dyDescent="0.25">
      <c r="A344" s="136" t="s">
        <v>5969</v>
      </c>
      <c r="B344" s="136"/>
      <c r="C344" s="136" t="s">
        <v>20103</v>
      </c>
      <c r="D344" s="137" t="s">
        <v>39</v>
      </c>
      <c r="E344" s="139">
        <v>799.52</v>
      </c>
    </row>
    <row r="345" spans="1:5" ht="15" customHeight="1" x14ac:dyDescent="0.25">
      <c r="A345" s="136" t="s">
        <v>5970</v>
      </c>
      <c r="B345" s="136"/>
      <c r="C345" s="136" t="s">
        <v>20104</v>
      </c>
      <c r="D345" s="137" t="s">
        <v>39</v>
      </c>
      <c r="E345" s="139">
        <v>834.17</v>
      </c>
    </row>
    <row r="346" spans="1:5" ht="15" customHeight="1" x14ac:dyDescent="0.25">
      <c r="A346" s="136" t="s">
        <v>5971</v>
      </c>
      <c r="B346" s="136"/>
      <c r="C346" s="136" t="s">
        <v>20105</v>
      </c>
      <c r="D346" s="137" t="s">
        <v>39</v>
      </c>
      <c r="E346" s="139">
        <v>656.38</v>
      </c>
    </row>
    <row r="347" spans="1:5" ht="15" customHeight="1" x14ac:dyDescent="0.25">
      <c r="A347" s="136" t="s">
        <v>5972</v>
      </c>
      <c r="B347" s="136"/>
      <c r="C347" s="136" t="s">
        <v>20106</v>
      </c>
      <c r="D347" s="137" t="s">
        <v>39</v>
      </c>
      <c r="E347" s="139">
        <v>679.79</v>
      </c>
    </row>
    <row r="348" spans="1:5" ht="15" customHeight="1" x14ac:dyDescent="0.25">
      <c r="A348" s="136" t="s">
        <v>5973</v>
      </c>
      <c r="B348" s="136"/>
      <c r="C348" s="136" t="s">
        <v>20107</v>
      </c>
      <c r="D348" s="137" t="s">
        <v>39</v>
      </c>
      <c r="E348" s="139">
        <v>740.81</v>
      </c>
    </row>
    <row r="349" spans="1:5" ht="15" customHeight="1" x14ac:dyDescent="0.25">
      <c r="A349" s="136" t="s">
        <v>5974</v>
      </c>
      <c r="B349" s="136"/>
      <c r="C349" s="136" t="s">
        <v>20108</v>
      </c>
      <c r="D349" s="137" t="s">
        <v>39</v>
      </c>
      <c r="E349" s="139">
        <v>761.37</v>
      </c>
    </row>
    <row r="350" spans="1:5" ht="15" customHeight="1" x14ac:dyDescent="0.25">
      <c r="A350" s="136" t="s">
        <v>5975</v>
      </c>
      <c r="B350" s="136"/>
      <c r="C350" s="136" t="s">
        <v>20109</v>
      </c>
      <c r="D350" s="137" t="s">
        <v>39</v>
      </c>
      <c r="E350" s="139">
        <v>785.19</v>
      </c>
    </row>
    <row r="351" spans="1:5" ht="15" customHeight="1" x14ac:dyDescent="0.25">
      <c r="A351" s="136" t="s">
        <v>5976</v>
      </c>
      <c r="B351" s="136"/>
      <c r="C351" s="136" t="s">
        <v>20110</v>
      </c>
      <c r="D351" s="137" t="s">
        <v>39</v>
      </c>
      <c r="E351" s="139">
        <v>807.84</v>
      </c>
    </row>
    <row r="352" spans="1:5" ht="15" customHeight="1" x14ac:dyDescent="0.25">
      <c r="A352" s="136" t="s">
        <v>5977</v>
      </c>
      <c r="B352" s="136"/>
      <c r="C352" s="136" t="s">
        <v>20111</v>
      </c>
      <c r="D352" s="137" t="s">
        <v>39</v>
      </c>
      <c r="E352" s="139">
        <v>831.21</v>
      </c>
    </row>
    <row r="353" spans="1:5" ht="15" customHeight="1" x14ac:dyDescent="0.25">
      <c r="A353" s="136" t="s">
        <v>5978</v>
      </c>
      <c r="B353" s="136"/>
      <c r="C353" s="136" t="s">
        <v>20112</v>
      </c>
      <c r="D353" s="137" t="s">
        <v>39</v>
      </c>
      <c r="E353" s="139">
        <v>855.3</v>
      </c>
    </row>
    <row r="354" spans="1:5" ht="15" customHeight="1" x14ac:dyDescent="0.25">
      <c r="A354" s="136" t="s">
        <v>5979</v>
      </c>
      <c r="B354" s="136"/>
      <c r="C354" s="136" t="s">
        <v>20113</v>
      </c>
      <c r="D354" s="137" t="s">
        <v>39</v>
      </c>
      <c r="E354" s="139">
        <v>709.74</v>
      </c>
    </row>
    <row r="355" spans="1:5" ht="15" customHeight="1" x14ac:dyDescent="0.25">
      <c r="A355" s="136" t="s">
        <v>5980</v>
      </c>
      <c r="B355" s="136"/>
      <c r="C355" s="136" t="s">
        <v>20114</v>
      </c>
      <c r="D355" s="137" t="s">
        <v>39</v>
      </c>
      <c r="E355" s="139">
        <v>740.67</v>
      </c>
    </row>
    <row r="356" spans="1:5" ht="15" customHeight="1" x14ac:dyDescent="0.25">
      <c r="A356" s="136" t="s">
        <v>5981</v>
      </c>
      <c r="B356" s="136"/>
      <c r="C356" s="136" t="s">
        <v>20115</v>
      </c>
      <c r="D356" s="137" t="s">
        <v>39</v>
      </c>
      <c r="E356" s="139">
        <v>785.67</v>
      </c>
    </row>
    <row r="357" spans="1:5" ht="15" customHeight="1" x14ac:dyDescent="0.25">
      <c r="A357" s="136" t="s">
        <v>5982</v>
      </c>
      <c r="B357" s="136"/>
      <c r="C357" s="136" t="s">
        <v>20116</v>
      </c>
      <c r="D357" s="137" t="s">
        <v>39</v>
      </c>
      <c r="E357" s="139">
        <v>811.7</v>
      </c>
    </row>
    <row r="358" spans="1:5" ht="15" customHeight="1" x14ac:dyDescent="0.25">
      <c r="A358" s="136" t="s">
        <v>5983</v>
      </c>
      <c r="B358" s="136"/>
      <c r="C358" s="136" t="s">
        <v>20117</v>
      </c>
      <c r="D358" s="137" t="s">
        <v>39</v>
      </c>
      <c r="E358" s="139">
        <v>853.98</v>
      </c>
    </row>
    <row r="359" spans="1:5" ht="15" customHeight="1" x14ac:dyDescent="0.25">
      <c r="A359" s="136" t="s">
        <v>5984</v>
      </c>
      <c r="B359" s="136"/>
      <c r="C359" s="136" t="s">
        <v>20118</v>
      </c>
      <c r="D359" s="137" t="s">
        <v>39</v>
      </c>
      <c r="E359" s="139">
        <v>660.98</v>
      </c>
    </row>
    <row r="360" spans="1:5" ht="15" customHeight="1" x14ac:dyDescent="0.25">
      <c r="A360" s="136" t="s">
        <v>5985</v>
      </c>
      <c r="B360" s="136"/>
      <c r="C360" s="136" t="s">
        <v>20119</v>
      </c>
      <c r="D360" s="137" t="s">
        <v>39</v>
      </c>
      <c r="E360" s="139">
        <v>682.81</v>
      </c>
    </row>
    <row r="361" spans="1:5" ht="15" customHeight="1" x14ac:dyDescent="0.25">
      <c r="A361" s="136" t="s">
        <v>5986</v>
      </c>
      <c r="B361" s="136"/>
      <c r="C361" s="136" t="s">
        <v>20120</v>
      </c>
      <c r="D361" s="137" t="s">
        <v>39</v>
      </c>
      <c r="E361" s="139">
        <v>691.21</v>
      </c>
    </row>
    <row r="362" spans="1:5" ht="15" customHeight="1" x14ac:dyDescent="0.25">
      <c r="A362" s="136" t="s">
        <v>5987</v>
      </c>
      <c r="B362" s="136"/>
      <c r="C362" s="136" t="s">
        <v>20121</v>
      </c>
      <c r="D362" s="137" t="s">
        <v>39</v>
      </c>
      <c r="E362" s="139">
        <v>708.53</v>
      </c>
    </row>
    <row r="363" spans="1:5" ht="15" customHeight="1" x14ac:dyDescent="0.25">
      <c r="A363" s="136" t="s">
        <v>5988</v>
      </c>
      <c r="B363" s="136"/>
      <c r="C363" s="136" t="s">
        <v>20122</v>
      </c>
      <c r="D363" s="137" t="s">
        <v>39</v>
      </c>
      <c r="E363" s="139">
        <v>654.66</v>
      </c>
    </row>
    <row r="364" spans="1:5" ht="15" customHeight="1" x14ac:dyDescent="0.25">
      <c r="A364" s="136" t="s">
        <v>5989</v>
      </c>
      <c r="B364" s="136"/>
      <c r="C364" s="136" t="s">
        <v>5990</v>
      </c>
      <c r="D364" s="137" t="s">
        <v>4</v>
      </c>
      <c r="E364" s="140">
        <v>27.43</v>
      </c>
    </row>
    <row r="365" spans="1:5" ht="15" customHeight="1" x14ac:dyDescent="0.25">
      <c r="A365" s="136" t="s">
        <v>5991</v>
      </c>
      <c r="B365" s="136"/>
      <c r="C365" s="136" t="s">
        <v>5992</v>
      </c>
      <c r="D365" s="137" t="s">
        <v>4</v>
      </c>
      <c r="E365" s="140">
        <v>27.43</v>
      </c>
    </row>
    <row r="366" spans="1:5" ht="15" customHeight="1" x14ac:dyDescent="0.25">
      <c r="A366" s="136" t="s">
        <v>5993</v>
      </c>
      <c r="B366" s="136"/>
      <c r="C366" s="136" t="s">
        <v>20123</v>
      </c>
      <c r="D366" s="137" t="s">
        <v>2</v>
      </c>
      <c r="E366" s="139">
        <v>142.85</v>
      </c>
    </row>
    <row r="367" spans="1:5" ht="15" customHeight="1" x14ac:dyDescent="0.25">
      <c r="A367" s="136" t="s">
        <v>5994</v>
      </c>
      <c r="B367" s="136"/>
      <c r="C367" s="136" t="s">
        <v>20124</v>
      </c>
      <c r="D367" s="137" t="s">
        <v>2</v>
      </c>
      <c r="E367" s="139">
        <v>149.81</v>
      </c>
    </row>
    <row r="368" spans="1:5" ht="15" customHeight="1" x14ac:dyDescent="0.25">
      <c r="A368" s="136" t="s">
        <v>5995</v>
      </c>
      <c r="B368" s="136"/>
      <c r="C368" s="136" t="s">
        <v>20125</v>
      </c>
      <c r="D368" s="137" t="s">
        <v>2</v>
      </c>
      <c r="E368" s="139">
        <v>156.77000000000001</v>
      </c>
    </row>
    <row r="369" spans="1:5" ht="15" customHeight="1" x14ac:dyDescent="0.25">
      <c r="A369" s="136" t="s">
        <v>5996</v>
      </c>
      <c r="B369" s="136"/>
      <c r="C369" s="136" t="s">
        <v>20126</v>
      </c>
      <c r="D369" s="137" t="s">
        <v>2</v>
      </c>
      <c r="E369" s="139">
        <v>146.33000000000001</v>
      </c>
    </row>
    <row r="370" spans="1:5" ht="15" customHeight="1" x14ac:dyDescent="0.25">
      <c r="A370" s="136" t="s">
        <v>5997</v>
      </c>
      <c r="B370" s="136"/>
      <c r="C370" s="136" t="s">
        <v>20127</v>
      </c>
      <c r="D370" s="137" t="s">
        <v>2</v>
      </c>
      <c r="E370" s="139">
        <v>156.77000000000001</v>
      </c>
    </row>
    <row r="371" spans="1:5" ht="15" customHeight="1" x14ac:dyDescent="0.25">
      <c r="A371" s="136" t="s">
        <v>5998</v>
      </c>
      <c r="B371" s="136"/>
      <c r="C371" s="136" t="s">
        <v>20128</v>
      </c>
      <c r="D371" s="137" t="s">
        <v>2</v>
      </c>
      <c r="E371" s="139">
        <v>171.89</v>
      </c>
    </row>
    <row r="372" spans="1:5" ht="15" customHeight="1" x14ac:dyDescent="0.25">
      <c r="A372" s="136" t="s">
        <v>5999</v>
      </c>
      <c r="B372" s="136"/>
      <c r="C372" s="136" t="s">
        <v>20129</v>
      </c>
      <c r="D372" s="137" t="s">
        <v>2</v>
      </c>
      <c r="E372" s="139">
        <v>181.04</v>
      </c>
    </row>
    <row r="373" spans="1:5" ht="15" customHeight="1" x14ac:dyDescent="0.25">
      <c r="A373" s="136" t="s">
        <v>6000</v>
      </c>
      <c r="B373" s="136"/>
      <c r="C373" s="136" t="s">
        <v>20130</v>
      </c>
      <c r="D373" s="137" t="s">
        <v>2</v>
      </c>
      <c r="E373" s="139">
        <v>149.81</v>
      </c>
    </row>
    <row r="374" spans="1:5" ht="15" customHeight="1" x14ac:dyDescent="0.25">
      <c r="A374" s="136" t="s">
        <v>6001</v>
      </c>
      <c r="B374" s="136"/>
      <c r="C374" s="136" t="s">
        <v>20131</v>
      </c>
      <c r="D374" s="137" t="s">
        <v>2</v>
      </c>
      <c r="E374" s="139">
        <v>162.52000000000001</v>
      </c>
    </row>
    <row r="375" spans="1:5" ht="15" customHeight="1" x14ac:dyDescent="0.25">
      <c r="A375" s="136" t="s">
        <v>6002</v>
      </c>
      <c r="B375" s="136"/>
      <c r="C375" s="136" t="s">
        <v>20132</v>
      </c>
      <c r="D375" s="137" t="s">
        <v>2</v>
      </c>
      <c r="E375" s="139">
        <v>193.78</v>
      </c>
    </row>
    <row r="376" spans="1:5" ht="15" customHeight="1" x14ac:dyDescent="0.25">
      <c r="A376" s="136" t="s">
        <v>6003</v>
      </c>
      <c r="B376" s="136"/>
      <c r="C376" s="136" t="s">
        <v>20133</v>
      </c>
      <c r="D376" s="137" t="s">
        <v>2</v>
      </c>
      <c r="E376" s="139">
        <v>131.58000000000001</v>
      </c>
    </row>
    <row r="377" spans="1:5" ht="15" customHeight="1" x14ac:dyDescent="0.25">
      <c r="A377" s="136" t="s">
        <v>6004</v>
      </c>
      <c r="B377" s="136"/>
      <c r="C377" s="136" t="s">
        <v>20134</v>
      </c>
      <c r="D377" s="137" t="s">
        <v>2</v>
      </c>
      <c r="E377" s="139">
        <v>138.54</v>
      </c>
    </row>
    <row r="378" spans="1:5" ht="15" customHeight="1" x14ac:dyDescent="0.25">
      <c r="A378" s="136" t="s">
        <v>6005</v>
      </c>
      <c r="B378" s="136"/>
      <c r="C378" s="136" t="s">
        <v>20135</v>
      </c>
      <c r="D378" s="137" t="s">
        <v>2</v>
      </c>
      <c r="E378" s="139">
        <v>145.5</v>
      </c>
    </row>
    <row r="379" spans="1:5" ht="15" customHeight="1" x14ac:dyDescent="0.25">
      <c r="A379" s="136" t="s">
        <v>6006</v>
      </c>
      <c r="B379" s="136"/>
      <c r="C379" s="136" t="s">
        <v>20136</v>
      </c>
      <c r="D379" s="137" t="s">
        <v>2</v>
      </c>
      <c r="E379" s="139">
        <v>135.06</v>
      </c>
    </row>
    <row r="380" spans="1:5" ht="15" customHeight="1" x14ac:dyDescent="0.25">
      <c r="A380" s="136" t="s">
        <v>6007</v>
      </c>
      <c r="B380" s="136"/>
      <c r="C380" s="136" t="s">
        <v>20137</v>
      </c>
      <c r="D380" s="137" t="s">
        <v>2</v>
      </c>
      <c r="E380" s="139">
        <v>145.5</v>
      </c>
    </row>
    <row r="381" spans="1:5" ht="15" customHeight="1" x14ac:dyDescent="0.25">
      <c r="A381" s="136" t="s">
        <v>6008</v>
      </c>
      <c r="B381" s="136"/>
      <c r="C381" s="136" t="s">
        <v>20138</v>
      </c>
      <c r="D381" s="137" t="s">
        <v>2</v>
      </c>
      <c r="E381" s="139">
        <v>160.62</v>
      </c>
    </row>
    <row r="382" spans="1:5" ht="15" customHeight="1" x14ac:dyDescent="0.25">
      <c r="A382" s="136" t="s">
        <v>6009</v>
      </c>
      <c r="B382" s="136"/>
      <c r="C382" s="136" t="s">
        <v>20139</v>
      </c>
      <c r="D382" s="137" t="s">
        <v>2</v>
      </c>
      <c r="E382" s="139">
        <v>138.54</v>
      </c>
    </row>
    <row r="383" spans="1:5" ht="15" customHeight="1" x14ac:dyDescent="0.25">
      <c r="A383" s="136" t="s">
        <v>6010</v>
      </c>
      <c r="B383" s="136"/>
      <c r="C383" s="136" t="s">
        <v>20140</v>
      </c>
      <c r="D383" s="137" t="s">
        <v>2</v>
      </c>
      <c r="E383" s="139">
        <v>151.25</v>
      </c>
    </row>
    <row r="384" spans="1:5" ht="15" customHeight="1" x14ac:dyDescent="0.25">
      <c r="A384" s="136" t="s">
        <v>6011</v>
      </c>
      <c r="B384" s="136"/>
      <c r="C384" s="136" t="s">
        <v>20141</v>
      </c>
      <c r="D384" s="137" t="s">
        <v>2</v>
      </c>
      <c r="E384" s="139">
        <v>182.51</v>
      </c>
    </row>
    <row r="385" spans="1:5" ht="15" customHeight="1" x14ac:dyDescent="0.25">
      <c r="A385" s="136" t="s">
        <v>6012</v>
      </c>
      <c r="B385" s="136"/>
      <c r="C385" s="136" t="s">
        <v>6013</v>
      </c>
      <c r="D385" s="137" t="s">
        <v>19915</v>
      </c>
      <c r="E385" s="140">
        <v>20.02</v>
      </c>
    </row>
    <row r="386" spans="1:5" ht="15" customHeight="1" x14ac:dyDescent="0.25">
      <c r="A386" s="136" t="s">
        <v>6014</v>
      </c>
      <c r="B386" s="136"/>
      <c r="C386" s="136" t="s">
        <v>6015</v>
      </c>
      <c r="D386" s="137" t="s">
        <v>19915</v>
      </c>
      <c r="E386" s="140">
        <v>20.66</v>
      </c>
    </row>
    <row r="387" spans="1:5" ht="15" customHeight="1" x14ac:dyDescent="0.25">
      <c r="A387" s="136" t="s">
        <v>6016</v>
      </c>
      <c r="B387" s="136"/>
      <c r="C387" s="136" t="s">
        <v>6017</v>
      </c>
      <c r="D387" s="137" t="s">
        <v>19915</v>
      </c>
      <c r="E387" s="140">
        <v>16.97</v>
      </c>
    </row>
    <row r="388" spans="1:5" ht="15" customHeight="1" x14ac:dyDescent="0.25">
      <c r="A388" s="136" t="s">
        <v>6018</v>
      </c>
      <c r="B388" s="136"/>
      <c r="C388" s="136" t="s">
        <v>6019</v>
      </c>
      <c r="D388" s="137" t="s">
        <v>19915</v>
      </c>
      <c r="E388" s="140">
        <v>17.77</v>
      </c>
    </row>
    <row r="389" spans="1:5" ht="15" customHeight="1" x14ac:dyDescent="0.25">
      <c r="A389" s="136" t="s">
        <v>6020</v>
      </c>
      <c r="B389" s="136"/>
      <c r="C389" s="136" t="s">
        <v>6021</v>
      </c>
      <c r="D389" s="137" t="s">
        <v>19915</v>
      </c>
      <c r="E389" s="140">
        <v>14.98</v>
      </c>
    </row>
    <row r="390" spans="1:5" ht="15" customHeight="1" x14ac:dyDescent="0.25">
      <c r="A390" s="136" t="s">
        <v>6022</v>
      </c>
      <c r="B390" s="136"/>
      <c r="C390" s="136" t="s">
        <v>20142</v>
      </c>
      <c r="D390" s="137" t="s">
        <v>2</v>
      </c>
      <c r="E390" s="140">
        <v>13.19</v>
      </c>
    </row>
    <row r="391" spans="1:5" ht="15" customHeight="1" x14ac:dyDescent="0.25">
      <c r="A391" s="136" t="s">
        <v>20143</v>
      </c>
      <c r="B391" s="136"/>
      <c r="C391" s="136" t="s">
        <v>28680</v>
      </c>
      <c r="D391" s="137" t="s">
        <v>39</v>
      </c>
      <c r="E391" s="139">
        <v>672.19</v>
      </c>
    </row>
    <row r="392" spans="1:5" ht="15" customHeight="1" x14ac:dyDescent="0.25">
      <c r="A392" s="136" t="s">
        <v>6023</v>
      </c>
      <c r="B392" s="136"/>
      <c r="C392" s="136" t="s">
        <v>20144</v>
      </c>
      <c r="D392" s="137" t="s">
        <v>39</v>
      </c>
      <c r="E392" s="141">
        <v>3181.23</v>
      </c>
    </row>
    <row r="393" spans="1:5" ht="15" customHeight="1" x14ac:dyDescent="0.25">
      <c r="A393" s="136" t="s">
        <v>6024</v>
      </c>
      <c r="B393" s="136"/>
      <c r="C393" s="136" t="s">
        <v>20145</v>
      </c>
      <c r="D393" s="137" t="s">
        <v>20146</v>
      </c>
      <c r="E393" s="139">
        <v>395.67</v>
      </c>
    </row>
    <row r="394" spans="1:5" ht="15" customHeight="1" x14ac:dyDescent="0.25">
      <c r="A394" s="136" t="s">
        <v>6025</v>
      </c>
      <c r="B394" s="136"/>
      <c r="C394" s="136" t="s">
        <v>20147</v>
      </c>
      <c r="D394" s="137" t="s">
        <v>2</v>
      </c>
      <c r="E394" s="139">
        <v>171.43</v>
      </c>
    </row>
    <row r="395" spans="1:5" ht="15" customHeight="1" x14ac:dyDescent="0.25">
      <c r="A395" s="136" t="s">
        <v>6026</v>
      </c>
      <c r="B395" s="136"/>
      <c r="C395" s="136" t="s">
        <v>20148</v>
      </c>
      <c r="D395" s="137" t="s">
        <v>3</v>
      </c>
      <c r="E395" s="138">
        <v>8.2799999999999994</v>
      </c>
    </row>
    <row r="396" spans="1:5" ht="15" customHeight="1" x14ac:dyDescent="0.25">
      <c r="A396" s="136" t="s">
        <v>6027</v>
      </c>
      <c r="B396" s="136"/>
      <c r="C396" s="136" t="s">
        <v>20149</v>
      </c>
      <c r="D396" s="137" t="s">
        <v>3</v>
      </c>
      <c r="E396" s="138">
        <v>6.32</v>
      </c>
    </row>
    <row r="397" spans="1:5" ht="15" customHeight="1" x14ac:dyDescent="0.25">
      <c r="A397" s="136" t="s">
        <v>20150</v>
      </c>
      <c r="B397" s="136"/>
      <c r="C397" s="136" t="s">
        <v>20151</v>
      </c>
      <c r="D397" s="137" t="s">
        <v>4</v>
      </c>
      <c r="E397" s="140">
        <v>58.58</v>
      </c>
    </row>
    <row r="398" spans="1:5" ht="15" customHeight="1" x14ac:dyDescent="0.25">
      <c r="A398" s="136" t="s">
        <v>6028</v>
      </c>
      <c r="B398" s="136"/>
      <c r="C398" s="136" t="s">
        <v>20152</v>
      </c>
      <c r="D398" s="137" t="s">
        <v>4</v>
      </c>
      <c r="E398" s="140">
        <v>15.75</v>
      </c>
    </row>
    <row r="399" spans="1:5" ht="15" customHeight="1" x14ac:dyDescent="0.25">
      <c r="A399" s="136" t="s">
        <v>6866</v>
      </c>
      <c r="B399" s="136"/>
      <c r="C399" s="136" t="s">
        <v>6867</v>
      </c>
      <c r="D399" s="137" t="s">
        <v>2</v>
      </c>
      <c r="E399" s="140">
        <v>43.01</v>
      </c>
    </row>
    <row r="400" spans="1:5" ht="15" customHeight="1" x14ac:dyDescent="0.25">
      <c r="A400" s="136" t="s">
        <v>6868</v>
      </c>
      <c r="B400" s="136"/>
      <c r="C400" s="136" t="s">
        <v>6869</v>
      </c>
      <c r="D400" s="137" t="s">
        <v>2</v>
      </c>
      <c r="E400" s="140">
        <v>43.67</v>
      </c>
    </row>
    <row r="401" spans="1:5" ht="15" customHeight="1" x14ac:dyDescent="0.25">
      <c r="A401" s="136" t="s">
        <v>6029</v>
      </c>
      <c r="B401" s="136"/>
      <c r="C401" s="136" t="s">
        <v>6030</v>
      </c>
      <c r="D401" s="137" t="s">
        <v>2</v>
      </c>
      <c r="E401" s="139">
        <v>113.3</v>
      </c>
    </row>
    <row r="402" spans="1:5" ht="15" customHeight="1" x14ac:dyDescent="0.25">
      <c r="A402" s="136" t="s">
        <v>6031</v>
      </c>
      <c r="B402" s="136"/>
      <c r="C402" s="136" t="s">
        <v>6032</v>
      </c>
      <c r="D402" s="137" t="s">
        <v>2</v>
      </c>
      <c r="E402" s="139">
        <v>207.83</v>
      </c>
    </row>
    <row r="403" spans="1:5" ht="15" customHeight="1" x14ac:dyDescent="0.25">
      <c r="A403" s="136" t="s">
        <v>6033</v>
      </c>
      <c r="B403" s="136"/>
      <c r="C403" s="136" t="s">
        <v>6034</v>
      </c>
      <c r="D403" s="137" t="s">
        <v>2</v>
      </c>
      <c r="E403" s="140">
        <v>68.67</v>
      </c>
    </row>
    <row r="404" spans="1:5" ht="15" customHeight="1" x14ac:dyDescent="0.25">
      <c r="A404" s="136" t="s">
        <v>6035</v>
      </c>
      <c r="B404" s="136"/>
      <c r="C404" s="136" t="s">
        <v>6036</v>
      </c>
      <c r="D404" s="137" t="s">
        <v>2</v>
      </c>
      <c r="E404" s="139">
        <v>108.1</v>
      </c>
    </row>
    <row r="405" spans="1:5" ht="15" customHeight="1" x14ac:dyDescent="0.25">
      <c r="A405" s="136" t="s">
        <v>6037</v>
      </c>
      <c r="B405" s="136"/>
      <c r="C405" s="136" t="s">
        <v>6038</v>
      </c>
      <c r="D405" s="137" t="s">
        <v>2</v>
      </c>
      <c r="E405" s="139">
        <v>105.1</v>
      </c>
    </row>
    <row r="406" spans="1:5" ht="15" customHeight="1" x14ac:dyDescent="0.25">
      <c r="A406" s="136" t="s">
        <v>6039</v>
      </c>
      <c r="B406" s="136"/>
      <c r="C406" s="136" t="s">
        <v>6040</v>
      </c>
      <c r="D406" s="137" t="s">
        <v>2</v>
      </c>
      <c r="E406" s="139">
        <v>194.51</v>
      </c>
    </row>
    <row r="407" spans="1:5" ht="15" customHeight="1" x14ac:dyDescent="0.25">
      <c r="A407" s="136" t="s">
        <v>6041</v>
      </c>
      <c r="B407" s="136"/>
      <c r="C407" s="136" t="s">
        <v>6042</v>
      </c>
      <c r="D407" s="137" t="s">
        <v>2</v>
      </c>
      <c r="E407" s="139">
        <v>188.92</v>
      </c>
    </row>
    <row r="408" spans="1:5" ht="15" customHeight="1" x14ac:dyDescent="0.25">
      <c r="A408" s="136" t="s">
        <v>6043</v>
      </c>
      <c r="B408" s="136"/>
      <c r="C408" s="136" t="s">
        <v>6044</v>
      </c>
      <c r="D408" s="137" t="s">
        <v>2</v>
      </c>
      <c r="E408" s="140">
        <v>77.010000000000005</v>
      </c>
    </row>
    <row r="409" spans="1:5" ht="15" customHeight="1" x14ac:dyDescent="0.25">
      <c r="A409" s="136" t="s">
        <v>6045</v>
      </c>
      <c r="B409" s="136"/>
      <c r="C409" s="136" t="s">
        <v>6046</v>
      </c>
      <c r="D409" s="137" t="s">
        <v>2</v>
      </c>
      <c r="E409" s="140">
        <v>65.900000000000006</v>
      </c>
    </row>
    <row r="410" spans="1:5" ht="15" customHeight="1" x14ac:dyDescent="0.25">
      <c r="A410" s="136" t="s">
        <v>6047</v>
      </c>
      <c r="B410" s="136"/>
      <c r="C410" s="136" t="s">
        <v>6048</v>
      </c>
      <c r="D410" s="137" t="s">
        <v>2</v>
      </c>
      <c r="E410" s="140">
        <v>79.31</v>
      </c>
    </row>
    <row r="411" spans="1:5" ht="15" customHeight="1" x14ac:dyDescent="0.25">
      <c r="A411" s="136" t="s">
        <v>6049</v>
      </c>
      <c r="B411" s="136"/>
      <c r="C411" s="136" t="s">
        <v>6050</v>
      </c>
      <c r="D411" s="137" t="s">
        <v>2</v>
      </c>
      <c r="E411" s="140">
        <v>48.77</v>
      </c>
    </row>
    <row r="412" spans="1:5" ht="15" customHeight="1" x14ac:dyDescent="0.25">
      <c r="A412" s="136" t="s">
        <v>6051</v>
      </c>
      <c r="B412" s="136"/>
      <c r="C412" s="136" t="s">
        <v>6052</v>
      </c>
      <c r="D412" s="137" t="s">
        <v>2</v>
      </c>
      <c r="E412" s="140">
        <v>75.83</v>
      </c>
    </row>
    <row r="413" spans="1:5" ht="15" customHeight="1" x14ac:dyDescent="0.25">
      <c r="A413" s="136" t="s">
        <v>6053</v>
      </c>
      <c r="B413" s="136"/>
      <c r="C413" s="136" t="s">
        <v>6054</v>
      </c>
      <c r="D413" s="137" t="s">
        <v>2</v>
      </c>
      <c r="E413" s="140">
        <v>73.069999999999993</v>
      </c>
    </row>
    <row r="414" spans="1:5" ht="15" customHeight="1" x14ac:dyDescent="0.25">
      <c r="A414" s="136" t="s">
        <v>6055</v>
      </c>
      <c r="B414" s="136"/>
      <c r="C414" s="136" t="s">
        <v>6056</v>
      </c>
      <c r="D414" s="137" t="s">
        <v>2</v>
      </c>
      <c r="E414" s="140">
        <v>92.06</v>
      </c>
    </row>
    <row r="415" spans="1:5" ht="15" customHeight="1" x14ac:dyDescent="0.25">
      <c r="A415" s="136" t="s">
        <v>6057</v>
      </c>
      <c r="B415" s="136"/>
      <c r="C415" s="136" t="s">
        <v>6058</v>
      </c>
      <c r="D415" s="137" t="s">
        <v>2</v>
      </c>
      <c r="E415" s="140">
        <v>88.59</v>
      </c>
    </row>
    <row r="416" spans="1:5" ht="15" customHeight="1" x14ac:dyDescent="0.25">
      <c r="A416" s="136" t="s">
        <v>6059</v>
      </c>
      <c r="B416" s="136"/>
      <c r="C416" s="136" t="s">
        <v>6060</v>
      </c>
      <c r="D416" s="137" t="s">
        <v>2</v>
      </c>
      <c r="E416" s="140">
        <v>61.24</v>
      </c>
    </row>
    <row r="417" spans="1:5" ht="15" customHeight="1" x14ac:dyDescent="0.25">
      <c r="A417" s="136" t="s">
        <v>6061</v>
      </c>
      <c r="B417" s="136"/>
      <c r="C417" s="136" t="s">
        <v>6062</v>
      </c>
      <c r="D417" s="137" t="s">
        <v>2</v>
      </c>
      <c r="E417" s="140">
        <v>59.16</v>
      </c>
    </row>
    <row r="418" spans="1:5" ht="15" customHeight="1" x14ac:dyDescent="0.25">
      <c r="A418" s="136" t="s">
        <v>6063</v>
      </c>
      <c r="B418" s="136"/>
      <c r="C418" s="136" t="s">
        <v>6064</v>
      </c>
      <c r="D418" s="137" t="s">
        <v>2</v>
      </c>
      <c r="E418" s="140">
        <v>80.400000000000006</v>
      </c>
    </row>
    <row r="419" spans="1:5" ht="15" customHeight="1" x14ac:dyDescent="0.25">
      <c r="A419" s="136" t="s">
        <v>6065</v>
      </c>
      <c r="B419" s="136"/>
      <c r="C419" s="136" t="s">
        <v>6066</v>
      </c>
      <c r="D419" s="137" t="s">
        <v>2</v>
      </c>
      <c r="E419" s="140">
        <v>75.09</v>
      </c>
    </row>
    <row r="420" spans="1:5" ht="15" customHeight="1" x14ac:dyDescent="0.25">
      <c r="A420" s="136" t="s">
        <v>6067</v>
      </c>
      <c r="B420" s="136"/>
      <c r="C420" s="136" t="s">
        <v>6068</v>
      </c>
      <c r="D420" s="137" t="s">
        <v>2</v>
      </c>
      <c r="E420" s="140">
        <v>95.56</v>
      </c>
    </row>
    <row r="421" spans="1:5" ht="15" customHeight="1" x14ac:dyDescent="0.25">
      <c r="A421" s="136" t="s">
        <v>6069</v>
      </c>
      <c r="B421" s="136"/>
      <c r="C421" s="136" t="s">
        <v>6070</v>
      </c>
      <c r="D421" s="137" t="s">
        <v>2</v>
      </c>
      <c r="E421" s="140">
        <v>89.02</v>
      </c>
    </row>
    <row r="422" spans="1:5" ht="15" customHeight="1" x14ac:dyDescent="0.25">
      <c r="A422" s="136" t="s">
        <v>6071</v>
      </c>
      <c r="B422" s="136"/>
      <c r="C422" s="136" t="s">
        <v>6072</v>
      </c>
      <c r="D422" s="137" t="s">
        <v>2</v>
      </c>
      <c r="E422" s="140">
        <v>62.89</v>
      </c>
    </row>
    <row r="423" spans="1:5" ht="15" customHeight="1" x14ac:dyDescent="0.25">
      <c r="A423" s="136" t="s">
        <v>6073</v>
      </c>
      <c r="B423" s="136"/>
      <c r="C423" s="136" t="s">
        <v>6074</v>
      </c>
      <c r="D423" s="137" t="s">
        <v>2</v>
      </c>
      <c r="E423" s="140">
        <v>59.2</v>
      </c>
    </row>
    <row r="424" spans="1:5" ht="15" customHeight="1" x14ac:dyDescent="0.25">
      <c r="A424" s="136" t="s">
        <v>6075</v>
      </c>
      <c r="B424" s="136"/>
      <c r="C424" s="136" t="s">
        <v>6076</v>
      </c>
      <c r="D424" s="137" t="s">
        <v>3</v>
      </c>
      <c r="E424" s="140">
        <v>19.05</v>
      </c>
    </row>
    <row r="425" spans="1:5" ht="15" customHeight="1" x14ac:dyDescent="0.25">
      <c r="A425" s="136" t="s">
        <v>6077</v>
      </c>
      <c r="B425" s="136"/>
      <c r="C425" s="136" t="s">
        <v>6078</v>
      </c>
      <c r="D425" s="137" t="s">
        <v>3</v>
      </c>
      <c r="E425" s="140">
        <v>18.559999999999999</v>
      </c>
    </row>
    <row r="426" spans="1:5" ht="15" customHeight="1" x14ac:dyDescent="0.25">
      <c r="A426" s="136" t="s">
        <v>6079</v>
      </c>
      <c r="B426" s="136"/>
      <c r="C426" s="136" t="s">
        <v>6080</v>
      </c>
      <c r="D426" s="137" t="s">
        <v>3</v>
      </c>
      <c r="E426" s="140">
        <v>20.27</v>
      </c>
    </row>
    <row r="427" spans="1:5" ht="15" customHeight="1" x14ac:dyDescent="0.25">
      <c r="A427" s="136" t="s">
        <v>6081</v>
      </c>
      <c r="B427" s="136"/>
      <c r="C427" s="136" t="s">
        <v>6082</v>
      </c>
      <c r="D427" s="137" t="s">
        <v>3</v>
      </c>
      <c r="E427" s="140">
        <v>19.66</v>
      </c>
    </row>
    <row r="428" spans="1:5" ht="15" customHeight="1" x14ac:dyDescent="0.25">
      <c r="A428" s="136" t="s">
        <v>6083</v>
      </c>
      <c r="B428" s="136"/>
      <c r="C428" s="136" t="s">
        <v>6084</v>
      </c>
      <c r="D428" s="137" t="s">
        <v>3</v>
      </c>
      <c r="E428" s="140">
        <v>23.84</v>
      </c>
    </row>
    <row r="429" spans="1:5" ht="15" customHeight="1" x14ac:dyDescent="0.25">
      <c r="A429" s="136" t="s">
        <v>6085</v>
      </c>
      <c r="B429" s="136"/>
      <c r="C429" s="136" t="s">
        <v>6086</v>
      </c>
      <c r="D429" s="137" t="s">
        <v>3</v>
      </c>
      <c r="E429" s="140">
        <v>23.13</v>
      </c>
    </row>
    <row r="430" spans="1:5" ht="15" customHeight="1" x14ac:dyDescent="0.25">
      <c r="A430" s="136" t="s">
        <v>6087</v>
      </c>
      <c r="B430" s="136"/>
      <c r="C430" s="136" t="s">
        <v>6088</v>
      </c>
      <c r="D430" s="137" t="s">
        <v>3</v>
      </c>
      <c r="E430" s="140">
        <v>15.5</v>
      </c>
    </row>
    <row r="431" spans="1:5" ht="15" customHeight="1" x14ac:dyDescent="0.25">
      <c r="A431" s="136" t="s">
        <v>6089</v>
      </c>
      <c r="B431" s="136"/>
      <c r="C431" s="136" t="s">
        <v>6090</v>
      </c>
      <c r="D431" s="137" t="s">
        <v>3</v>
      </c>
      <c r="E431" s="140">
        <v>15.11</v>
      </c>
    </row>
    <row r="432" spans="1:5" ht="15" customHeight="1" x14ac:dyDescent="0.25">
      <c r="A432" s="136" t="s">
        <v>6091</v>
      </c>
      <c r="B432" s="136"/>
      <c r="C432" s="136" t="s">
        <v>6092</v>
      </c>
      <c r="D432" s="137" t="s">
        <v>2</v>
      </c>
      <c r="E432" s="140">
        <v>82.85</v>
      </c>
    </row>
    <row r="433" spans="1:5" ht="15" customHeight="1" x14ac:dyDescent="0.25">
      <c r="A433" s="136" t="s">
        <v>6093</v>
      </c>
      <c r="B433" s="136"/>
      <c r="C433" s="136" t="s">
        <v>6094</v>
      </c>
      <c r="D433" s="137" t="s">
        <v>2</v>
      </c>
      <c r="E433" s="139">
        <v>130</v>
      </c>
    </row>
    <row r="434" spans="1:5" ht="15" customHeight="1" x14ac:dyDescent="0.25">
      <c r="A434" s="136" t="s">
        <v>6095</v>
      </c>
      <c r="B434" s="136"/>
      <c r="C434" s="136" t="s">
        <v>6096</v>
      </c>
      <c r="D434" s="137" t="s">
        <v>2</v>
      </c>
      <c r="E434" s="139">
        <v>167.19</v>
      </c>
    </row>
    <row r="435" spans="1:5" ht="15" customHeight="1" x14ac:dyDescent="0.25">
      <c r="A435" s="136" t="s">
        <v>6115</v>
      </c>
      <c r="B435" s="136"/>
      <c r="C435" s="136" t="s">
        <v>6116</v>
      </c>
      <c r="D435" s="137" t="s">
        <v>2</v>
      </c>
      <c r="E435" s="139">
        <v>122.17</v>
      </c>
    </row>
    <row r="436" spans="1:5" ht="15" customHeight="1" x14ac:dyDescent="0.25">
      <c r="A436" s="136" t="s">
        <v>6117</v>
      </c>
      <c r="B436" s="136"/>
      <c r="C436" s="136" t="s">
        <v>6118</v>
      </c>
      <c r="D436" s="137" t="s">
        <v>2</v>
      </c>
      <c r="E436" s="139">
        <v>110.19</v>
      </c>
    </row>
    <row r="437" spans="1:5" ht="15" customHeight="1" x14ac:dyDescent="0.25">
      <c r="A437" s="136" t="s">
        <v>6119</v>
      </c>
      <c r="B437" s="136"/>
      <c r="C437" s="136" t="s">
        <v>6120</v>
      </c>
      <c r="D437" s="137" t="s">
        <v>2</v>
      </c>
      <c r="E437" s="141">
        <v>1531.22</v>
      </c>
    </row>
    <row r="438" spans="1:5" ht="15" customHeight="1" x14ac:dyDescent="0.25">
      <c r="A438" s="136" t="s">
        <v>6121</v>
      </c>
      <c r="B438" s="136"/>
      <c r="C438" s="136" t="s">
        <v>6122</v>
      </c>
      <c r="D438" s="137" t="s">
        <v>2</v>
      </c>
      <c r="E438" s="141">
        <v>1526.11</v>
      </c>
    </row>
    <row r="439" spans="1:5" ht="15" customHeight="1" x14ac:dyDescent="0.25">
      <c r="A439" s="136" t="s">
        <v>6123</v>
      </c>
      <c r="B439" s="136"/>
      <c r="C439" s="136" t="s">
        <v>6124</v>
      </c>
      <c r="D439" s="137" t="s">
        <v>2</v>
      </c>
      <c r="E439" s="139">
        <v>626.30999999999995</v>
      </c>
    </row>
    <row r="440" spans="1:5" ht="15" customHeight="1" x14ac:dyDescent="0.25">
      <c r="A440" s="136" t="s">
        <v>6127</v>
      </c>
      <c r="B440" s="136"/>
      <c r="C440" s="136" t="s">
        <v>6128</v>
      </c>
      <c r="D440" s="137" t="s">
        <v>3</v>
      </c>
      <c r="E440" s="138">
        <v>6.54</v>
      </c>
    </row>
    <row r="441" spans="1:5" ht="15" customHeight="1" x14ac:dyDescent="0.25">
      <c r="A441" s="136" t="s">
        <v>6129</v>
      </c>
      <c r="B441" s="136"/>
      <c r="C441" s="136" t="s">
        <v>6130</v>
      </c>
      <c r="D441" s="137" t="s">
        <v>3</v>
      </c>
      <c r="E441" s="138">
        <v>9.51</v>
      </c>
    </row>
    <row r="442" spans="1:5" ht="15" customHeight="1" x14ac:dyDescent="0.25">
      <c r="A442" s="136" t="s">
        <v>6131</v>
      </c>
      <c r="B442" s="136"/>
      <c r="C442" s="136" t="s">
        <v>28681</v>
      </c>
      <c r="D442" s="137" t="s">
        <v>39</v>
      </c>
      <c r="E442" s="141">
        <v>3001.15</v>
      </c>
    </row>
    <row r="443" spans="1:5" ht="15" customHeight="1" x14ac:dyDescent="0.25">
      <c r="A443" s="136" t="s">
        <v>6132</v>
      </c>
      <c r="B443" s="136"/>
      <c r="C443" s="136" t="s">
        <v>28682</v>
      </c>
      <c r="D443" s="137" t="s">
        <v>39</v>
      </c>
      <c r="E443" s="141">
        <v>2795.58</v>
      </c>
    </row>
    <row r="444" spans="1:5" ht="15" customHeight="1" x14ac:dyDescent="0.25">
      <c r="A444" s="136" t="s">
        <v>6133</v>
      </c>
      <c r="B444" s="136"/>
      <c r="C444" s="136" t="s">
        <v>16571</v>
      </c>
      <c r="D444" s="137" t="s">
        <v>2</v>
      </c>
      <c r="E444" s="139">
        <v>105.89</v>
      </c>
    </row>
    <row r="445" spans="1:5" ht="15" customHeight="1" x14ac:dyDescent="0.25">
      <c r="A445" s="136" t="s">
        <v>6134</v>
      </c>
      <c r="B445" s="136"/>
      <c r="C445" s="136" t="s">
        <v>16572</v>
      </c>
      <c r="D445" s="137" t="s">
        <v>2</v>
      </c>
      <c r="E445" s="140">
        <v>95.49</v>
      </c>
    </row>
    <row r="446" spans="1:5" ht="15" customHeight="1" x14ac:dyDescent="0.25">
      <c r="A446" s="136" t="s">
        <v>6135</v>
      </c>
      <c r="B446" s="136"/>
      <c r="C446" s="136" t="s">
        <v>16573</v>
      </c>
      <c r="D446" s="137" t="s">
        <v>2</v>
      </c>
      <c r="E446" s="139">
        <v>116.3</v>
      </c>
    </row>
    <row r="447" spans="1:5" ht="15" customHeight="1" x14ac:dyDescent="0.25">
      <c r="A447" s="136" t="s">
        <v>6136</v>
      </c>
      <c r="B447" s="136"/>
      <c r="C447" s="136" t="s">
        <v>34449</v>
      </c>
      <c r="D447" s="137" t="s">
        <v>2</v>
      </c>
      <c r="E447" s="139">
        <v>100.93</v>
      </c>
    </row>
    <row r="448" spans="1:5" ht="15" customHeight="1" x14ac:dyDescent="0.25">
      <c r="A448" s="136" t="s">
        <v>6137</v>
      </c>
      <c r="B448" s="136"/>
      <c r="C448" s="136" t="s">
        <v>34450</v>
      </c>
      <c r="D448" s="137" t="s">
        <v>2</v>
      </c>
      <c r="E448" s="139">
        <v>100.44</v>
      </c>
    </row>
    <row r="449" spans="1:5" ht="15" customHeight="1" x14ac:dyDescent="0.25">
      <c r="A449" s="136" t="s">
        <v>6138</v>
      </c>
      <c r="B449" s="136"/>
      <c r="C449" s="136" t="s">
        <v>34451</v>
      </c>
      <c r="D449" s="137" t="s">
        <v>2</v>
      </c>
      <c r="E449" s="139">
        <v>315.33999999999997</v>
      </c>
    </row>
    <row r="450" spans="1:5" ht="15" customHeight="1" x14ac:dyDescent="0.25">
      <c r="A450" s="136" t="s">
        <v>6139</v>
      </c>
      <c r="B450" s="136"/>
      <c r="C450" s="136" t="s">
        <v>34452</v>
      </c>
      <c r="D450" s="137" t="s">
        <v>2</v>
      </c>
      <c r="E450" s="139">
        <v>243.86</v>
      </c>
    </row>
    <row r="451" spans="1:5" ht="15" customHeight="1" x14ac:dyDescent="0.25">
      <c r="A451" s="136" t="s">
        <v>6140</v>
      </c>
      <c r="B451" s="136"/>
      <c r="C451" s="136" t="s">
        <v>34453</v>
      </c>
      <c r="D451" s="137" t="s">
        <v>2</v>
      </c>
      <c r="E451" s="139">
        <v>694.61</v>
      </c>
    </row>
    <row r="452" spans="1:5" ht="15" customHeight="1" x14ac:dyDescent="0.25">
      <c r="A452" s="136" t="s">
        <v>6141</v>
      </c>
      <c r="B452" s="136"/>
      <c r="C452" s="136" t="s">
        <v>34454</v>
      </c>
      <c r="D452" s="137" t="s">
        <v>2</v>
      </c>
      <c r="E452" s="139">
        <v>602.13</v>
      </c>
    </row>
    <row r="453" spans="1:5" ht="15" customHeight="1" x14ac:dyDescent="0.25">
      <c r="A453" s="136" t="s">
        <v>6142</v>
      </c>
      <c r="B453" s="136"/>
      <c r="C453" s="136" t="s">
        <v>34455</v>
      </c>
      <c r="D453" s="137" t="s">
        <v>2</v>
      </c>
      <c r="E453" s="139">
        <v>590.64</v>
      </c>
    </row>
    <row r="454" spans="1:5" ht="15" customHeight="1" x14ac:dyDescent="0.25">
      <c r="A454" s="136" t="s">
        <v>6143</v>
      </c>
      <c r="B454" s="136"/>
      <c r="C454" s="136" t="s">
        <v>6144</v>
      </c>
      <c r="D454" s="137" t="s">
        <v>15645</v>
      </c>
      <c r="E454" s="139">
        <v>494</v>
      </c>
    </row>
    <row r="455" spans="1:5" ht="15" customHeight="1" x14ac:dyDescent="0.25">
      <c r="A455" s="136" t="s">
        <v>6145</v>
      </c>
      <c r="B455" s="136"/>
      <c r="C455" s="136" t="s">
        <v>34456</v>
      </c>
      <c r="D455" s="137" t="s">
        <v>2</v>
      </c>
      <c r="E455" s="139">
        <v>360.27</v>
      </c>
    </row>
    <row r="456" spans="1:5" ht="15" customHeight="1" x14ac:dyDescent="0.25">
      <c r="A456" s="136" t="s">
        <v>6146</v>
      </c>
      <c r="B456" s="136"/>
      <c r="C456" s="136" t="s">
        <v>6147</v>
      </c>
      <c r="D456" s="137" t="s">
        <v>2</v>
      </c>
      <c r="E456" s="139">
        <v>363.21</v>
      </c>
    </row>
    <row r="457" spans="1:5" ht="15" customHeight="1" x14ac:dyDescent="0.25">
      <c r="A457" s="136" t="s">
        <v>6148</v>
      </c>
      <c r="B457" s="136"/>
      <c r="C457" s="136" t="s">
        <v>6149</v>
      </c>
      <c r="D457" s="137" t="s">
        <v>2</v>
      </c>
      <c r="E457" s="139">
        <v>399.5</v>
      </c>
    </row>
    <row r="458" spans="1:5" ht="15" customHeight="1" x14ac:dyDescent="0.25">
      <c r="A458" s="136" t="s">
        <v>6150</v>
      </c>
      <c r="B458" s="136"/>
      <c r="C458" s="136" t="s">
        <v>6151</v>
      </c>
      <c r="D458" s="137" t="s">
        <v>2</v>
      </c>
      <c r="E458" s="139">
        <v>399.5</v>
      </c>
    </row>
    <row r="459" spans="1:5" ht="15" customHeight="1" x14ac:dyDescent="0.25">
      <c r="A459" s="136" t="s">
        <v>6152</v>
      </c>
      <c r="B459" s="136"/>
      <c r="C459" s="136" t="s">
        <v>6153</v>
      </c>
      <c r="D459" s="137" t="s">
        <v>2</v>
      </c>
      <c r="E459" s="139">
        <v>368.52</v>
      </c>
    </row>
    <row r="460" spans="1:5" ht="15" customHeight="1" x14ac:dyDescent="0.25">
      <c r="A460" s="136" t="s">
        <v>6718</v>
      </c>
      <c r="B460" s="136"/>
      <c r="C460" s="136" t="s">
        <v>34457</v>
      </c>
      <c r="D460" s="137" t="s">
        <v>2</v>
      </c>
      <c r="E460" s="139">
        <v>394.1</v>
      </c>
    </row>
    <row r="461" spans="1:5" ht="15" customHeight="1" x14ac:dyDescent="0.25">
      <c r="A461" s="136" t="s">
        <v>6717</v>
      </c>
      <c r="B461" s="136"/>
      <c r="C461" s="136" t="s">
        <v>34458</v>
      </c>
      <c r="D461" s="137" t="s">
        <v>2</v>
      </c>
      <c r="E461" s="139">
        <v>418.25</v>
      </c>
    </row>
    <row r="462" spans="1:5" ht="15" customHeight="1" x14ac:dyDescent="0.25">
      <c r="A462" s="136" t="s">
        <v>6719</v>
      </c>
      <c r="B462" s="136"/>
      <c r="C462" s="136" t="s">
        <v>34459</v>
      </c>
      <c r="D462" s="137" t="s">
        <v>2</v>
      </c>
      <c r="E462" s="139">
        <v>530.75</v>
      </c>
    </row>
    <row r="463" spans="1:5" ht="15" customHeight="1" x14ac:dyDescent="0.25">
      <c r="A463" s="136" t="s">
        <v>6720</v>
      </c>
      <c r="B463" s="136"/>
      <c r="C463" s="136" t="s">
        <v>34460</v>
      </c>
      <c r="D463" s="137" t="s">
        <v>2</v>
      </c>
      <c r="E463" s="139">
        <v>549.52</v>
      </c>
    </row>
    <row r="464" spans="1:5" ht="15" customHeight="1" x14ac:dyDescent="0.25">
      <c r="A464" s="136" t="s">
        <v>20153</v>
      </c>
      <c r="B464" s="136"/>
      <c r="C464" s="136" t="s">
        <v>28683</v>
      </c>
      <c r="D464" s="137" t="s">
        <v>15645</v>
      </c>
      <c r="E464" s="140">
        <v>91.63</v>
      </c>
    </row>
    <row r="465" spans="1:5" ht="15" customHeight="1" x14ac:dyDescent="0.25">
      <c r="A465" s="136" t="s">
        <v>20154</v>
      </c>
      <c r="B465" s="136"/>
      <c r="C465" s="136" t="s">
        <v>20155</v>
      </c>
      <c r="D465" s="137" t="s">
        <v>15645</v>
      </c>
      <c r="E465" s="139">
        <v>133.65</v>
      </c>
    </row>
    <row r="466" spans="1:5" ht="15" customHeight="1" x14ac:dyDescent="0.25">
      <c r="A466" s="136" t="s">
        <v>20156</v>
      </c>
      <c r="B466" s="136"/>
      <c r="C466" s="136" t="s">
        <v>20157</v>
      </c>
      <c r="D466" s="137" t="s">
        <v>2</v>
      </c>
      <c r="E466" s="139">
        <v>892.84</v>
      </c>
    </row>
    <row r="467" spans="1:5" ht="15" customHeight="1" x14ac:dyDescent="0.25">
      <c r="A467" s="136" t="s">
        <v>20158</v>
      </c>
      <c r="B467" s="136"/>
      <c r="C467" s="136" t="s">
        <v>20159</v>
      </c>
      <c r="D467" s="137" t="s">
        <v>2</v>
      </c>
      <c r="E467" s="139">
        <v>600.54</v>
      </c>
    </row>
    <row r="468" spans="1:5" ht="15" customHeight="1" x14ac:dyDescent="0.25">
      <c r="A468" s="136" t="s">
        <v>20160</v>
      </c>
      <c r="B468" s="136"/>
      <c r="C468" s="136" t="s">
        <v>20161</v>
      </c>
      <c r="D468" s="137" t="s">
        <v>2</v>
      </c>
      <c r="E468" s="141">
        <v>1042.5</v>
      </c>
    </row>
    <row r="469" spans="1:5" ht="15" customHeight="1" x14ac:dyDescent="0.25">
      <c r="A469" s="136" t="s">
        <v>20162</v>
      </c>
      <c r="B469" s="136"/>
      <c r="C469" s="136" t="s">
        <v>20163</v>
      </c>
      <c r="D469" s="137" t="s">
        <v>2</v>
      </c>
      <c r="E469" s="139">
        <v>937.94</v>
      </c>
    </row>
    <row r="470" spans="1:5" ht="15" customHeight="1" x14ac:dyDescent="0.25">
      <c r="A470" s="136" t="s">
        <v>6155</v>
      </c>
      <c r="B470" s="136"/>
      <c r="C470" s="136" t="s">
        <v>34461</v>
      </c>
      <c r="D470" s="137" t="s">
        <v>2</v>
      </c>
      <c r="E470" s="140">
        <v>97.11</v>
      </c>
    </row>
    <row r="471" spans="1:5" ht="15" customHeight="1" x14ac:dyDescent="0.25">
      <c r="A471" s="136" t="s">
        <v>6156</v>
      </c>
      <c r="B471" s="136"/>
      <c r="C471" s="136" t="s">
        <v>34462</v>
      </c>
      <c r="D471" s="137" t="s">
        <v>2</v>
      </c>
      <c r="E471" s="139">
        <v>158.05000000000001</v>
      </c>
    </row>
    <row r="472" spans="1:5" ht="15" customHeight="1" x14ac:dyDescent="0.25">
      <c r="A472" s="136" t="s">
        <v>6157</v>
      </c>
      <c r="B472" s="136"/>
      <c r="C472" s="136" t="s">
        <v>34463</v>
      </c>
      <c r="D472" s="137" t="s">
        <v>2</v>
      </c>
      <c r="E472" s="140">
        <v>63.67</v>
      </c>
    </row>
    <row r="473" spans="1:5" ht="15" customHeight="1" x14ac:dyDescent="0.25">
      <c r="A473" s="136" t="s">
        <v>6158</v>
      </c>
      <c r="B473" s="136"/>
      <c r="C473" s="136" t="s">
        <v>34464</v>
      </c>
      <c r="D473" s="137" t="s">
        <v>2</v>
      </c>
      <c r="E473" s="139">
        <v>476.93</v>
      </c>
    </row>
    <row r="474" spans="1:5" ht="15" customHeight="1" x14ac:dyDescent="0.25">
      <c r="A474" s="136" t="s">
        <v>6159</v>
      </c>
      <c r="B474" s="136"/>
      <c r="C474" s="136" t="s">
        <v>34465</v>
      </c>
      <c r="D474" s="137" t="s">
        <v>2</v>
      </c>
      <c r="E474" s="139">
        <v>499.45</v>
      </c>
    </row>
    <row r="475" spans="1:5" ht="15" customHeight="1" x14ac:dyDescent="0.25">
      <c r="A475" s="136" t="s">
        <v>6160</v>
      </c>
      <c r="B475" s="136"/>
      <c r="C475" s="136" t="s">
        <v>34466</v>
      </c>
      <c r="D475" s="137" t="s">
        <v>2</v>
      </c>
      <c r="E475" s="139">
        <v>560.94000000000005</v>
      </c>
    </row>
    <row r="476" spans="1:5" ht="15" customHeight="1" x14ac:dyDescent="0.25">
      <c r="A476" s="136" t="s">
        <v>6161</v>
      </c>
      <c r="B476" s="136"/>
      <c r="C476" s="136" t="s">
        <v>34467</v>
      </c>
      <c r="D476" s="137" t="s">
        <v>2</v>
      </c>
      <c r="E476" s="139">
        <v>566.87</v>
      </c>
    </row>
    <row r="477" spans="1:5" ht="15" customHeight="1" x14ac:dyDescent="0.25">
      <c r="A477" s="136" t="s">
        <v>6162</v>
      </c>
      <c r="B477" s="136"/>
      <c r="C477" s="136" t="s">
        <v>34468</v>
      </c>
      <c r="D477" s="137" t="s">
        <v>2</v>
      </c>
      <c r="E477" s="139">
        <v>396.5</v>
      </c>
    </row>
    <row r="478" spans="1:5" ht="15" customHeight="1" x14ac:dyDescent="0.25">
      <c r="A478" s="136" t="s">
        <v>6163</v>
      </c>
      <c r="B478" s="136"/>
      <c r="C478" s="136" t="s">
        <v>34469</v>
      </c>
      <c r="D478" s="137" t="s">
        <v>2</v>
      </c>
      <c r="E478" s="139">
        <v>393.03</v>
      </c>
    </row>
    <row r="479" spans="1:5" ht="15" customHeight="1" x14ac:dyDescent="0.25">
      <c r="A479" s="136" t="s">
        <v>6164</v>
      </c>
      <c r="B479" s="136"/>
      <c r="C479" s="136" t="s">
        <v>34470</v>
      </c>
      <c r="D479" s="137" t="s">
        <v>2</v>
      </c>
      <c r="E479" s="139">
        <v>648.63</v>
      </c>
    </row>
    <row r="480" spans="1:5" ht="15" customHeight="1" x14ac:dyDescent="0.25">
      <c r="A480" s="136" t="s">
        <v>20164</v>
      </c>
      <c r="B480" s="136"/>
      <c r="C480" s="136" t="s">
        <v>20165</v>
      </c>
      <c r="D480" s="137" t="s">
        <v>15645</v>
      </c>
      <c r="E480" s="139">
        <v>179.58</v>
      </c>
    </row>
    <row r="481" spans="1:5" ht="15" customHeight="1" x14ac:dyDescent="0.25">
      <c r="A481" s="136" t="s">
        <v>20166</v>
      </c>
      <c r="B481" s="136"/>
      <c r="C481" s="136" t="s">
        <v>28684</v>
      </c>
      <c r="D481" s="137" t="s">
        <v>15645</v>
      </c>
      <c r="E481" s="139">
        <v>196.68</v>
      </c>
    </row>
    <row r="482" spans="1:5" ht="15" customHeight="1" x14ac:dyDescent="0.25">
      <c r="A482" s="136" t="s">
        <v>20167</v>
      </c>
      <c r="B482" s="136"/>
      <c r="C482" s="136" t="s">
        <v>20168</v>
      </c>
      <c r="D482" s="137" t="s">
        <v>15645</v>
      </c>
      <c r="E482" s="141">
        <v>2101.7199999999998</v>
      </c>
    </row>
    <row r="483" spans="1:5" ht="15" customHeight="1" x14ac:dyDescent="0.25">
      <c r="A483" s="136" t="s">
        <v>20169</v>
      </c>
      <c r="B483" s="136"/>
      <c r="C483" s="136" t="s">
        <v>20170</v>
      </c>
      <c r="D483" s="137" t="s">
        <v>15645</v>
      </c>
      <c r="E483" s="141">
        <v>2271.87</v>
      </c>
    </row>
    <row r="484" spans="1:5" ht="15" customHeight="1" x14ac:dyDescent="0.25">
      <c r="A484" s="136" t="s">
        <v>20171</v>
      </c>
      <c r="B484" s="136"/>
      <c r="C484" s="136" t="s">
        <v>20172</v>
      </c>
      <c r="D484" s="137" t="s">
        <v>15645</v>
      </c>
      <c r="E484" s="141">
        <v>2442</v>
      </c>
    </row>
    <row r="485" spans="1:5" ht="15" customHeight="1" x14ac:dyDescent="0.25">
      <c r="A485" s="136" t="s">
        <v>20173</v>
      </c>
      <c r="B485" s="136"/>
      <c r="C485" s="136" t="s">
        <v>20174</v>
      </c>
      <c r="D485" s="137" t="s">
        <v>15645</v>
      </c>
      <c r="E485" s="141">
        <v>1643.64</v>
      </c>
    </row>
    <row r="486" spans="1:5" ht="15" customHeight="1" x14ac:dyDescent="0.25">
      <c r="A486" s="136" t="s">
        <v>20175</v>
      </c>
      <c r="B486" s="136"/>
      <c r="C486" s="136" t="s">
        <v>20176</v>
      </c>
      <c r="D486" s="137" t="s">
        <v>15645</v>
      </c>
      <c r="E486" s="141">
        <v>1792.21</v>
      </c>
    </row>
    <row r="487" spans="1:5" ht="15" customHeight="1" x14ac:dyDescent="0.25">
      <c r="A487" s="136" t="s">
        <v>20177</v>
      </c>
      <c r="B487" s="136"/>
      <c r="C487" s="136" t="s">
        <v>20178</v>
      </c>
      <c r="D487" s="137" t="s">
        <v>15645</v>
      </c>
      <c r="E487" s="141">
        <v>1940.86</v>
      </c>
    </row>
    <row r="488" spans="1:5" ht="15" customHeight="1" x14ac:dyDescent="0.25">
      <c r="A488" s="136" t="s">
        <v>20179</v>
      </c>
      <c r="B488" s="136"/>
      <c r="C488" s="136" t="s">
        <v>20180</v>
      </c>
      <c r="D488" s="137" t="s">
        <v>15645</v>
      </c>
      <c r="E488" s="141">
        <v>2089.52</v>
      </c>
    </row>
    <row r="489" spans="1:5" ht="15" customHeight="1" x14ac:dyDescent="0.25">
      <c r="A489" s="136" t="s">
        <v>6154</v>
      </c>
      <c r="B489" s="136"/>
      <c r="C489" s="136" t="s">
        <v>34471</v>
      </c>
      <c r="D489" s="137" t="s">
        <v>2</v>
      </c>
      <c r="E489" s="139">
        <v>139.81</v>
      </c>
    </row>
    <row r="490" spans="1:5" ht="15" customHeight="1" x14ac:dyDescent="0.25">
      <c r="A490" s="136" t="s">
        <v>6173</v>
      </c>
      <c r="B490" s="136"/>
      <c r="C490" s="136" t="s">
        <v>34472</v>
      </c>
      <c r="D490" s="137" t="s">
        <v>2</v>
      </c>
      <c r="E490" s="139">
        <v>406.09</v>
      </c>
    </row>
    <row r="491" spans="1:5" ht="15" customHeight="1" x14ac:dyDescent="0.25">
      <c r="A491" s="136" t="s">
        <v>6165</v>
      </c>
      <c r="B491" s="136"/>
      <c r="C491" s="136" t="s">
        <v>34473</v>
      </c>
      <c r="D491" s="137" t="s">
        <v>15645</v>
      </c>
      <c r="E491" s="139">
        <v>479.85</v>
      </c>
    </row>
    <row r="492" spans="1:5" ht="15" customHeight="1" x14ac:dyDescent="0.25">
      <c r="A492" s="136" t="s">
        <v>6166</v>
      </c>
      <c r="B492" s="136"/>
      <c r="C492" s="136" t="s">
        <v>34474</v>
      </c>
      <c r="D492" s="137" t="s">
        <v>15645</v>
      </c>
      <c r="E492" s="139">
        <v>516.03</v>
      </c>
    </row>
    <row r="493" spans="1:5" ht="15" customHeight="1" x14ac:dyDescent="0.25">
      <c r="A493" s="136" t="s">
        <v>6168</v>
      </c>
      <c r="B493" s="136"/>
      <c r="C493" s="136" t="s">
        <v>34475</v>
      </c>
      <c r="D493" s="137" t="s">
        <v>15645</v>
      </c>
      <c r="E493" s="139">
        <v>709.69</v>
      </c>
    </row>
    <row r="494" spans="1:5" ht="15" customHeight="1" x14ac:dyDescent="0.25">
      <c r="A494" s="136" t="s">
        <v>6167</v>
      </c>
      <c r="B494" s="136"/>
      <c r="C494" s="136" t="s">
        <v>34476</v>
      </c>
      <c r="D494" s="137" t="s">
        <v>15645</v>
      </c>
      <c r="E494" s="139">
        <v>572.61</v>
      </c>
    </row>
    <row r="495" spans="1:5" ht="15" customHeight="1" x14ac:dyDescent="0.25">
      <c r="A495" s="136" t="s">
        <v>6169</v>
      </c>
      <c r="B495" s="136"/>
      <c r="C495" s="136" t="s">
        <v>34477</v>
      </c>
      <c r="D495" s="137" t="s">
        <v>15645</v>
      </c>
      <c r="E495" s="139">
        <v>598.29</v>
      </c>
    </row>
    <row r="496" spans="1:5" ht="15" customHeight="1" x14ac:dyDescent="0.25">
      <c r="A496" s="136" t="s">
        <v>6171</v>
      </c>
      <c r="B496" s="136"/>
      <c r="C496" s="136" t="s">
        <v>34478</v>
      </c>
      <c r="D496" s="137" t="s">
        <v>15645</v>
      </c>
      <c r="E496" s="139">
        <v>372.91</v>
      </c>
    </row>
    <row r="497" spans="1:5" ht="15" customHeight="1" x14ac:dyDescent="0.25">
      <c r="A497" s="136" t="s">
        <v>6170</v>
      </c>
      <c r="B497" s="136"/>
      <c r="C497" s="136" t="s">
        <v>34479</v>
      </c>
      <c r="D497" s="137" t="s">
        <v>15645</v>
      </c>
      <c r="E497" s="139">
        <v>426.45</v>
      </c>
    </row>
    <row r="498" spans="1:5" ht="15" customHeight="1" x14ac:dyDescent="0.25">
      <c r="A498" s="136" t="s">
        <v>6172</v>
      </c>
      <c r="B498" s="136"/>
      <c r="C498" s="136" t="s">
        <v>34480</v>
      </c>
      <c r="D498" s="137" t="s">
        <v>15645</v>
      </c>
      <c r="E498" s="139">
        <v>414.69</v>
      </c>
    </row>
    <row r="499" spans="1:5" ht="15" customHeight="1" x14ac:dyDescent="0.25">
      <c r="A499" s="136" t="s">
        <v>6175</v>
      </c>
      <c r="B499" s="136"/>
      <c r="C499" s="136" t="s">
        <v>34481</v>
      </c>
      <c r="D499" s="137" t="s">
        <v>15645</v>
      </c>
      <c r="E499" s="139">
        <v>357.63</v>
      </c>
    </row>
    <row r="500" spans="1:5" ht="15" customHeight="1" x14ac:dyDescent="0.25">
      <c r="A500" s="136" t="s">
        <v>6176</v>
      </c>
      <c r="B500" s="136"/>
      <c r="C500" s="136" t="s">
        <v>34482</v>
      </c>
      <c r="D500" s="137" t="s">
        <v>15645</v>
      </c>
      <c r="E500" s="139">
        <v>364.26</v>
      </c>
    </row>
    <row r="501" spans="1:5" ht="15" customHeight="1" x14ac:dyDescent="0.25">
      <c r="A501" s="136" t="s">
        <v>6177</v>
      </c>
      <c r="B501" s="136"/>
      <c r="C501" s="136" t="s">
        <v>34483</v>
      </c>
      <c r="D501" s="137" t="s">
        <v>15645</v>
      </c>
      <c r="E501" s="139">
        <v>370.91</v>
      </c>
    </row>
    <row r="502" spans="1:5" ht="15" customHeight="1" x14ac:dyDescent="0.25">
      <c r="A502" s="136" t="s">
        <v>6178</v>
      </c>
      <c r="B502" s="136"/>
      <c r="C502" s="136" t="s">
        <v>34484</v>
      </c>
      <c r="D502" s="137" t="s">
        <v>15645</v>
      </c>
      <c r="E502" s="139">
        <v>400.88</v>
      </c>
    </row>
    <row r="503" spans="1:5" ht="15" customHeight="1" x14ac:dyDescent="0.25">
      <c r="A503" s="136" t="s">
        <v>6174</v>
      </c>
      <c r="B503" s="136"/>
      <c r="C503" s="136" t="s">
        <v>34485</v>
      </c>
      <c r="D503" s="137" t="s">
        <v>15645</v>
      </c>
      <c r="E503" s="139">
        <v>295</v>
      </c>
    </row>
    <row r="504" spans="1:5" ht="15" customHeight="1" x14ac:dyDescent="0.25">
      <c r="A504" s="136" t="s">
        <v>6179</v>
      </c>
      <c r="B504" s="136"/>
      <c r="C504" s="136" t="s">
        <v>34486</v>
      </c>
      <c r="D504" s="137" t="s">
        <v>15645</v>
      </c>
      <c r="E504" s="139">
        <v>310.52</v>
      </c>
    </row>
    <row r="505" spans="1:5" ht="15" customHeight="1" x14ac:dyDescent="0.25">
      <c r="A505" s="136" t="s">
        <v>6180</v>
      </c>
      <c r="B505" s="136"/>
      <c r="C505" s="136" t="s">
        <v>34487</v>
      </c>
      <c r="D505" s="137" t="s">
        <v>15645</v>
      </c>
      <c r="E505" s="139">
        <v>310.52</v>
      </c>
    </row>
    <row r="506" spans="1:5" ht="15" customHeight="1" x14ac:dyDescent="0.25">
      <c r="A506" s="136" t="s">
        <v>6181</v>
      </c>
      <c r="B506" s="136"/>
      <c r="C506" s="136" t="s">
        <v>34488</v>
      </c>
      <c r="D506" s="137" t="s">
        <v>15645</v>
      </c>
      <c r="E506" s="139">
        <v>310.52</v>
      </c>
    </row>
    <row r="507" spans="1:5" ht="15" customHeight="1" x14ac:dyDescent="0.25">
      <c r="A507" s="136" t="s">
        <v>6182</v>
      </c>
      <c r="B507" s="136"/>
      <c r="C507" s="136" t="s">
        <v>34489</v>
      </c>
      <c r="D507" s="137" t="s">
        <v>15645</v>
      </c>
      <c r="E507" s="139">
        <v>310.52</v>
      </c>
    </row>
    <row r="508" spans="1:5" ht="15" customHeight="1" x14ac:dyDescent="0.25">
      <c r="A508" s="136" t="s">
        <v>6183</v>
      </c>
      <c r="B508" s="136"/>
      <c r="C508" s="136" t="s">
        <v>34490</v>
      </c>
      <c r="D508" s="137" t="s">
        <v>15645</v>
      </c>
      <c r="E508" s="139">
        <v>790.69</v>
      </c>
    </row>
    <row r="509" spans="1:5" ht="15" customHeight="1" x14ac:dyDescent="0.25">
      <c r="A509" s="136" t="s">
        <v>6184</v>
      </c>
      <c r="B509" s="136"/>
      <c r="C509" s="136" t="s">
        <v>34491</v>
      </c>
      <c r="D509" s="137" t="s">
        <v>15645</v>
      </c>
      <c r="E509" s="139">
        <v>856.43</v>
      </c>
    </row>
    <row r="510" spans="1:5" ht="15" customHeight="1" x14ac:dyDescent="0.25">
      <c r="A510" s="136" t="s">
        <v>6185</v>
      </c>
      <c r="B510" s="136"/>
      <c r="C510" s="136" t="s">
        <v>34492</v>
      </c>
      <c r="D510" s="137" t="s">
        <v>15645</v>
      </c>
      <c r="E510" s="139">
        <v>914.81</v>
      </c>
    </row>
    <row r="511" spans="1:5" ht="15" customHeight="1" x14ac:dyDescent="0.25">
      <c r="A511" s="136" t="s">
        <v>6186</v>
      </c>
      <c r="B511" s="136"/>
      <c r="C511" s="136" t="s">
        <v>34493</v>
      </c>
      <c r="D511" s="137" t="s">
        <v>15645</v>
      </c>
      <c r="E511" s="139">
        <v>944.19</v>
      </c>
    </row>
    <row r="512" spans="1:5" ht="15" customHeight="1" x14ac:dyDescent="0.25">
      <c r="A512" s="136" t="s">
        <v>6187</v>
      </c>
      <c r="B512" s="136"/>
      <c r="C512" s="136" t="s">
        <v>34494</v>
      </c>
      <c r="D512" s="137" t="s">
        <v>15645</v>
      </c>
      <c r="E512" s="140">
        <v>72.83</v>
      </c>
    </row>
    <row r="513" spans="1:5" ht="15" customHeight="1" x14ac:dyDescent="0.25">
      <c r="A513" s="136" t="s">
        <v>6188</v>
      </c>
      <c r="B513" s="136"/>
      <c r="C513" s="136" t="s">
        <v>34495</v>
      </c>
      <c r="D513" s="137" t="s">
        <v>15645</v>
      </c>
      <c r="E513" s="140">
        <v>95.99</v>
      </c>
    </row>
    <row r="514" spans="1:5" ht="15" customHeight="1" x14ac:dyDescent="0.25">
      <c r="A514" s="136" t="s">
        <v>6189</v>
      </c>
      <c r="B514" s="136"/>
      <c r="C514" s="136" t="s">
        <v>34496</v>
      </c>
      <c r="D514" s="137" t="s">
        <v>15645</v>
      </c>
      <c r="E514" s="141">
        <v>1139.75</v>
      </c>
    </row>
    <row r="515" spans="1:5" ht="15" customHeight="1" x14ac:dyDescent="0.25">
      <c r="A515" s="136" t="s">
        <v>6190</v>
      </c>
      <c r="B515" s="136"/>
      <c r="C515" s="136" t="s">
        <v>34497</v>
      </c>
      <c r="D515" s="137" t="s">
        <v>15645</v>
      </c>
      <c r="E515" s="141">
        <v>1263.6600000000001</v>
      </c>
    </row>
    <row r="516" spans="1:5" ht="15" customHeight="1" x14ac:dyDescent="0.25">
      <c r="A516" s="136" t="s">
        <v>6191</v>
      </c>
      <c r="B516" s="136"/>
      <c r="C516" s="136" t="s">
        <v>34498</v>
      </c>
      <c r="D516" s="137" t="s">
        <v>15645</v>
      </c>
      <c r="E516" s="141">
        <v>1380.22</v>
      </c>
    </row>
    <row r="517" spans="1:5" ht="15" customHeight="1" x14ac:dyDescent="0.25">
      <c r="A517" s="136" t="s">
        <v>6192</v>
      </c>
      <c r="B517" s="136"/>
      <c r="C517" s="136" t="s">
        <v>34499</v>
      </c>
      <c r="D517" s="137" t="s">
        <v>15645</v>
      </c>
      <c r="E517" s="139">
        <v>970.67</v>
      </c>
    </row>
    <row r="518" spans="1:5" ht="15" customHeight="1" x14ac:dyDescent="0.25">
      <c r="A518" s="136" t="s">
        <v>6193</v>
      </c>
      <c r="B518" s="136"/>
      <c r="C518" s="136" t="s">
        <v>34500</v>
      </c>
      <c r="D518" s="137" t="s">
        <v>15645</v>
      </c>
      <c r="E518" s="139">
        <v>597.44000000000005</v>
      </c>
    </row>
    <row r="519" spans="1:5" ht="15" customHeight="1" x14ac:dyDescent="0.25">
      <c r="A519" s="136" t="s">
        <v>6195</v>
      </c>
      <c r="B519" s="136"/>
      <c r="C519" s="136" t="s">
        <v>34501</v>
      </c>
      <c r="D519" s="137" t="s">
        <v>15645</v>
      </c>
      <c r="E519" s="139">
        <v>639.37</v>
      </c>
    </row>
    <row r="520" spans="1:5" ht="15" customHeight="1" x14ac:dyDescent="0.25">
      <c r="A520" s="136" t="s">
        <v>6196</v>
      </c>
      <c r="B520" s="136"/>
      <c r="C520" s="136" t="s">
        <v>34502</v>
      </c>
      <c r="D520" s="137" t="s">
        <v>15645</v>
      </c>
      <c r="E520" s="139">
        <v>511.41</v>
      </c>
    </row>
    <row r="521" spans="1:5" ht="15" customHeight="1" x14ac:dyDescent="0.25">
      <c r="A521" s="136" t="s">
        <v>6194</v>
      </c>
      <c r="B521" s="136"/>
      <c r="C521" s="136" t="s">
        <v>34503</v>
      </c>
      <c r="D521" s="137" t="s">
        <v>15645</v>
      </c>
      <c r="E521" s="139">
        <v>479.5</v>
      </c>
    </row>
    <row r="522" spans="1:5" ht="15" customHeight="1" x14ac:dyDescent="0.25">
      <c r="A522" s="136" t="s">
        <v>6197</v>
      </c>
      <c r="B522" s="136"/>
      <c r="C522" s="136" t="s">
        <v>34504</v>
      </c>
      <c r="D522" s="137" t="s">
        <v>15645</v>
      </c>
      <c r="E522" s="139">
        <v>521.42999999999995</v>
      </c>
    </row>
    <row r="523" spans="1:5" ht="15" customHeight="1" x14ac:dyDescent="0.25">
      <c r="A523" s="136" t="s">
        <v>6198</v>
      </c>
      <c r="B523" s="136"/>
      <c r="C523" s="136" t="s">
        <v>34505</v>
      </c>
      <c r="D523" s="137" t="s">
        <v>15645</v>
      </c>
      <c r="E523" s="139">
        <v>520.99</v>
      </c>
    </row>
    <row r="524" spans="1:5" ht="15" customHeight="1" x14ac:dyDescent="0.25">
      <c r="A524" s="136" t="s">
        <v>6201</v>
      </c>
      <c r="B524" s="136"/>
      <c r="C524" s="136" t="s">
        <v>6202</v>
      </c>
      <c r="D524" s="137" t="s">
        <v>15645</v>
      </c>
      <c r="E524" s="139">
        <v>102.4</v>
      </c>
    </row>
    <row r="525" spans="1:5" ht="15" customHeight="1" x14ac:dyDescent="0.25">
      <c r="A525" s="136" t="s">
        <v>6203</v>
      </c>
      <c r="B525" s="136"/>
      <c r="C525" s="136" t="s">
        <v>6204</v>
      </c>
      <c r="D525" s="137" t="s">
        <v>15645</v>
      </c>
      <c r="E525" s="140">
        <v>21.27</v>
      </c>
    </row>
    <row r="526" spans="1:5" ht="15" customHeight="1" x14ac:dyDescent="0.25">
      <c r="A526" s="136" t="s">
        <v>6205</v>
      </c>
      <c r="B526" s="136"/>
      <c r="C526" s="136" t="s">
        <v>6206</v>
      </c>
      <c r="D526" s="137" t="s">
        <v>15645</v>
      </c>
      <c r="E526" s="140">
        <v>26</v>
      </c>
    </row>
    <row r="527" spans="1:5" ht="15" customHeight="1" x14ac:dyDescent="0.25">
      <c r="A527" s="136" t="s">
        <v>14692</v>
      </c>
      <c r="B527" s="136"/>
      <c r="C527" s="136" t="s">
        <v>14889</v>
      </c>
      <c r="D527" s="137" t="s">
        <v>15645</v>
      </c>
      <c r="E527" s="140">
        <v>23.84</v>
      </c>
    </row>
    <row r="528" spans="1:5" ht="15" customHeight="1" x14ac:dyDescent="0.25">
      <c r="A528" s="136" t="s">
        <v>14693</v>
      </c>
      <c r="B528" s="136"/>
      <c r="C528" s="136" t="s">
        <v>14890</v>
      </c>
      <c r="D528" s="137" t="s">
        <v>15645</v>
      </c>
      <c r="E528" s="140">
        <v>19.79</v>
      </c>
    </row>
    <row r="529" spans="1:5" ht="15" customHeight="1" x14ac:dyDescent="0.25">
      <c r="A529" s="136" t="s">
        <v>6207</v>
      </c>
      <c r="B529" s="136"/>
      <c r="C529" s="136" t="s">
        <v>6208</v>
      </c>
      <c r="D529" s="137" t="s">
        <v>15645</v>
      </c>
      <c r="E529" s="139">
        <v>110.48</v>
      </c>
    </row>
    <row r="530" spans="1:5" ht="15" customHeight="1" x14ac:dyDescent="0.25">
      <c r="A530" s="136" t="s">
        <v>6209</v>
      </c>
      <c r="B530" s="136"/>
      <c r="C530" s="136" t="s">
        <v>6210</v>
      </c>
      <c r="D530" s="137" t="s">
        <v>15645</v>
      </c>
      <c r="E530" s="140">
        <v>92.85</v>
      </c>
    </row>
    <row r="531" spans="1:5" ht="15" customHeight="1" x14ac:dyDescent="0.25">
      <c r="A531" s="136" t="s">
        <v>6211</v>
      </c>
      <c r="B531" s="136"/>
      <c r="C531" s="136" t="s">
        <v>6212</v>
      </c>
      <c r="D531" s="137" t="s">
        <v>15645</v>
      </c>
      <c r="E531" s="139">
        <v>117.61</v>
      </c>
    </row>
    <row r="532" spans="1:5" ht="15" customHeight="1" x14ac:dyDescent="0.25">
      <c r="A532" s="136" t="s">
        <v>6213</v>
      </c>
      <c r="B532" s="136"/>
      <c r="C532" s="136" t="s">
        <v>6214</v>
      </c>
      <c r="D532" s="137" t="s">
        <v>15645</v>
      </c>
      <c r="E532" s="139">
        <v>118.27</v>
      </c>
    </row>
    <row r="533" spans="1:5" ht="15" customHeight="1" x14ac:dyDescent="0.25">
      <c r="A533" s="136" t="s">
        <v>14694</v>
      </c>
      <c r="B533" s="136"/>
      <c r="C533" s="136" t="s">
        <v>14891</v>
      </c>
      <c r="D533" s="137" t="s">
        <v>15645</v>
      </c>
      <c r="E533" s="140">
        <v>84.79</v>
      </c>
    </row>
    <row r="534" spans="1:5" ht="15" customHeight="1" x14ac:dyDescent="0.25">
      <c r="A534" s="136" t="s">
        <v>6215</v>
      </c>
      <c r="B534" s="136"/>
      <c r="C534" s="136" t="s">
        <v>6216</v>
      </c>
      <c r="D534" s="137" t="s">
        <v>15645</v>
      </c>
      <c r="E534" s="139">
        <v>156.66</v>
      </c>
    </row>
    <row r="535" spans="1:5" ht="15" customHeight="1" x14ac:dyDescent="0.25">
      <c r="A535" s="136" t="s">
        <v>6217</v>
      </c>
      <c r="B535" s="136"/>
      <c r="C535" s="136" t="s">
        <v>6218</v>
      </c>
      <c r="D535" s="137" t="s">
        <v>15645</v>
      </c>
      <c r="E535" s="139">
        <v>283.07</v>
      </c>
    </row>
    <row r="536" spans="1:5" ht="15" customHeight="1" x14ac:dyDescent="0.25">
      <c r="A536" s="136" t="s">
        <v>6219</v>
      </c>
      <c r="B536" s="136"/>
      <c r="C536" s="136" t="s">
        <v>34506</v>
      </c>
      <c r="D536" s="137" t="s">
        <v>15645</v>
      </c>
      <c r="E536" s="139">
        <v>168.95</v>
      </c>
    </row>
    <row r="537" spans="1:5" ht="15" customHeight="1" x14ac:dyDescent="0.25">
      <c r="A537" s="136" t="s">
        <v>6220</v>
      </c>
      <c r="B537" s="136"/>
      <c r="C537" s="136" t="s">
        <v>14892</v>
      </c>
      <c r="D537" s="137" t="s">
        <v>15645</v>
      </c>
      <c r="E537" s="140">
        <v>19.86</v>
      </c>
    </row>
    <row r="538" spans="1:5" ht="15" customHeight="1" x14ac:dyDescent="0.25">
      <c r="A538" s="136" t="s">
        <v>6221</v>
      </c>
      <c r="B538" s="136"/>
      <c r="C538" s="136" t="s">
        <v>14893</v>
      </c>
      <c r="D538" s="137" t="s">
        <v>15645</v>
      </c>
      <c r="E538" s="140">
        <v>65.27</v>
      </c>
    </row>
    <row r="539" spans="1:5" ht="15" customHeight="1" x14ac:dyDescent="0.25">
      <c r="A539" s="136" t="s">
        <v>6224</v>
      </c>
      <c r="B539" s="136"/>
      <c r="C539" s="136" t="s">
        <v>34507</v>
      </c>
      <c r="D539" s="137" t="s">
        <v>15645</v>
      </c>
      <c r="E539" s="141">
        <v>2811.53</v>
      </c>
    </row>
    <row r="540" spans="1:5" ht="15" customHeight="1" x14ac:dyDescent="0.25">
      <c r="A540" s="136" t="s">
        <v>6222</v>
      </c>
      <c r="B540" s="136"/>
      <c r="C540" s="136" t="s">
        <v>34508</v>
      </c>
      <c r="D540" s="137" t="s">
        <v>15645</v>
      </c>
      <c r="E540" s="141">
        <v>1547.26</v>
      </c>
    </row>
    <row r="541" spans="1:5" ht="15" customHeight="1" x14ac:dyDescent="0.25">
      <c r="A541" s="136" t="s">
        <v>6223</v>
      </c>
      <c r="B541" s="136"/>
      <c r="C541" s="136" t="s">
        <v>34509</v>
      </c>
      <c r="D541" s="137" t="s">
        <v>15645</v>
      </c>
      <c r="E541" s="141">
        <v>1635.34</v>
      </c>
    </row>
    <row r="542" spans="1:5" ht="15" customHeight="1" x14ac:dyDescent="0.25">
      <c r="A542" s="136" t="s">
        <v>6225</v>
      </c>
      <c r="B542" s="136"/>
      <c r="C542" s="136" t="s">
        <v>34510</v>
      </c>
      <c r="D542" s="137" t="s">
        <v>3</v>
      </c>
      <c r="E542" s="140">
        <v>22.66</v>
      </c>
    </row>
    <row r="543" spans="1:5" ht="15" customHeight="1" x14ac:dyDescent="0.25">
      <c r="A543" s="136" t="s">
        <v>6743</v>
      </c>
      <c r="B543" s="136"/>
      <c r="C543" s="136" t="s">
        <v>34511</v>
      </c>
      <c r="D543" s="137" t="s">
        <v>2</v>
      </c>
      <c r="E543" s="139">
        <v>472.68</v>
      </c>
    </row>
    <row r="544" spans="1:5" ht="15" customHeight="1" x14ac:dyDescent="0.25">
      <c r="A544" s="136" t="s">
        <v>6226</v>
      </c>
      <c r="B544" s="136"/>
      <c r="C544" s="136" t="s">
        <v>34512</v>
      </c>
      <c r="D544" s="137" t="s">
        <v>3</v>
      </c>
      <c r="E544" s="140">
        <v>14.38</v>
      </c>
    </row>
    <row r="545" spans="1:5" ht="15" customHeight="1" x14ac:dyDescent="0.25">
      <c r="A545" s="136" t="s">
        <v>6229</v>
      </c>
      <c r="B545" s="136"/>
      <c r="C545" s="136" t="s">
        <v>34513</v>
      </c>
      <c r="D545" s="137" t="s">
        <v>2</v>
      </c>
      <c r="E545" s="140">
        <v>27.24</v>
      </c>
    </row>
    <row r="546" spans="1:5" ht="15" customHeight="1" x14ac:dyDescent="0.25">
      <c r="A546" s="136" t="s">
        <v>6230</v>
      </c>
      <c r="B546" s="136"/>
      <c r="C546" s="136" t="s">
        <v>34514</v>
      </c>
      <c r="D546" s="137" t="s">
        <v>2</v>
      </c>
      <c r="E546" s="140">
        <v>25.87</v>
      </c>
    </row>
    <row r="547" spans="1:5" ht="15" customHeight="1" x14ac:dyDescent="0.25">
      <c r="A547" s="136" t="s">
        <v>6227</v>
      </c>
      <c r="B547" s="136"/>
      <c r="C547" s="136" t="s">
        <v>6228</v>
      </c>
      <c r="D547" s="137" t="s">
        <v>2</v>
      </c>
      <c r="E547" s="140">
        <v>84.15</v>
      </c>
    </row>
    <row r="548" spans="1:5" ht="15" customHeight="1" x14ac:dyDescent="0.25">
      <c r="A548" s="136" t="s">
        <v>6231</v>
      </c>
      <c r="B548" s="136"/>
      <c r="C548" s="136" t="s">
        <v>6232</v>
      </c>
      <c r="D548" s="137" t="s">
        <v>2</v>
      </c>
      <c r="E548" s="139">
        <v>149.63</v>
      </c>
    </row>
    <row r="549" spans="1:5" ht="15" customHeight="1" x14ac:dyDescent="0.25">
      <c r="A549" s="136" t="s">
        <v>6233</v>
      </c>
      <c r="B549" s="136"/>
      <c r="C549" s="136" t="s">
        <v>34515</v>
      </c>
      <c r="D549" s="137" t="s">
        <v>3</v>
      </c>
      <c r="E549" s="140">
        <v>38.729999999999997</v>
      </c>
    </row>
    <row r="550" spans="1:5" ht="15" customHeight="1" x14ac:dyDescent="0.25">
      <c r="A550" s="136" t="s">
        <v>6234</v>
      </c>
      <c r="B550" s="136"/>
      <c r="C550" s="136" t="s">
        <v>34516</v>
      </c>
      <c r="D550" s="137" t="s">
        <v>3</v>
      </c>
      <c r="E550" s="140">
        <v>46.11</v>
      </c>
    </row>
    <row r="551" spans="1:5" ht="15" customHeight="1" x14ac:dyDescent="0.25">
      <c r="A551" s="136" t="s">
        <v>6235</v>
      </c>
      <c r="B551" s="136"/>
      <c r="C551" s="136" t="s">
        <v>34517</v>
      </c>
      <c r="D551" s="137" t="s">
        <v>3</v>
      </c>
      <c r="E551" s="140">
        <v>27.01</v>
      </c>
    </row>
    <row r="552" spans="1:5" ht="15" customHeight="1" x14ac:dyDescent="0.25">
      <c r="A552" s="136" t="s">
        <v>6236</v>
      </c>
      <c r="B552" s="136"/>
      <c r="C552" s="136" t="s">
        <v>34518</v>
      </c>
      <c r="D552" s="137" t="s">
        <v>3</v>
      </c>
      <c r="E552" s="140">
        <v>10.9</v>
      </c>
    </row>
    <row r="553" spans="1:5" ht="15" customHeight="1" x14ac:dyDescent="0.25">
      <c r="A553" s="136" t="s">
        <v>6237</v>
      </c>
      <c r="B553" s="136"/>
      <c r="C553" s="136" t="s">
        <v>6238</v>
      </c>
      <c r="D553" s="137" t="s">
        <v>4</v>
      </c>
      <c r="E553" s="140">
        <v>24.87</v>
      </c>
    </row>
    <row r="554" spans="1:5" ht="15" customHeight="1" x14ac:dyDescent="0.25">
      <c r="A554" s="136" t="s">
        <v>6239</v>
      </c>
      <c r="B554" s="136"/>
      <c r="C554" s="136" t="s">
        <v>6240</v>
      </c>
      <c r="D554" s="137" t="s">
        <v>2</v>
      </c>
      <c r="E554" s="139">
        <v>311.08</v>
      </c>
    </row>
    <row r="555" spans="1:5" ht="15" customHeight="1" x14ac:dyDescent="0.25">
      <c r="A555" s="136" t="s">
        <v>6241</v>
      </c>
      <c r="B555" s="136"/>
      <c r="C555" s="136" t="s">
        <v>6242</v>
      </c>
      <c r="D555" s="137" t="s">
        <v>2</v>
      </c>
      <c r="E555" s="139">
        <v>321.06</v>
      </c>
    </row>
    <row r="556" spans="1:5" ht="15" customHeight="1" x14ac:dyDescent="0.25">
      <c r="A556" s="136" t="s">
        <v>6243</v>
      </c>
      <c r="B556" s="136"/>
      <c r="C556" s="136" t="s">
        <v>6244</v>
      </c>
      <c r="D556" s="137" t="s">
        <v>2</v>
      </c>
      <c r="E556" s="139">
        <v>306.2</v>
      </c>
    </row>
    <row r="557" spans="1:5" ht="15" customHeight="1" x14ac:dyDescent="0.25">
      <c r="A557" s="136" t="s">
        <v>6245</v>
      </c>
      <c r="B557" s="136"/>
      <c r="C557" s="136" t="s">
        <v>6246</v>
      </c>
      <c r="D557" s="137" t="s">
        <v>2</v>
      </c>
      <c r="E557" s="139">
        <v>824.56</v>
      </c>
    </row>
    <row r="558" spans="1:5" ht="15" customHeight="1" x14ac:dyDescent="0.25">
      <c r="A558" s="136" t="s">
        <v>6247</v>
      </c>
      <c r="B558" s="136"/>
      <c r="C558" s="136" t="s">
        <v>6248</v>
      </c>
      <c r="D558" s="137" t="s">
        <v>2</v>
      </c>
      <c r="E558" s="139">
        <v>393.8</v>
      </c>
    </row>
    <row r="559" spans="1:5" ht="15" customHeight="1" x14ac:dyDescent="0.25">
      <c r="A559" s="136" t="s">
        <v>6249</v>
      </c>
      <c r="B559" s="136"/>
      <c r="C559" s="136" t="s">
        <v>6250</v>
      </c>
      <c r="D559" s="137" t="s">
        <v>2</v>
      </c>
      <c r="E559" s="139">
        <v>249.69</v>
      </c>
    </row>
    <row r="560" spans="1:5" ht="15" customHeight="1" x14ac:dyDescent="0.25">
      <c r="A560" s="136" t="s">
        <v>6251</v>
      </c>
      <c r="B560" s="136"/>
      <c r="C560" s="136" t="s">
        <v>6252</v>
      </c>
      <c r="D560" s="137" t="s">
        <v>2</v>
      </c>
      <c r="E560" s="139">
        <v>230.86</v>
      </c>
    </row>
    <row r="561" spans="1:5" ht="15" customHeight="1" x14ac:dyDescent="0.25">
      <c r="A561" s="136" t="s">
        <v>6254</v>
      </c>
      <c r="B561" s="136"/>
      <c r="C561" s="136" t="s">
        <v>34519</v>
      </c>
      <c r="D561" s="137" t="s">
        <v>2</v>
      </c>
      <c r="E561" s="140">
        <v>40.47</v>
      </c>
    </row>
    <row r="562" spans="1:5" ht="15" customHeight="1" x14ac:dyDescent="0.25">
      <c r="A562" s="136" t="s">
        <v>6255</v>
      </c>
      <c r="B562" s="136"/>
      <c r="C562" s="136" t="s">
        <v>34520</v>
      </c>
      <c r="D562" s="137" t="s">
        <v>2</v>
      </c>
      <c r="E562" s="140">
        <v>38.85</v>
      </c>
    </row>
    <row r="563" spans="1:5" ht="15" customHeight="1" x14ac:dyDescent="0.25">
      <c r="A563" s="136" t="s">
        <v>6253</v>
      </c>
      <c r="B563" s="136"/>
      <c r="C563" s="136" t="s">
        <v>34521</v>
      </c>
      <c r="D563" s="137" t="s">
        <v>2</v>
      </c>
      <c r="E563" s="139">
        <v>108.36</v>
      </c>
    </row>
    <row r="564" spans="1:5" ht="15" customHeight="1" x14ac:dyDescent="0.25">
      <c r="A564" s="136" t="s">
        <v>6256</v>
      </c>
      <c r="B564" s="136"/>
      <c r="C564" s="136" t="s">
        <v>34522</v>
      </c>
      <c r="D564" s="137" t="s">
        <v>2</v>
      </c>
      <c r="E564" s="139">
        <v>167.04</v>
      </c>
    </row>
    <row r="565" spans="1:5" ht="15" customHeight="1" x14ac:dyDescent="0.25">
      <c r="A565" s="136" t="s">
        <v>6257</v>
      </c>
      <c r="B565" s="136"/>
      <c r="C565" s="136" t="s">
        <v>34523</v>
      </c>
      <c r="D565" s="137" t="s">
        <v>2</v>
      </c>
      <c r="E565" s="139">
        <v>228.9</v>
      </c>
    </row>
    <row r="566" spans="1:5" ht="15" customHeight="1" x14ac:dyDescent="0.25">
      <c r="A566" s="136" t="s">
        <v>6258</v>
      </c>
      <c r="B566" s="136"/>
      <c r="C566" s="136" t="s">
        <v>34524</v>
      </c>
      <c r="D566" s="137" t="s">
        <v>3</v>
      </c>
      <c r="E566" s="140">
        <v>49.07</v>
      </c>
    </row>
    <row r="567" spans="1:5" ht="15" customHeight="1" x14ac:dyDescent="0.25">
      <c r="A567" s="136" t="s">
        <v>6259</v>
      </c>
      <c r="B567" s="136"/>
      <c r="C567" s="136" t="s">
        <v>6260</v>
      </c>
      <c r="D567" s="137" t="s">
        <v>2</v>
      </c>
      <c r="E567" s="140">
        <v>97.98</v>
      </c>
    </row>
    <row r="568" spans="1:5" ht="15" customHeight="1" x14ac:dyDescent="0.25">
      <c r="A568" s="136" t="s">
        <v>6261</v>
      </c>
      <c r="B568" s="136"/>
      <c r="C568" s="136" t="s">
        <v>6262</v>
      </c>
      <c r="D568" s="137" t="s">
        <v>2</v>
      </c>
      <c r="E568" s="139">
        <v>235.22</v>
      </c>
    </row>
    <row r="569" spans="1:5" ht="15" customHeight="1" x14ac:dyDescent="0.25">
      <c r="A569" s="136" t="s">
        <v>6263</v>
      </c>
      <c r="B569" s="136"/>
      <c r="C569" s="136" t="s">
        <v>6264</v>
      </c>
      <c r="D569" s="137" t="s">
        <v>2</v>
      </c>
      <c r="E569" s="139">
        <v>102.16</v>
      </c>
    </row>
    <row r="570" spans="1:5" ht="15" customHeight="1" x14ac:dyDescent="0.25">
      <c r="A570" s="136" t="s">
        <v>6265</v>
      </c>
      <c r="B570" s="136"/>
      <c r="C570" s="136" t="s">
        <v>34525</v>
      </c>
      <c r="D570" s="137" t="s">
        <v>2</v>
      </c>
      <c r="E570" s="140">
        <v>75.67</v>
      </c>
    </row>
    <row r="571" spans="1:5" ht="15" customHeight="1" x14ac:dyDescent="0.25">
      <c r="A571" s="136" t="s">
        <v>6266</v>
      </c>
      <c r="B571" s="136"/>
      <c r="C571" s="136" t="s">
        <v>34526</v>
      </c>
      <c r="D571" s="137" t="s">
        <v>2</v>
      </c>
      <c r="E571" s="140">
        <v>78.73</v>
      </c>
    </row>
    <row r="572" spans="1:5" ht="15" customHeight="1" x14ac:dyDescent="0.25">
      <c r="A572" s="136" t="s">
        <v>6267</v>
      </c>
      <c r="B572" s="136"/>
      <c r="C572" s="136" t="s">
        <v>34527</v>
      </c>
      <c r="D572" s="137" t="s">
        <v>3</v>
      </c>
      <c r="E572" s="140">
        <v>58.08</v>
      </c>
    </row>
    <row r="573" spans="1:5" ht="15" customHeight="1" x14ac:dyDescent="0.25">
      <c r="A573" s="136" t="s">
        <v>6268</v>
      </c>
      <c r="B573" s="136"/>
      <c r="C573" s="136" t="s">
        <v>34528</v>
      </c>
      <c r="D573" s="137" t="s">
        <v>2</v>
      </c>
      <c r="E573" s="139">
        <v>127.64</v>
      </c>
    </row>
    <row r="574" spans="1:5" ht="15" customHeight="1" x14ac:dyDescent="0.25">
      <c r="A574" s="136" t="s">
        <v>6270</v>
      </c>
      <c r="B574" s="136"/>
      <c r="C574" s="136" t="s">
        <v>34529</v>
      </c>
      <c r="D574" s="137" t="s">
        <v>2</v>
      </c>
      <c r="E574" s="140">
        <v>93.41</v>
      </c>
    </row>
    <row r="575" spans="1:5" ht="15" customHeight="1" x14ac:dyDescent="0.25">
      <c r="A575" s="136" t="s">
        <v>6269</v>
      </c>
      <c r="B575" s="136"/>
      <c r="C575" s="136" t="s">
        <v>34530</v>
      </c>
      <c r="D575" s="137" t="s">
        <v>2</v>
      </c>
      <c r="E575" s="139">
        <v>106.28</v>
      </c>
    </row>
    <row r="576" spans="1:5" ht="15" customHeight="1" x14ac:dyDescent="0.25">
      <c r="A576" s="136" t="s">
        <v>6271</v>
      </c>
      <c r="B576" s="136"/>
      <c r="C576" s="136" t="s">
        <v>34531</v>
      </c>
      <c r="D576" s="137" t="s">
        <v>3</v>
      </c>
      <c r="E576" s="140">
        <v>15.66</v>
      </c>
    </row>
    <row r="577" spans="1:5" ht="15" customHeight="1" x14ac:dyDescent="0.25">
      <c r="A577" s="136" t="s">
        <v>6272</v>
      </c>
      <c r="B577" s="136"/>
      <c r="C577" s="136" t="s">
        <v>34532</v>
      </c>
      <c r="D577" s="137" t="s">
        <v>3</v>
      </c>
      <c r="E577" s="140">
        <v>84.93</v>
      </c>
    </row>
    <row r="578" spans="1:5" ht="15" customHeight="1" x14ac:dyDescent="0.25">
      <c r="A578" s="136" t="s">
        <v>6273</v>
      </c>
      <c r="B578" s="136"/>
      <c r="C578" s="136" t="s">
        <v>34533</v>
      </c>
      <c r="D578" s="137" t="s">
        <v>3</v>
      </c>
      <c r="E578" s="139">
        <v>125.62</v>
      </c>
    </row>
    <row r="579" spans="1:5" ht="15" customHeight="1" x14ac:dyDescent="0.25">
      <c r="A579" s="136" t="s">
        <v>6274</v>
      </c>
      <c r="B579" s="136"/>
      <c r="C579" s="136" t="s">
        <v>34534</v>
      </c>
      <c r="D579" s="137" t="s">
        <v>3</v>
      </c>
      <c r="E579" s="140">
        <v>56.99</v>
      </c>
    </row>
    <row r="580" spans="1:5" ht="15" customHeight="1" x14ac:dyDescent="0.25">
      <c r="A580" s="136" t="s">
        <v>6277</v>
      </c>
      <c r="B580" s="136"/>
      <c r="C580" s="136" t="s">
        <v>6278</v>
      </c>
      <c r="D580" s="137" t="s">
        <v>3</v>
      </c>
      <c r="E580" s="140">
        <v>75.13</v>
      </c>
    </row>
    <row r="581" spans="1:5" ht="15" customHeight="1" x14ac:dyDescent="0.25">
      <c r="A581" s="136" t="s">
        <v>6275</v>
      </c>
      <c r="B581" s="136"/>
      <c r="C581" s="136" t="s">
        <v>34535</v>
      </c>
      <c r="D581" s="137" t="s">
        <v>3</v>
      </c>
      <c r="E581" s="140">
        <v>50.29</v>
      </c>
    </row>
    <row r="582" spans="1:5" ht="15" customHeight="1" x14ac:dyDescent="0.25">
      <c r="A582" s="136" t="s">
        <v>6279</v>
      </c>
      <c r="B582" s="136"/>
      <c r="C582" s="136" t="s">
        <v>34536</v>
      </c>
      <c r="D582" s="137" t="s">
        <v>3</v>
      </c>
      <c r="E582" s="140">
        <v>35.04</v>
      </c>
    </row>
    <row r="583" spans="1:5" ht="15" customHeight="1" x14ac:dyDescent="0.25">
      <c r="A583" s="136" t="s">
        <v>6276</v>
      </c>
      <c r="B583" s="136"/>
      <c r="C583" s="136" t="s">
        <v>34537</v>
      </c>
      <c r="D583" s="137" t="s">
        <v>3</v>
      </c>
      <c r="E583" s="140">
        <v>43.78</v>
      </c>
    </row>
    <row r="584" spans="1:5" ht="15" customHeight="1" x14ac:dyDescent="0.25">
      <c r="A584" s="136" t="s">
        <v>6293</v>
      </c>
      <c r="B584" s="136"/>
      <c r="C584" s="136" t="s">
        <v>14558</v>
      </c>
      <c r="D584" s="137" t="s">
        <v>3</v>
      </c>
      <c r="E584" s="140">
        <v>47.26</v>
      </c>
    </row>
    <row r="585" spans="1:5" ht="15" customHeight="1" x14ac:dyDescent="0.25">
      <c r="A585" s="136" t="s">
        <v>6294</v>
      </c>
      <c r="B585" s="136"/>
      <c r="C585" s="136" t="s">
        <v>14559</v>
      </c>
      <c r="D585" s="137" t="s">
        <v>3</v>
      </c>
      <c r="E585" s="140">
        <v>55.2</v>
      </c>
    </row>
    <row r="586" spans="1:5" ht="15" customHeight="1" x14ac:dyDescent="0.25">
      <c r="A586" s="136" t="s">
        <v>6295</v>
      </c>
      <c r="B586" s="136"/>
      <c r="C586" s="136" t="s">
        <v>14560</v>
      </c>
      <c r="D586" s="137" t="s">
        <v>3</v>
      </c>
      <c r="E586" s="140">
        <v>71.94</v>
      </c>
    </row>
    <row r="587" spans="1:5" ht="15" customHeight="1" x14ac:dyDescent="0.25">
      <c r="A587" s="136" t="s">
        <v>6286</v>
      </c>
      <c r="B587" s="136"/>
      <c r="C587" s="136" t="s">
        <v>14561</v>
      </c>
      <c r="D587" s="137" t="s">
        <v>3</v>
      </c>
      <c r="E587" s="139">
        <v>162.68</v>
      </c>
    </row>
    <row r="588" spans="1:5" ht="15" customHeight="1" x14ac:dyDescent="0.25">
      <c r="A588" s="136" t="s">
        <v>6287</v>
      </c>
      <c r="B588" s="136"/>
      <c r="C588" s="136" t="s">
        <v>14562</v>
      </c>
      <c r="D588" s="137" t="s">
        <v>3</v>
      </c>
      <c r="E588" s="140">
        <v>56.15</v>
      </c>
    </row>
    <row r="589" spans="1:5" ht="15" customHeight="1" x14ac:dyDescent="0.25">
      <c r="A589" s="136" t="s">
        <v>6288</v>
      </c>
      <c r="B589" s="136"/>
      <c r="C589" s="136" t="s">
        <v>14563</v>
      </c>
      <c r="D589" s="137" t="s">
        <v>3</v>
      </c>
      <c r="E589" s="140">
        <v>65.97</v>
      </c>
    </row>
    <row r="590" spans="1:5" ht="15" customHeight="1" x14ac:dyDescent="0.25">
      <c r="A590" s="136" t="s">
        <v>6289</v>
      </c>
      <c r="B590" s="136"/>
      <c r="C590" s="136" t="s">
        <v>14564</v>
      </c>
      <c r="D590" s="137" t="s">
        <v>3</v>
      </c>
      <c r="E590" s="140">
        <v>80.48</v>
      </c>
    </row>
    <row r="591" spans="1:5" ht="15" customHeight="1" x14ac:dyDescent="0.25">
      <c r="A591" s="136" t="s">
        <v>6290</v>
      </c>
      <c r="B591" s="136"/>
      <c r="C591" s="136" t="s">
        <v>14565</v>
      </c>
      <c r="D591" s="137" t="s">
        <v>3</v>
      </c>
      <c r="E591" s="140">
        <v>94.97</v>
      </c>
    </row>
    <row r="592" spans="1:5" ht="15" customHeight="1" x14ac:dyDescent="0.25">
      <c r="A592" s="136" t="s">
        <v>6291</v>
      </c>
      <c r="B592" s="136"/>
      <c r="C592" s="136" t="s">
        <v>14566</v>
      </c>
      <c r="D592" s="137" t="s">
        <v>3</v>
      </c>
      <c r="E592" s="139">
        <v>104.2</v>
      </c>
    </row>
    <row r="593" spans="1:5" ht="15" customHeight="1" x14ac:dyDescent="0.25">
      <c r="A593" s="136" t="s">
        <v>6292</v>
      </c>
      <c r="B593" s="136"/>
      <c r="C593" s="136" t="s">
        <v>14567</v>
      </c>
      <c r="D593" s="137" t="s">
        <v>3</v>
      </c>
      <c r="E593" s="139">
        <v>118.26</v>
      </c>
    </row>
    <row r="594" spans="1:5" ht="15" customHeight="1" x14ac:dyDescent="0.25">
      <c r="A594" s="136" t="s">
        <v>6280</v>
      </c>
      <c r="B594" s="136"/>
      <c r="C594" s="136" t="s">
        <v>14568</v>
      </c>
      <c r="D594" s="137" t="s">
        <v>3</v>
      </c>
      <c r="E594" s="139">
        <v>189.6</v>
      </c>
    </row>
    <row r="595" spans="1:5" ht="15" customHeight="1" x14ac:dyDescent="0.25">
      <c r="A595" s="136" t="s">
        <v>6281</v>
      </c>
      <c r="B595" s="136"/>
      <c r="C595" s="136" t="s">
        <v>14569</v>
      </c>
      <c r="D595" s="137" t="s">
        <v>3</v>
      </c>
      <c r="E595" s="140">
        <v>65.03</v>
      </c>
    </row>
    <row r="596" spans="1:5" ht="15" customHeight="1" x14ac:dyDescent="0.25">
      <c r="A596" s="136" t="s">
        <v>6282</v>
      </c>
      <c r="B596" s="136"/>
      <c r="C596" s="136" t="s">
        <v>14570</v>
      </c>
      <c r="D596" s="137" t="s">
        <v>3</v>
      </c>
      <c r="E596" s="140">
        <v>76.73</v>
      </c>
    </row>
    <row r="597" spans="1:5" ht="15" customHeight="1" x14ac:dyDescent="0.25">
      <c r="A597" s="136" t="s">
        <v>6283</v>
      </c>
      <c r="B597" s="136"/>
      <c r="C597" s="136" t="s">
        <v>14571</v>
      </c>
      <c r="D597" s="137" t="s">
        <v>3</v>
      </c>
      <c r="E597" s="140">
        <v>93.94</v>
      </c>
    </row>
    <row r="598" spans="1:5" ht="15" customHeight="1" x14ac:dyDescent="0.25">
      <c r="A598" s="136" t="s">
        <v>6284</v>
      </c>
      <c r="B598" s="136"/>
      <c r="C598" s="136" t="s">
        <v>14572</v>
      </c>
      <c r="D598" s="137" t="s">
        <v>3</v>
      </c>
      <c r="E598" s="139">
        <v>121.97</v>
      </c>
    </row>
    <row r="599" spans="1:5" ht="15" customHeight="1" x14ac:dyDescent="0.25">
      <c r="A599" s="136" t="s">
        <v>6285</v>
      </c>
      <c r="B599" s="136"/>
      <c r="C599" s="136" t="s">
        <v>14573</v>
      </c>
      <c r="D599" s="137" t="s">
        <v>3</v>
      </c>
      <c r="E599" s="139">
        <v>138.44999999999999</v>
      </c>
    </row>
    <row r="600" spans="1:5" ht="15" customHeight="1" x14ac:dyDescent="0.25">
      <c r="A600" s="136" t="s">
        <v>6303</v>
      </c>
      <c r="B600" s="136"/>
      <c r="C600" s="136" t="s">
        <v>16575</v>
      </c>
      <c r="D600" s="137" t="s">
        <v>3</v>
      </c>
      <c r="E600" s="140">
        <v>28.77</v>
      </c>
    </row>
    <row r="601" spans="1:5" ht="15" customHeight="1" x14ac:dyDescent="0.25">
      <c r="A601" s="136" t="s">
        <v>6304</v>
      </c>
      <c r="B601" s="136"/>
      <c r="C601" s="136" t="s">
        <v>16576</v>
      </c>
      <c r="D601" s="137" t="s">
        <v>3</v>
      </c>
      <c r="E601" s="140">
        <v>34.94</v>
      </c>
    </row>
    <row r="602" spans="1:5" ht="15" customHeight="1" x14ac:dyDescent="0.25">
      <c r="A602" s="136" t="s">
        <v>6296</v>
      </c>
      <c r="B602" s="136"/>
      <c r="C602" s="136" t="s">
        <v>16577</v>
      </c>
      <c r="D602" s="137" t="s">
        <v>3</v>
      </c>
      <c r="E602" s="140">
        <v>33.47</v>
      </c>
    </row>
    <row r="603" spans="1:5" ht="15" customHeight="1" x14ac:dyDescent="0.25">
      <c r="A603" s="136" t="s">
        <v>6297</v>
      </c>
      <c r="B603" s="136"/>
      <c r="C603" s="136" t="s">
        <v>16578</v>
      </c>
      <c r="D603" s="137" t="s">
        <v>3</v>
      </c>
      <c r="E603" s="140">
        <v>41.21</v>
      </c>
    </row>
    <row r="604" spans="1:5" ht="15" customHeight="1" x14ac:dyDescent="0.25">
      <c r="A604" s="136" t="s">
        <v>6298</v>
      </c>
      <c r="B604" s="136"/>
      <c r="C604" s="136" t="s">
        <v>16579</v>
      </c>
      <c r="D604" s="137" t="s">
        <v>3</v>
      </c>
      <c r="E604" s="140">
        <v>48.78</v>
      </c>
    </row>
    <row r="605" spans="1:5" ht="15" customHeight="1" x14ac:dyDescent="0.25">
      <c r="A605" s="136" t="s">
        <v>6299</v>
      </c>
      <c r="B605" s="136"/>
      <c r="C605" s="136" t="s">
        <v>16580</v>
      </c>
      <c r="D605" s="137" t="s">
        <v>3</v>
      </c>
      <c r="E605" s="140">
        <v>60.89</v>
      </c>
    </row>
    <row r="606" spans="1:5" ht="15" customHeight="1" x14ac:dyDescent="0.25">
      <c r="A606" s="136" t="s">
        <v>6300</v>
      </c>
      <c r="B606" s="136"/>
      <c r="C606" s="136" t="s">
        <v>16581</v>
      </c>
      <c r="D606" s="137" t="s">
        <v>3</v>
      </c>
      <c r="E606" s="140">
        <v>87.65</v>
      </c>
    </row>
    <row r="607" spans="1:5" ht="15" customHeight="1" x14ac:dyDescent="0.25">
      <c r="A607" s="136" t="s">
        <v>6301</v>
      </c>
      <c r="B607" s="136"/>
      <c r="C607" s="136" t="s">
        <v>16582</v>
      </c>
      <c r="D607" s="137" t="s">
        <v>3</v>
      </c>
      <c r="E607" s="139">
        <v>103.57</v>
      </c>
    </row>
    <row r="608" spans="1:5" ht="15" customHeight="1" x14ac:dyDescent="0.25">
      <c r="A608" s="136" t="s">
        <v>6302</v>
      </c>
      <c r="B608" s="136"/>
      <c r="C608" s="136" t="s">
        <v>16583</v>
      </c>
      <c r="D608" s="137" t="s">
        <v>3</v>
      </c>
      <c r="E608" s="139">
        <v>120.56</v>
      </c>
    </row>
    <row r="609" spans="1:5" ht="15" customHeight="1" x14ac:dyDescent="0.25">
      <c r="A609" s="136" t="s">
        <v>6305</v>
      </c>
      <c r="B609" s="136"/>
      <c r="C609" s="136" t="s">
        <v>14574</v>
      </c>
      <c r="D609" s="137" t="s">
        <v>3</v>
      </c>
      <c r="E609" s="140">
        <v>40.44</v>
      </c>
    </row>
    <row r="610" spans="1:5" ht="15" customHeight="1" x14ac:dyDescent="0.25">
      <c r="A610" s="136" t="s">
        <v>6306</v>
      </c>
      <c r="B610" s="136"/>
      <c r="C610" s="136" t="s">
        <v>14575</v>
      </c>
      <c r="D610" s="137" t="s">
        <v>3</v>
      </c>
      <c r="E610" s="140">
        <v>50.54</v>
      </c>
    </row>
    <row r="611" spans="1:5" ht="15" customHeight="1" x14ac:dyDescent="0.25">
      <c r="A611" s="136" t="s">
        <v>6307</v>
      </c>
      <c r="B611" s="136"/>
      <c r="C611" s="136" t="s">
        <v>14576</v>
      </c>
      <c r="D611" s="137" t="s">
        <v>3</v>
      </c>
      <c r="E611" s="140">
        <v>62.57</v>
      </c>
    </row>
    <row r="612" spans="1:5" ht="15" customHeight="1" x14ac:dyDescent="0.25">
      <c r="A612" s="136" t="s">
        <v>34538</v>
      </c>
      <c r="B612" s="136"/>
      <c r="C612" s="136" t="s">
        <v>34539</v>
      </c>
      <c r="D612" s="137" t="s">
        <v>3</v>
      </c>
      <c r="E612" s="140">
        <v>17.440000000000001</v>
      </c>
    </row>
    <row r="613" spans="1:5" ht="15" customHeight="1" x14ac:dyDescent="0.25">
      <c r="A613" s="136" t="s">
        <v>14246</v>
      </c>
      <c r="B613" s="136"/>
      <c r="C613" s="136" t="s">
        <v>34540</v>
      </c>
      <c r="D613" s="137" t="s">
        <v>3</v>
      </c>
      <c r="E613" s="140">
        <v>88.09</v>
      </c>
    </row>
    <row r="614" spans="1:5" ht="15" customHeight="1" x14ac:dyDescent="0.25">
      <c r="A614" s="136" t="s">
        <v>6308</v>
      </c>
      <c r="B614" s="136"/>
      <c r="C614" s="136" t="s">
        <v>34541</v>
      </c>
      <c r="D614" s="137" t="s">
        <v>3</v>
      </c>
      <c r="E614" s="140">
        <v>87.89</v>
      </c>
    </row>
    <row r="615" spans="1:5" ht="15" customHeight="1" x14ac:dyDescent="0.25">
      <c r="A615" s="136" t="s">
        <v>6309</v>
      </c>
      <c r="B615" s="136"/>
      <c r="C615" s="136" t="s">
        <v>34542</v>
      </c>
      <c r="D615" s="137" t="s">
        <v>15645</v>
      </c>
      <c r="E615" s="140">
        <v>39.92</v>
      </c>
    </row>
    <row r="616" spans="1:5" ht="15" customHeight="1" x14ac:dyDescent="0.25">
      <c r="A616" s="136" t="s">
        <v>6310</v>
      </c>
      <c r="B616" s="136"/>
      <c r="C616" s="136" t="s">
        <v>34543</v>
      </c>
      <c r="D616" s="137" t="s">
        <v>15645</v>
      </c>
      <c r="E616" s="140">
        <v>33.520000000000003</v>
      </c>
    </row>
    <row r="617" spans="1:5" ht="15" customHeight="1" x14ac:dyDescent="0.25">
      <c r="A617" s="136" t="s">
        <v>6311</v>
      </c>
      <c r="B617" s="136"/>
      <c r="C617" s="136" t="s">
        <v>34544</v>
      </c>
      <c r="D617" s="137" t="s">
        <v>15645</v>
      </c>
      <c r="E617" s="140">
        <v>36.01</v>
      </c>
    </row>
    <row r="618" spans="1:5" ht="15" customHeight="1" x14ac:dyDescent="0.25">
      <c r="A618" s="136" t="s">
        <v>6312</v>
      </c>
      <c r="B618" s="136"/>
      <c r="C618" s="136" t="s">
        <v>34545</v>
      </c>
      <c r="D618" s="137" t="s">
        <v>3</v>
      </c>
      <c r="E618" s="140">
        <v>32.46</v>
      </c>
    </row>
    <row r="619" spans="1:5" ht="15" customHeight="1" x14ac:dyDescent="0.25">
      <c r="A619" s="136" t="s">
        <v>16584</v>
      </c>
      <c r="B619" s="136"/>
      <c r="C619" s="136" t="s">
        <v>34546</v>
      </c>
      <c r="D619" s="137" t="s">
        <v>3</v>
      </c>
      <c r="E619" s="140">
        <v>65.84</v>
      </c>
    </row>
    <row r="620" spans="1:5" ht="15" customHeight="1" x14ac:dyDescent="0.25">
      <c r="A620" s="136" t="s">
        <v>6714</v>
      </c>
      <c r="B620" s="136"/>
      <c r="C620" s="136" t="s">
        <v>34547</v>
      </c>
      <c r="D620" s="137" t="s">
        <v>2</v>
      </c>
      <c r="E620" s="140">
        <v>23.69</v>
      </c>
    </row>
    <row r="621" spans="1:5" ht="15" customHeight="1" x14ac:dyDescent="0.25">
      <c r="A621" s="136" t="s">
        <v>6313</v>
      </c>
      <c r="B621" s="136"/>
      <c r="C621" s="136" t="s">
        <v>6314</v>
      </c>
      <c r="D621" s="137" t="s">
        <v>2</v>
      </c>
      <c r="E621" s="140">
        <v>66.87</v>
      </c>
    </row>
    <row r="622" spans="1:5" ht="15" customHeight="1" x14ac:dyDescent="0.25">
      <c r="A622" s="136" t="s">
        <v>6315</v>
      </c>
      <c r="B622" s="136"/>
      <c r="C622" s="136" t="s">
        <v>6316</v>
      </c>
      <c r="D622" s="137" t="s">
        <v>2</v>
      </c>
      <c r="E622" s="140">
        <v>54.25</v>
      </c>
    </row>
    <row r="623" spans="1:5" ht="15" customHeight="1" x14ac:dyDescent="0.25">
      <c r="A623" s="136" t="s">
        <v>6317</v>
      </c>
      <c r="B623" s="136"/>
      <c r="C623" s="136" t="s">
        <v>6318</v>
      </c>
      <c r="D623" s="137" t="s">
        <v>2</v>
      </c>
      <c r="E623" s="140">
        <v>25.77</v>
      </c>
    </row>
    <row r="624" spans="1:5" ht="15" customHeight="1" x14ac:dyDescent="0.25">
      <c r="A624" s="136" t="s">
        <v>6319</v>
      </c>
      <c r="B624" s="136"/>
      <c r="C624" s="136" t="s">
        <v>6320</v>
      </c>
      <c r="D624" s="137" t="s">
        <v>2</v>
      </c>
      <c r="E624" s="140">
        <v>22.34</v>
      </c>
    </row>
    <row r="625" spans="1:5" ht="15" customHeight="1" x14ac:dyDescent="0.25">
      <c r="A625" s="136" t="s">
        <v>6321</v>
      </c>
      <c r="B625" s="136"/>
      <c r="C625" s="136" t="s">
        <v>28685</v>
      </c>
      <c r="D625" s="137" t="s">
        <v>2</v>
      </c>
      <c r="E625" s="140">
        <v>32.979999999999997</v>
      </c>
    </row>
    <row r="626" spans="1:5" ht="15" customHeight="1" x14ac:dyDescent="0.25">
      <c r="A626" s="136" t="s">
        <v>6322</v>
      </c>
      <c r="B626" s="136"/>
      <c r="C626" s="136" t="s">
        <v>28686</v>
      </c>
      <c r="D626" s="137" t="s">
        <v>2</v>
      </c>
      <c r="E626" s="140">
        <v>36.51</v>
      </c>
    </row>
    <row r="627" spans="1:5" ht="15" customHeight="1" x14ac:dyDescent="0.25">
      <c r="A627" s="136" t="s">
        <v>6323</v>
      </c>
      <c r="B627" s="136"/>
      <c r="C627" s="136" t="s">
        <v>28687</v>
      </c>
      <c r="D627" s="137" t="s">
        <v>2</v>
      </c>
      <c r="E627" s="140">
        <v>40.049999999999997</v>
      </c>
    </row>
    <row r="628" spans="1:5" ht="15" customHeight="1" x14ac:dyDescent="0.25">
      <c r="A628" s="136" t="s">
        <v>6324</v>
      </c>
      <c r="B628" s="136"/>
      <c r="C628" s="136" t="s">
        <v>28688</v>
      </c>
      <c r="D628" s="137" t="s">
        <v>2</v>
      </c>
      <c r="E628" s="140">
        <v>43.58</v>
      </c>
    </row>
    <row r="629" spans="1:5" ht="15" customHeight="1" x14ac:dyDescent="0.25">
      <c r="A629" s="136" t="s">
        <v>6325</v>
      </c>
      <c r="B629" s="136"/>
      <c r="C629" s="136" t="s">
        <v>28689</v>
      </c>
      <c r="D629" s="137" t="s">
        <v>2</v>
      </c>
      <c r="E629" s="140">
        <v>31.45</v>
      </c>
    </row>
    <row r="630" spans="1:5" ht="15" customHeight="1" x14ac:dyDescent="0.25">
      <c r="A630" s="136" t="s">
        <v>6326</v>
      </c>
      <c r="B630" s="136"/>
      <c r="C630" s="136" t="s">
        <v>28690</v>
      </c>
      <c r="D630" s="137" t="s">
        <v>2</v>
      </c>
      <c r="E630" s="140">
        <v>34.47</v>
      </c>
    </row>
    <row r="631" spans="1:5" ht="15" customHeight="1" x14ac:dyDescent="0.25">
      <c r="A631" s="136" t="s">
        <v>6327</v>
      </c>
      <c r="B631" s="136"/>
      <c r="C631" s="136" t="s">
        <v>28691</v>
      </c>
      <c r="D631" s="137" t="s">
        <v>2</v>
      </c>
      <c r="E631" s="140">
        <v>37.49</v>
      </c>
    </row>
    <row r="632" spans="1:5" ht="15" customHeight="1" x14ac:dyDescent="0.25">
      <c r="A632" s="136" t="s">
        <v>6328</v>
      </c>
      <c r="B632" s="136"/>
      <c r="C632" s="136" t="s">
        <v>28692</v>
      </c>
      <c r="D632" s="137" t="s">
        <v>2</v>
      </c>
      <c r="E632" s="140">
        <v>40.51</v>
      </c>
    </row>
    <row r="633" spans="1:5" ht="15" customHeight="1" x14ac:dyDescent="0.25">
      <c r="A633" s="136" t="s">
        <v>6329</v>
      </c>
      <c r="B633" s="136"/>
      <c r="C633" s="136" t="s">
        <v>28693</v>
      </c>
      <c r="D633" s="137" t="s">
        <v>2</v>
      </c>
      <c r="E633" s="140">
        <v>28.46</v>
      </c>
    </row>
    <row r="634" spans="1:5" ht="15" customHeight="1" x14ac:dyDescent="0.25">
      <c r="A634" s="136" t="s">
        <v>6330</v>
      </c>
      <c r="B634" s="136"/>
      <c r="C634" s="136" t="s">
        <v>28694</v>
      </c>
      <c r="D634" s="137" t="s">
        <v>2</v>
      </c>
      <c r="E634" s="140">
        <v>31.99</v>
      </c>
    </row>
    <row r="635" spans="1:5" ht="15" customHeight="1" x14ac:dyDescent="0.25">
      <c r="A635" s="136" t="s">
        <v>6331</v>
      </c>
      <c r="B635" s="136"/>
      <c r="C635" s="136" t="s">
        <v>28695</v>
      </c>
      <c r="D635" s="137" t="s">
        <v>2</v>
      </c>
      <c r="E635" s="140">
        <v>35.53</v>
      </c>
    </row>
    <row r="636" spans="1:5" ht="15" customHeight="1" x14ac:dyDescent="0.25">
      <c r="A636" s="136" t="s">
        <v>6332</v>
      </c>
      <c r="B636" s="136"/>
      <c r="C636" s="136" t="s">
        <v>28696</v>
      </c>
      <c r="D636" s="137" t="s">
        <v>2</v>
      </c>
      <c r="E636" s="140">
        <v>39.06</v>
      </c>
    </row>
    <row r="637" spans="1:5" ht="15" customHeight="1" x14ac:dyDescent="0.25">
      <c r="A637" s="136" t="s">
        <v>6333</v>
      </c>
      <c r="B637" s="136"/>
      <c r="C637" s="136" t="s">
        <v>28697</v>
      </c>
      <c r="D637" s="137" t="s">
        <v>2</v>
      </c>
      <c r="E637" s="140">
        <v>26.93</v>
      </c>
    </row>
    <row r="638" spans="1:5" ht="15" customHeight="1" x14ac:dyDescent="0.25">
      <c r="A638" s="136" t="s">
        <v>6334</v>
      </c>
      <c r="B638" s="136"/>
      <c r="C638" s="136" t="s">
        <v>28698</v>
      </c>
      <c r="D638" s="137" t="s">
        <v>2</v>
      </c>
      <c r="E638" s="140">
        <v>29.95</v>
      </c>
    </row>
    <row r="639" spans="1:5" ht="15" customHeight="1" x14ac:dyDescent="0.25">
      <c r="A639" s="136" t="s">
        <v>6335</v>
      </c>
      <c r="B639" s="136"/>
      <c r="C639" s="136" t="s">
        <v>28699</v>
      </c>
      <c r="D639" s="137" t="s">
        <v>2</v>
      </c>
      <c r="E639" s="140">
        <v>32.97</v>
      </c>
    </row>
    <row r="640" spans="1:5" ht="15" customHeight="1" x14ac:dyDescent="0.25">
      <c r="A640" s="136" t="s">
        <v>6336</v>
      </c>
      <c r="B640" s="136"/>
      <c r="C640" s="136" t="s">
        <v>28700</v>
      </c>
      <c r="D640" s="137" t="s">
        <v>2</v>
      </c>
      <c r="E640" s="140">
        <v>35.99</v>
      </c>
    </row>
    <row r="641" spans="1:5" ht="15" customHeight="1" x14ac:dyDescent="0.25">
      <c r="A641" s="136" t="s">
        <v>6337</v>
      </c>
      <c r="B641" s="136"/>
      <c r="C641" s="136" t="s">
        <v>20337</v>
      </c>
      <c r="D641" s="137" t="s">
        <v>3</v>
      </c>
      <c r="E641" s="140">
        <v>14.17</v>
      </c>
    </row>
    <row r="642" spans="1:5" ht="15" customHeight="1" x14ac:dyDescent="0.25">
      <c r="A642" s="136" t="s">
        <v>6338</v>
      </c>
      <c r="B642" s="136"/>
      <c r="C642" s="136" t="s">
        <v>6339</v>
      </c>
      <c r="D642" s="137" t="s">
        <v>2</v>
      </c>
      <c r="E642" s="140">
        <v>24.97</v>
      </c>
    </row>
    <row r="643" spans="1:5" ht="15" customHeight="1" x14ac:dyDescent="0.25">
      <c r="A643" s="136" t="s">
        <v>6340</v>
      </c>
      <c r="B643" s="136"/>
      <c r="C643" s="136" t="s">
        <v>6341</v>
      </c>
      <c r="D643" s="137" t="s">
        <v>2</v>
      </c>
      <c r="E643" s="140">
        <v>69.89</v>
      </c>
    </row>
    <row r="644" spans="1:5" ht="15" customHeight="1" x14ac:dyDescent="0.25">
      <c r="A644" s="136" t="s">
        <v>6342</v>
      </c>
      <c r="B644" s="136"/>
      <c r="C644" s="136" t="s">
        <v>6343</v>
      </c>
      <c r="D644" s="137" t="s">
        <v>2</v>
      </c>
      <c r="E644" s="140">
        <v>70.92</v>
      </c>
    </row>
    <row r="645" spans="1:5" ht="15" customHeight="1" x14ac:dyDescent="0.25">
      <c r="A645" s="136" t="s">
        <v>6344</v>
      </c>
      <c r="B645" s="136"/>
      <c r="C645" s="136" t="s">
        <v>6345</v>
      </c>
      <c r="D645" s="137" t="s">
        <v>2</v>
      </c>
      <c r="E645" s="138">
        <v>9.8800000000000008</v>
      </c>
    </row>
    <row r="646" spans="1:5" ht="15" customHeight="1" x14ac:dyDescent="0.25">
      <c r="A646" s="136" t="s">
        <v>6346</v>
      </c>
      <c r="B646" s="136"/>
      <c r="C646" s="136" t="s">
        <v>6347</v>
      </c>
      <c r="D646" s="137" t="s">
        <v>2</v>
      </c>
      <c r="E646" s="138">
        <v>2.94</v>
      </c>
    </row>
    <row r="647" spans="1:5" ht="15" customHeight="1" x14ac:dyDescent="0.25">
      <c r="A647" s="136" t="s">
        <v>6348</v>
      </c>
      <c r="B647" s="136"/>
      <c r="C647" s="136" t="s">
        <v>6349</v>
      </c>
      <c r="D647" s="137" t="s">
        <v>2</v>
      </c>
      <c r="E647" s="140">
        <v>35.869999999999997</v>
      </c>
    </row>
    <row r="648" spans="1:5" ht="15" customHeight="1" x14ac:dyDescent="0.25">
      <c r="A648" s="136" t="s">
        <v>6350</v>
      </c>
      <c r="B648" s="136"/>
      <c r="C648" s="136" t="s">
        <v>6351</v>
      </c>
      <c r="D648" s="137" t="s">
        <v>2</v>
      </c>
      <c r="E648" s="140">
        <v>39.24</v>
      </c>
    </row>
    <row r="649" spans="1:5" ht="15" customHeight="1" x14ac:dyDescent="0.25">
      <c r="A649" s="136" t="s">
        <v>6352</v>
      </c>
      <c r="B649" s="136"/>
      <c r="C649" s="136" t="s">
        <v>6353</v>
      </c>
      <c r="D649" s="137" t="s">
        <v>2</v>
      </c>
      <c r="E649" s="140">
        <v>42.62</v>
      </c>
    </row>
    <row r="650" spans="1:5" ht="15" customHeight="1" x14ac:dyDescent="0.25">
      <c r="A650" s="136" t="s">
        <v>6354</v>
      </c>
      <c r="B650" s="136"/>
      <c r="C650" s="136" t="s">
        <v>6355</v>
      </c>
      <c r="D650" s="137" t="s">
        <v>2</v>
      </c>
      <c r="E650" s="140">
        <v>59.83</v>
      </c>
    </row>
    <row r="651" spans="1:5" ht="15" customHeight="1" x14ac:dyDescent="0.25">
      <c r="A651" s="136" t="s">
        <v>6356</v>
      </c>
      <c r="B651" s="136"/>
      <c r="C651" s="136" t="s">
        <v>6357</v>
      </c>
      <c r="D651" s="137" t="s">
        <v>2</v>
      </c>
      <c r="E651" s="140">
        <v>62.98</v>
      </c>
    </row>
    <row r="652" spans="1:5" ht="15" customHeight="1" x14ac:dyDescent="0.25">
      <c r="A652" s="136" t="s">
        <v>6358</v>
      </c>
      <c r="B652" s="136"/>
      <c r="C652" s="136" t="s">
        <v>6359</v>
      </c>
      <c r="D652" s="137" t="s">
        <v>2</v>
      </c>
      <c r="E652" s="140">
        <v>65</v>
      </c>
    </row>
    <row r="653" spans="1:5" ht="15" customHeight="1" x14ac:dyDescent="0.25">
      <c r="A653" s="136" t="s">
        <v>6360</v>
      </c>
      <c r="B653" s="136"/>
      <c r="C653" s="136" t="s">
        <v>6361</v>
      </c>
      <c r="D653" s="137" t="s">
        <v>2</v>
      </c>
      <c r="E653" s="140">
        <v>67.400000000000006</v>
      </c>
    </row>
    <row r="654" spans="1:5" ht="15" customHeight="1" x14ac:dyDescent="0.25">
      <c r="A654" s="136" t="s">
        <v>6363</v>
      </c>
      <c r="B654" s="136"/>
      <c r="C654" s="136" t="s">
        <v>6364</v>
      </c>
      <c r="D654" s="137" t="s">
        <v>2</v>
      </c>
      <c r="E654" s="140">
        <v>73.010000000000005</v>
      </c>
    </row>
    <row r="655" spans="1:5" ht="15" customHeight="1" x14ac:dyDescent="0.25">
      <c r="A655" s="136" t="s">
        <v>6365</v>
      </c>
      <c r="B655" s="136"/>
      <c r="C655" s="136" t="s">
        <v>6366</v>
      </c>
      <c r="D655" s="137" t="s">
        <v>2</v>
      </c>
      <c r="E655" s="140">
        <v>68.81</v>
      </c>
    </row>
    <row r="656" spans="1:5" ht="15" customHeight="1" x14ac:dyDescent="0.25">
      <c r="A656" s="136" t="s">
        <v>6367</v>
      </c>
      <c r="B656" s="136"/>
      <c r="C656" s="136" t="s">
        <v>6368</v>
      </c>
      <c r="D656" s="137" t="s">
        <v>2</v>
      </c>
      <c r="E656" s="140">
        <v>60.81</v>
      </c>
    </row>
    <row r="657" spans="1:5" ht="15" customHeight="1" x14ac:dyDescent="0.25">
      <c r="A657" s="136" t="s">
        <v>6369</v>
      </c>
      <c r="B657" s="136"/>
      <c r="C657" s="136" t="s">
        <v>6370</v>
      </c>
      <c r="D657" s="137" t="s">
        <v>2</v>
      </c>
      <c r="E657" s="140">
        <v>59.16</v>
      </c>
    </row>
    <row r="658" spans="1:5" ht="15" customHeight="1" x14ac:dyDescent="0.25">
      <c r="A658" s="136" t="s">
        <v>6371</v>
      </c>
      <c r="B658" s="136"/>
      <c r="C658" s="136" t="s">
        <v>6372</v>
      </c>
      <c r="D658" s="137" t="s">
        <v>2</v>
      </c>
      <c r="E658" s="140">
        <v>86.75</v>
      </c>
    </row>
    <row r="659" spans="1:5" ht="15" customHeight="1" x14ac:dyDescent="0.25">
      <c r="A659" s="136" t="s">
        <v>6373</v>
      </c>
      <c r="B659" s="136"/>
      <c r="C659" s="136" t="s">
        <v>6374</v>
      </c>
      <c r="D659" s="137" t="s">
        <v>2</v>
      </c>
      <c r="E659" s="140">
        <v>91.15</v>
      </c>
    </row>
    <row r="660" spans="1:5" ht="15" customHeight="1" x14ac:dyDescent="0.25">
      <c r="A660" s="136" t="s">
        <v>6362</v>
      </c>
      <c r="B660" s="136"/>
      <c r="C660" s="136" t="s">
        <v>14577</v>
      </c>
      <c r="D660" s="137" t="s">
        <v>2</v>
      </c>
      <c r="E660" s="139">
        <v>100.77</v>
      </c>
    </row>
    <row r="661" spans="1:5" ht="15" customHeight="1" x14ac:dyDescent="0.25">
      <c r="A661" s="136" t="s">
        <v>6375</v>
      </c>
      <c r="B661" s="136"/>
      <c r="C661" s="136" t="s">
        <v>6376</v>
      </c>
      <c r="D661" s="137" t="s">
        <v>2</v>
      </c>
      <c r="E661" s="139">
        <v>145.91999999999999</v>
      </c>
    </row>
    <row r="662" spans="1:5" ht="15" customHeight="1" x14ac:dyDescent="0.25">
      <c r="A662" s="136" t="s">
        <v>6377</v>
      </c>
      <c r="B662" s="136"/>
      <c r="C662" s="136" t="s">
        <v>6378</v>
      </c>
      <c r="D662" s="137" t="s">
        <v>2</v>
      </c>
      <c r="E662" s="139">
        <v>131.33000000000001</v>
      </c>
    </row>
    <row r="663" spans="1:5" ht="15" customHeight="1" x14ac:dyDescent="0.25">
      <c r="A663" s="136" t="s">
        <v>6379</v>
      </c>
      <c r="B663" s="136"/>
      <c r="C663" s="136" t="s">
        <v>6380</v>
      </c>
      <c r="D663" s="137" t="s">
        <v>2</v>
      </c>
      <c r="E663" s="140">
        <v>94.41</v>
      </c>
    </row>
    <row r="664" spans="1:5" ht="15" customHeight="1" x14ac:dyDescent="0.25">
      <c r="A664" s="136" t="s">
        <v>6381</v>
      </c>
      <c r="B664" s="136"/>
      <c r="C664" s="136" t="s">
        <v>6382</v>
      </c>
      <c r="D664" s="137" t="s">
        <v>2</v>
      </c>
      <c r="E664" s="140">
        <v>91.08</v>
      </c>
    </row>
    <row r="665" spans="1:5" ht="15" customHeight="1" x14ac:dyDescent="0.25">
      <c r="A665" s="136" t="s">
        <v>6383</v>
      </c>
      <c r="B665" s="136"/>
      <c r="C665" s="136" t="s">
        <v>6384</v>
      </c>
      <c r="D665" s="137" t="s">
        <v>2</v>
      </c>
      <c r="E665" s="140">
        <v>71.16</v>
      </c>
    </row>
    <row r="666" spans="1:5" ht="15" customHeight="1" x14ac:dyDescent="0.25">
      <c r="A666" s="136" t="s">
        <v>6385</v>
      </c>
      <c r="B666" s="136"/>
      <c r="C666" s="136" t="s">
        <v>6386</v>
      </c>
      <c r="D666" s="137" t="s">
        <v>2</v>
      </c>
      <c r="E666" s="139">
        <v>101.86</v>
      </c>
    </row>
    <row r="667" spans="1:5" ht="15" customHeight="1" x14ac:dyDescent="0.25">
      <c r="A667" s="136" t="s">
        <v>6387</v>
      </c>
      <c r="B667" s="136"/>
      <c r="C667" s="136" t="s">
        <v>6388</v>
      </c>
      <c r="D667" s="137" t="s">
        <v>2</v>
      </c>
      <c r="E667" s="140">
        <v>97.21</v>
      </c>
    </row>
    <row r="668" spans="1:5" ht="15" customHeight="1" x14ac:dyDescent="0.25">
      <c r="A668" s="136" t="s">
        <v>6389</v>
      </c>
      <c r="B668" s="136"/>
      <c r="C668" s="136" t="s">
        <v>6390</v>
      </c>
      <c r="D668" s="137" t="s">
        <v>2</v>
      </c>
      <c r="E668" s="140">
        <v>74.45</v>
      </c>
    </row>
    <row r="669" spans="1:5" ht="15" customHeight="1" x14ac:dyDescent="0.25">
      <c r="A669" s="136" t="s">
        <v>6392</v>
      </c>
      <c r="B669" s="136"/>
      <c r="C669" s="136" t="s">
        <v>6393</v>
      </c>
      <c r="D669" s="137" t="s">
        <v>2</v>
      </c>
      <c r="E669" s="139">
        <v>274.55</v>
      </c>
    </row>
    <row r="670" spans="1:5" ht="15" customHeight="1" x14ac:dyDescent="0.25">
      <c r="A670" s="136" t="s">
        <v>6394</v>
      </c>
      <c r="B670" s="136"/>
      <c r="C670" s="136" t="s">
        <v>6395</v>
      </c>
      <c r="D670" s="137" t="s">
        <v>2</v>
      </c>
      <c r="E670" s="139">
        <v>238.1</v>
      </c>
    </row>
    <row r="671" spans="1:5" ht="15" customHeight="1" x14ac:dyDescent="0.25">
      <c r="A671" s="136" t="s">
        <v>6396</v>
      </c>
      <c r="B671" s="136"/>
      <c r="C671" s="136" t="s">
        <v>6397</v>
      </c>
      <c r="D671" s="137" t="s">
        <v>2</v>
      </c>
      <c r="E671" s="139">
        <v>313.86</v>
      </c>
    </row>
    <row r="672" spans="1:5" ht="15" customHeight="1" x14ac:dyDescent="0.25">
      <c r="A672" s="136" t="s">
        <v>6398</v>
      </c>
      <c r="B672" s="136"/>
      <c r="C672" s="136" t="s">
        <v>6399</v>
      </c>
      <c r="D672" s="137" t="s">
        <v>2</v>
      </c>
      <c r="E672" s="138">
        <v>5.14</v>
      </c>
    </row>
    <row r="673" spans="1:5" ht="15" customHeight="1" x14ac:dyDescent="0.25">
      <c r="A673" s="136" t="s">
        <v>6653</v>
      </c>
      <c r="B673" s="136"/>
      <c r="C673" s="136" t="s">
        <v>6654</v>
      </c>
      <c r="D673" s="137" t="s">
        <v>2</v>
      </c>
      <c r="E673" s="138">
        <v>5.68</v>
      </c>
    </row>
    <row r="674" spans="1:5" ht="15" customHeight="1" x14ac:dyDescent="0.25">
      <c r="A674" s="136" t="s">
        <v>6400</v>
      </c>
      <c r="B674" s="136"/>
      <c r="C674" s="136" t="s">
        <v>6401</v>
      </c>
      <c r="D674" s="137" t="s">
        <v>2</v>
      </c>
      <c r="E674" s="138">
        <v>5.99</v>
      </c>
    </row>
    <row r="675" spans="1:5" ht="15" customHeight="1" x14ac:dyDescent="0.25">
      <c r="A675" s="136" t="s">
        <v>6402</v>
      </c>
      <c r="B675" s="136"/>
      <c r="C675" s="136" t="s">
        <v>6403</v>
      </c>
      <c r="D675" s="137" t="s">
        <v>2</v>
      </c>
      <c r="E675" s="138">
        <v>8.23</v>
      </c>
    </row>
    <row r="676" spans="1:5" ht="15" customHeight="1" x14ac:dyDescent="0.25">
      <c r="A676" s="136" t="s">
        <v>6404</v>
      </c>
      <c r="B676" s="136"/>
      <c r="C676" s="136" t="s">
        <v>6405</v>
      </c>
      <c r="D676" s="137" t="s">
        <v>2</v>
      </c>
      <c r="E676" s="138">
        <v>9.01</v>
      </c>
    </row>
    <row r="677" spans="1:5" ht="15" customHeight="1" x14ac:dyDescent="0.25">
      <c r="A677" s="136" t="s">
        <v>6406</v>
      </c>
      <c r="B677" s="136"/>
      <c r="C677" s="136" t="s">
        <v>6407</v>
      </c>
      <c r="D677" s="137" t="s">
        <v>2</v>
      </c>
      <c r="E677" s="140">
        <v>16.010000000000002</v>
      </c>
    </row>
    <row r="678" spans="1:5" ht="15" customHeight="1" x14ac:dyDescent="0.25">
      <c r="A678" s="136" t="s">
        <v>6408</v>
      </c>
      <c r="B678" s="136"/>
      <c r="C678" s="136" t="s">
        <v>6409</v>
      </c>
      <c r="D678" s="137" t="s">
        <v>2</v>
      </c>
      <c r="E678" s="139">
        <v>125.52</v>
      </c>
    </row>
    <row r="679" spans="1:5" ht="15" customHeight="1" x14ac:dyDescent="0.25">
      <c r="A679" s="136" t="s">
        <v>6410</v>
      </c>
      <c r="B679" s="136"/>
      <c r="C679" s="136" t="s">
        <v>6411</v>
      </c>
      <c r="D679" s="137" t="s">
        <v>2</v>
      </c>
      <c r="E679" s="140">
        <v>48.69</v>
      </c>
    </row>
    <row r="680" spans="1:5" ht="15" customHeight="1" x14ac:dyDescent="0.25">
      <c r="A680" s="136" t="s">
        <v>6412</v>
      </c>
      <c r="B680" s="136"/>
      <c r="C680" s="136" t="s">
        <v>6413</v>
      </c>
      <c r="D680" s="137" t="s">
        <v>2</v>
      </c>
      <c r="E680" s="140">
        <v>49.07</v>
      </c>
    </row>
    <row r="681" spans="1:5" ht="15" customHeight="1" x14ac:dyDescent="0.25">
      <c r="A681" s="136" t="s">
        <v>6414</v>
      </c>
      <c r="B681" s="136"/>
      <c r="C681" s="136" t="s">
        <v>6415</v>
      </c>
      <c r="D681" s="137" t="s">
        <v>2</v>
      </c>
      <c r="E681" s="140">
        <v>50.95</v>
      </c>
    </row>
    <row r="682" spans="1:5" ht="15" customHeight="1" x14ac:dyDescent="0.25">
      <c r="A682" s="136" t="s">
        <v>6416</v>
      </c>
      <c r="B682" s="136"/>
      <c r="C682" s="136" t="s">
        <v>6417</v>
      </c>
      <c r="D682" s="137" t="s">
        <v>2</v>
      </c>
      <c r="E682" s="140">
        <v>13.19</v>
      </c>
    </row>
    <row r="683" spans="1:5" ht="15" customHeight="1" x14ac:dyDescent="0.25">
      <c r="A683" s="136" t="s">
        <v>6418</v>
      </c>
      <c r="B683" s="136"/>
      <c r="C683" s="136" t="s">
        <v>6419</v>
      </c>
      <c r="D683" s="137" t="s">
        <v>2</v>
      </c>
      <c r="E683" s="140">
        <v>17.03</v>
      </c>
    </row>
    <row r="684" spans="1:5" ht="15" customHeight="1" x14ac:dyDescent="0.25">
      <c r="A684" s="136" t="s">
        <v>6420</v>
      </c>
      <c r="B684" s="136"/>
      <c r="C684" s="136" t="s">
        <v>6421</v>
      </c>
      <c r="D684" s="137" t="s">
        <v>2</v>
      </c>
      <c r="E684" s="140">
        <v>17.41</v>
      </c>
    </row>
    <row r="685" spans="1:5" ht="15" customHeight="1" x14ac:dyDescent="0.25">
      <c r="A685" s="136" t="s">
        <v>6422</v>
      </c>
      <c r="B685" s="136"/>
      <c r="C685" s="136" t="s">
        <v>6423</v>
      </c>
      <c r="D685" s="137" t="s">
        <v>2</v>
      </c>
      <c r="E685" s="140">
        <v>19.29</v>
      </c>
    </row>
    <row r="686" spans="1:5" ht="15" customHeight="1" x14ac:dyDescent="0.25">
      <c r="A686" s="136" t="s">
        <v>6424</v>
      </c>
      <c r="B686" s="136"/>
      <c r="C686" s="136" t="s">
        <v>6425</v>
      </c>
      <c r="D686" s="137" t="s">
        <v>2</v>
      </c>
      <c r="E686" s="138">
        <v>5.28</v>
      </c>
    </row>
    <row r="687" spans="1:5" ht="15" customHeight="1" x14ac:dyDescent="0.25">
      <c r="A687" s="136" t="s">
        <v>6426</v>
      </c>
      <c r="B687" s="136"/>
      <c r="C687" s="136" t="s">
        <v>6427</v>
      </c>
      <c r="D687" s="137" t="s">
        <v>2</v>
      </c>
      <c r="E687" s="139">
        <v>125.49</v>
      </c>
    </row>
    <row r="688" spans="1:5" ht="15" customHeight="1" x14ac:dyDescent="0.25">
      <c r="A688" s="136" t="s">
        <v>6428</v>
      </c>
      <c r="B688" s="136"/>
      <c r="C688" s="136" t="s">
        <v>6429</v>
      </c>
      <c r="D688" s="137" t="s">
        <v>2</v>
      </c>
      <c r="E688" s="139">
        <v>111.06</v>
      </c>
    </row>
    <row r="689" spans="1:5" ht="15" customHeight="1" x14ac:dyDescent="0.25">
      <c r="A689" s="136" t="s">
        <v>6430</v>
      </c>
      <c r="B689" s="136"/>
      <c r="C689" s="136" t="s">
        <v>6431</v>
      </c>
      <c r="D689" s="137" t="s">
        <v>2</v>
      </c>
      <c r="E689" s="140">
        <v>52.51</v>
      </c>
    </row>
    <row r="690" spans="1:5" ht="15" customHeight="1" x14ac:dyDescent="0.25">
      <c r="A690" s="136" t="s">
        <v>6432</v>
      </c>
      <c r="B690" s="136"/>
      <c r="C690" s="136" t="s">
        <v>6433</v>
      </c>
      <c r="D690" s="137" t="s">
        <v>2</v>
      </c>
      <c r="E690" s="140">
        <v>58.02</v>
      </c>
    </row>
    <row r="691" spans="1:5" ht="15" customHeight="1" x14ac:dyDescent="0.25">
      <c r="A691" s="136" t="s">
        <v>6434</v>
      </c>
      <c r="B691" s="136"/>
      <c r="C691" s="136" t="s">
        <v>6435</v>
      </c>
      <c r="D691" s="137" t="s">
        <v>2</v>
      </c>
      <c r="E691" s="140">
        <v>54.77</v>
      </c>
    </row>
    <row r="692" spans="1:5" ht="15" customHeight="1" x14ac:dyDescent="0.25">
      <c r="A692" s="136" t="s">
        <v>6436</v>
      </c>
      <c r="B692" s="136"/>
      <c r="C692" s="136" t="s">
        <v>6437</v>
      </c>
      <c r="D692" s="137" t="s">
        <v>2</v>
      </c>
      <c r="E692" s="140">
        <v>62.75</v>
      </c>
    </row>
    <row r="693" spans="1:5" ht="15" customHeight="1" x14ac:dyDescent="0.25">
      <c r="A693" s="136" t="s">
        <v>6438</v>
      </c>
      <c r="B693" s="136"/>
      <c r="C693" s="136" t="s">
        <v>6439</v>
      </c>
      <c r="D693" s="137" t="s">
        <v>2</v>
      </c>
      <c r="E693" s="140">
        <v>63.76</v>
      </c>
    </row>
    <row r="694" spans="1:5" ht="15" customHeight="1" x14ac:dyDescent="0.25">
      <c r="A694" s="136" t="s">
        <v>6440</v>
      </c>
      <c r="B694" s="136"/>
      <c r="C694" s="136" t="s">
        <v>6441</v>
      </c>
      <c r="D694" s="137" t="s">
        <v>2</v>
      </c>
      <c r="E694" s="140">
        <v>60.51</v>
      </c>
    </row>
    <row r="695" spans="1:5" ht="15" customHeight="1" x14ac:dyDescent="0.25">
      <c r="A695" s="136" t="s">
        <v>6442</v>
      </c>
      <c r="B695" s="136"/>
      <c r="C695" s="136" t="s">
        <v>6443</v>
      </c>
      <c r="D695" s="137" t="s">
        <v>2</v>
      </c>
      <c r="E695" s="140">
        <v>68.489999999999995</v>
      </c>
    </row>
    <row r="696" spans="1:5" ht="15" customHeight="1" x14ac:dyDescent="0.25">
      <c r="A696" s="136" t="s">
        <v>6444</v>
      </c>
      <c r="B696" s="136"/>
      <c r="C696" s="136" t="s">
        <v>6445</v>
      </c>
      <c r="D696" s="137" t="s">
        <v>2</v>
      </c>
      <c r="E696" s="140">
        <v>81.96</v>
      </c>
    </row>
    <row r="697" spans="1:5" ht="15" customHeight="1" x14ac:dyDescent="0.25">
      <c r="A697" s="136" t="s">
        <v>6446</v>
      </c>
      <c r="B697" s="136"/>
      <c r="C697" s="136" t="s">
        <v>6447</v>
      </c>
      <c r="D697" s="137" t="s">
        <v>2</v>
      </c>
      <c r="E697" s="140">
        <v>55.35</v>
      </c>
    </row>
    <row r="698" spans="1:5" ht="15" customHeight="1" x14ac:dyDescent="0.25">
      <c r="A698" s="136" t="s">
        <v>6448</v>
      </c>
      <c r="B698" s="136"/>
      <c r="C698" s="136" t="s">
        <v>6449</v>
      </c>
      <c r="D698" s="137" t="s">
        <v>2</v>
      </c>
      <c r="E698" s="140">
        <v>41.97</v>
      </c>
    </row>
    <row r="699" spans="1:5" ht="15" customHeight="1" x14ac:dyDescent="0.25">
      <c r="A699" s="136" t="s">
        <v>6450</v>
      </c>
      <c r="B699" s="136"/>
      <c r="C699" s="136" t="s">
        <v>6451</v>
      </c>
      <c r="D699" s="137" t="s">
        <v>2</v>
      </c>
      <c r="E699" s="140">
        <v>60.59</v>
      </c>
    </row>
    <row r="700" spans="1:5" ht="15" customHeight="1" x14ac:dyDescent="0.25">
      <c r="A700" s="136" t="s">
        <v>6452</v>
      </c>
      <c r="B700" s="136"/>
      <c r="C700" s="136" t="s">
        <v>6453</v>
      </c>
      <c r="D700" s="137" t="s">
        <v>2</v>
      </c>
      <c r="E700" s="140">
        <v>57.34</v>
      </c>
    </row>
    <row r="701" spans="1:5" ht="15" customHeight="1" x14ac:dyDescent="0.25">
      <c r="A701" s="136" t="s">
        <v>6454</v>
      </c>
      <c r="B701" s="136"/>
      <c r="C701" s="136" t="s">
        <v>6455</v>
      </c>
      <c r="D701" s="137" t="s">
        <v>2</v>
      </c>
      <c r="E701" s="140">
        <v>65.319999999999993</v>
      </c>
    </row>
    <row r="702" spans="1:5" ht="15" customHeight="1" x14ac:dyDescent="0.25">
      <c r="A702" s="136" t="s">
        <v>6456</v>
      </c>
      <c r="B702" s="136"/>
      <c r="C702" s="136" t="s">
        <v>6457</v>
      </c>
      <c r="D702" s="137" t="s">
        <v>2</v>
      </c>
      <c r="E702" s="140">
        <v>45.34</v>
      </c>
    </row>
    <row r="703" spans="1:5" ht="15" customHeight="1" x14ac:dyDescent="0.25">
      <c r="A703" s="136" t="s">
        <v>6458</v>
      </c>
      <c r="B703" s="136"/>
      <c r="C703" s="136" t="s">
        <v>6459</v>
      </c>
      <c r="D703" s="137" t="s">
        <v>2</v>
      </c>
      <c r="E703" s="140">
        <v>66</v>
      </c>
    </row>
    <row r="704" spans="1:5" ht="15" customHeight="1" x14ac:dyDescent="0.25">
      <c r="A704" s="136" t="s">
        <v>6460</v>
      </c>
      <c r="B704" s="136"/>
      <c r="C704" s="136" t="s">
        <v>6461</v>
      </c>
      <c r="D704" s="137" t="s">
        <v>2</v>
      </c>
      <c r="E704" s="140">
        <v>62.75</v>
      </c>
    </row>
    <row r="705" spans="1:5" ht="15" customHeight="1" x14ac:dyDescent="0.25">
      <c r="A705" s="136" t="s">
        <v>6462</v>
      </c>
      <c r="B705" s="136"/>
      <c r="C705" s="136" t="s">
        <v>6463</v>
      </c>
      <c r="D705" s="137" t="s">
        <v>2</v>
      </c>
      <c r="E705" s="140">
        <v>70.73</v>
      </c>
    </row>
    <row r="706" spans="1:5" ht="15" customHeight="1" x14ac:dyDescent="0.25">
      <c r="A706" s="136" t="s">
        <v>6464</v>
      </c>
      <c r="B706" s="136"/>
      <c r="C706" s="136" t="s">
        <v>6465</v>
      </c>
      <c r="D706" s="137" t="s">
        <v>2</v>
      </c>
      <c r="E706" s="140">
        <v>48.72</v>
      </c>
    </row>
    <row r="707" spans="1:5" ht="15" customHeight="1" x14ac:dyDescent="0.25">
      <c r="A707" s="136" t="s">
        <v>6466</v>
      </c>
      <c r="B707" s="136"/>
      <c r="C707" s="136" t="s">
        <v>6467</v>
      </c>
      <c r="D707" s="137" t="s">
        <v>2</v>
      </c>
      <c r="E707" s="140">
        <v>89.02</v>
      </c>
    </row>
    <row r="708" spans="1:5" ht="15" customHeight="1" x14ac:dyDescent="0.25">
      <c r="A708" s="136" t="s">
        <v>6468</v>
      </c>
      <c r="B708" s="136"/>
      <c r="C708" s="136" t="s">
        <v>6469</v>
      </c>
      <c r="D708" s="137" t="s">
        <v>2</v>
      </c>
      <c r="E708" s="140">
        <v>67.86</v>
      </c>
    </row>
    <row r="709" spans="1:5" ht="15" customHeight="1" x14ac:dyDescent="0.25">
      <c r="A709" s="136" t="s">
        <v>6470</v>
      </c>
      <c r="B709" s="136"/>
      <c r="C709" s="136" t="s">
        <v>6471</v>
      </c>
      <c r="D709" s="137" t="s">
        <v>2</v>
      </c>
      <c r="E709" s="140">
        <v>26.73</v>
      </c>
    </row>
    <row r="710" spans="1:5" ht="15" customHeight="1" x14ac:dyDescent="0.25">
      <c r="A710" s="136" t="s">
        <v>6472</v>
      </c>
      <c r="B710" s="136"/>
      <c r="C710" s="136" t="s">
        <v>6473</v>
      </c>
      <c r="D710" s="137" t="s">
        <v>2</v>
      </c>
      <c r="E710" s="139">
        <v>105.64</v>
      </c>
    </row>
    <row r="711" spans="1:5" ht="15" customHeight="1" x14ac:dyDescent="0.25">
      <c r="A711" s="136" t="s">
        <v>6474</v>
      </c>
      <c r="B711" s="136"/>
      <c r="C711" s="136" t="s">
        <v>6475</v>
      </c>
      <c r="D711" s="137" t="s">
        <v>2</v>
      </c>
      <c r="E711" s="139">
        <v>105.64</v>
      </c>
    </row>
    <row r="712" spans="1:5" ht="15" customHeight="1" x14ac:dyDescent="0.25">
      <c r="A712" s="136" t="s">
        <v>6476</v>
      </c>
      <c r="B712" s="136"/>
      <c r="C712" s="136" t="s">
        <v>6477</v>
      </c>
      <c r="D712" s="137" t="s">
        <v>2</v>
      </c>
      <c r="E712" s="139">
        <v>169.32</v>
      </c>
    </row>
    <row r="713" spans="1:5" ht="15" customHeight="1" x14ac:dyDescent="0.25">
      <c r="A713" s="136" t="s">
        <v>6478</v>
      </c>
      <c r="B713" s="136"/>
      <c r="C713" s="136" t="s">
        <v>6479</v>
      </c>
      <c r="D713" s="137" t="s">
        <v>2</v>
      </c>
      <c r="E713" s="139">
        <v>152.56</v>
      </c>
    </row>
    <row r="714" spans="1:5" ht="15" customHeight="1" x14ac:dyDescent="0.25">
      <c r="A714" s="136" t="s">
        <v>6480</v>
      </c>
      <c r="B714" s="136"/>
      <c r="C714" s="136" t="s">
        <v>6481</v>
      </c>
      <c r="D714" s="137" t="s">
        <v>2</v>
      </c>
      <c r="E714" s="139">
        <v>141.72</v>
      </c>
    </row>
    <row r="715" spans="1:5" ht="15" customHeight="1" x14ac:dyDescent="0.25">
      <c r="A715" s="136" t="s">
        <v>6482</v>
      </c>
      <c r="B715" s="136"/>
      <c r="C715" s="136" t="s">
        <v>6483</v>
      </c>
      <c r="D715" s="137" t="s">
        <v>2</v>
      </c>
      <c r="E715" s="139">
        <v>124.96</v>
      </c>
    </row>
    <row r="716" spans="1:5" ht="15" customHeight="1" x14ac:dyDescent="0.25">
      <c r="A716" s="136" t="s">
        <v>6484</v>
      </c>
      <c r="B716" s="136"/>
      <c r="C716" s="136" t="s">
        <v>6485</v>
      </c>
      <c r="D716" s="137" t="s">
        <v>39</v>
      </c>
      <c r="E716" s="141">
        <v>2760.04</v>
      </c>
    </row>
    <row r="717" spans="1:5" ht="15" customHeight="1" x14ac:dyDescent="0.25">
      <c r="A717" s="136" t="s">
        <v>6486</v>
      </c>
      <c r="B717" s="136"/>
      <c r="C717" s="136" t="s">
        <v>6487</v>
      </c>
      <c r="D717" s="137" t="s">
        <v>2</v>
      </c>
      <c r="E717" s="140">
        <v>53.32</v>
      </c>
    </row>
    <row r="718" spans="1:5" ht="15" customHeight="1" x14ac:dyDescent="0.25">
      <c r="A718" s="136" t="s">
        <v>6488</v>
      </c>
      <c r="B718" s="136"/>
      <c r="C718" s="136" t="s">
        <v>6489</v>
      </c>
      <c r="D718" s="137" t="s">
        <v>2</v>
      </c>
      <c r="E718" s="140">
        <v>83.94</v>
      </c>
    </row>
    <row r="719" spans="1:5" ht="15" customHeight="1" x14ac:dyDescent="0.25">
      <c r="A719" s="136" t="s">
        <v>6490</v>
      </c>
      <c r="B719" s="136"/>
      <c r="C719" s="136" t="s">
        <v>6491</v>
      </c>
      <c r="D719" s="137" t="s">
        <v>2</v>
      </c>
      <c r="E719" s="139">
        <v>132.88999999999999</v>
      </c>
    </row>
    <row r="720" spans="1:5" ht="15" customHeight="1" x14ac:dyDescent="0.25">
      <c r="A720" s="136" t="s">
        <v>6492</v>
      </c>
      <c r="B720" s="136"/>
      <c r="C720" s="136" t="s">
        <v>6493</v>
      </c>
      <c r="D720" s="137" t="s">
        <v>2</v>
      </c>
      <c r="E720" s="139">
        <v>145.44999999999999</v>
      </c>
    </row>
    <row r="721" spans="1:5" ht="15" customHeight="1" x14ac:dyDescent="0.25">
      <c r="A721" s="136" t="s">
        <v>6494</v>
      </c>
      <c r="B721" s="136"/>
      <c r="C721" s="136" t="s">
        <v>6495</v>
      </c>
      <c r="D721" s="137" t="s">
        <v>2</v>
      </c>
      <c r="E721" s="140">
        <v>88.2</v>
      </c>
    </row>
    <row r="722" spans="1:5" ht="15" customHeight="1" x14ac:dyDescent="0.25">
      <c r="A722" s="136" t="s">
        <v>6496</v>
      </c>
      <c r="B722" s="136"/>
      <c r="C722" s="136" t="s">
        <v>6497</v>
      </c>
      <c r="D722" s="137" t="s">
        <v>2</v>
      </c>
      <c r="E722" s="140">
        <v>64.86</v>
      </c>
    </row>
    <row r="723" spans="1:5" ht="15" customHeight="1" x14ac:dyDescent="0.25">
      <c r="A723" s="136" t="s">
        <v>6498</v>
      </c>
      <c r="B723" s="136"/>
      <c r="C723" s="136" t="s">
        <v>6499</v>
      </c>
      <c r="D723" s="137" t="s">
        <v>2</v>
      </c>
      <c r="E723" s="139">
        <v>201.47</v>
      </c>
    </row>
    <row r="724" spans="1:5" ht="15" customHeight="1" x14ac:dyDescent="0.25">
      <c r="A724" s="136" t="s">
        <v>6500</v>
      </c>
      <c r="B724" s="136"/>
      <c r="C724" s="136" t="s">
        <v>6501</v>
      </c>
      <c r="D724" s="137" t="s">
        <v>2</v>
      </c>
      <c r="E724" s="139">
        <v>120.52</v>
      </c>
    </row>
    <row r="725" spans="1:5" ht="15" customHeight="1" x14ac:dyDescent="0.25">
      <c r="A725" s="136" t="s">
        <v>6502</v>
      </c>
      <c r="B725" s="136"/>
      <c r="C725" s="136" t="s">
        <v>6503</v>
      </c>
      <c r="D725" s="137" t="s">
        <v>2</v>
      </c>
      <c r="E725" s="139">
        <v>135.04</v>
      </c>
    </row>
    <row r="726" spans="1:5" ht="15" customHeight="1" x14ac:dyDescent="0.25">
      <c r="A726" s="136" t="s">
        <v>6504</v>
      </c>
      <c r="B726" s="136"/>
      <c r="C726" s="136" t="s">
        <v>6505</v>
      </c>
      <c r="D726" s="137" t="s">
        <v>2</v>
      </c>
      <c r="E726" s="139">
        <v>140.34</v>
      </c>
    </row>
    <row r="727" spans="1:5" ht="15" customHeight="1" x14ac:dyDescent="0.25">
      <c r="A727" s="136" t="s">
        <v>6506</v>
      </c>
      <c r="B727" s="136"/>
      <c r="C727" s="136" t="s">
        <v>6507</v>
      </c>
      <c r="D727" s="137" t="s">
        <v>2</v>
      </c>
      <c r="E727" s="139">
        <v>147.85</v>
      </c>
    </row>
    <row r="728" spans="1:5" ht="15" customHeight="1" x14ac:dyDescent="0.25">
      <c r="A728" s="136" t="s">
        <v>6508</v>
      </c>
      <c r="B728" s="136"/>
      <c r="C728" s="136" t="s">
        <v>6509</v>
      </c>
      <c r="D728" s="137" t="s">
        <v>2</v>
      </c>
      <c r="E728" s="139">
        <v>150.5</v>
      </c>
    </row>
    <row r="729" spans="1:5" ht="15" customHeight="1" x14ac:dyDescent="0.25">
      <c r="A729" s="136" t="s">
        <v>6510</v>
      </c>
      <c r="B729" s="136"/>
      <c r="C729" s="136" t="s">
        <v>6511</v>
      </c>
      <c r="D729" s="137" t="s">
        <v>2</v>
      </c>
      <c r="E729" s="140">
        <v>53.32</v>
      </c>
    </row>
    <row r="730" spans="1:5" ht="15" customHeight="1" x14ac:dyDescent="0.25">
      <c r="A730" s="136" t="s">
        <v>6512</v>
      </c>
      <c r="B730" s="136"/>
      <c r="C730" s="136" t="s">
        <v>6513</v>
      </c>
      <c r="D730" s="137" t="s">
        <v>2</v>
      </c>
      <c r="E730" s="140">
        <v>59.42</v>
      </c>
    </row>
    <row r="731" spans="1:5" ht="15" customHeight="1" x14ac:dyDescent="0.25">
      <c r="A731" s="136" t="s">
        <v>6514</v>
      </c>
      <c r="B731" s="136"/>
      <c r="C731" s="136" t="s">
        <v>6515</v>
      </c>
      <c r="D731" s="137" t="s">
        <v>2</v>
      </c>
      <c r="E731" s="139">
        <v>117.81</v>
      </c>
    </row>
    <row r="732" spans="1:5" ht="15" customHeight="1" x14ac:dyDescent="0.25">
      <c r="A732" s="136" t="s">
        <v>6516</v>
      </c>
      <c r="B732" s="136"/>
      <c r="C732" s="136" t="s">
        <v>6517</v>
      </c>
      <c r="D732" s="137" t="s">
        <v>2</v>
      </c>
      <c r="E732" s="139">
        <v>119.58</v>
      </c>
    </row>
    <row r="733" spans="1:5" ht="15" customHeight="1" x14ac:dyDescent="0.25">
      <c r="A733" s="136" t="s">
        <v>6518</v>
      </c>
      <c r="B733" s="136"/>
      <c r="C733" s="136" t="s">
        <v>6519</v>
      </c>
      <c r="D733" s="137" t="s">
        <v>2</v>
      </c>
      <c r="E733" s="139">
        <v>121.72</v>
      </c>
    </row>
    <row r="734" spans="1:5" ht="15" customHeight="1" x14ac:dyDescent="0.25">
      <c r="A734" s="136" t="s">
        <v>6520</v>
      </c>
      <c r="B734" s="136"/>
      <c r="C734" s="136" t="s">
        <v>6521</v>
      </c>
      <c r="D734" s="137" t="s">
        <v>2</v>
      </c>
      <c r="E734" s="140">
        <v>75.569999999999993</v>
      </c>
    </row>
    <row r="735" spans="1:5" ht="15" customHeight="1" x14ac:dyDescent="0.25">
      <c r="A735" s="136" t="s">
        <v>6522</v>
      </c>
      <c r="B735" s="136"/>
      <c r="C735" s="136" t="s">
        <v>6523</v>
      </c>
      <c r="D735" s="137" t="s">
        <v>2</v>
      </c>
      <c r="E735" s="139">
        <v>125.32</v>
      </c>
    </row>
    <row r="736" spans="1:5" ht="15" customHeight="1" x14ac:dyDescent="0.25">
      <c r="A736" s="136" t="s">
        <v>6524</v>
      </c>
      <c r="B736" s="136"/>
      <c r="C736" s="136" t="s">
        <v>6525</v>
      </c>
      <c r="D736" s="137" t="s">
        <v>2</v>
      </c>
      <c r="E736" s="140">
        <v>82.47</v>
      </c>
    </row>
    <row r="737" spans="1:5" ht="15" customHeight="1" x14ac:dyDescent="0.25">
      <c r="A737" s="136" t="s">
        <v>6526</v>
      </c>
      <c r="B737" s="136"/>
      <c r="C737" s="136" t="s">
        <v>6527</v>
      </c>
      <c r="D737" s="137" t="s">
        <v>2</v>
      </c>
      <c r="E737" s="139">
        <v>121.55</v>
      </c>
    </row>
    <row r="738" spans="1:5" ht="15" customHeight="1" x14ac:dyDescent="0.25">
      <c r="A738" s="136" t="s">
        <v>6528</v>
      </c>
      <c r="B738" s="136"/>
      <c r="C738" s="136" t="s">
        <v>6529</v>
      </c>
      <c r="D738" s="137" t="s">
        <v>2</v>
      </c>
      <c r="E738" s="139">
        <v>104.67</v>
      </c>
    </row>
    <row r="739" spans="1:5" ht="15" customHeight="1" x14ac:dyDescent="0.25">
      <c r="A739" s="136" t="s">
        <v>6530</v>
      </c>
      <c r="B739" s="136"/>
      <c r="C739" s="136" t="s">
        <v>6531</v>
      </c>
      <c r="D739" s="137" t="s">
        <v>2</v>
      </c>
      <c r="E739" s="139">
        <v>299.02999999999997</v>
      </c>
    </row>
    <row r="740" spans="1:5" ht="15" customHeight="1" x14ac:dyDescent="0.25">
      <c r="A740" s="136" t="s">
        <v>6532</v>
      </c>
      <c r="B740" s="136"/>
      <c r="C740" s="136" t="s">
        <v>6533</v>
      </c>
      <c r="D740" s="137" t="s">
        <v>2</v>
      </c>
      <c r="E740" s="139">
        <v>261.95</v>
      </c>
    </row>
    <row r="741" spans="1:5" ht="15" customHeight="1" x14ac:dyDescent="0.25">
      <c r="A741" s="136" t="s">
        <v>6534</v>
      </c>
      <c r="B741" s="136"/>
      <c r="C741" s="136" t="s">
        <v>6535</v>
      </c>
      <c r="D741" s="137" t="s">
        <v>2</v>
      </c>
      <c r="E741" s="139">
        <v>268.06</v>
      </c>
    </row>
    <row r="742" spans="1:5" ht="15" customHeight="1" x14ac:dyDescent="0.25">
      <c r="A742" s="136" t="s">
        <v>6536</v>
      </c>
      <c r="B742" s="136"/>
      <c r="C742" s="136" t="s">
        <v>6537</v>
      </c>
      <c r="D742" s="137" t="s">
        <v>2</v>
      </c>
      <c r="E742" s="139">
        <v>264.5</v>
      </c>
    </row>
    <row r="743" spans="1:5" ht="15" customHeight="1" x14ac:dyDescent="0.25">
      <c r="A743" s="136" t="s">
        <v>6538</v>
      </c>
      <c r="B743" s="136"/>
      <c r="C743" s="136" t="s">
        <v>6539</v>
      </c>
      <c r="D743" s="137" t="s">
        <v>2</v>
      </c>
      <c r="E743" s="139">
        <v>304.35000000000002</v>
      </c>
    </row>
    <row r="744" spans="1:5" ht="15" customHeight="1" x14ac:dyDescent="0.25">
      <c r="A744" s="136" t="s">
        <v>6540</v>
      </c>
      <c r="B744" s="136"/>
      <c r="C744" s="136" t="s">
        <v>6541</v>
      </c>
      <c r="D744" s="137" t="s">
        <v>2</v>
      </c>
      <c r="E744" s="139">
        <v>266.37</v>
      </c>
    </row>
    <row r="745" spans="1:5" ht="15" customHeight="1" x14ac:dyDescent="0.25">
      <c r="A745" s="136" t="s">
        <v>6542</v>
      </c>
      <c r="B745" s="136"/>
      <c r="C745" s="136" t="s">
        <v>6543</v>
      </c>
      <c r="D745" s="137" t="s">
        <v>2</v>
      </c>
      <c r="E745" s="139">
        <v>266.52999999999997</v>
      </c>
    </row>
    <row r="746" spans="1:5" ht="15" customHeight="1" x14ac:dyDescent="0.25">
      <c r="A746" s="136" t="s">
        <v>6544</v>
      </c>
      <c r="B746" s="136"/>
      <c r="C746" s="136" t="s">
        <v>6545</v>
      </c>
      <c r="D746" s="137" t="s">
        <v>2</v>
      </c>
      <c r="E746" s="139">
        <v>263.05</v>
      </c>
    </row>
    <row r="747" spans="1:5" ht="15" customHeight="1" x14ac:dyDescent="0.25">
      <c r="A747" s="136" t="s">
        <v>6546</v>
      </c>
      <c r="B747" s="136"/>
      <c r="C747" s="136" t="s">
        <v>6547</v>
      </c>
      <c r="D747" s="137" t="s">
        <v>2</v>
      </c>
      <c r="E747" s="139">
        <v>104.64</v>
      </c>
    </row>
    <row r="748" spans="1:5" ht="15" customHeight="1" x14ac:dyDescent="0.25">
      <c r="A748" s="136" t="s">
        <v>6548</v>
      </c>
      <c r="B748" s="136"/>
      <c r="C748" s="136" t="s">
        <v>6549</v>
      </c>
      <c r="D748" s="137" t="s">
        <v>2</v>
      </c>
      <c r="E748" s="139">
        <v>134.97</v>
      </c>
    </row>
    <row r="749" spans="1:5" ht="15" customHeight="1" x14ac:dyDescent="0.25">
      <c r="A749" s="136" t="s">
        <v>6550</v>
      </c>
      <c r="B749" s="136"/>
      <c r="C749" s="136" t="s">
        <v>6551</v>
      </c>
      <c r="D749" s="137" t="s">
        <v>2</v>
      </c>
      <c r="E749" s="139">
        <v>104.02</v>
      </c>
    </row>
    <row r="750" spans="1:5" ht="15" customHeight="1" x14ac:dyDescent="0.25">
      <c r="A750" s="136" t="s">
        <v>6552</v>
      </c>
      <c r="B750" s="136"/>
      <c r="C750" s="136" t="s">
        <v>6553</v>
      </c>
      <c r="D750" s="137" t="s">
        <v>2</v>
      </c>
      <c r="E750" s="139">
        <v>132.82</v>
      </c>
    </row>
    <row r="751" spans="1:5" ht="15" customHeight="1" x14ac:dyDescent="0.25">
      <c r="A751" s="136" t="s">
        <v>6554</v>
      </c>
      <c r="B751" s="136"/>
      <c r="C751" s="136" t="s">
        <v>6555</v>
      </c>
      <c r="D751" s="137" t="s">
        <v>2</v>
      </c>
      <c r="E751" s="140">
        <v>63.81</v>
      </c>
    </row>
    <row r="752" spans="1:5" ht="15" customHeight="1" x14ac:dyDescent="0.25">
      <c r="A752" s="136" t="s">
        <v>6556</v>
      </c>
      <c r="B752" s="136"/>
      <c r="C752" s="136" t="s">
        <v>6557</v>
      </c>
      <c r="D752" s="137" t="s">
        <v>3</v>
      </c>
      <c r="E752" s="140">
        <v>31.82</v>
      </c>
    </row>
    <row r="753" spans="1:5" ht="15" customHeight="1" x14ac:dyDescent="0.25">
      <c r="A753" s="136" t="s">
        <v>6558</v>
      </c>
      <c r="B753" s="136"/>
      <c r="C753" s="136" t="s">
        <v>6559</v>
      </c>
      <c r="D753" s="137" t="s">
        <v>3</v>
      </c>
      <c r="E753" s="140">
        <v>14.12</v>
      </c>
    </row>
    <row r="754" spans="1:5" ht="15" customHeight="1" x14ac:dyDescent="0.25">
      <c r="A754" s="136" t="s">
        <v>6560</v>
      </c>
      <c r="B754" s="136"/>
      <c r="C754" s="136" t="s">
        <v>6561</v>
      </c>
      <c r="D754" s="137" t="s">
        <v>3</v>
      </c>
      <c r="E754" s="139">
        <v>210.2</v>
      </c>
    </row>
    <row r="755" spans="1:5" ht="15" customHeight="1" x14ac:dyDescent="0.25">
      <c r="A755" s="136" t="s">
        <v>6562</v>
      </c>
      <c r="B755" s="136"/>
      <c r="C755" s="136" t="s">
        <v>6563</v>
      </c>
      <c r="D755" s="137" t="s">
        <v>3</v>
      </c>
      <c r="E755" s="140">
        <v>10.050000000000001</v>
      </c>
    </row>
    <row r="756" spans="1:5" ht="15" customHeight="1" x14ac:dyDescent="0.25">
      <c r="A756" s="136" t="s">
        <v>6564</v>
      </c>
      <c r="B756" s="136"/>
      <c r="C756" s="136" t="s">
        <v>6565</v>
      </c>
      <c r="D756" s="137" t="s">
        <v>2</v>
      </c>
      <c r="E756" s="139">
        <v>112.41</v>
      </c>
    </row>
    <row r="757" spans="1:5" ht="15" customHeight="1" x14ac:dyDescent="0.25">
      <c r="A757" s="136" t="s">
        <v>6566</v>
      </c>
      <c r="B757" s="136"/>
      <c r="C757" s="136" t="s">
        <v>6567</v>
      </c>
      <c r="D757" s="137" t="s">
        <v>3</v>
      </c>
      <c r="E757" s="140">
        <v>15.67</v>
      </c>
    </row>
    <row r="758" spans="1:5" ht="15" customHeight="1" x14ac:dyDescent="0.25">
      <c r="A758" s="136" t="s">
        <v>6568</v>
      </c>
      <c r="B758" s="136"/>
      <c r="C758" s="136" t="s">
        <v>6569</v>
      </c>
      <c r="D758" s="137" t="s">
        <v>3</v>
      </c>
      <c r="E758" s="140">
        <v>15.99</v>
      </c>
    </row>
    <row r="759" spans="1:5" ht="15" customHeight="1" x14ac:dyDescent="0.25">
      <c r="A759" s="136" t="s">
        <v>6570</v>
      </c>
      <c r="B759" s="136"/>
      <c r="C759" s="136" t="s">
        <v>6571</v>
      </c>
      <c r="D759" s="137" t="s">
        <v>3</v>
      </c>
      <c r="E759" s="140">
        <v>12.41</v>
      </c>
    </row>
    <row r="760" spans="1:5" ht="15" customHeight="1" x14ac:dyDescent="0.25">
      <c r="A760" s="136" t="s">
        <v>6572</v>
      </c>
      <c r="B760" s="136"/>
      <c r="C760" s="136" t="s">
        <v>6573</v>
      </c>
      <c r="D760" s="137" t="s">
        <v>3</v>
      </c>
      <c r="E760" s="140">
        <v>55.32</v>
      </c>
    </row>
    <row r="761" spans="1:5" ht="15" customHeight="1" x14ac:dyDescent="0.25">
      <c r="A761" s="136" t="s">
        <v>6574</v>
      </c>
      <c r="B761" s="136"/>
      <c r="C761" s="136" t="s">
        <v>6575</v>
      </c>
      <c r="D761" s="137" t="s">
        <v>3</v>
      </c>
      <c r="E761" s="140">
        <v>40.4</v>
      </c>
    </row>
    <row r="762" spans="1:5" ht="15" customHeight="1" x14ac:dyDescent="0.25">
      <c r="A762" s="136" t="s">
        <v>6576</v>
      </c>
      <c r="B762" s="136"/>
      <c r="C762" s="136" t="s">
        <v>6577</v>
      </c>
      <c r="D762" s="137" t="s">
        <v>3</v>
      </c>
      <c r="E762" s="140">
        <v>46.36</v>
      </c>
    </row>
    <row r="763" spans="1:5" ht="15" customHeight="1" x14ac:dyDescent="0.25">
      <c r="A763" s="136" t="s">
        <v>6578</v>
      </c>
      <c r="B763" s="136"/>
      <c r="C763" s="136" t="s">
        <v>6579</v>
      </c>
      <c r="D763" s="137" t="s">
        <v>3</v>
      </c>
      <c r="E763" s="140">
        <v>40.83</v>
      </c>
    </row>
    <row r="764" spans="1:5" ht="15" customHeight="1" x14ac:dyDescent="0.25">
      <c r="A764" s="136" t="s">
        <v>6580</v>
      </c>
      <c r="B764" s="136"/>
      <c r="C764" s="136" t="s">
        <v>6581</v>
      </c>
      <c r="D764" s="137" t="s">
        <v>3</v>
      </c>
      <c r="E764" s="140">
        <v>33.15</v>
      </c>
    </row>
    <row r="765" spans="1:5" ht="15" customHeight="1" x14ac:dyDescent="0.25">
      <c r="A765" s="136" t="s">
        <v>6582</v>
      </c>
      <c r="B765" s="136"/>
      <c r="C765" s="136" t="s">
        <v>6583</v>
      </c>
      <c r="D765" s="137" t="s">
        <v>3</v>
      </c>
      <c r="E765" s="140">
        <v>36.22</v>
      </c>
    </row>
    <row r="766" spans="1:5" ht="15" customHeight="1" x14ac:dyDescent="0.25">
      <c r="A766" s="136" t="s">
        <v>6584</v>
      </c>
      <c r="B766" s="136"/>
      <c r="C766" s="136" t="s">
        <v>6585</v>
      </c>
      <c r="D766" s="137" t="s">
        <v>3</v>
      </c>
      <c r="E766" s="140">
        <v>81.31</v>
      </c>
    </row>
    <row r="767" spans="1:5" ht="15" customHeight="1" x14ac:dyDescent="0.25">
      <c r="A767" s="136" t="s">
        <v>6586</v>
      </c>
      <c r="B767" s="136"/>
      <c r="C767" s="136" t="s">
        <v>6587</v>
      </c>
      <c r="D767" s="137" t="s">
        <v>3</v>
      </c>
      <c r="E767" s="140">
        <v>47.32</v>
      </c>
    </row>
    <row r="768" spans="1:5" ht="15" customHeight="1" x14ac:dyDescent="0.25">
      <c r="A768" s="136" t="s">
        <v>6588</v>
      </c>
      <c r="B768" s="136"/>
      <c r="C768" s="136" t="s">
        <v>6589</v>
      </c>
      <c r="D768" s="137" t="s">
        <v>3</v>
      </c>
      <c r="E768" s="140">
        <v>57.87</v>
      </c>
    </row>
    <row r="769" spans="1:5" ht="15" customHeight="1" x14ac:dyDescent="0.25">
      <c r="A769" s="136" t="s">
        <v>6590</v>
      </c>
      <c r="B769" s="136"/>
      <c r="C769" s="136" t="s">
        <v>6591</v>
      </c>
      <c r="D769" s="137" t="s">
        <v>3</v>
      </c>
      <c r="E769" s="140">
        <v>69.599999999999994</v>
      </c>
    </row>
    <row r="770" spans="1:5" ht="15" customHeight="1" x14ac:dyDescent="0.25">
      <c r="A770" s="136" t="s">
        <v>6592</v>
      </c>
      <c r="B770" s="136"/>
      <c r="C770" s="136" t="s">
        <v>6593</v>
      </c>
      <c r="D770" s="137" t="s">
        <v>3</v>
      </c>
      <c r="E770" s="140">
        <v>43.44</v>
      </c>
    </row>
    <row r="771" spans="1:5" ht="15" customHeight="1" x14ac:dyDescent="0.25">
      <c r="A771" s="136" t="s">
        <v>6594</v>
      </c>
      <c r="B771" s="136"/>
      <c r="C771" s="136" t="s">
        <v>6595</v>
      </c>
      <c r="D771" s="137" t="s">
        <v>3</v>
      </c>
      <c r="E771" s="140">
        <v>50.76</v>
      </c>
    </row>
    <row r="772" spans="1:5" ht="15" customHeight="1" x14ac:dyDescent="0.25">
      <c r="A772" s="136" t="s">
        <v>6596</v>
      </c>
      <c r="B772" s="136"/>
      <c r="C772" s="136" t="s">
        <v>6597</v>
      </c>
      <c r="D772" s="137" t="s">
        <v>3</v>
      </c>
      <c r="E772" s="140">
        <v>18.46</v>
      </c>
    </row>
    <row r="773" spans="1:5" ht="15" customHeight="1" x14ac:dyDescent="0.25">
      <c r="A773" s="136" t="s">
        <v>6598</v>
      </c>
      <c r="B773" s="136"/>
      <c r="C773" s="136" t="s">
        <v>6599</v>
      </c>
      <c r="D773" s="137" t="s">
        <v>3</v>
      </c>
      <c r="E773" s="140">
        <v>20.079999999999998</v>
      </c>
    </row>
    <row r="774" spans="1:5" ht="15" customHeight="1" x14ac:dyDescent="0.25">
      <c r="A774" s="136" t="s">
        <v>6600</v>
      </c>
      <c r="B774" s="136"/>
      <c r="C774" s="136" t="s">
        <v>6601</v>
      </c>
      <c r="D774" s="137" t="s">
        <v>3</v>
      </c>
      <c r="E774" s="140">
        <v>17.43</v>
      </c>
    </row>
    <row r="775" spans="1:5" ht="15" customHeight="1" x14ac:dyDescent="0.25">
      <c r="A775" s="136" t="s">
        <v>6602</v>
      </c>
      <c r="B775" s="136"/>
      <c r="C775" s="136" t="s">
        <v>6603</v>
      </c>
      <c r="D775" s="137" t="s">
        <v>3</v>
      </c>
      <c r="E775" s="140">
        <v>19.12</v>
      </c>
    </row>
    <row r="776" spans="1:5" ht="15" customHeight="1" x14ac:dyDescent="0.25">
      <c r="A776" s="136" t="s">
        <v>6604</v>
      </c>
      <c r="B776" s="136"/>
      <c r="C776" s="136" t="s">
        <v>6605</v>
      </c>
      <c r="D776" s="137" t="s">
        <v>3</v>
      </c>
      <c r="E776" s="140">
        <v>38.47</v>
      </c>
    </row>
    <row r="777" spans="1:5" ht="15" customHeight="1" x14ac:dyDescent="0.25">
      <c r="A777" s="136" t="s">
        <v>6606</v>
      </c>
      <c r="B777" s="136"/>
      <c r="C777" s="136" t="s">
        <v>6607</v>
      </c>
      <c r="D777" s="137" t="s">
        <v>3</v>
      </c>
      <c r="E777" s="140">
        <v>38.72</v>
      </c>
    </row>
    <row r="778" spans="1:5" ht="15" customHeight="1" x14ac:dyDescent="0.25">
      <c r="A778" s="136" t="s">
        <v>6608</v>
      </c>
      <c r="B778" s="136"/>
      <c r="C778" s="136" t="s">
        <v>6609</v>
      </c>
      <c r="D778" s="137" t="s">
        <v>2</v>
      </c>
      <c r="E778" s="139">
        <v>193.13</v>
      </c>
    </row>
    <row r="779" spans="1:5" ht="15" customHeight="1" x14ac:dyDescent="0.25">
      <c r="A779" s="136" t="s">
        <v>6610</v>
      </c>
      <c r="B779" s="136"/>
      <c r="C779" s="136" t="s">
        <v>6611</v>
      </c>
      <c r="D779" s="137" t="s">
        <v>2</v>
      </c>
      <c r="E779" s="139">
        <v>270.76</v>
      </c>
    </row>
    <row r="780" spans="1:5" ht="15" customHeight="1" x14ac:dyDescent="0.25">
      <c r="A780" s="136" t="s">
        <v>6612</v>
      </c>
      <c r="B780" s="136"/>
      <c r="C780" s="136" t="s">
        <v>6613</v>
      </c>
      <c r="D780" s="137" t="s">
        <v>2</v>
      </c>
      <c r="E780" s="139">
        <v>322.08999999999997</v>
      </c>
    </row>
    <row r="781" spans="1:5" ht="15" customHeight="1" x14ac:dyDescent="0.25">
      <c r="A781" s="136" t="s">
        <v>6614</v>
      </c>
      <c r="B781" s="136"/>
      <c r="C781" s="136" t="s">
        <v>6615</v>
      </c>
      <c r="D781" s="137" t="s">
        <v>2</v>
      </c>
      <c r="E781" s="139">
        <v>350.34</v>
      </c>
    </row>
    <row r="782" spans="1:5" ht="15" customHeight="1" x14ac:dyDescent="0.25">
      <c r="A782" s="136" t="s">
        <v>6616</v>
      </c>
      <c r="B782" s="136"/>
      <c r="C782" s="136" t="s">
        <v>6617</v>
      </c>
      <c r="D782" s="137" t="s">
        <v>2</v>
      </c>
      <c r="E782" s="139">
        <v>375.1</v>
      </c>
    </row>
    <row r="783" spans="1:5" ht="15" customHeight="1" x14ac:dyDescent="0.25">
      <c r="A783" s="136" t="s">
        <v>6618</v>
      </c>
      <c r="B783" s="136"/>
      <c r="C783" s="136" t="s">
        <v>6619</v>
      </c>
      <c r="D783" s="137" t="s">
        <v>3</v>
      </c>
      <c r="E783" s="140">
        <v>37.21</v>
      </c>
    </row>
    <row r="784" spans="1:5" ht="15" customHeight="1" x14ac:dyDescent="0.25">
      <c r="A784" s="136" t="s">
        <v>6620</v>
      </c>
      <c r="B784" s="136"/>
      <c r="C784" s="136" t="s">
        <v>6621</v>
      </c>
      <c r="D784" s="137" t="s">
        <v>3</v>
      </c>
      <c r="E784" s="140">
        <v>57.04</v>
      </c>
    </row>
    <row r="785" spans="1:5" ht="15" customHeight="1" x14ac:dyDescent="0.25">
      <c r="A785" s="136" t="s">
        <v>6622</v>
      </c>
      <c r="B785" s="136"/>
      <c r="C785" s="136" t="s">
        <v>6623</v>
      </c>
      <c r="D785" s="137" t="s">
        <v>3</v>
      </c>
      <c r="E785" s="140">
        <v>53.84</v>
      </c>
    </row>
    <row r="786" spans="1:5" ht="15" customHeight="1" x14ac:dyDescent="0.25">
      <c r="A786" s="136" t="s">
        <v>6624</v>
      </c>
      <c r="B786" s="136"/>
      <c r="C786" s="136" t="s">
        <v>6625</v>
      </c>
      <c r="D786" s="137" t="s">
        <v>2</v>
      </c>
      <c r="E786" s="139">
        <v>193.13</v>
      </c>
    </row>
    <row r="787" spans="1:5" ht="15" customHeight="1" x14ac:dyDescent="0.25">
      <c r="A787" s="136" t="s">
        <v>6626</v>
      </c>
      <c r="B787" s="136"/>
      <c r="C787" s="136" t="s">
        <v>6627</v>
      </c>
      <c r="D787" s="137" t="s">
        <v>2</v>
      </c>
      <c r="E787" s="139">
        <v>116.8</v>
      </c>
    </row>
    <row r="788" spans="1:5" ht="15" customHeight="1" x14ac:dyDescent="0.25">
      <c r="A788" s="136" t="s">
        <v>6628</v>
      </c>
      <c r="B788" s="136"/>
      <c r="C788" s="136" t="s">
        <v>28701</v>
      </c>
      <c r="D788" s="137" t="s">
        <v>2</v>
      </c>
      <c r="E788" s="139">
        <v>303.88</v>
      </c>
    </row>
    <row r="789" spans="1:5" ht="15" customHeight="1" x14ac:dyDescent="0.25">
      <c r="A789" s="136" t="s">
        <v>6629</v>
      </c>
      <c r="B789" s="136"/>
      <c r="C789" s="136" t="s">
        <v>28702</v>
      </c>
      <c r="D789" s="137" t="s">
        <v>2</v>
      </c>
      <c r="E789" s="139">
        <v>377.34</v>
      </c>
    </row>
    <row r="790" spans="1:5" ht="15" customHeight="1" x14ac:dyDescent="0.25">
      <c r="A790" s="136" t="s">
        <v>6630</v>
      </c>
      <c r="B790" s="136"/>
      <c r="C790" s="136" t="s">
        <v>6631</v>
      </c>
      <c r="D790" s="137" t="s">
        <v>2</v>
      </c>
      <c r="E790" s="139">
        <v>350.34</v>
      </c>
    </row>
    <row r="791" spans="1:5" ht="15" customHeight="1" x14ac:dyDescent="0.25">
      <c r="A791" s="136" t="s">
        <v>6632</v>
      </c>
      <c r="B791" s="136"/>
      <c r="C791" s="136" t="s">
        <v>6633</v>
      </c>
      <c r="D791" s="137" t="s">
        <v>2</v>
      </c>
      <c r="E791" s="139">
        <v>375.1</v>
      </c>
    </row>
    <row r="792" spans="1:5" ht="15" customHeight="1" x14ac:dyDescent="0.25">
      <c r="A792" s="136" t="s">
        <v>6634</v>
      </c>
      <c r="B792" s="136"/>
      <c r="C792" s="136" t="s">
        <v>28703</v>
      </c>
      <c r="D792" s="137" t="s">
        <v>2</v>
      </c>
      <c r="E792" s="140">
        <v>14.14</v>
      </c>
    </row>
    <row r="793" spans="1:5" ht="15" customHeight="1" x14ac:dyDescent="0.25">
      <c r="A793" s="136" t="s">
        <v>6635</v>
      </c>
      <c r="B793" s="136"/>
      <c r="C793" s="136" t="s">
        <v>28704</v>
      </c>
      <c r="D793" s="137" t="s">
        <v>2</v>
      </c>
      <c r="E793" s="140">
        <v>13.8</v>
      </c>
    </row>
    <row r="794" spans="1:5" ht="15" customHeight="1" x14ac:dyDescent="0.25">
      <c r="A794" s="136" t="s">
        <v>6636</v>
      </c>
      <c r="B794" s="136"/>
      <c r="C794" s="136" t="s">
        <v>28705</v>
      </c>
      <c r="D794" s="137" t="s">
        <v>2</v>
      </c>
      <c r="E794" s="140">
        <v>12.97</v>
      </c>
    </row>
    <row r="795" spans="1:5" ht="15" customHeight="1" x14ac:dyDescent="0.25">
      <c r="A795" s="136" t="s">
        <v>6637</v>
      </c>
      <c r="B795" s="136"/>
      <c r="C795" s="136" t="s">
        <v>28706</v>
      </c>
      <c r="D795" s="137" t="s">
        <v>2</v>
      </c>
      <c r="E795" s="138">
        <v>9.19</v>
      </c>
    </row>
    <row r="796" spans="1:5" ht="15" customHeight="1" x14ac:dyDescent="0.25">
      <c r="A796" s="136" t="s">
        <v>6638</v>
      </c>
      <c r="B796" s="136"/>
      <c r="C796" s="136" t="s">
        <v>28707</v>
      </c>
      <c r="D796" s="137" t="s">
        <v>2</v>
      </c>
      <c r="E796" s="140">
        <v>12.63</v>
      </c>
    </row>
    <row r="797" spans="1:5" ht="15" customHeight="1" x14ac:dyDescent="0.25">
      <c r="A797" s="136" t="s">
        <v>6639</v>
      </c>
      <c r="B797" s="136"/>
      <c r="C797" s="136" t="s">
        <v>28708</v>
      </c>
      <c r="D797" s="137" t="s">
        <v>2</v>
      </c>
      <c r="E797" s="140">
        <v>33.090000000000003</v>
      </c>
    </row>
    <row r="798" spans="1:5" ht="15" customHeight="1" x14ac:dyDescent="0.25">
      <c r="A798" s="136" t="s">
        <v>28709</v>
      </c>
      <c r="B798" s="136"/>
      <c r="C798" s="136" t="s">
        <v>28710</v>
      </c>
      <c r="D798" s="137" t="s">
        <v>2</v>
      </c>
      <c r="E798" s="140">
        <v>68.900000000000006</v>
      </c>
    </row>
    <row r="799" spans="1:5" ht="15" customHeight="1" x14ac:dyDescent="0.25">
      <c r="A799" s="136" t="s">
        <v>28711</v>
      </c>
      <c r="B799" s="136"/>
      <c r="C799" s="136" t="s">
        <v>28712</v>
      </c>
      <c r="D799" s="137" t="s">
        <v>2</v>
      </c>
      <c r="E799" s="140">
        <v>52.64</v>
      </c>
    </row>
    <row r="800" spans="1:5" ht="15" customHeight="1" x14ac:dyDescent="0.25">
      <c r="A800" s="136" t="s">
        <v>6640</v>
      </c>
      <c r="B800" s="136"/>
      <c r="C800" s="136" t="s">
        <v>6641</v>
      </c>
      <c r="D800" s="137" t="s">
        <v>3</v>
      </c>
      <c r="E800" s="140">
        <v>22.43</v>
      </c>
    </row>
    <row r="801" spans="1:5" ht="15" customHeight="1" x14ac:dyDescent="0.25">
      <c r="A801" s="136" t="s">
        <v>6642</v>
      </c>
      <c r="B801" s="136"/>
      <c r="C801" s="136" t="s">
        <v>28713</v>
      </c>
      <c r="D801" s="137" t="s">
        <v>2</v>
      </c>
      <c r="E801" s="140">
        <v>34.729999999999997</v>
      </c>
    </row>
    <row r="802" spans="1:5" ht="15" customHeight="1" x14ac:dyDescent="0.25">
      <c r="A802" s="136" t="s">
        <v>6643</v>
      </c>
      <c r="B802" s="136"/>
      <c r="C802" s="136" t="s">
        <v>28714</v>
      </c>
      <c r="D802" s="137" t="s">
        <v>2</v>
      </c>
      <c r="E802" s="140">
        <v>50.74</v>
      </c>
    </row>
    <row r="803" spans="1:5" ht="15" customHeight="1" x14ac:dyDescent="0.25">
      <c r="A803" s="136" t="s">
        <v>6644</v>
      </c>
      <c r="B803" s="136"/>
      <c r="C803" s="136" t="s">
        <v>28715</v>
      </c>
      <c r="D803" s="137" t="s">
        <v>2</v>
      </c>
      <c r="E803" s="140">
        <v>31.05</v>
      </c>
    </row>
    <row r="804" spans="1:5" ht="15" customHeight="1" x14ac:dyDescent="0.25">
      <c r="A804" s="136" t="s">
        <v>6645</v>
      </c>
      <c r="B804" s="136"/>
      <c r="C804" s="136" t="s">
        <v>28716</v>
      </c>
      <c r="D804" s="137" t="s">
        <v>2</v>
      </c>
      <c r="E804" s="140">
        <v>31.6</v>
      </c>
    </row>
    <row r="805" spans="1:5" ht="15" customHeight="1" x14ac:dyDescent="0.25">
      <c r="A805" s="136" t="s">
        <v>6646</v>
      </c>
      <c r="B805" s="136"/>
      <c r="C805" s="136" t="s">
        <v>28717</v>
      </c>
      <c r="D805" s="137" t="s">
        <v>2</v>
      </c>
      <c r="E805" s="140">
        <v>33.619999999999997</v>
      </c>
    </row>
    <row r="806" spans="1:5" ht="15" customHeight="1" x14ac:dyDescent="0.25">
      <c r="A806" s="136" t="s">
        <v>6647</v>
      </c>
      <c r="B806" s="136"/>
      <c r="C806" s="136" t="s">
        <v>6648</v>
      </c>
      <c r="D806" s="137" t="s">
        <v>2</v>
      </c>
      <c r="E806" s="140">
        <v>22.52</v>
      </c>
    </row>
    <row r="807" spans="1:5" ht="15" customHeight="1" x14ac:dyDescent="0.25">
      <c r="A807" s="136" t="s">
        <v>6649</v>
      </c>
      <c r="B807" s="136"/>
      <c r="C807" s="136" t="s">
        <v>6650</v>
      </c>
      <c r="D807" s="137" t="s">
        <v>2</v>
      </c>
      <c r="E807" s="140">
        <v>25.99</v>
      </c>
    </row>
    <row r="808" spans="1:5" ht="15" customHeight="1" x14ac:dyDescent="0.25">
      <c r="A808" s="136" t="s">
        <v>6652</v>
      </c>
      <c r="B808" s="136"/>
      <c r="C808" s="136" t="s">
        <v>28718</v>
      </c>
      <c r="D808" s="137" t="s">
        <v>2</v>
      </c>
      <c r="E808" s="140">
        <v>52.25</v>
      </c>
    </row>
    <row r="809" spans="1:5" ht="15" customHeight="1" x14ac:dyDescent="0.25">
      <c r="A809" s="136" t="s">
        <v>6651</v>
      </c>
      <c r="B809" s="136"/>
      <c r="C809" s="136" t="s">
        <v>28719</v>
      </c>
      <c r="D809" s="137" t="s">
        <v>2</v>
      </c>
      <c r="E809" s="140">
        <v>20.65</v>
      </c>
    </row>
    <row r="810" spans="1:5" ht="15" customHeight="1" x14ac:dyDescent="0.25">
      <c r="A810" s="136" t="s">
        <v>6655</v>
      </c>
      <c r="B810" s="136"/>
      <c r="C810" s="136" t="s">
        <v>6656</v>
      </c>
      <c r="D810" s="137" t="s">
        <v>3</v>
      </c>
      <c r="E810" s="140">
        <v>22.98</v>
      </c>
    </row>
    <row r="811" spans="1:5" ht="15" customHeight="1" x14ac:dyDescent="0.25">
      <c r="A811" s="136" t="s">
        <v>6657</v>
      </c>
      <c r="B811" s="136"/>
      <c r="C811" s="136" t="s">
        <v>6658</v>
      </c>
      <c r="D811" s="137" t="s">
        <v>3</v>
      </c>
      <c r="E811" s="140">
        <v>23.68</v>
      </c>
    </row>
    <row r="812" spans="1:5" ht="15" customHeight="1" x14ac:dyDescent="0.25">
      <c r="A812" s="136" t="s">
        <v>6659</v>
      </c>
      <c r="B812" s="136"/>
      <c r="C812" s="136" t="s">
        <v>6660</v>
      </c>
      <c r="D812" s="137" t="s">
        <v>3</v>
      </c>
      <c r="E812" s="140">
        <v>35.840000000000003</v>
      </c>
    </row>
    <row r="813" spans="1:5" ht="15" customHeight="1" x14ac:dyDescent="0.25">
      <c r="A813" s="136" t="s">
        <v>6661</v>
      </c>
      <c r="B813" s="136"/>
      <c r="C813" s="136" t="s">
        <v>6662</v>
      </c>
      <c r="D813" s="137" t="s">
        <v>2</v>
      </c>
      <c r="E813" s="139">
        <v>102.75</v>
      </c>
    </row>
    <row r="814" spans="1:5" ht="15" customHeight="1" x14ac:dyDescent="0.25">
      <c r="A814" s="136" t="s">
        <v>6663</v>
      </c>
      <c r="B814" s="136"/>
      <c r="C814" s="136" t="s">
        <v>6664</v>
      </c>
      <c r="D814" s="137" t="s">
        <v>2</v>
      </c>
      <c r="E814" s="139">
        <v>105.9</v>
      </c>
    </row>
    <row r="815" spans="1:5" ht="15" customHeight="1" x14ac:dyDescent="0.25">
      <c r="A815" s="136" t="s">
        <v>6665</v>
      </c>
      <c r="B815" s="136"/>
      <c r="C815" s="136" t="s">
        <v>6666</v>
      </c>
      <c r="D815" s="137" t="s">
        <v>2</v>
      </c>
      <c r="E815" s="140">
        <v>92.55</v>
      </c>
    </row>
    <row r="816" spans="1:5" ht="15" customHeight="1" x14ac:dyDescent="0.25">
      <c r="A816" s="136" t="s">
        <v>6667</v>
      </c>
      <c r="B816" s="136"/>
      <c r="C816" s="136" t="s">
        <v>6668</v>
      </c>
      <c r="D816" s="137" t="s">
        <v>2</v>
      </c>
      <c r="E816" s="140">
        <v>86.4</v>
      </c>
    </row>
    <row r="817" spans="1:5" ht="15" customHeight="1" x14ac:dyDescent="0.25">
      <c r="A817" s="136" t="s">
        <v>6669</v>
      </c>
      <c r="B817" s="136"/>
      <c r="C817" s="136" t="s">
        <v>6670</v>
      </c>
      <c r="D817" s="137" t="s">
        <v>2</v>
      </c>
      <c r="E817" s="140">
        <v>73.790000000000006</v>
      </c>
    </row>
    <row r="818" spans="1:5" ht="15" customHeight="1" x14ac:dyDescent="0.25">
      <c r="A818" s="136" t="s">
        <v>6671</v>
      </c>
      <c r="B818" s="136"/>
      <c r="C818" s="136" t="s">
        <v>6672</v>
      </c>
      <c r="D818" s="137" t="s">
        <v>2</v>
      </c>
      <c r="E818" s="139">
        <v>333.5</v>
      </c>
    </row>
    <row r="819" spans="1:5" ht="15" customHeight="1" x14ac:dyDescent="0.25">
      <c r="A819" s="136" t="s">
        <v>6673</v>
      </c>
      <c r="B819" s="136"/>
      <c r="C819" s="136" t="s">
        <v>6674</v>
      </c>
      <c r="D819" s="137" t="s">
        <v>2</v>
      </c>
      <c r="E819" s="139">
        <v>227.8</v>
      </c>
    </row>
    <row r="820" spans="1:5" ht="15" customHeight="1" x14ac:dyDescent="0.25">
      <c r="A820" s="136" t="s">
        <v>6675</v>
      </c>
      <c r="B820" s="136"/>
      <c r="C820" s="136" t="s">
        <v>6676</v>
      </c>
      <c r="D820" s="137" t="s">
        <v>3</v>
      </c>
      <c r="E820" s="140">
        <v>27.05</v>
      </c>
    </row>
    <row r="821" spans="1:5" ht="15" customHeight="1" x14ac:dyDescent="0.25">
      <c r="A821" s="136" t="s">
        <v>6677</v>
      </c>
      <c r="B821" s="136"/>
      <c r="C821" s="136" t="s">
        <v>6678</v>
      </c>
      <c r="D821" s="137" t="s">
        <v>2</v>
      </c>
      <c r="E821" s="140">
        <v>74.5</v>
      </c>
    </row>
    <row r="822" spans="1:5" ht="15" customHeight="1" x14ac:dyDescent="0.25">
      <c r="A822" s="136" t="s">
        <v>6679</v>
      </c>
      <c r="B822" s="136"/>
      <c r="C822" s="136" t="s">
        <v>6680</v>
      </c>
      <c r="D822" s="137" t="s">
        <v>2</v>
      </c>
      <c r="E822" s="140">
        <v>77.790000000000006</v>
      </c>
    </row>
    <row r="823" spans="1:5" ht="15" customHeight="1" x14ac:dyDescent="0.25">
      <c r="A823" s="136" t="s">
        <v>6681</v>
      </c>
      <c r="B823" s="136"/>
      <c r="C823" s="136" t="s">
        <v>6682</v>
      </c>
      <c r="D823" s="137" t="s">
        <v>2</v>
      </c>
      <c r="E823" s="140">
        <v>70.97</v>
      </c>
    </row>
    <row r="824" spans="1:5" ht="15" customHeight="1" x14ac:dyDescent="0.25">
      <c r="A824" s="136" t="s">
        <v>6683</v>
      </c>
      <c r="B824" s="136"/>
      <c r="C824" s="136" t="s">
        <v>6684</v>
      </c>
      <c r="D824" s="137" t="s">
        <v>2</v>
      </c>
      <c r="E824" s="139">
        <v>288.41000000000003</v>
      </c>
    </row>
    <row r="825" spans="1:5" ht="15" customHeight="1" x14ac:dyDescent="0.25">
      <c r="A825" s="136" t="s">
        <v>6685</v>
      </c>
      <c r="B825" s="136"/>
      <c r="C825" s="136" t="s">
        <v>6686</v>
      </c>
      <c r="D825" s="137" t="s">
        <v>2</v>
      </c>
      <c r="E825" s="139">
        <v>243.02</v>
      </c>
    </row>
    <row r="826" spans="1:5" ht="15" customHeight="1" x14ac:dyDescent="0.25">
      <c r="A826" s="136" t="s">
        <v>6687</v>
      </c>
      <c r="B826" s="136"/>
      <c r="C826" s="136" t="s">
        <v>6688</v>
      </c>
      <c r="D826" s="137" t="s">
        <v>2</v>
      </c>
      <c r="E826" s="139">
        <v>129.46</v>
      </c>
    </row>
    <row r="827" spans="1:5" ht="15" customHeight="1" x14ac:dyDescent="0.25">
      <c r="A827" s="136" t="s">
        <v>6689</v>
      </c>
      <c r="B827" s="136"/>
      <c r="C827" s="136" t="s">
        <v>6690</v>
      </c>
      <c r="D827" s="137" t="s">
        <v>2</v>
      </c>
      <c r="E827" s="140">
        <v>16.27</v>
      </c>
    </row>
    <row r="828" spans="1:5" ht="15" customHeight="1" x14ac:dyDescent="0.25">
      <c r="A828" s="136" t="s">
        <v>6691</v>
      </c>
      <c r="B828" s="136"/>
      <c r="C828" s="136" t="s">
        <v>6692</v>
      </c>
      <c r="D828" s="137" t="s">
        <v>2</v>
      </c>
      <c r="E828" s="139">
        <v>128.83000000000001</v>
      </c>
    </row>
    <row r="829" spans="1:5" ht="15" customHeight="1" x14ac:dyDescent="0.25">
      <c r="A829" s="136" t="s">
        <v>6693</v>
      </c>
      <c r="B829" s="136"/>
      <c r="C829" s="136" t="s">
        <v>6694</v>
      </c>
      <c r="D829" s="137" t="s">
        <v>2</v>
      </c>
      <c r="E829" s="139">
        <v>129.37</v>
      </c>
    </row>
    <row r="830" spans="1:5" ht="15" customHeight="1" x14ac:dyDescent="0.25">
      <c r="A830" s="136" t="s">
        <v>6695</v>
      </c>
      <c r="B830" s="136"/>
      <c r="C830" s="136" t="s">
        <v>6696</v>
      </c>
      <c r="D830" s="137" t="s">
        <v>2</v>
      </c>
      <c r="E830" s="139">
        <v>113.06</v>
      </c>
    </row>
    <row r="831" spans="1:5" ht="15" customHeight="1" x14ac:dyDescent="0.25">
      <c r="A831" s="136" t="s">
        <v>6697</v>
      </c>
      <c r="B831" s="136"/>
      <c r="C831" s="136" t="s">
        <v>6698</v>
      </c>
      <c r="D831" s="137" t="s">
        <v>2</v>
      </c>
      <c r="E831" s="140">
        <v>45.91</v>
      </c>
    </row>
    <row r="832" spans="1:5" ht="15" customHeight="1" x14ac:dyDescent="0.25">
      <c r="A832" s="136" t="s">
        <v>6699</v>
      </c>
      <c r="B832" s="136"/>
      <c r="C832" s="136" t="s">
        <v>6700</v>
      </c>
      <c r="D832" s="137" t="s">
        <v>2</v>
      </c>
      <c r="E832" s="139">
        <v>170.07</v>
      </c>
    </row>
    <row r="833" spans="1:5" ht="15" customHeight="1" x14ac:dyDescent="0.25">
      <c r="A833" s="136" t="s">
        <v>6702</v>
      </c>
      <c r="B833" s="136"/>
      <c r="C833" s="136" t="s">
        <v>16585</v>
      </c>
      <c r="D833" s="137" t="s">
        <v>2</v>
      </c>
      <c r="E833" s="140">
        <v>64.88</v>
      </c>
    </row>
    <row r="834" spans="1:5" ht="15" customHeight="1" x14ac:dyDescent="0.25">
      <c r="A834" s="136" t="s">
        <v>6701</v>
      </c>
      <c r="B834" s="136"/>
      <c r="C834" s="136" t="s">
        <v>16586</v>
      </c>
      <c r="D834" s="137" t="s">
        <v>2</v>
      </c>
      <c r="E834" s="140">
        <v>55.95</v>
      </c>
    </row>
    <row r="835" spans="1:5" ht="15" customHeight="1" x14ac:dyDescent="0.25">
      <c r="A835" s="136" t="s">
        <v>6703</v>
      </c>
      <c r="B835" s="136"/>
      <c r="C835" s="136" t="s">
        <v>16587</v>
      </c>
      <c r="D835" s="137" t="s">
        <v>2</v>
      </c>
      <c r="E835" s="140">
        <v>45.07</v>
      </c>
    </row>
    <row r="836" spans="1:5" ht="15" customHeight="1" x14ac:dyDescent="0.25">
      <c r="A836" s="136" t="s">
        <v>16588</v>
      </c>
      <c r="B836" s="136"/>
      <c r="C836" s="136" t="s">
        <v>16589</v>
      </c>
      <c r="D836" s="137" t="s">
        <v>3</v>
      </c>
      <c r="E836" s="140">
        <v>18.72</v>
      </c>
    </row>
    <row r="837" spans="1:5" ht="15" customHeight="1" x14ac:dyDescent="0.25">
      <c r="A837" s="136" t="s">
        <v>6704</v>
      </c>
      <c r="B837" s="136"/>
      <c r="C837" s="136" t="s">
        <v>6705</v>
      </c>
      <c r="D837" s="137" t="s">
        <v>3</v>
      </c>
      <c r="E837" s="140">
        <v>18.04</v>
      </c>
    </row>
    <row r="838" spans="1:5" ht="15" customHeight="1" x14ac:dyDescent="0.25">
      <c r="A838" s="136" t="s">
        <v>6706</v>
      </c>
      <c r="B838" s="136"/>
      <c r="C838" s="136" t="s">
        <v>6707</v>
      </c>
      <c r="D838" s="137" t="s">
        <v>2</v>
      </c>
      <c r="E838" s="139">
        <v>138.41</v>
      </c>
    </row>
    <row r="839" spans="1:5" ht="15" customHeight="1" x14ac:dyDescent="0.25">
      <c r="A839" s="136" t="s">
        <v>6708</v>
      </c>
      <c r="B839" s="136"/>
      <c r="C839" s="136" t="s">
        <v>6709</v>
      </c>
      <c r="D839" s="137" t="s">
        <v>2</v>
      </c>
      <c r="E839" s="140">
        <v>66.91</v>
      </c>
    </row>
    <row r="840" spans="1:5" ht="15" customHeight="1" x14ac:dyDescent="0.25">
      <c r="A840" s="136" t="s">
        <v>6710</v>
      </c>
      <c r="B840" s="136"/>
      <c r="C840" s="136" t="s">
        <v>6711</v>
      </c>
      <c r="D840" s="137" t="s">
        <v>2</v>
      </c>
      <c r="E840" s="140">
        <v>85.99</v>
      </c>
    </row>
    <row r="841" spans="1:5" ht="15" customHeight="1" x14ac:dyDescent="0.25">
      <c r="A841" s="136" t="s">
        <v>16590</v>
      </c>
      <c r="B841" s="136"/>
      <c r="C841" s="136" t="s">
        <v>16591</v>
      </c>
      <c r="D841" s="137" t="s">
        <v>2</v>
      </c>
      <c r="E841" s="140">
        <v>66.819999999999993</v>
      </c>
    </row>
    <row r="842" spans="1:5" ht="15" customHeight="1" x14ac:dyDescent="0.25">
      <c r="A842" s="136" t="s">
        <v>16592</v>
      </c>
      <c r="B842" s="136"/>
      <c r="C842" s="136" t="s">
        <v>16593</v>
      </c>
      <c r="D842" s="137" t="s">
        <v>3</v>
      </c>
      <c r="E842" s="140">
        <v>18.43</v>
      </c>
    </row>
    <row r="843" spans="1:5" ht="15" customHeight="1" x14ac:dyDescent="0.25">
      <c r="A843" s="136" t="s">
        <v>6712</v>
      </c>
      <c r="B843" s="136"/>
      <c r="C843" s="136" t="s">
        <v>6713</v>
      </c>
      <c r="D843" s="137" t="s">
        <v>3</v>
      </c>
      <c r="E843" s="138">
        <v>9.25</v>
      </c>
    </row>
    <row r="844" spans="1:5" ht="15" customHeight="1" x14ac:dyDescent="0.25">
      <c r="A844" s="136" t="s">
        <v>28720</v>
      </c>
      <c r="B844" s="136"/>
      <c r="C844" s="136" t="s">
        <v>28721</v>
      </c>
      <c r="D844" s="137" t="s">
        <v>3</v>
      </c>
      <c r="E844" s="139">
        <v>219.9</v>
      </c>
    </row>
    <row r="845" spans="1:5" ht="15" customHeight="1" x14ac:dyDescent="0.25">
      <c r="A845" s="136" t="s">
        <v>28722</v>
      </c>
      <c r="B845" s="136"/>
      <c r="C845" s="136" t="s">
        <v>28723</v>
      </c>
      <c r="D845" s="137" t="s">
        <v>3</v>
      </c>
      <c r="E845" s="139">
        <v>304.60000000000002</v>
      </c>
    </row>
    <row r="846" spans="1:5" ht="15" customHeight="1" x14ac:dyDescent="0.25">
      <c r="A846" s="136" t="s">
        <v>28724</v>
      </c>
      <c r="B846" s="136"/>
      <c r="C846" s="136" t="s">
        <v>28725</v>
      </c>
      <c r="D846" s="137" t="s">
        <v>3</v>
      </c>
      <c r="E846" s="139">
        <v>500.98</v>
      </c>
    </row>
    <row r="847" spans="1:5" ht="15" customHeight="1" x14ac:dyDescent="0.25">
      <c r="A847" s="136" t="s">
        <v>28726</v>
      </c>
      <c r="B847" s="136"/>
      <c r="C847" s="136" t="s">
        <v>28727</v>
      </c>
      <c r="D847" s="137" t="s">
        <v>3</v>
      </c>
      <c r="E847" s="139">
        <v>300.29000000000002</v>
      </c>
    </row>
    <row r="848" spans="1:5" ht="15" customHeight="1" x14ac:dyDescent="0.25">
      <c r="A848" s="136" t="s">
        <v>6715</v>
      </c>
      <c r="B848" s="136"/>
      <c r="C848" s="136" t="s">
        <v>28728</v>
      </c>
      <c r="D848" s="137" t="s">
        <v>3</v>
      </c>
      <c r="E848" s="139">
        <v>120.09</v>
      </c>
    </row>
    <row r="849" spans="1:5" ht="15" customHeight="1" x14ac:dyDescent="0.25">
      <c r="A849" s="136" t="s">
        <v>6716</v>
      </c>
      <c r="B849" s="136"/>
      <c r="C849" s="136" t="s">
        <v>28729</v>
      </c>
      <c r="D849" s="137" t="s">
        <v>3</v>
      </c>
      <c r="E849" s="139">
        <v>202.1</v>
      </c>
    </row>
    <row r="850" spans="1:5" ht="15" customHeight="1" x14ac:dyDescent="0.25">
      <c r="A850" s="136" t="s">
        <v>28730</v>
      </c>
      <c r="B850" s="136"/>
      <c r="C850" s="136" t="s">
        <v>28731</v>
      </c>
      <c r="D850" s="137" t="s">
        <v>3</v>
      </c>
      <c r="E850" s="139">
        <v>671.84</v>
      </c>
    </row>
    <row r="851" spans="1:5" ht="15" customHeight="1" x14ac:dyDescent="0.25">
      <c r="A851" s="136" t="s">
        <v>28732</v>
      </c>
      <c r="B851" s="136"/>
      <c r="C851" s="136" t="s">
        <v>28733</v>
      </c>
      <c r="D851" s="137" t="s">
        <v>3</v>
      </c>
      <c r="E851" s="139">
        <v>869.97</v>
      </c>
    </row>
    <row r="852" spans="1:5" ht="15" customHeight="1" x14ac:dyDescent="0.25">
      <c r="A852" s="136" t="s">
        <v>28734</v>
      </c>
      <c r="B852" s="136"/>
      <c r="C852" s="136" t="s">
        <v>28735</v>
      </c>
      <c r="D852" s="137" t="s">
        <v>3</v>
      </c>
      <c r="E852" s="139">
        <v>770.9</v>
      </c>
    </row>
    <row r="853" spans="1:5" ht="15" customHeight="1" x14ac:dyDescent="0.25">
      <c r="A853" s="136" t="s">
        <v>28736</v>
      </c>
      <c r="B853" s="136"/>
      <c r="C853" s="136" t="s">
        <v>28737</v>
      </c>
      <c r="D853" s="137" t="s">
        <v>3</v>
      </c>
      <c r="E853" s="139">
        <v>739.56</v>
      </c>
    </row>
    <row r="854" spans="1:5" ht="15" customHeight="1" x14ac:dyDescent="0.25">
      <c r="A854" s="136" t="s">
        <v>28738</v>
      </c>
      <c r="B854" s="136"/>
      <c r="C854" s="136" t="s">
        <v>28739</v>
      </c>
      <c r="D854" s="137" t="s">
        <v>3</v>
      </c>
      <c r="E854" s="139">
        <v>937.69</v>
      </c>
    </row>
    <row r="855" spans="1:5" ht="15" customHeight="1" x14ac:dyDescent="0.25">
      <c r="A855" s="136" t="s">
        <v>28740</v>
      </c>
      <c r="B855" s="136"/>
      <c r="C855" s="136" t="s">
        <v>28741</v>
      </c>
      <c r="D855" s="137" t="s">
        <v>3</v>
      </c>
      <c r="E855" s="139">
        <v>838.62</v>
      </c>
    </row>
    <row r="856" spans="1:5" ht="15" customHeight="1" x14ac:dyDescent="0.25">
      <c r="A856" s="136" t="s">
        <v>28742</v>
      </c>
      <c r="B856" s="136"/>
      <c r="C856" s="136" t="s">
        <v>28743</v>
      </c>
      <c r="D856" s="137" t="s">
        <v>3</v>
      </c>
      <c r="E856" s="139">
        <v>514.39</v>
      </c>
    </row>
    <row r="857" spans="1:5" ht="15" customHeight="1" x14ac:dyDescent="0.25">
      <c r="A857" s="136" t="s">
        <v>28744</v>
      </c>
      <c r="B857" s="136"/>
      <c r="C857" s="136" t="s">
        <v>28745</v>
      </c>
      <c r="D857" s="137" t="s">
        <v>3</v>
      </c>
      <c r="E857" s="139">
        <v>712.52</v>
      </c>
    </row>
    <row r="858" spans="1:5" ht="15" customHeight="1" x14ac:dyDescent="0.25">
      <c r="A858" s="136" t="s">
        <v>28746</v>
      </c>
      <c r="B858" s="136"/>
      <c r="C858" s="136" t="s">
        <v>28747</v>
      </c>
      <c r="D858" s="137" t="s">
        <v>3</v>
      </c>
      <c r="E858" s="139">
        <v>613.45000000000005</v>
      </c>
    </row>
    <row r="859" spans="1:5" ht="15" customHeight="1" x14ac:dyDescent="0.25">
      <c r="A859" s="136" t="s">
        <v>28748</v>
      </c>
      <c r="B859" s="136"/>
      <c r="C859" s="136" t="s">
        <v>28749</v>
      </c>
      <c r="D859" s="137" t="s">
        <v>3</v>
      </c>
      <c r="E859" s="139">
        <v>599.04999999999995</v>
      </c>
    </row>
    <row r="860" spans="1:5" ht="15" customHeight="1" x14ac:dyDescent="0.25">
      <c r="A860" s="136" t="s">
        <v>28750</v>
      </c>
      <c r="B860" s="136"/>
      <c r="C860" s="136" t="s">
        <v>28751</v>
      </c>
      <c r="D860" s="137" t="s">
        <v>3</v>
      </c>
      <c r="E860" s="139">
        <v>797.18</v>
      </c>
    </row>
    <row r="861" spans="1:5" ht="15" customHeight="1" x14ac:dyDescent="0.25">
      <c r="A861" s="136" t="s">
        <v>28752</v>
      </c>
      <c r="B861" s="136"/>
      <c r="C861" s="136" t="s">
        <v>28753</v>
      </c>
      <c r="D861" s="137" t="s">
        <v>3</v>
      </c>
      <c r="E861" s="139">
        <v>698.11</v>
      </c>
    </row>
    <row r="862" spans="1:5" ht="15" customHeight="1" x14ac:dyDescent="0.25">
      <c r="A862" s="136" t="s">
        <v>28754</v>
      </c>
      <c r="B862" s="136"/>
      <c r="C862" s="136" t="s">
        <v>28755</v>
      </c>
      <c r="D862" s="137" t="s">
        <v>3</v>
      </c>
      <c r="E862" s="139">
        <v>660.2</v>
      </c>
    </row>
    <row r="863" spans="1:5" ht="15" customHeight="1" x14ac:dyDescent="0.25">
      <c r="A863" s="136" t="s">
        <v>28756</v>
      </c>
      <c r="B863" s="136"/>
      <c r="C863" s="136" t="s">
        <v>28757</v>
      </c>
      <c r="D863" s="137" t="s">
        <v>3</v>
      </c>
      <c r="E863" s="139">
        <v>858.33</v>
      </c>
    </row>
    <row r="864" spans="1:5" ht="15" customHeight="1" x14ac:dyDescent="0.25">
      <c r="A864" s="136" t="s">
        <v>28758</v>
      </c>
      <c r="B864" s="136"/>
      <c r="C864" s="136" t="s">
        <v>28759</v>
      </c>
      <c r="D864" s="137" t="s">
        <v>3</v>
      </c>
      <c r="E864" s="139">
        <v>759.26</v>
      </c>
    </row>
    <row r="865" spans="1:5" ht="15" customHeight="1" x14ac:dyDescent="0.25">
      <c r="A865" s="136" t="s">
        <v>28760</v>
      </c>
      <c r="B865" s="136"/>
      <c r="C865" s="136" t="s">
        <v>28761</v>
      </c>
      <c r="D865" s="137" t="s">
        <v>3</v>
      </c>
      <c r="E865" s="139">
        <v>463.67</v>
      </c>
    </row>
    <row r="866" spans="1:5" ht="15" customHeight="1" x14ac:dyDescent="0.25">
      <c r="A866" s="136" t="s">
        <v>28762</v>
      </c>
      <c r="B866" s="136"/>
      <c r="C866" s="136" t="s">
        <v>28763</v>
      </c>
      <c r="D866" s="137" t="s">
        <v>3</v>
      </c>
      <c r="E866" s="139">
        <v>661.8</v>
      </c>
    </row>
    <row r="867" spans="1:5" ht="15" customHeight="1" x14ac:dyDescent="0.25">
      <c r="A867" s="136" t="s">
        <v>28764</v>
      </c>
      <c r="B867" s="136"/>
      <c r="C867" s="136" t="s">
        <v>28765</v>
      </c>
      <c r="D867" s="137" t="s">
        <v>3</v>
      </c>
      <c r="E867" s="139">
        <v>562.73</v>
      </c>
    </row>
    <row r="868" spans="1:5" ht="15" customHeight="1" x14ac:dyDescent="0.25">
      <c r="A868" s="136" t="s">
        <v>6722</v>
      </c>
      <c r="B868" s="136"/>
      <c r="C868" s="136" t="s">
        <v>14578</v>
      </c>
      <c r="D868" s="137" t="s">
        <v>3</v>
      </c>
      <c r="E868" s="139">
        <v>336.55</v>
      </c>
    </row>
    <row r="869" spans="1:5" ht="15" customHeight="1" x14ac:dyDescent="0.25">
      <c r="A869" s="136" t="s">
        <v>6723</v>
      </c>
      <c r="B869" s="136"/>
      <c r="C869" s="136" t="s">
        <v>14579</v>
      </c>
      <c r="D869" s="137" t="s">
        <v>3</v>
      </c>
      <c r="E869" s="139">
        <v>724.12</v>
      </c>
    </row>
    <row r="870" spans="1:5" ht="15" customHeight="1" x14ac:dyDescent="0.25">
      <c r="A870" s="136" t="s">
        <v>6724</v>
      </c>
      <c r="B870" s="136"/>
      <c r="C870" s="136" t="s">
        <v>14580</v>
      </c>
      <c r="D870" s="137" t="s">
        <v>3</v>
      </c>
      <c r="E870" s="141">
        <v>1006.89</v>
      </c>
    </row>
    <row r="871" spans="1:5" ht="15" customHeight="1" x14ac:dyDescent="0.25">
      <c r="A871" s="136" t="s">
        <v>6721</v>
      </c>
      <c r="B871" s="136"/>
      <c r="C871" s="136" t="s">
        <v>14581</v>
      </c>
      <c r="D871" s="137" t="s">
        <v>2</v>
      </c>
      <c r="E871" s="139">
        <v>178.59</v>
      </c>
    </row>
    <row r="872" spans="1:5" ht="15" customHeight="1" x14ac:dyDescent="0.25">
      <c r="A872" s="136" t="s">
        <v>14582</v>
      </c>
      <c r="B872" s="136"/>
      <c r="C872" s="136" t="s">
        <v>14583</v>
      </c>
      <c r="D872" s="137" t="s">
        <v>15645</v>
      </c>
      <c r="E872" s="141">
        <v>1162.9100000000001</v>
      </c>
    </row>
    <row r="873" spans="1:5" ht="15" customHeight="1" x14ac:dyDescent="0.25">
      <c r="A873" s="136" t="s">
        <v>6726</v>
      </c>
      <c r="B873" s="136"/>
      <c r="C873" s="136" t="s">
        <v>6727</v>
      </c>
      <c r="D873" s="137" t="s">
        <v>15645</v>
      </c>
      <c r="E873" s="139">
        <v>699.76</v>
      </c>
    </row>
    <row r="874" spans="1:5" ht="15" customHeight="1" x14ac:dyDescent="0.25">
      <c r="A874" s="136" t="s">
        <v>6728</v>
      </c>
      <c r="B874" s="136"/>
      <c r="C874" s="136" t="s">
        <v>6729</v>
      </c>
      <c r="D874" s="137" t="s">
        <v>16570</v>
      </c>
      <c r="E874" s="139">
        <v>448.05</v>
      </c>
    </row>
    <row r="875" spans="1:5" ht="15" customHeight="1" x14ac:dyDescent="0.25">
      <c r="A875" s="136" t="s">
        <v>6730</v>
      </c>
      <c r="B875" s="136"/>
      <c r="C875" s="136" t="s">
        <v>6731</v>
      </c>
      <c r="D875" s="137" t="s">
        <v>5701</v>
      </c>
      <c r="E875" s="141">
        <v>3178.87</v>
      </c>
    </row>
    <row r="876" spans="1:5" ht="15" customHeight="1" x14ac:dyDescent="0.25">
      <c r="A876" s="136" t="s">
        <v>6732</v>
      </c>
      <c r="B876" s="136"/>
      <c r="C876" s="136" t="s">
        <v>6733</v>
      </c>
      <c r="D876" s="137" t="s">
        <v>15645</v>
      </c>
      <c r="E876" s="139">
        <v>214.86</v>
      </c>
    </row>
    <row r="877" spans="1:5" ht="15" customHeight="1" x14ac:dyDescent="0.25">
      <c r="A877" s="136" t="s">
        <v>6734</v>
      </c>
      <c r="B877" s="136"/>
      <c r="C877" s="136" t="s">
        <v>28766</v>
      </c>
      <c r="D877" s="137" t="s">
        <v>15645</v>
      </c>
      <c r="E877" s="139">
        <v>328.92</v>
      </c>
    </row>
    <row r="878" spans="1:5" ht="15" customHeight="1" x14ac:dyDescent="0.25">
      <c r="A878" s="136" t="s">
        <v>6735</v>
      </c>
      <c r="B878" s="136"/>
      <c r="C878" s="136" t="s">
        <v>28767</v>
      </c>
      <c r="D878" s="137" t="s">
        <v>15645</v>
      </c>
      <c r="E878" s="139">
        <v>385.24</v>
      </c>
    </row>
    <row r="879" spans="1:5" ht="15" customHeight="1" x14ac:dyDescent="0.25">
      <c r="A879" s="136" t="s">
        <v>6736</v>
      </c>
      <c r="B879" s="136"/>
      <c r="C879" s="136" t="s">
        <v>28768</v>
      </c>
      <c r="D879" s="137" t="s">
        <v>15645</v>
      </c>
      <c r="E879" s="139">
        <v>447.65</v>
      </c>
    </row>
    <row r="880" spans="1:5" ht="15" customHeight="1" x14ac:dyDescent="0.25">
      <c r="A880" s="136" t="s">
        <v>6737</v>
      </c>
      <c r="B880" s="136"/>
      <c r="C880" s="136" t="s">
        <v>6738</v>
      </c>
      <c r="D880" s="137" t="s">
        <v>16570</v>
      </c>
      <c r="E880" s="140">
        <v>54.42</v>
      </c>
    </row>
    <row r="881" spans="1:5" ht="15" customHeight="1" x14ac:dyDescent="0.25">
      <c r="A881" s="136" t="s">
        <v>6739</v>
      </c>
      <c r="B881" s="136"/>
      <c r="C881" s="136" t="s">
        <v>6740</v>
      </c>
      <c r="D881" s="137" t="s">
        <v>3</v>
      </c>
      <c r="E881" s="139">
        <v>189.98</v>
      </c>
    </row>
    <row r="882" spans="1:5" ht="15" customHeight="1" x14ac:dyDescent="0.25">
      <c r="A882" s="136" t="s">
        <v>6741</v>
      </c>
      <c r="B882" s="136"/>
      <c r="C882" s="136" t="s">
        <v>6742</v>
      </c>
      <c r="D882" s="137" t="s">
        <v>3</v>
      </c>
      <c r="E882" s="139">
        <v>398.98</v>
      </c>
    </row>
    <row r="883" spans="1:5" ht="15" customHeight="1" x14ac:dyDescent="0.25">
      <c r="A883" s="136" t="s">
        <v>6199</v>
      </c>
      <c r="B883" s="136"/>
      <c r="C883" s="136" t="s">
        <v>16574</v>
      </c>
      <c r="D883" s="137" t="s">
        <v>3</v>
      </c>
      <c r="E883" s="140">
        <v>72.84</v>
      </c>
    </row>
    <row r="884" spans="1:5" ht="15" customHeight="1" x14ac:dyDescent="0.25">
      <c r="A884" s="136" t="s">
        <v>6200</v>
      </c>
      <c r="B884" s="136"/>
      <c r="C884" s="136" t="s">
        <v>34548</v>
      </c>
      <c r="D884" s="137" t="s">
        <v>3</v>
      </c>
      <c r="E884" s="140">
        <v>90.44</v>
      </c>
    </row>
    <row r="885" spans="1:5" ht="15" customHeight="1" x14ac:dyDescent="0.25">
      <c r="A885" s="136" t="s">
        <v>6744</v>
      </c>
      <c r="B885" s="136"/>
      <c r="C885" s="136" t="s">
        <v>6745</v>
      </c>
      <c r="D885" s="137" t="s">
        <v>2</v>
      </c>
      <c r="E885" s="138">
        <v>2.97</v>
      </c>
    </row>
    <row r="886" spans="1:5" ht="15" customHeight="1" x14ac:dyDescent="0.25">
      <c r="A886" s="136" t="s">
        <v>6746</v>
      </c>
      <c r="B886" s="136"/>
      <c r="C886" s="136" t="s">
        <v>6747</v>
      </c>
      <c r="D886" s="137" t="s">
        <v>2</v>
      </c>
      <c r="E886" s="138">
        <v>4.5</v>
      </c>
    </row>
    <row r="887" spans="1:5" ht="15" customHeight="1" x14ac:dyDescent="0.25">
      <c r="A887" s="136" t="s">
        <v>6748</v>
      </c>
      <c r="B887" s="136"/>
      <c r="C887" s="136" t="s">
        <v>6749</v>
      </c>
      <c r="D887" s="137" t="s">
        <v>2</v>
      </c>
      <c r="E887" s="138">
        <v>5.01</v>
      </c>
    </row>
    <row r="888" spans="1:5" ht="15" customHeight="1" x14ac:dyDescent="0.25">
      <c r="A888" s="136" t="s">
        <v>6750</v>
      </c>
      <c r="B888" s="136"/>
      <c r="C888" s="136" t="s">
        <v>6751</v>
      </c>
      <c r="D888" s="137" t="s">
        <v>2</v>
      </c>
      <c r="E888" s="138">
        <v>3.37</v>
      </c>
    </row>
    <row r="889" spans="1:5" ht="15" customHeight="1" x14ac:dyDescent="0.25">
      <c r="A889" s="136" t="s">
        <v>6753</v>
      </c>
      <c r="B889" s="136"/>
      <c r="C889" s="136" t="s">
        <v>6754</v>
      </c>
      <c r="D889" s="137" t="s">
        <v>2</v>
      </c>
      <c r="E889" s="138">
        <v>6.82</v>
      </c>
    </row>
    <row r="890" spans="1:5" ht="15" customHeight="1" x14ac:dyDescent="0.25">
      <c r="A890" s="136" t="s">
        <v>6752</v>
      </c>
      <c r="B890" s="136"/>
      <c r="C890" s="136" t="s">
        <v>16594</v>
      </c>
      <c r="D890" s="137" t="s">
        <v>2</v>
      </c>
      <c r="E890" s="138">
        <v>6.13</v>
      </c>
    </row>
    <row r="891" spans="1:5" ht="15" customHeight="1" x14ac:dyDescent="0.25">
      <c r="A891" s="136" t="s">
        <v>6755</v>
      </c>
      <c r="B891" s="136"/>
      <c r="C891" s="136" t="s">
        <v>6756</v>
      </c>
      <c r="D891" s="137" t="s">
        <v>2</v>
      </c>
      <c r="E891" s="138">
        <v>8.5500000000000007</v>
      </c>
    </row>
    <row r="892" spans="1:5" ht="15" customHeight="1" x14ac:dyDescent="0.25">
      <c r="A892" s="136" t="s">
        <v>6757</v>
      </c>
      <c r="B892" s="136"/>
      <c r="C892" s="136" t="s">
        <v>6758</v>
      </c>
      <c r="D892" s="137" t="s">
        <v>2</v>
      </c>
      <c r="E892" s="140">
        <v>18.649999999999999</v>
      </c>
    </row>
    <row r="893" spans="1:5" ht="15" customHeight="1" x14ac:dyDescent="0.25">
      <c r="A893" s="136" t="s">
        <v>6759</v>
      </c>
      <c r="B893" s="136"/>
      <c r="C893" s="136" t="s">
        <v>6760</v>
      </c>
      <c r="D893" s="137" t="s">
        <v>2</v>
      </c>
      <c r="E893" s="140">
        <v>16.420000000000002</v>
      </c>
    </row>
    <row r="894" spans="1:5" ht="15" customHeight="1" x14ac:dyDescent="0.25">
      <c r="A894" s="136" t="s">
        <v>6761</v>
      </c>
      <c r="B894" s="136"/>
      <c r="C894" s="136" t="s">
        <v>6762</v>
      </c>
      <c r="D894" s="137" t="s">
        <v>2</v>
      </c>
      <c r="E894" s="140">
        <v>22.9</v>
      </c>
    </row>
    <row r="895" spans="1:5" ht="15" customHeight="1" x14ac:dyDescent="0.25">
      <c r="A895" s="136" t="s">
        <v>6763</v>
      </c>
      <c r="B895" s="136"/>
      <c r="C895" s="136" t="s">
        <v>6764</v>
      </c>
      <c r="D895" s="137" t="s">
        <v>2</v>
      </c>
      <c r="E895" s="140">
        <v>14.98</v>
      </c>
    </row>
    <row r="896" spans="1:5" ht="15" customHeight="1" x14ac:dyDescent="0.25">
      <c r="A896" s="136" t="s">
        <v>6765</v>
      </c>
      <c r="B896" s="136"/>
      <c r="C896" s="136" t="s">
        <v>6766</v>
      </c>
      <c r="D896" s="137" t="s">
        <v>2</v>
      </c>
      <c r="E896" s="140">
        <v>18.760000000000002</v>
      </c>
    </row>
    <row r="897" spans="1:5" ht="15" customHeight="1" x14ac:dyDescent="0.25">
      <c r="A897" s="136" t="s">
        <v>6767</v>
      </c>
      <c r="B897" s="136"/>
      <c r="C897" s="136" t="s">
        <v>6768</v>
      </c>
      <c r="D897" s="137" t="s">
        <v>2</v>
      </c>
      <c r="E897" s="140">
        <v>12.91</v>
      </c>
    </row>
    <row r="898" spans="1:5" ht="15" customHeight="1" x14ac:dyDescent="0.25">
      <c r="A898" s="136" t="s">
        <v>6769</v>
      </c>
      <c r="B898" s="136"/>
      <c r="C898" s="136" t="s">
        <v>16595</v>
      </c>
      <c r="D898" s="137" t="s">
        <v>2</v>
      </c>
      <c r="E898" s="140">
        <v>14.98</v>
      </c>
    </row>
    <row r="899" spans="1:5" ht="15" customHeight="1" x14ac:dyDescent="0.25">
      <c r="A899" s="136" t="s">
        <v>6770</v>
      </c>
      <c r="B899" s="136"/>
      <c r="C899" s="136" t="s">
        <v>16596</v>
      </c>
      <c r="D899" s="137" t="s">
        <v>2</v>
      </c>
      <c r="E899" s="140">
        <v>12.91</v>
      </c>
    </row>
    <row r="900" spans="1:5" ht="15" customHeight="1" x14ac:dyDescent="0.25">
      <c r="A900" s="136" t="s">
        <v>6771</v>
      </c>
      <c r="B900" s="136"/>
      <c r="C900" s="136" t="s">
        <v>6772</v>
      </c>
      <c r="D900" s="137" t="s">
        <v>2</v>
      </c>
      <c r="E900" s="140">
        <v>35.11</v>
      </c>
    </row>
    <row r="901" spans="1:5" ht="15" customHeight="1" x14ac:dyDescent="0.25">
      <c r="A901" s="136" t="s">
        <v>6773</v>
      </c>
      <c r="B901" s="136"/>
      <c r="C901" s="136" t="s">
        <v>6774</v>
      </c>
      <c r="D901" s="137" t="s">
        <v>2</v>
      </c>
      <c r="E901" s="140">
        <v>24.13</v>
      </c>
    </row>
    <row r="902" spans="1:5" ht="15" customHeight="1" x14ac:dyDescent="0.25">
      <c r="A902" s="136" t="s">
        <v>6775</v>
      </c>
      <c r="B902" s="136"/>
      <c r="C902" s="136" t="s">
        <v>6776</v>
      </c>
      <c r="D902" s="137" t="s">
        <v>2</v>
      </c>
      <c r="E902" s="140">
        <v>30.97</v>
      </c>
    </row>
    <row r="903" spans="1:5" ht="15" customHeight="1" x14ac:dyDescent="0.25">
      <c r="A903" s="136" t="s">
        <v>6777</v>
      </c>
      <c r="B903" s="136"/>
      <c r="C903" s="136" t="s">
        <v>6778</v>
      </c>
      <c r="D903" s="137" t="s">
        <v>2</v>
      </c>
      <c r="E903" s="140">
        <v>22.06</v>
      </c>
    </row>
    <row r="904" spans="1:5" ht="15" customHeight="1" x14ac:dyDescent="0.25">
      <c r="A904" s="136" t="s">
        <v>6779</v>
      </c>
      <c r="B904" s="136"/>
      <c r="C904" s="136" t="s">
        <v>6780</v>
      </c>
      <c r="D904" s="137" t="s">
        <v>2</v>
      </c>
      <c r="E904" s="140">
        <v>25.59</v>
      </c>
    </row>
    <row r="905" spans="1:5" ht="15" customHeight="1" x14ac:dyDescent="0.25">
      <c r="A905" s="136" t="s">
        <v>6781</v>
      </c>
      <c r="B905" s="136"/>
      <c r="C905" s="136" t="s">
        <v>6782</v>
      </c>
      <c r="D905" s="137" t="s">
        <v>2</v>
      </c>
      <c r="E905" s="140">
        <v>15.22</v>
      </c>
    </row>
    <row r="906" spans="1:5" ht="15" customHeight="1" x14ac:dyDescent="0.25">
      <c r="A906" s="136" t="s">
        <v>6783</v>
      </c>
      <c r="B906" s="136"/>
      <c r="C906" s="136" t="s">
        <v>6784</v>
      </c>
      <c r="D906" s="137" t="s">
        <v>2</v>
      </c>
      <c r="E906" s="140">
        <v>28.13</v>
      </c>
    </row>
    <row r="907" spans="1:5" ht="15" customHeight="1" x14ac:dyDescent="0.25">
      <c r="A907" s="136" t="s">
        <v>6785</v>
      </c>
      <c r="B907" s="136"/>
      <c r="C907" s="136" t="s">
        <v>6786</v>
      </c>
      <c r="D907" s="137" t="s">
        <v>2</v>
      </c>
      <c r="E907" s="140">
        <v>19.87</v>
      </c>
    </row>
    <row r="908" spans="1:5" ht="15" customHeight="1" x14ac:dyDescent="0.25">
      <c r="A908" s="136" t="s">
        <v>6787</v>
      </c>
      <c r="B908" s="136"/>
      <c r="C908" s="136" t="s">
        <v>6788</v>
      </c>
      <c r="D908" s="137" t="s">
        <v>3</v>
      </c>
      <c r="E908" s="138">
        <v>6.45</v>
      </c>
    </row>
    <row r="909" spans="1:5" ht="15" customHeight="1" x14ac:dyDescent="0.25">
      <c r="A909" s="136" t="s">
        <v>6789</v>
      </c>
      <c r="B909" s="136"/>
      <c r="C909" s="136" t="s">
        <v>6790</v>
      </c>
      <c r="D909" s="137" t="s">
        <v>2</v>
      </c>
      <c r="E909" s="140">
        <v>16.850000000000001</v>
      </c>
    </row>
    <row r="910" spans="1:5" ht="15" customHeight="1" x14ac:dyDescent="0.25">
      <c r="A910" s="136" t="s">
        <v>6791</v>
      </c>
      <c r="B910" s="136"/>
      <c r="C910" s="136" t="s">
        <v>6792</v>
      </c>
      <c r="D910" s="137" t="s">
        <v>2</v>
      </c>
      <c r="E910" s="140">
        <v>38.909999999999997</v>
      </c>
    </row>
    <row r="911" spans="1:5" ht="15" customHeight="1" x14ac:dyDescent="0.25">
      <c r="A911" s="136" t="s">
        <v>6793</v>
      </c>
      <c r="B911" s="136"/>
      <c r="C911" s="136" t="s">
        <v>6794</v>
      </c>
      <c r="D911" s="137" t="s">
        <v>2</v>
      </c>
      <c r="E911" s="140">
        <v>22.33</v>
      </c>
    </row>
    <row r="912" spans="1:5" ht="15" customHeight="1" x14ac:dyDescent="0.25">
      <c r="A912" s="136" t="s">
        <v>6795</v>
      </c>
      <c r="B912" s="136"/>
      <c r="C912" s="136" t="s">
        <v>6796</v>
      </c>
      <c r="D912" s="137" t="s">
        <v>2</v>
      </c>
      <c r="E912" s="140">
        <v>15.14</v>
      </c>
    </row>
    <row r="913" spans="1:5" ht="15" customHeight="1" x14ac:dyDescent="0.25">
      <c r="A913" s="136" t="s">
        <v>6797</v>
      </c>
      <c r="B913" s="136"/>
      <c r="C913" s="136" t="s">
        <v>6798</v>
      </c>
      <c r="D913" s="137" t="s">
        <v>2</v>
      </c>
      <c r="E913" s="140">
        <v>28.05</v>
      </c>
    </row>
    <row r="914" spans="1:5" ht="15" customHeight="1" x14ac:dyDescent="0.25">
      <c r="A914" s="136" t="s">
        <v>6799</v>
      </c>
      <c r="B914" s="136"/>
      <c r="C914" s="136" t="s">
        <v>6800</v>
      </c>
      <c r="D914" s="137" t="s">
        <v>2</v>
      </c>
      <c r="E914" s="140">
        <v>19.75</v>
      </c>
    </row>
    <row r="915" spans="1:5" ht="15" customHeight="1" x14ac:dyDescent="0.25">
      <c r="A915" s="136" t="s">
        <v>6801</v>
      </c>
      <c r="B915" s="136"/>
      <c r="C915" s="136" t="s">
        <v>6802</v>
      </c>
      <c r="D915" s="137" t="s">
        <v>2</v>
      </c>
      <c r="E915" s="140">
        <v>16.77</v>
      </c>
    </row>
    <row r="916" spans="1:5" ht="15" customHeight="1" x14ac:dyDescent="0.25">
      <c r="A916" s="136" t="s">
        <v>6803</v>
      </c>
      <c r="B916" s="136"/>
      <c r="C916" s="136" t="s">
        <v>6804</v>
      </c>
      <c r="D916" s="137" t="s">
        <v>2</v>
      </c>
      <c r="E916" s="140">
        <v>38.83</v>
      </c>
    </row>
    <row r="917" spans="1:5" ht="15" customHeight="1" x14ac:dyDescent="0.25">
      <c r="A917" s="136" t="s">
        <v>6805</v>
      </c>
      <c r="B917" s="136"/>
      <c r="C917" s="136" t="s">
        <v>6806</v>
      </c>
      <c r="D917" s="137" t="s">
        <v>2</v>
      </c>
      <c r="E917" s="140">
        <v>22.21</v>
      </c>
    </row>
    <row r="918" spans="1:5" ht="15" customHeight="1" x14ac:dyDescent="0.25">
      <c r="A918" s="136" t="s">
        <v>6807</v>
      </c>
      <c r="B918" s="136"/>
      <c r="C918" s="136" t="s">
        <v>6808</v>
      </c>
      <c r="D918" s="137" t="s">
        <v>2</v>
      </c>
      <c r="E918" s="140">
        <v>14.94</v>
      </c>
    </row>
    <row r="919" spans="1:5" ht="15" customHeight="1" x14ac:dyDescent="0.25">
      <c r="A919" s="136" t="s">
        <v>6809</v>
      </c>
      <c r="B919" s="136"/>
      <c r="C919" s="136" t="s">
        <v>6810</v>
      </c>
      <c r="D919" s="137" t="s">
        <v>2</v>
      </c>
      <c r="E919" s="140">
        <v>17.61</v>
      </c>
    </row>
    <row r="920" spans="1:5" ht="15" customHeight="1" x14ac:dyDescent="0.25">
      <c r="A920" s="136" t="s">
        <v>6811</v>
      </c>
      <c r="B920" s="136"/>
      <c r="C920" s="136" t="s">
        <v>6812</v>
      </c>
      <c r="D920" s="137" t="s">
        <v>2</v>
      </c>
      <c r="E920" s="140">
        <v>22.73</v>
      </c>
    </row>
    <row r="921" spans="1:5" ht="15" customHeight="1" x14ac:dyDescent="0.25">
      <c r="A921" s="136" t="s">
        <v>6813</v>
      </c>
      <c r="B921" s="136"/>
      <c r="C921" s="136" t="s">
        <v>6814</v>
      </c>
      <c r="D921" s="137" t="s">
        <v>2</v>
      </c>
      <c r="E921" s="140">
        <v>32.76</v>
      </c>
    </row>
    <row r="922" spans="1:5" ht="15" customHeight="1" x14ac:dyDescent="0.25">
      <c r="A922" s="136" t="s">
        <v>6815</v>
      </c>
      <c r="B922" s="136"/>
      <c r="C922" s="136" t="s">
        <v>6816</v>
      </c>
      <c r="D922" s="137" t="s">
        <v>2</v>
      </c>
      <c r="E922" s="140">
        <v>20.52</v>
      </c>
    </row>
    <row r="923" spans="1:5" ht="15" customHeight="1" x14ac:dyDescent="0.25">
      <c r="A923" s="136" t="s">
        <v>6817</v>
      </c>
      <c r="B923" s="136"/>
      <c r="C923" s="136" t="s">
        <v>6818</v>
      </c>
      <c r="D923" s="137" t="s">
        <v>2</v>
      </c>
      <c r="E923" s="140">
        <v>32.93</v>
      </c>
    </row>
    <row r="924" spans="1:5" ht="15" customHeight="1" x14ac:dyDescent="0.25">
      <c r="A924" s="136" t="s">
        <v>6819</v>
      </c>
      <c r="B924" s="136"/>
      <c r="C924" s="136" t="s">
        <v>6820</v>
      </c>
      <c r="D924" s="137" t="s">
        <v>2</v>
      </c>
      <c r="E924" s="140">
        <v>31.94</v>
      </c>
    </row>
    <row r="925" spans="1:5" ht="15" customHeight="1" x14ac:dyDescent="0.25">
      <c r="A925" s="136" t="s">
        <v>6821</v>
      </c>
      <c r="B925" s="136"/>
      <c r="C925" s="136" t="s">
        <v>6822</v>
      </c>
      <c r="D925" s="137" t="s">
        <v>3</v>
      </c>
      <c r="E925" s="138">
        <v>8.4700000000000006</v>
      </c>
    </row>
    <row r="926" spans="1:5" ht="15" customHeight="1" x14ac:dyDescent="0.25">
      <c r="A926" s="136" t="s">
        <v>6823</v>
      </c>
      <c r="B926" s="136"/>
      <c r="C926" s="136" t="s">
        <v>6824</v>
      </c>
      <c r="D926" s="137" t="s">
        <v>2</v>
      </c>
      <c r="E926" s="140">
        <v>24.74</v>
      </c>
    </row>
    <row r="927" spans="1:5" ht="15" customHeight="1" x14ac:dyDescent="0.25">
      <c r="A927" s="136" t="s">
        <v>6825</v>
      </c>
      <c r="B927" s="136"/>
      <c r="C927" s="136" t="s">
        <v>6826</v>
      </c>
      <c r="D927" s="137" t="s">
        <v>2</v>
      </c>
      <c r="E927" s="140">
        <v>24.73</v>
      </c>
    </row>
    <row r="928" spans="1:5" ht="15" customHeight="1" x14ac:dyDescent="0.25">
      <c r="A928" s="136" t="s">
        <v>6827</v>
      </c>
      <c r="B928" s="136"/>
      <c r="C928" s="136" t="s">
        <v>6828</v>
      </c>
      <c r="D928" s="137" t="s">
        <v>2</v>
      </c>
      <c r="E928" s="140">
        <v>24.2</v>
      </c>
    </row>
    <row r="929" spans="1:5" ht="15" customHeight="1" x14ac:dyDescent="0.25">
      <c r="A929" s="136" t="s">
        <v>6829</v>
      </c>
      <c r="B929" s="136"/>
      <c r="C929" s="136" t="s">
        <v>6830</v>
      </c>
      <c r="D929" s="137" t="s">
        <v>3</v>
      </c>
      <c r="E929" s="138">
        <v>7.69</v>
      </c>
    </row>
    <row r="930" spans="1:5" ht="15" customHeight="1" x14ac:dyDescent="0.25">
      <c r="A930" s="136" t="s">
        <v>6831</v>
      </c>
      <c r="B930" s="136"/>
      <c r="C930" s="136" t="s">
        <v>6832</v>
      </c>
      <c r="D930" s="137" t="s">
        <v>2</v>
      </c>
      <c r="E930" s="140">
        <v>28.97</v>
      </c>
    </row>
    <row r="931" spans="1:5" ht="15" customHeight="1" x14ac:dyDescent="0.25">
      <c r="A931" s="136" t="s">
        <v>16597</v>
      </c>
      <c r="B931" s="136"/>
      <c r="C931" s="136" t="s">
        <v>16598</v>
      </c>
      <c r="D931" s="137" t="s">
        <v>2</v>
      </c>
      <c r="E931" s="140">
        <v>20.95</v>
      </c>
    </row>
    <row r="932" spans="1:5" ht="15" customHeight="1" x14ac:dyDescent="0.25">
      <c r="A932" s="136" t="s">
        <v>16599</v>
      </c>
      <c r="B932" s="136"/>
      <c r="C932" s="136" t="s">
        <v>16600</v>
      </c>
      <c r="D932" s="137" t="s">
        <v>2</v>
      </c>
      <c r="E932" s="140">
        <v>27.33</v>
      </c>
    </row>
    <row r="933" spans="1:5" ht="15" customHeight="1" x14ac:dyDescent="0.25">
      <c r="A933" s="136" t="s">
        <v>6833</v>
      </c>
      <c r="B933" s="136"/>
      <c r="C933" s="136" t="s">
        <v>16601</v>
      </c>
      <c r="D933" s="137" t="s">
        <v>2</v>
      </c>
      <c r="E933" s="140">
        <v>27.93</v>
      </c>
    </row>
    <row r="934" spans="1:5" ht="15" customHeight="1" x14ac:dyDescent="0.25">
      <c r="A934" s="136" t="s">
        <v>6834</v>
      </c>
      <c r="B934" s="136"/>
      <c r="C934" s="136" t="s">
        <v>16602</v>
      </c>
      <c r="D934" s="137" t="s">
        <v>3</v>
      </c>
      <c r="E934" s="138">
        <v>8.83</v>
      </c>
    </row>
    <row r="935" spans="1:5" ht="15" customHeight="1" x14ac:dyDescent="0.25">
      <c r="A935" s="136" t="s">
        <v>6835</v>
      </c>
      <c r="B935" s="136"/>
      <c r="C935" s="136" t="s">
        <v>6836</v>
      </c>
      <c r="D935" s="137" t="s">
        <v>2</v>
      </c>
      <c r="E935" s="140">
        <v>24.23</v>
      </c>
    </row>
    <row r="936" spans="1:5" ht="15" customHeight="1" x14ac:dyDescent="0.25">
      <c r="A936" s="136" t="s">
        <v>6837</v>
      </c>
      <c r="B936" s="136"/>
      <c r="C936" s="136" t="s">
        <v>6838</v>
      </c>
      <c r="D936" s="137" t="s">
        <v>2</v>
      </c>
      <c r="E936" s="140">
        <v>31.45</v>
      </c>
    </row>
    <row r="937" spans="1:5" ht="15" customHeight="1" x14ac:dyDescent="0.25">
      <c r="A937" s="136" t="s">
        <v>6839</v>
      </c>
      <c r="B937" s="136"/>
      <c r="C937" s="136" t="s">
        <v>6840</v>
      </c>
      <c r="D937" s="137" t="s">
        <v>2</v>
      </c>
      <c r="E937" s="140">
        <v>36.700000000000003</v>
      </c>
    </row>
    <row r="938" spans="1:5" ht="15" customHeight="1" x14ac:dyDescent="0.25">
      <c r="A938" s="136" t="s">
        <v>6841</v>
      </c>
      <c r="B938" s="136"/>
      <c r="C938" s="136" t="s">
        <v>6842</v>
      </c>
      <c r="D938" s="137" t="s">
        <v>3</v>
      </c>
      <c r="E938" s="140">
        <v>24.86</v>
      </c>
    </row>
    <row r="939" spans="1:5" ht="15" customHeight="1" x14ac:dyDescent="0.25">
      <c r="A939" s="136" t="s">
        <v>6843</v>
      </c>
      <c r="B939" s="136"/>
      <c r="C939" s="136" t="s">
        <v>20181</v>
      </c>
      <c r="D939" s="137" t="s">
        <v>2</v>
      </c>
      <c r="E939" s="140">
        <v>36.700000000000003</v>
      </c>
    </row>
    <row r="940" spans="1:5" ht="15" customHeight="1" x14ac:dyDescent="0.25">
      <c r="A940" s="136" t="s">
        <v>6844</v>
      </c>
      <c r="B940" s="136"/>
      <c r="C940" s="136" t="s">
        <v>6845</v>
      </c>
      <c r="D940" s="137" t="s">
        <v>2</v>
      </c>
      <c r="E940" s="140">
        <v>29.32</v>
      </c>
    </row>
    <row r="941" spans="1:5" ht="15" customHeight="1" x14ac:dyDescent="0.25">
      <c r="A941" s="136" t="s">
        <v>6846</v>
      </c>
      <c r="B941" s="136"/>
      <c r="C941" s="136" t="s">
        <v>6847</v>
      </c>
      <c r="D941" s="137" t="s">
        <v>2</v>
      </c>
      <c r="E941" s="140">
        <v>44.3</v>
      </c>
    </row>
    <row r="942" spans="1:5" ht="15" customHeight="1" x14ac:dyDescent="0.25">
      <c r="A942" s="136" t="s">
        <v>6848</v>
      </c>
      <c r="B942" s="136"/>
      <c r="C942" s="136" t="s">
        <v>6849</v>
      </c>
      <c r="D942" s="137" t="s">
        <v>2</v>
      </c>
      <c r="E942" s="140">
        <v>41.02</v>
      </c>
    </row>
    <row r="943" spans="1:5" ht="15" customHeight="1" x14ac:dyDescent="0.25">
      <c r="A943" s="136" t="s">
        <v>6850</v>
      </c>
      <c r="B943" s="136"/>
      <c r="C943" s="136" t="s">
        <v>6851</v>
      </c>
      <c r="D943" s="137" t="s">
        <v>2</v>
      </c>
      <c r="E943" s="140">
        <v>28.01</v>
      </c>
    </row>
    <row r="944" spans="1:5" ht="15" customHeight="1" x14ac:dyDescent="0.25">
      <c r="A944" s="136" t="s">
        <v>6852</v>
      </c>
      <c r="B944" s="136"/>
      <c r="C944" s="136" t="s">
        <v>6853</v>
      </c>
      <c r="D944" s="137" t="s">
        <v>2</v>
      </c>
      <c r="E944" s="140">
        <v>52.63</v>
      </c>
    </row>
    <row r="945" spans="1:5" ht="15" customHeight="1" x14ac:dyDescent="0.25">
      <c r="A945" s="136" t="s">
        <v>6854</v>
      </c>
      <c r="B945" s="136"/>
      <c r="C945" s="136" t="s">
        <v>6855</v>
      </c>
      <c r="D945" s="137" t="s">
        <v>2</v>
      </c>
      <c r="E945" s="140">
        <v>98.39</v>
      </c>
    </row>
    <row r="946" spans="1:5" ht="15" customHeight="1" x14ac:dyDescent="0.25">
      <c r="A946" s="136" t="s">
        <v>6856</v>
      </c>
      <c r="B946" s="136"/>
      <c r="C946" s="136" t="s">
        <v>6857</v>
      </c>
      <c r="D946" s="137" t="s">
        <v>2</v>
      </c>
      <c r="E946" s="140">
        <v>15.22</v>
      </c>
    </row>
    <row r="947" spans="1:5" ht="15" customHeight="1" x14ac:dyDescent="0.25">
      <c r="A947" s="136" t="s">
        <v>6858</v>
      </c>
      <c r="B947" s="136"/>
      <c r="C947" s="136" t="s">
        <v>6859</v>
      </c>
      <c r="D947" s="137" t="s">
        <v>2</v>
      </c>
      <c r="E947" s="140">
        <v>24.62</v>
      </c>
    </row>
    <row r="948" spans="1:5" ht="15" customHeight="1" x14ac:dyDescent="0.25">
      <c r="A948" s="136" t="s">
        <v>6860</v>
      </c>
      <c r="B948" s="136"/>
      <c r="C948" s="136" t="s">
        <v>6861</v>
      </c>
      <c r="D948" s="137" t="s">
        <v>2</v>
      </c>
      <c r="E948" s="140">
        <v>29.26</v>
      </c>
    </row>
    <row r="949" spans="1:5" ht="15" customHeight="1" x14ac:dyDescent="0.25">
      <c r="A949" s="136" t="s">
        <v>6862</v>
      </c>
      <c r="B949" s="136"/>
      <c r="C949" s="136" t="s">
        <v>6863</v>
      </c>
      <c r="D949" s="137" t="s">
        <v>2</v>
      </c>
      <c r="E949" s="140">
        <v>36.46</v>
      </c>
    </row>
    <row r="950" spans="1:5" ht="15" customHeight="1" x14ac:dyDescent="0.25">
      <c r="A950" s="136" t="s">
        <v>6864</v>
      </c>
      <c r="B950" s="136"/>
      <c r="C950" s="136" t="s">
        <v>6865</v>
      </c>
      <c r="D950" s="137" t="s">
        <v>2</v>
      </c>
      <c r="E950" s="140">
        <v>19.75</v>
      </c>
    </row>
    <row r="951" spans="1:5" ht="15" customHeight="1" x14ac:dyDescent="0.25">
      <c r="A951" s="136" t="s">
        <v>6870</v>
      </c>
      <c r="B951" s="136"/>
      <c r="C951" s="136" t="s">
        <v>6871</v>
      </c>
      <c r="D951" s="137" t="s">
        <v>2</v>
      </c>
      <c r="E951" s="140">
        <v>24.94</v>
      </c>
    </row>
    <row r="952" spans="1:5" ht="15" customHeight="1" x14ac:dyDescent="0.25">
      <c r="A952" s="136" t="s">
        <v>6872</v>
      </c>
      <c r="B952" s="136"/>
      <c r="C952" s="136" t="s">
        <v>6873</v>
      </c>
      <c r="D952" s="137" t="s">
        <v>2</v>
      </c>
      <c r="E952" s="140">
        <v>29.09</v>
      </c>
    </row>
    <row r="953" spans="1:5" ht="15" customHeight="1" x14ac:dyDescent="0.25">
      <c r="A953" s="136" t="s">
        <v>6874</v>
      </c>
      <c r="B953" s="136"/>
      <c r="C953" s="136" t="s">
        <v>6875</v>
      </c>
      <c r="D953" s="137" t="s">
        <v>2</v>
      </c>
      <c r="E953" s="140">
        <v>19.260000000000002</v>
      </c>
    </row>
    <row r="954" spans="1:5" ht="15" customHeight="1" x14ac:dyDescent="0.25">
      <c r="A954" s="136" t="s">
        <v>6876</v>
      </c>
      <c r="B954" s="136"/>
      <c r="C954" s="136" t="s">
        <v>6877</v>
      </c>
      <c r="D954" s="137" t="s">
        <v>2</v>
      </c>
      <c r="E954" s="140">
        <v>23.65</v>
      </c>
    </row>
    <row r="955" spans="1:5" ht="15" customHeight="1" x14ac:dyDescent="0.25">
      <c r="A955" s="136" t="s">
        <v>6878</v>
      </c>
      <c r="B955" s="136"/>
      <c r="C955" s="136" t="s">
        <v>6879</v>
      </c>
      <c r="D955" s="137" t="s">
        <v>2</v>
      </c>
      <c r="E955" s="140">
        <v>14.4</v>
      </c>
    </row>
    <row r="956" spans="1:5" ht="15" customHeight="1" x14ac:dyDescent="0.25">
      <c r="A956" s="136" t="s">
        <v>6880</v>
      </c>
      <c r="B956" s="136"/>
      <c r="C956" s="136" t="s">
        <v>6881</v>
      </c>
      <c r="D956" s="137" t="s">
        <v>2</v>
      </c>
      <c r="E956" s="140">
        <v>31.42</v>
      </c>
    </row>
    <row r="957" spans="1:5" ht="15" customHeight="1" x14ac:dyDescent="0.25">
      <c r="A957" s="136" t="s">
        <v>6882</v>
      </c>
      <c r="B957" s="136"/>
      <c r="C957" s="136" t="s">
        <v>6883</v>
      </c>
      <c r="D957" s="137" t="s">
        <v>2</v>
      </c>
      <c r="E957" s="140">
        <v>20.53</v>
      </c>
    </row>
    <row r="958" spans="1:5" ht="15" customHeight="1" x14ac:dyDescent="0.25">
      <c r="A958" s="136" t="s">
        <v>6884</v>
      </c>
      <c r="B958" s="136"/>
      <c r="C958" s="136" t="s">
        <v>6885</v>
      </c>
      <c r="D958" s="137" t="s">
        <v>2</v>
      </c>
      <c r="E958" s="140">
        <v>37.840000000000003</v>
      </c>
    </row>
    <row r="959" spans="1:5" ht="15" customHeight="1" x14ac:dyDescent="0.25">
      <c r="A959" s="136" t="s">
        <v>6887</v>
      </c>
      <c r="B959" s="136"/>
      <c r="C959" s="136" t="s">
        <v>6888</v>
      </c>
      <c r="D959" s="137" t="s">
        <v>2</v>
      </c>
      <c r="E959" s="140">
        <v>34.76</v>
      </c>
    </row>
    <row r="960" spans="1:5" ht="15" customHeight="1" x14ac:dyDescent="0.25">
      <c r="A960" s="136" t="s">
        <v>6889</v>
      </c>
      <c r="B960" s="136"/>
      <c r="C960" s="136" t="s">
        <v>6890</v>
      </c>
      <c r="D960" s="137" t="s">
        <v>2</v>
      </c>
      <c r="E960" s="140">
        <v>55.64</v>
      </c>
    </row>
    <row r="961" spans="1:5" ht="15" customHeight="1" x14ac:dyDescent="0.25">
      <c r="A961" s="136" t="s">
        <v>6886</v>
      </c>
      <c r="B961" s="136"/>
      <c r="C961" s="136" t="s">
        <v>28769</v>
      </c>
      <c r="D961" s="137" t="s">
        <v>3</v>
      </c>
      <c r="E961" s="138">
        <v>9.7200000000000006</v>
      </c>
    </row>
    <row r="962" spans="1:5" ht="15" customHeight="1" x14ac:dyDescent="0.25">
      <c r="A962" s="136" t="s">
        <v>6891</v>
      </c>
      <c r="B962" s="136"/>
      <c r="C962" s="136" t="s">
        <v>6892</v>
      </c>
      <c r="D962" s="137" t="s">
        <v>3</v>
      </c>
      <c r="E962" s="138">
        <v>3.52</v>
      </c>
    </row>
    <row r="963" spans="1:5" ht="15" customHeight="1" x14ac:dyDescent="0.25">
      <c r="A963" s="136" t="s">
        <v>6893</v>
      </c>
      <c r="B963" s="136"/>
      <c r="C963" s="136" t="s">
        <v>6894</v>
      </c>
      <c r="D963" s="137" t="s">
        <v>3</v>
      </c>
      <c r="E963" s="138">
        <v>4.84</v>
      </c>
    </row>
    <row r="964" spans="1:5" ht="15" customHeight="1" x14ac:dyDescent="0.25">
      <c r="A964" s="136" t="s">
        <v>6895</v>
      </c>
      <c r="B964" s="136"/>
      <c r="C964" s="136" t="s">
        <v>6896</v>
      </c>
      <c r="D964" s="137" t="s">
        <v>2</v>
      </c>
      <c r="E964" s="140">
        <v>11.66</v>
      </c>
    </row>
    <row r="965" spans="1:5" ht="15" customHeight="1" x14ac:dyDescent="0.25">
      <c r="A965" s="136" t="s">
        <v>6897</v>
      </c>
      <c r="B965" s="136"/>
      <c r="C965" s="136" t="s">
        <v>6898</v>
      </c>
      <c r="D965" s="137" t="s">
        <v>2</v>
      </c>
      <c r="E965" s="140">
        <v>11.66</v>
      </c>
    </row>
    <row r="966" spans="1:5" ht="15" customHeight="1" x14ac:dyDescent="0.25">
      <c r="A966" s="136" t="s">
        <v>6899</v>
      </c>
      <c r="B966" s="136"/>
      <c r="C966" s="136" t="s">
        <v>6900</v>
      </c>
      <c r="D966" s="137" t="s">
        <v>2</v>
      </c>
      <c r="E966" s="140">
        <v>23.7</v>
      </c>
    </row>
    <row r="967" spans="1:5" ht="15" customHeight="1" x14ac:dyDescent="0.25">
      <c r="A967" s="136" t="s">
        <v>6902</v>
      </c>
      <c r="B967" s="136"/>
      <c r="C967" s="136" t="s">
        <v>6903</v>
      </c>
      <c r="D967" s="137" t="s">
        <v>2</v>
      </c>
      <c r="E967" s="140">
        <v>12.08</v>
      </c>
    </row>
    <row r="968" spans="1:5" ht="15" customHeight="1" x14ac:dyDescent="0.25">
      <c r="A968" s="136" t="s">
        <v>6901</v>
      </c>
      <c r="B968" s="136"/>
      <c r="C968" s="136" t="s">
        <v>28770</v>
      </c>
      <c r="D968" s="137" t="s">
        <v>3</v>
      </c>
      <c r="E968" s="138">
        <v>9.7200000000000006</v>
      </c>
    </row>
    <row r="969" spans="1:5" ht="15" customHeight="1" x14ac:dyDescent="0.25">
      <c r="A969" s="136" t="s">
        <v>6904</v>
      </c>
      <c r="B969" s="136"/>
      <c r="C969" s="136" t="s">
        <v>6905</v>
      </c>
      <c r="D969" s="137" t="s">
        <v>3</v>
      </c>
      <c r="E969" s="140">
        <v>20.46</v>
      </c>
    </row>
    <row r="970" spans="1:5" ht="15" customHeight="1" x14ac:dyDescent="0.25">
      <c r="A970" s="136" t="s">
        <v>6906</v>
      </c>
      <c r="B970" s="136"/>
      <c r="C970" s="136" t="s">
        <v>6907</v>
      </c>
      <c r="D970" s="137" t="s">
        <v>16570</v>
      </c>
      <c r="E970" s="139">
        <v>273.13</v>
      </c>
    </row>
    <row r="971" spans="1:5" ht="15" customHeight="1" x14ac:dyDescent="0.25">
      <c r="A971" s="136" t="s">
        <v>6908</v>
      </c>
      <c r="B971" s="136"/>
      <c r="C971" s="136" t="s">
        <v>6909</v>
      </c>
      <c r="D971" s="137" t="s">
        <v>15645</v>
      </c>
      <c r="E971" s="139">
        <v>459.95</v>
      </c>
    </row>
    <row r="972" spans="1:5" ht="15" customHeight="1" x14ac:dyDescent="0.25">
      <c r="A972" s="136" t="s">
        <v>6910</v>
      </c>
      <c r="B972" s="136"/>
      <c r="C972" s="136" t="s">
        <v>6911</v>
      </c>
      <c r="D972" s="137" t="s">
        <v>15645</v>
      </c>
      <c r="E972" s="139">
        <v>486.15</v>
      </c>
    </row>
    <row r="973" spans="1:5" ht="15" customHeight="1" x14ac:dyDescent="0.25">
      <c r="A973" s="136" t="s">
        <v>6912</v>
      </c>
      <c r="B973" s="136"/>
      <c r="C973" s="136" t="s">
        <v>6913</v>
      </c>
      <c r="D973" s="137" t="s">
        <v>15645</v>
      </c>
      <c r="E973" s="139">
        <v>955.02</v>
      </c>
    </row>
    <row r="974" spans="1:5" ht="15" customHeight="1" x14ac:dyDescent="0.25">
      <c r="A974" s="136" t="s">
        <v>6914</v>
      </c>
      <c r="B974" s="136"/>
      <c r="C974" s="136" t="s">
        <v>6915</v>
      </c>
      <c r="D974" s="137" t="s">
        <v>15645</v>
      </c>
      <c r="E974" s="139">
        <v>342.98</v>
      </c>
    </row>
    <row r="975" spans="1:5" ht="15" customHeight="1" x14ac:dyDescent="0.25">
      <c r="A975" s="136" t="s">
        <v>6916</v>
      </c>
      <c r="B975" s="136"/>
      <c r="C975" s="136" t="s">
        <v>6917</v>
      </c>
      <c r="D975" s="137" t="s">
        <v>15645</v>
      </c>
      <c r="E975" s="139">
        <v>396.66</v>
      </c>
    </row>
    <row r="976" spans="1:5" ht="15" customHeight="1" x14ac:dyDescent="0.25">
      <c r="A976" s="136" t="s">
        <v>6918</v>
      </c>
      <c r="B976" s="136"/>
      <c r="C976" s="136" t="s">
        <v>6919</v>
      </c>
      <c r="D976" s="137" t="s">
        <v>15645</v>
      </c>
      <c r="E976" s="139">
        <v>461.56</v>
      </c>
    </row>
    <row r="977" spans="1:5" ht="15" customHeight="1" x14ac:dyDescent="0.25">
      <c r="A977" s="136" t="s">
        <v>6920</v>
      </c>
      <c r="B977" s="136"/>
      <c r="C977" s="136" t="s">
        <v>6921</v>
      </c>
      <c r="D977" s="137" t="s">
        <v>16570</v>
      </c>
      <c r="E977" s="139">
        <v>471.69</v>
      </c>
    </row>
    <row r="978" spans="1:5" ht="15" customHeight="1" x14ac:dyDescent="0.25">
      <c r="A978" s="136" t="s">
        <v>6922</v>
      </c>
      <c r="B978" s="136"/>
      <c r="C978" s="136" t="s">
        <v>6923</v>
      </c>
      <c r="D978" s="137" t="s">
        <v>16570</v>
      </c>
      <c r="E978" s="139">
        <v>388.49</v>
      </c>
    </row>
    <row r="979" spans="1:5" ht="15" customHeight="1" x14ac:dyDescent="0.25">
      <c r="A979" s="136" t="s">
        <v>6924</v>
      </c>
      <c r="B979" s="136"/>
      <c r="C979" s="136" t="s">
        <v>6925</v>
      </c>
      <c r="D979" s="137" t="s">
        <v>16570</v>
      </c>
      <c r="E979" s="139">
        <v>374.92</v>
      </c>
    </row>
    <row r="980" spans="1:5" ht="15" customHeight="1" x14ac:dyDescent="0.25">
      <c r="A980" s="136" t="s">
        <v>6926</v>
      </c>
      <c r="B980" s="136"/>
      <c r="C980" s="136" t="s">
        <v>6927</v>
      </c>
      <c r="D980" s="137" t="s">
        <v>15645</v>
      </c>
      <c r="E980" s="139">
        <v>856.98</v>
      </c>
    </row>
    <row r="981" spans="1:5" ht="15" customHeight="1" x14ac:dyDescent="0.25">
      <c r="A981" s="136" t="s">
        <v>6928</v>
      </c>
      <c r="B981" s="136"/>
      <c r="C981" s="136" t="s">
        <v>6929</v>
      </c>
      <c r="D981" s="137" t="s">
        <v>16570</v>
      </c>
      <c r="E981" s="139">
        <v>483.68</v>
      </c>
    </row>
    <row r="982" spans="1:5" ht="15" customHeight="1" x14ac:dyDescent="0.25">
      <c r="A982" s="136" t="s">
        <v>6930</v>
      </c>
      <c r="B982" s="136"/>
      <c r="C982" s="136" t="s">
        <v>6931</v>
      </c>
      <c r="D982" s="137" t="s">
        <v>16570</v>
      </c>
      <c r="E982" s="139">
        <v>699.46</v>
      </c>
    </row>
    <row r="983" spans="1:5" ht="15" customHeight="1" x14ac:dyDescent="0.25">
      <c r="A983" s="136" t="s">
        <v>6932</v>
      </c>
      <c r="B983" s="136"/>
      <c r="C983" s="136" t="s">
        <v>6933</v>
      </c>
      <c r="D983" s="137" t="s">
        <v>16570</v>
      </c>
      <c r="E983" s="139">
        <v>637.94000000000005</v>
      </c>
    </row>
    <row r="984" spans="1:5" ht="15" customHeight="1" x14ac:dyDescent="0.25">
      <c r="A984" s="136" t="s">
        <v>6934</v>
      </c>
      <c r="B984" s="136"/>
      <c r="C984" s="136" t="s">
        <v>6935</v>
      </c>
      <c r="D984" s="137" t="s">
        <v>16570</v>
      </c>
      <c r="E984" s="139">
        <v>501.88</v>
      </c>
    </row>
    <row r="985" spans="1:5" ht="15" customHeight="1" x14ac:dyDescent="0.25">
      <c r="A985" s="136" t="s">
        <v>6936</v>
      </c>
      <c r="B985" s="136"/>
      <c r="C985" s="136" t="s">
        <v>6937</v>
      </c>
      <c r="D985" s="137" t="s">
        <v>16570</v>
      </c>
      <c r="E985" s="139">
        <v>150.19999999999999</v>
      </c>
    </row>
    <row r="986" spans="1:5" ht="15" customHeight="1" x14ac:dyDescent="0.25">
      <c r="A986" s="136" t="s">
        <v>6938</v>
      </c>
      <c r="B986" s="136"/>
      <c r="C986" s="136" t="s">
        <v>6939</v>
      </c>
      <c r="D986" s="137" t="s">
        <v>16570</v>
      </c>
      <c r="E986" s="139">
        <v>163.37</v>
      </c>
    </row>
    <row r="987" spans="1:5" ht="15" customHeight="1" x14ac:dyDescent="0.25">
      <c r="A987" s="136" t="s">
        <v>20182</v>
      </c>
      <c r="B987" s="136"/>
      <c r="C987" s="136" t="s">
        <v>20183</v>
      </c>
      <c r="D987" s="137" t="s">
        <v>15645</v>
      </c>
      <c r="E987" s="139">
        <v>498.95</v>
      </c>
    </row>
    <row r="988" spans="1:5" ht="15" customHeight="1" x14ac:dyDescent="0.25">
      <c r="A988" s="136" t="s">
        <v>6940</v>
      </c>
      <c r="B988" s="136"/>
      <c r="C988" s="136" t="s">
        <v>20184</v>
      </c>
      <c r="D988" s="137" t="s">
        <v>15645</v>
      </c>
      <c r="E988" s="139">
        <v>312.44</v>
      </c>
    </row>
    <row r="989" spans="1:5" ht="15" customHeight="1" x14ac:dyDescent="0.25">
      <c r="A989" s="136" t="s">
        <v>6941</v>
      </c>
      <c r="B989" s="136"/>
      <c r="C989" s="136" t="s">
        <v>20185</v>
      </c>
      <c r="D989" s="137" t="s">
        <v>15645</v>
      </c>
      <c r="E989" s="139">
        <v>231.59</v>
      </c>
    </row>
    <row r="990" spans="1:5" ht="15" customHeight="1" x14ac:dyDescent="0.25">
      <c r="A990" s="136" t="s">
        <v>6942</v>
      </c>
      <c r="B990" s="136"/>
      <c r="C990" s="136" t="s">
        <v>6943</v>
      </c>
      <c r="D990" s="137" t="s">
        <v>15645</v>
      </c>
      <c r="E990" s="139">
        <v>110.9</v>
      </c>
    </row>
    <row r="991" spans="1:5" ht="15" customHeight="1" x14ac:dyDescent="0.25">
      <c r="A991" s="136" t="s">
        <v>28771</v>
      </c>
      <c r="B991" s="136"/>
      <c r="C991" s="136" t="s">
        <v>28772</v>
      </c>
      <c r="D991" s="137" t="s">
        <v>15645</v>
      </c>
      <c r="E991" s="140">
        <v>93.91</v>
      </c>
    </row>
    <row r="992" spans="1:5" ht="15" customHeight="1" x14ac:dyDescent="0.25">
      <c r="A992" s="136" t="s">
        <v>6944</v>
      </c>
      <c r="B992" s="136"/>
      <c r="C992" s="136" t="s">
        <v>6945</v>
      </c>
      <c r="D992" s="137" t="s">
        <v>15645</v>
      </c>
      <c r="E992" s="140">
        <v>47.88</v>
      </c>
    </row>
    <row r="993" spans="1:5" ht="15" customHeight="1" x14ac:dyDescent="0.25">
      <c r="A993" s="136" t="s">
        <v>6946</v>
      </c>
      <c r="B993" s="136"/>
      <c r="C993" s="136" t="s">
        <v>6947</v>
      </c>
      <c r="D993" s="137" t="s">
        <v>15645</v>
      </c>
      <c r="E993" s="139">
        <v>132.77000000000001</v>
      </c>
    </row>
    <row r="994" spans="1:5" ht="15" customHeight="1" x14ac:dyDescent="0.25">
      <c r="A994" s="136" t="s">
        <v>6948</v>
      </c>
      <c r="B994" s="136"/>
      <c r="C994" s="136" t="s">
        <v>6949</v>
      </c>
      <c r="D994" s="137" t="s">
        <v>15645</v>
      </c>
      <c r="E994" s="139">
        <v>349.2</v>
      </c>
    </row>
    <row r="995" spans="1:5" ht="15" customHeight="1" x14ac:dyDescent="0.25">
      <c r="A995" s="136" t="s">
        <v>6950</v>
      </c>
      <c r="B995" s="136"/>
      <c r="C995" s="136" t="s">
        <v>6951</v>
      </c>
      <c r="D995" s="137" t="s">
        <v>15645</v>
      </c>
      <c r="E995" s="140">
        <v>83.67</v>
      </c>
    </row>
    <row r="996" spans="1:5" ht="15" customHeight="1" x14ac:dyDescent="0.25">
      <c r="A996" s="136" t="s">
        <v>6952</v>
      </c>
      <c r="B996" s="136"/>
      <c r="C996" s="136" t="s">
        <v>6953</v>
      </c>
      <c r="D996" s="137" t="s">
        <v>15645</v>
      </c>
      <c r="E996" s="140">
        <v>87.4</v>
      </c>
    </row>
    <row r="997" spans="1:5" ht="15" customHeight="1" x14ac:dyDescent="0.25">
      <c r="A997" s="136" t="s">
        <v>6954</v>
      </c>
      <c r="B997" s="136"/>
      <c r="C997" s="136" t="s">
        <v>6955</v>
      </c>
      <c r="D997" s="137" t="s">
        <v>15645</v>
      </c>
      <c r="E997" s="139">
        <v>164.77</v>
      </c>
    </row>
    <row r="998" spans="1:5" ht="15" customHeight="1" x14ac:dyDescent="0.25">
      <c r="A998" s="136" t="s">
        <v>6956</v>
      </c>
      <c r="B998" s="136"/>
      <c r="C998" s="136" t="s">
        <v>6957</v>
      </c>
      <c r="D998" s="137" t="s">
        <v>15645</v>
      </c>
      <c r="E998" s="139">
        <v>100.89</v>
      </c>
    </row>
    <row r="999" spans="1:5" ht="15" customHeight="1" x14ac:dyDescent="0.25">
      <c r="A999" s="136" t="s">
        <v>6958</v>
      </c>
      <c r="B999" s="136"/>
      <c r="C999" s="136" t="s">
        <v>20186</v>
      </c>
      <c r="D999" s="137" t="s">
        <v>15645</v>
      </c>
      <c r="E999" s="140">
        <v>82.71</v>
      </c>
    </row>
    <row r="1000" spans="1:5" ht="15" customHeight="1" x14ac:dyDescent="0.25">
      <c r="A1000" s="136" t="s">
        <v>6959</v>
      </c>
      <c r="B1000" s="136"/>
      <c r="C1000" s="136" t="s">
        <v>20187</v>
      </c>
      <c r="D1000" s="137" t="s">
        <v>15645</v>
      </c>
      <c r="E1000" s="140">
        <v>75.739999999999995</v>
      </c>
    </row>
    <row r="1001" spans="1:5" ht="15" customHeight="1" x14ac:dyDescent="0.25">
      <c r="A1001" s="136" t="s">
        <v>34549</v>
      </c>
      <c r="B1001" s="136"/>
      <c r="C1001" s="136" t="s">
        <v>34550</v>
      </c>
      <c r="D1001" s="137" t="s">
        <v>15645</v>
      </c>
      <c r="E1001" s="140">
        <v>14.94</v>
      </c>
    </row>
    <row r="1002" spans="1:5" ht="15" customHeight="1" x14ac:dyDescent="0.25">
      <c r="A1002" s="136" t="s">
        <v>6960</v>
      </c>
      <c r="B1002" s="136"/>
      <c r="C1002" s="136" t="s">
        <v>6961</v>
      </c>
      <c r="D1002" s="137" t="s">
        <v>15645</v>
      </c>
      <c r="E1002" s="140">
        <v>56.3</v>
      </c>
    </row>
    <row r="1003" spans="1:5" ht="15" customHeight="1" x14ac:dyDescent="0.25">
      <c r="A1003" s="136" t="s">
        <v>6962</v>
      </c>
      <c r="B1003" s="136"/>
      <c r="C1003" s="136" t="s">
        <v>6963</v>
      </c>
      <c r="D1003" s="137" t="s">
        <v>16570</v>
      </c>
      <c r="E1003" s="140">
        <v>51.69</v>
      </c>
    </row>
    <row r="1004" spans="1:5" ht="15" customHeight="1" x14ac:dyDescent="0.25">
      <c r="A1004" s="136" t="s">
        <v>6964</v>
      </c>
      <c r="B1004" s="136"/>
      <c r="C1004" s="136" t="s">
        <v>6965</v>
      </c>
      <c r="D1004" s="137" t="s">
        <v>16570</v>
      </c>
      <c r="E1004" s="140">
        <v>75</v>
      </c>
    </row>
    <row r="1005" spans="1:5" ht="15" customHeight="1" x14ac:dyDescent="0.25">
      <c r="A1005" s="136" t="s">
        <v>6966</v>
      </c>
      <c r="B1005" s="136"/>
      <c r="C1005" s="136" t="s">
        <v>6967</v>
      </c>
      <c r="D1005" s="137" t="s">
        <v>16570</v>
      </c>
      <c r="E1005" s="139">
        <v>103.56</v>
      </c>
    </row>
    <row r="1006" spans="1:5" ht="15" customHeight="1" x14ac:dyDescent="0.25">
      <c r="A1006" s="136" t="s">
        <v>6968</v>
      </c>
      <c r="B1006" s="136"/>
      <c r="C1006" s="136" t="s">
        <v>6969</v>
      </c>
      <c r="D1006" s="137" t="s">
        <v>15645</v>
      </c>
      <c r="E1006" s="139">
        <v>239.45</v>
      </c>
    </row>
    <row r="1007" spans="1:5" ht="15" customHeight="1" x14ac:dyDescent="0.25">
      <c r="A1007" s="136" t="s">
        <v>6970</v>
      </c>
      <c r="B1007" s="136"/>
      <c r="C1007" s="136" t="s">
        <v>6971</v>
      </c>
      <c r="D1007" s="137" t="s">
        <v>16570</v>
      </c>
      <c r="E1007" s="140">
        <v>96.74</v>
      </c>
    </row>
    <row r="1008" spans="1:5" ht="15" customHeight="1" x14ac:dyDescent="0.25">
      <c r="A1008" s="136" t="s">
        <v>6972</v>
      </c>
      <c r="B1008" s="136"/>
      <c r="C1008" s="136" t="s">
        <v>6973</v>
      </c>
      <c r="D1008" s="137" t="s">
        <v>16570</v>
      </c>
      <c r="E1008" s="140">
        <v>94.91</v>
      </c>
    </row>
    <row r="1009" spans="1:5" ht="15" customHeight="1" x14ac:dyDescent="0.25">
      <c r="A1009" s="136" t="s">
        <v>6974</v>
      </c>
      <c r="B1009" s="136"/>
      <c r="C1009" s="136" t="s">
        <v>6975</v>
      </c>
      <c r="D1009" s="137" t="s">
        <v>16570</v>
      </c>
      <c r="E1009" s="139">
        <v>171.14</v>
      </c>
    </row>
    <row r="1010" spans="1:5" ht="15" customHeight="1" x14ac:dyDescent="0.25">
      <c r="A1010" s="136" t="s">
        <v>6976</v>
      </c>
      <c r="B1010" s="136"/>
      <c r="C1010" s="136" t="s">
        <v>6977</v>
      </c>
      <c r="D1010" s="137" t="s">
        <v>16570</v>
      </c>
      <c r="E1010" s="139">
        <v>216.71</v>
      </c>
    </row>
    <row r="1011" spans="1:5" ht="15" customHeight="1" x14ac:dyDescent="0.25">
      <c r="A1011" s="136" t="s">
        <v>6978</v>
      </c>
      <c r="B1011" s="136"/>
      <c r="C1011" s="136" t="s">
        <v>6979</v>
      </c>
      <c r="D1011" s="137" t="s">
        <v>15645</v>
      </c>
      <c r="E1011" s="141">
        <v>1016.45</v>
      </c>
    </row>
    <row r="1012" spans="1:5" ht="15" customHeight="1" x14ac:dyDescent="0.25">
      <c r="A1012" s="136" t="s">
        <v>6980</v>
      </c>
      <c r="B1012" s="136"/>
      <c r="C1012" s="136" t="s">
        <v>6981</v>
      </c>
      <c r="D1012" s="137" t="s">
        <v>15645</v>
      </c>
      <c r="E1012" s="139">
        <v>526.77</v>
      </c>
    </row>
    <row r="1013" spans="1:5" ht="15" customHeight="1" x14ac:dyDescent="0.25">
      <c r="A1013" s="136" t="s">
        <v>6982</v>
      </c>
      <c r="B1013" s="136"/>
      <c r="C1013" s="136" t="s">
        <v>6983</v>
      </c>
      <c r="D1013" s="137" t="s">
        <v>15645</v>
      </c>
      <c r="E1013" s="139">
        <v>773.64</v>
      </c>
    </row>
    <row r="1014" spans="1:5" ht="15" customHeight="1" x14ac:dyDescent="0.25">
      <c r="A1014" s="136" t="s">
        <v>6984</v>
      </c>
      <c r="B1014" s="136"/>
      <c r="C1014" s="136" t="s">
        <v>6985</v>
      </c>
      <c r="D1014" s="137" t="s">
        <v>15645</v>
      </c>
      <c r="E1014" s="139">
        <v>327.63</v>
      </c>
    </row>
    <row r="1015" spans="1:5" ht="15" customHeight="1" x14ac:dyDescent="0.25">
      <c r="A1015" s="136" t="s">
        <v>6986</v>
      </c>
      <c r="B1015" s="136"/>
      <c r="C1015" s="136" t="s">
        <v>6987</v>
      </c>
      <c r="D1015" s="137" t="s">
        <v>15645</v>
      </c>
      <c r="E1015" s="139">
        <v>754.86</v>
      </c>
    </row>
    <row r="1016" spans="1:5" ht="15" customHeight="1" x14ac:dyDescent="0.25">
      <c r="A1016" s="136" t="s">
        <v>6988</v>
      </c>
      <c r="B1016" s="136"/>
      <c r="C1016" s="136" t="s">
        <v>6989</v>
      </c>
      <c r="D1016" s="137" t="s">
        <v>15645</v>
      </c>
      <c r="E1016" s="139">
        <v>966.61</v>
      </c>
    </row>
    <row r="1017" spans="1:5" ht="15" customHeight="1" x14ac:dyDescent="0.25">
      <c r="A1017" s="136" t="s">
        <v>6990</v>
      </c>
      <c r="B1017" s="136"/>
      <c r="C1017" s="136" t="s">
        <v>6991</v>
      </c>
      <c r="D1017" s="137" t="s">
        <v>15645</v>
      </c>
      <c r="E1017" s="141">
        <v>1020.23</v>
      </c>
    </row>
    <row r="1018" spans="1:5" ht="15" customHeight="1" x14ac:dyDescent="0.25">
      <c r="A1018" s="136" t="s">
        <v>6992</v>
      </c>
      <c r="B1018" s="136"/>
      <c r="C1018" s="136" t="s">
        <v>6993</v>
      </c>
      <c r="D1018" s="137" t="s">
        <v>15645</v>
      </c>
      <c r="E1018" s="141">
        <v>1311.11</v>
      </c>
    </row>
    <row r="1019" spans="1:5" ht="15" customHeight="1" x14ac:dyDescent="0.25">
      <c r="A1019" s="136" t="s">
        <v>6994</v>
      </c>
      <c r="B1019" s="136"/>
      <c r="C1019" s="136" t="s">
        <v>6995</v>
      </c>
      <c r="D1019" s="137" t="s">
        <v>16570</v>
      </c>
      <c r="E1019" s="139">
        <v>540.51</v>
      </c>
    </row>
    <row r="1020" spans="1:5" ht="15" customHeight="1" x14ac:dyDescent="0.25">
      <c r="A1020" s="136" t="s">
        <v>34551</v>
      </c>
      <c r="B1020" s="136"/>
      <c r="C1020" s="136" t="s">
        <v>34552</v>
      </c>
      <c r="D1020" s="137" t="s">
        <v>15645</v>
      </c>
      <c r="E1020" s="139">
        <v>496.58</v>
      </c>
    </row>
    <row r="1021" spans="1:5" ht="15" customHeight="1" x14ac:dyDescent="0.25">
      <c r="A1021" s="136" t="s">
        <v>34553</v>
      </c>
      <c r="B1021" s="136"/>
      <c r="C1021" s="136" t="s">
        <v>34554</v>
      </c>
      <c r="D1021" s="137" t="s">
        <v>15645</v>
      </c>
      <c r="E1021" s="139">
        <v>145.54</v>
      </c>
    </row>
    <row r="1022" spans="1:5" ht="15" customHeight="1" x14ac:dyDescent="0.25">
      <c r="A1022" s="136" t="s">
        <v>6996</v>
      </c>
      <c r="B1022" s="136"/>
      <c r="C1022" s="136" t="s">
        <v>6997</v>
      </c>
      <c r="D1022" s="137" t="s">
        <v>15645</v>
      </c>
      <c r="E1022" s="139">
        <v>539.34</v>
      </c>
    </row>
    <row r="1023" spans="1:5" ht="15" customHeight="1" x14ac:dyDescent="0.25">
      <c r="A1023" s="136" t="s">
        <v>34555</v>
      </c>
      <c r="B1023" s="136"/>
      <c r="C1023" s="136" t="s">
        <v>34556</v>
      </c>
      <c r="D1023" s="137" t="s">
        <v>15645</v>
      </c>
      <c r="E1023" s="139">
        <v>784.82</v>
      </c>
    </row>
    <row r="1024" spans="1:5" ht="15" customHeight="1" x14ac:dyDescent="0.25">
      <c r="A1024" s="136" t="s">
        <v>6998</v>
      </c>
      <c r="B1024" s="136"/>
      <c r="C1024" s="136" t="s">
        <v>6999</v>
      </c>
      <c r="D1024" s="137" t="s">
        <v>16570</v>
      </c>
      <c r="E1024" s="139">
        <v>180.71</v>
      </c>
    </row>
    <row r="1025" spans="1:5" ht="15" customHeight="1" x14ac:dyDescent="0.25">
      <c r="A1025" s="136" t="s">
        <v>7000</v>
      </c>
      <c r="B1025" s="136"/>
      <c r="C1025" s="136" t="s">
        <v>7001</v>
      </c>
      <c r="D1025" s="137" t="s">
        <v>15645</v>
      </c>
      <c r="E1025" s="139">
        <v>273.86</v>
      </c>
    </row>
    <row r="1026" spans="1:5" ht="15" customHeight="1" x14ac:dyDescent="0.25">
      <c r="A1026" s="136" t="s">
        <v>7002</v>
      </c>
      <c r="B1026" s="136"/>
      <c r="C1026" s="136" t="s">
        <v>7003</v>
      </c>
      <c r="D1026" s="137" t="s">
        <v>16570</v>
      </c>
      <c r="E1026" s="141">
        <v>1057.56</v>
      </c>
    </row>
    <row r="1027" spans="1:5" ht="15" customHeight="1" x14ac:dyDescent="0.25">
      <c r="A1027" s="136" t="s">
        <v>7004</v>
      </c>
      <c r="B1027" s="136"/>
      <c r="C1027" s="136" t="s">
        <v>7005</v>
      </c>
      <c r="D1027" s="137" t="s">
        <v>16570</v>
      </c>
      <c r="E1027" s="141">
        <v>1236.45</v>
      </c>
    </row>
    <row r="1028" spans="1:5" ht="15" customHeight="1" x14ac:dyDescent="0.25">
      <c r="A1028" s="136" t="s">
        <v>7006</v>
      </c>
      <c r="B1028" s="136"/>
      <c r="C1028" s="136" t="s">
        <v>7007</v>
      </c>
      <c r="D1028" s="137" t="s">
        <v>16570</v>
      </c>
      <c r="E1028" s="141">
        <v>1156.93</v>
      </c>
    </row>
    <row r="1029" spans="1:5" ht="15" customHeight="1" x14ac:dyDescent="0.25">
      <c r="A1029" s="136" t="s">
        <v>7008</v>
      </c>
      <c r="B1029" s="136"/>
      <c r="C1029" s="136" t="s">
        <v>7009</v>
      </c>
      <c r="D1029" s="137" t="s">
        <v>16570</v>
      </c>
      <c r="E1029" s="141">
        <v>1116.9100000000001</v>
      </c>
    </row>
    <row r="1030" spans="1:5" ht="15" customHeight="1" x14ac:dyDescent="0.25">
      <c r="A1030" s="136" t="s">
        <v>34557</v>
      </c>
      <c r="B1030" s="136"/>
      <c r="C1030" s="136" t="s">
        <v>34558</v>
      </c>
      <c r="D1030" s="137" t="s">
        <v>15645</v>
      </c>
      <c r="E1030" s="139">
        <v>135.66</v>
      </c>
    </row>
    <row r="1031" spans="1:5" ht="15" customHeight="1" x14ac:dyDescent="0.25">
      <c r="A1031" s="136" t="s">
        <v>7010</v>
      </c>
      <c r="B1031" s="136"/>
      <c r="C1031" s="136" t="s">
        <v>7011</v>
      </c>
      <c r="D1031" s="137" t="s">
        <v>15645</v>
      </c>
      <c r="E1031" s="139">
        <v>152.99</v>
      </c>
    </row>
    <row r="1032" spans="1:5" ht="15" customHeight="1" x14ac:dyDescent="0.25">
      <c r="A1032" s="136" t="s">
        <v>7012</v>
      </c>
      <c r="B1032" s="136"/>
      <c r="C1032" s="136" t="s">
        <v>7013</v>
      </c>
      <c r="D1032" s="137" t="s">
        <v>15645</v>
      </c>
      <c r="E1032" s="140">
        <v>21.14</v>
      </c>
    </row>
    <row r="1033" spans="1:5" ht="15" customHeight="1" x14ac:dyDescent="0.25">
      <c r="A1033" s="136" t="s">
        <v>5790</v>
      </c>
      <c r="B1033" s="136"/>
      <c r="C1033" s="136" t="s">
        <v>16603</v>
      </c>
      <c r="D1033" s="137" t="s">
        <v>15645</v>
      </c>
      <c r="E1033" s="139">
        <v>110.67</v>
      </c>
    </row>
    <row r="1034" spans="1:5" ht="15" customHeight="1" x14ac:dyDescent="0.25">
      <c r="A1034" s="136" t="s">
        <v>7014</v>
      </c>
      <c r="B1034" s="136"/>
      <c r="C1034" s="136" t="s">
        <v>16604</v>
      </c>
      <c r="D1034" s="137" t="s">
        <v>15645</v>
      </c>
      <c r="E1034" s="139">
        <v>238.55</v>
      </c>
    </row>
    <row r="1035" spans="1:5" ht="15" customHeight="1" x14ac:dyDescent="0.25">
      <c r="A1035" s="136" t="s">
        <v>7015</v>
      </c>
      <c r="B1035" s="136"/>
      <c r="C1035" s="136" t="s">
        <v>16605</v>
      </c>
      <c r="D1035" s="137" t="s">
        <v>15645</v>
      </c>
      <c r="E1035" s="139">
        <v>240.38</v>
      </c>
    </row>
    <row r="1036" spans="1:5" ht="15" customHeight="1" x14ac:dyDescent="0.25">
      <c r="A1036" s="136" t="s">
        <v>34559</v>
      </c>
      <c r="B1036" s="136"/>
      <c r="C1036" s="136" t="s">
        <v>34560</v>
      </c>
      <c r="D1036" s="137" t="s">
        <v>15645</v>
      </c>
      <c r="E1036" s="140">
        <v>27.16</v>
      </c>
    </row>
    <row r="1037" spans="1:5" ht="15" customHeight="1" x14ac:dyDescent="0.25">
      <c r="A1037" s="136" t="s">
        <v>7016</v>
      </c>
      <c r="B1037" s="136"/>
      <c r="C1037" s="136" t="s">
        <v>7017</v>
      </c>
      <c r="D1037" s="137" t="s">
        <v>16570</v>
      </c>
      <c r="E1037" s="140">
        <v>54.19</v>
      </c>
    </row>
    <row r="1038" spans="1:5" ht="15" customHeight="1" x14ac:dyDescent="0.25">
      <c r="A1038" s="136" t="s">
        <v>7018</v>
      </c>
      <c r="B1038" s="136"/>
      <c r="C1038" s="136" t="s">
        <v>7019</v>
      </c>
      <c r="D1038" s="137" t="s">
        <v>16570</v>
      </c>
      <c r="E1038" s="139">
        <v>187.55</v>
      </c>
    </row>
    <row r="1039" spans="1:5" ht="15" customHeight="1" x14ac:dyDescent="0.25">
      <c r="A1039" s="136" t="s">
        <v>7020</v>
      </c>
      <c r="B1039" s="136"/>
      <c r="C1039" s="136" t="s">
        <v>7021</v>
      </c>
      <c r="D1039" s="137" t="s">
        <v>16570</v>
      </c>
      <c r="E1039" s="141">
        <v>1156.76</v>
      </c>
    </row>
    <row r="1040" spans="1:5" ht="15" customHeight="1" x14ac:dyDescent="0.25">
      <c r="A1040" s="136" t="s">
        <v>7022</v>
      </c>
      <c r="B1040" s="136"/>
      <c r="C1040" s="136" t="s">
        <v>7023</v>
      </c>
      <c r="D1040" s="137" t="s">
        <v>16570</v>
      </c>
      <c r="E1040" s="140">
        <v>16.53</v>
      </c>
    </row>
    <row r="1041" spans="1:5" ht="15" customHeight="1" x14ac:dyDescent="0.25">
      <c r="A1041" s="136" t="s">
        <v>7024</v>
      </c>
      <c r="B1041" s="136"/>
      <c r="C1041" s="136" t="s">
        <v>7025</v>
      </c>
      <c r="D1041" s="137" t="s">
        <v>15645</v>
      </c>
      <c r="E1041" s="140">
        <v>32.5</v>
      </c>
    </row>
    <row r="1042" spans="1:5" ht="15" customHeight="1" x14ac:dyDescent="0.25">
      <c r="A1042" s="136" t="s">
        <v>7026</v>
      </c>
      <c r="B1042" s="136"/>
      <c r="C1042" s="136" t="s">
        <v>7027</v>
      </c>
      <c r="D1042" s="137" t="s">
        <v>16570</v>
      </c>
      <c r="E1042" s="140">
        <v>50.68</v>
      </c>
    </row>
    <row r="1043" spans="1:5" ht="15" customHeight="1" x14ac:dyDescent="0.25">
      <c r="A1043" s="136" t="s">
        <v>7028</v>
      </c>
      <c r="B1043" s="136"/>
      <c r="C1043" s="136" t="s">
        <v>7029</v>
      </c>
      <c r="D1043" s="137" t="s">
        <v>16570</v>
      </c>
      <c r="E1043" s="140">
        <v>40.700000000000003</v>
      </c>
    </row>
    <row r="1044" spans="1:5" ht="15" customHeight="1" x14ac:dyDescent="0.25">
      <c r="A1044" s="136" t="s">
        <v>7030</v>
      </c>
      <c r="B1044" s="136"/>
      <c r="C1044" s="136" t="s">
        <v>7031</v>
      </c>
      <c r="D1044" s="137" t="s">
        <v>16570</v>
      </c>
      <c r="E1044" s="139">
        <v>190.51</v>
      </c>
    </row>
    <row r="1045" spans="1:5" ht="15" customHeight="1" x14ac:dyDescent="0.25">
      <c r="A1045" s="136" t="s">
        <v>7032</v>
      </c>
      <c r="B1045" s="136"/>
      <c r="C1045" s="136" t="s">
        <v>7033</v>
      </c>
      <c r="D1045" s="137" t="s">
        <v>16570</v>
      </c>
      <c r="E1045" s="140">
        <v>67.489999999999995</v>
      </c>
    </row>
    <row r="1046" spans="1:5" ht="15" customHeight="1" x14ac:dyDescent="0.25">
      <c r="A1046" s="136" t="s">
        <v>7034</v>
      </c>
      <c r="B1046" s="136"/>
      <c r="C1046" s="136" t="s">
        <v>7035</v>
      </c>
      <c r="D1046" s="137" t="s">
        <v>16570</v>
      </c>
      <c r="E1046" s="140">
        <v>63.67</v>
      </c>
    </row>
    <row r="1047" spans="1:5" ht="15" customHeight="1" x14ac:dyDescent="0.25">
      <c r="A1047" s="136" t="s">
        <v>7036</v>
      </c>
      <c r="B1047" s="136"/>
      <c r="C1047" s="136" t="s">
        <v>7037</v>
      </c>
      <c r="D1047" s="137" t="s">
        <v>15645</v>
      </c>
      <c r="E1047" s="140">
        <v>45.76</v>
      </c>
    </row>
    <row r="1048" spans="1:5" ht="15" customHeight="1" x14ac:dyDescent="0.25">
      <c r="A1048" s="136" t="s">
        <v>7038</v>
      </c>
      <c r="B1048" s="136"/>
      <c r="C1048" s="136" t="s">
        <v>7039</v>
      </c>
      <c r="D1048" s="137" t="s">
        <v>15645</v>
      </c>
      <c r="E1048" s="140">
        <v>96.09</v>
      </c>
    </row>
    <row r="1049" spans="1:5" ht="15" customHeight="1" x14ac:dyDescent="0.25">
      <c r="A1049" s="136" t="s">
        <v>7040</v>
      </c>
      <c r="B1049" s="136"/>
      <c r="C1049" s="136" t="s">
        <v>7041</v>
      </c>
      <c r="D1049" s="137" t="s">
        <v>16570</v>
      </c>
      <c r="E1049" s="140">
        <v>59.86</v>
      </c>
    </row>
    <row r="1050" spans="1:5" ht="15" customHeight="1" x14ac:dyDescent="0.25">
      <c r="A1050" s="136" t="s">
        <v>7042</v>
      </c>
      <c r="B1050" s="136"/>
      <c r="C1050" s="136" t="s">
        <v>7043</v>
      </c>
      <c r="D1050" s="137" t="s">
        <v>15645</v>
      </c>
      <c r="E1050" s="138">
        <v>4.53</v>
      </c>
    </row>
    <row r="1051" spans="1:5" ht="15" customHeight="1" x14ac:dyDescent="0.25">
      <c r="A1051" s="136" t="s">
        <v>7044</v>
      </c>
      <c r="B1051" s="136"/>
      <c r="C1051" s="136" t="s">
        <v>7045</v>
      </c>
      <c r="D1051" s="137" t="s">
        <v>15645</v>
      </c>
      <c r="E1051" s="140">
        <v>53.22</v>
      </c>
    </row>
    <row r="1052" spans="1:5" ht="15" customHeight="1" x14ac:dyDescent="0.25">
      <c r="A1052" s="136" t="s">
        <v>7046</v>
      </c>
      <c r="B1052" s="136"/>
      <c r="C1052" s="136" t="s">
        <v>7047</v>
      </c>
      <c r="D1052" s="137" t="s">
        <v>16570</v>
      </c>
      <c r="E1052" s="140">
        <v>58.27</v>
      </c>
    </row>
    <row r="1053" spans="1:5" ht="15" customHeight="1" x14ac:dyDescent="0.25">
      <c r="A1053" s="136" t="s">
        <v>7048</v>
      </c>
      <c r="B1053" s="136"/>
      <c r="C1053" s="136" t="s">
        <v>7049</v>
      </c>
      <c r="D1053" s="137" t="s">
        <v>16570</v>
      </c>
      <c r="E1053" s="139">
        <v>138.72</v>
      </c>
    </row>
    <row r="1054" spans="1:5" ht="15" customHeight="1" x14ac:dyDescent="0.25">
      <c r="A1054" s="136" t="s">
        <v>7050</v>
      </c>
      <c r="B1054" s="136"/>
      <c r="C1054" s="136" t="s">
        <v>7051</v>
      </c>
      <c r="D1054" s="137" t="s">
        <v>16570</v>
      </c>
      <c r="E1054" s="139">
        <v>153.41</v>
      </c>
    </row>
    <row r="1055" spans="1:5" ht="15" customHeight="1" x14ac:dyDescent="0.25">
      <c r="A1055" s="136" t="s">
        <v>7052</v>
      </c>
      <c r="B1055" s="136"/>
      <c r="C1055" s="136" t="s">
        <v>7053</v>
      </c>
      <c r="D1055" s="137" t="s">
        <v>16570</v>
      </c>
      <c r="E1055" s="140">
        <v>34.979999999999997</v>
      </c>
    </row>
    <row r="1056" spans="1:5" ht="15" customHeight="1" x14ac:dyDescent="0.25">
      <c r="A1056" s="136" t="s">
        <v>7054</v>
      </c>
      <c r="B1056" s="136"/>
      <c r="C1056" s="136" t="s">
        <v>7055</v>
      </c>
      <c r="D1056" s="137" t="s">
        <v>16570</v>
      </c>
      <c r="E1056" s="140">
        <v>54.53</v>
      </c>
    </row>
    <row r="1057" spans="1:5" ht="15" customHeight="1" x14ac:dyDescent="0.25">
      <c r="A1057" s="136" t="s">
        <v>7056</v>
      </c>
      <c r="B1057" s="136"/>
      <c r="C1057" s="136" t="s">
        <v>7057</v>
      </c>
      <c r="D1057" s="137" t="s">
        <v>16570</v>
      </c>
      <c r="E1057" s="140">
        <v>63.32</v>
      </c>
    </row>
    <row r="1058" spans="1:5" ht="15" customHeight="1" x14ac:dyDescent="0.25">
      <c r="A1058" s="136" t="s">
        <v>7058</v>
      </c>
      <c r="B1058" s="136"/>
      <c r="C1058" s="136" t="s">
        <v>1427</v>
      </c>
      <c r="D1058" s="137" t="s">
        <v>16570</v>
      </c>
      <c r="E1058" s="140">
        <v>66.760000000000005</v>
      </c>
    </row>
    <row r="1059" spans="1:5" ht="15" customHeight="1" x14ac:dyDescent="0.25">
      <c r="A1059" s="136" t="s">
        <v>7059</v>
      </c>
      <c r="B1059" s="136"/>
      <c r="C1059" s="136" t="s">
        <v>7060</v>
      </c>
      <c r="D1059" s="137" t="s">
        <v>16570</v>
      </c>
      <c r="E1059" s="139">
        <v>199.5</v>
      </c>
    </row>
    <row r="1060" spans="1:5" ht="15" customHeight="1" x14ac:dyDescent="0.25">
      <c r="A1060" s="136" t="s">
        <v>7061</v>
      </c>
      <c r="B1060" s="136"/>
      <c r="C1060" s="136" t="s">
        <v>7062</v>
      </c>
      <c r="D1060" s="137" t="s">
        <v>16570</v>
      </c>
      <c r="E1060" s="140">
        <v>78.34</v>
      </c>
    </row>
    <row r="1061" spans="1:5" ht="15" customHeight="1" x14ac:dyDescent="0.25">
      <c r="A1061" s="136" t="s">
        <v>7063</v>
      </c>
      <c r="B1061" s="136"/>
      <c r="C1061" s="136" t="s">
        <v>7064</v>
      </c>
      <c r="D1061" s="137" t="s">
        <v>16570</v>
      </c>
      <c r="E1061" s="140">
        <v>65.349999999999994</v>
      </c>
    </row>
    <row r="1062" spans="1:5" ht="15" customHeight="1" x14ac:dyDescent="0.25">
      <c r="A1062" s="136" t="s">
        <v>7065</v>
      </c>
      <c r="B1062" s="136"/>
      <c r="C1062" s="136" t="s">
        <v>7066</v>
      </c>
      <c r="D1062" s="137" t="s">
        <v>16570</v>
      </c>
      <c r="E1062" s="139">
        <v>619.23</v>
      </c>
    </row>
    <row r="1063" spans="1:5" ht="15" customHeight="1" x14ac:dyDescent="0.25">
      <c r="A1063" s="136" t="s">
        <v>7067</v>
      </c>
      <c r="B1063" s="136"/>
      <c r="C1063" s="136" t="s">
        <v>7068</v>
      </c>
      <c r="D1063" s="137" t="s">
        <v>15645</v>
      </c>
      <c r="E1063" s="139">
        <v>328.19</v>
      </c>
    </row>
    <row r="1064" spans="1:5" ht="15" customHeight="1" x14ac:dyDescent="0.25">
      <c r="A1064" s="136" t="s">
        <v>7069</v>
      </c>
      <c r="B1064" s="136"/>
      <c r="C1064" s="136" t="s">
        <v>7070</v>
      </c>
      <c r="D1064" s="137" t="s">
        <v>15645</v>
      </c>
      <c r="E1064" s="139">
        <v>226</v>
      </c>
    </row>
    <row r="1065" spans="1:5" ht="15" customHeight="1" x14ac:dyDescent="0.25">
      <c r="A1065" s="136" t="s">
        <v>7071</v>
      </c>
      <c r="B1065" s="136"/>
      <c r="C1065" s="136" t="s">
        <v>7072</v>
      </c>
      <c r="D1065" s="137" t="s">
        <v>15645</v>
      </c>
      <c r="E1065" s="139">
        <v>236.08</v>
      </c>
    </row>
    <row r="1066" spans="1:5" ht="15" customHeight="1" x14ac:dyDescent="0.25">
      <c r="A1066" s="136" t="s">
        <v>7073</v>
      </c>
      <c r="B1066" s="136"/>
      <c r="C1066" s="136" t="s">
        <v>7074</v>
      </c>
      <c r="D1066" s="137" t="s">
        <v>15645</v>
      </c>
      <c r="E1066" s="139">
        <v>267.55</v>
      </c>
    </row>
    <row r="1067" spans="1:5" ht="15" customHeight="1" x14ac:dyDescent="0.25">
      <c r="A1067" s="136" t="s">
        <v>7075</v>
      </c>
      <c r="B1067" s="136"/>
      <c r="C1067" s="136" t="s">
        <v>7076</v>
      </c>
      <c r="D1067" s="137" t="s">
        <v>15645</v>
      </c>
      <c r="E1067" s="139">
        <v>137.08000000000001</v>
      </c>
    </row>
    <row r="1068" spans="1:5" ht="15" customHeight="1" x14ac:dyDescent="0.25">
      <c r="A1068" s="136" t="s">
        <v>7077</v>
      </c>
      <c r="B1068" s="136"/>
      <c r="C1068" s="136" t="s">
        <v>7078</v>
      </c>
      <c r="D1068" s="137" t="s">
        <v>15645</v>
      </c>
      <c r="E1068" s="139">
        <v>181.95</v>
      </c>
    </row>
    <row r="1069" spans="1:5" ht="15" customHeight="1" x14ac:dyDescent="0.25">
      <c r="A1069" s="136" t="s">
        <v>7079</v>
      </c>
      <c r="B1069" s="136"/>
      <c r="C1069" s="136" t="s">
        <v>7080</v>
      </c>
      <c r="D1069" s="137" t="s">
        <v>15645</v>
      </c>
      <c r="E1069" s="139">
        <v>229.3</v>
      </c>
    </row>
    <row r="1070" spans="1:5" ht="15" customHeight="1" x14ac:dyDescent="0.25">
      <c r="A1070" s="136" t="s">
        <v>7081</v>
      </c>
      <c r="B1070" s="136"/>
      <c r="C1070" s="136" t="s">
        <v>7082</v>
      </c>
      <c r="D1070" s="137" t="s">
        <v>15645</v>
      </c>
      <c r="E1070" s="139">
        <v>221.26</v>
      </c>
    </row>
    <row r="1071" spans="1:5" ht="15" customHeight="1" x14ac:dyDescent="0.25">
      <c r="A1071" s="136" t="s">
        <v>7083</v>
      </c>
      <c r="B1071" s="136"/>
      <c r="C1071" s="136" t="s">
        <v>7084</v>
      </c>
      <c r="D1071" s="137" t="s">
        <v>2</v>
      </c>
      <c r="E1071" s="141">
        <v>1292.6400000000001</v>
      </c>
    </row>
    <row r="1072" spans="1:5" ht="15" customHeight="1" x14ac:dyDescent="0.25">
      <c r="A1072" s="136" t="s">
        <v>7085</v>
      </c>
      <c r="B1072" s="136"/>
      <c r="C1072" s="136" t="s">
        <v>7086</v>
      </c>
      <c r="D1072" s="137" t="s">
        <v>2</v>
      </c>
      <c r="E1072" s="139">
        <v>239.9</v>
      </c>
    </row>
    <row r="1073" spans="1:5" ht="15" customHeight="1" x14ac:dyDescent="0.25">
      <c r="A1073" s="136" t="s">
        <v>7087</v>
      </c>
      <c r="B1073" s="136"/>
      <c r="C1073" s="136" t="s">
        <v>7088</v>
      </c>
      <c r="D1073" s="137" t="s">
        <v>2</v>
      </c>
      <c r="E1073" s="139">
        <v>267.77999999999997</v>
      </c>
    </row>
    <row r="1074" spans="1:5" ht="15" customHeight="1" x14ac:dyDescent="0.25">
      <c r="A1074" s="136" t="s">
        <v>7089</v>
      </c>
      <c r="B1074" s="136"/>
      <c r="C1074" s="136" t="s">
        <v>7090</v>
      </c>
      <c r="D1074" s="137" t="s">
        <v>2</v>
      </c>
      <c r="E1074" s="139">
        <v>354.46</v>
      </c>
    </row>
    <row r="1075" spans="1:5" ht="15" customHeight="1" x14ac:dyDescent="0.25">
      <c r="A1075" s="136" t="s">
        <v>7091</v>
      </c>
      <c r="B1075" s="136"/>
      <c r="C1075" s="136" t="s">
        <v>7092</v>
      </c>
      <c r="D1075" s="137" t="s">
        <v>2</v>
      </c>
      <c r="E1075" s="139">
        <v>378.51</v>
      </c>
    </row>
    <row r="1076" spans="1:5" ht="15" customHeight="1" x14ac:dyDescent="0.25">
      <c r="A1076" s="136" t="s">
        <v>7093</v>
      </c>
      <c r="B1076" s="136"/>
      <c r="C1076" s="136" t="s">
        <v>7094</v>
      </c>
      <c r="D1076" s="137" t="s">
        <v>2</v>
      </c>
      <c r="E1076" s="139">
        <v>350.24</v>
      </c>
    </row>
    <row r="1077" spans="1:5" ht="15" customHeight="1" x14ac:dyDescent="0.25">
      <c r="A1077" s="136" t="s">
        <v>7095</v>
      </c>
      <c r="B1077" s="136"/>
      <c r="C1077" s="136" t="s">
        <v>7096</v>
      </c>
      <c r="D1077" s="137" t="s">
        <v>2</v>
      </c>
      <c r="E1077" s="139">
        <v>388.23</v>
      </c>
    </row>
    <row r="1078" spans="1:5" ht="15" customHeight="1" x14ac:dyDescent="0.25">
      <c r="A1078" s="136" t="s">
        <v>7097</v>
      </c>
      <c r="B1078" s="136"/>
      <c r="C1078" s="136" t="s">
        <v>7098</v>
      </c>
      <c r="D1078" s="137" t="s">
        <v>2</v>
      </c>
      <c r="E1078" s="139">
        <v>481.42</v>
      </c>
    </row>
    <row r="1079" spans="1:5" ht="15" customHeight="1" x14ac:dyDescent="0.25">
      <c r="A1079" s="136" t="s">
        <v>7099</v>
      </c>
      <c r="B1079" s="136"/>
      <c r="C1079" s="136" t="s">
        <v>7100</v>
      </c>
      <c r="D1079" s="137" t="s">
        <v>2</v>
      </c>
      <c r="E1079" s="139">
        <v>493.32</v>
      </c>
    </row>
    <row r="1080" spans="1:5" ht="15" customHeight="1" x14ac:dyDescent="0.25">
      <c r="A1080" s="136" t="s">
        <v>7101</v>
      </c>
      <c r="B1080" s="136"/>
      <c r="C1080" s="136" t="s">
        <v>7102</v>
      </c>
      <c r="D1080" s="137" t="s">
        <v>15645</v>
      </c>
      <c r="E1080" s="139">
        <v>112.67</v>
      </c>
    </row>
    <row r="1081" spans="1:5" ht="15" customHeight="1" x14ac:dyDescent="0.25">
      <c r="A1081" s="136" t="s">
        <v>7103</v>
      </c>
      <c r="B1081" s="136"/>
      <c r="C1081" s="136" t="s">
        <v>7104</v>
      </c>
      <c r="D1081" s="137" t="s">
        <v>3</v>
      </c>
      <c r="E1081" s="140">
        <v>50.64</v>
      </c>
    </row>
    <row r="1082" spans="1:5" ht="15" customHeight="1" x14ac:dyDescent="0.25">
      <c r="A1082" s="136" t="s">
        <v>7105</v>
      </c>
      <c r="B1082" s="136"/>
      <c r="C1082" s="136" t="s">
        <v>7106</v>
      </c>
      <c r="D1082" s="137" t="s">
        <v>3</v>
      </c>
      <c r="E1082" s="140">
        <v>42.95</v>
      </c>
    </row>
    <row r="1083" spans="1:5" ht="15" customHeight="1" x14ac:dyDescent="0.25">
      <c r="A1083" s="136" t="s">
        <v>7107</v>
      </c>
      <c r="B1083" s="136"/>
      <c r="C1083" s="136" t="s">
        <v>7108</v>
      </c>
      <c r="D1083" s="137" t="s">
        <v>3</v>
      </c>
      <c r="E1083" s="140">
        <v>14.23</v>
      </c>
    </row>
    <row r="1084" spans="1:5" ht="15" customHeight="1" x14ac:dyDescent="0.25">
      <c r="A1084" s="136" t="s">
        <v>7109</v>
      </c>
      <c r="B1084" s="136"/>
      <c r="C1084" s="136" t="s">
        <v>7110</v>
      </c>
      <c r="D1084" s="137" t="s">
        <v>3</v>
      </c>
      <c r="E1084" s="139">
        <v>195.24</v>
      </c>
    </row>
    <row r="1085" spans="1:5" ht="15" customHeight="1" x14ac:dyDescent="0.25">
      <c r="A1085" s="136" t="s">
        <v>7111</v>
      </c>
      <c r="B1085" s="136"/>
      <c r="C1085" s="136" t="s">
        <v>7112</v>
      </c>
      <c r="D1085" s="137" t="s">
        <v>3</v>
      </c>
      <c r="E1085" s="139">
        <v>177.88</v>
      </c>
    </row>
    <row r="1086" spans="1:5" ht="15" customHeight="1" x14ac:dyDescent="0.25">
      <c r="A1086" s="136" t="s">
        <v>7113</v>
      </c>
      <c r="B1086" s="136"/>
      <c r="C1086" s="136" t="s">
        <v>7114</v>
      </c>
      <c r="D1086" s="137" t="s">
        <v>3</v>
      </c>
      <c r="E1086" s="139">
        <v>182.84</v>
      </c>
    </row>
    <row r="1087" spans="1:5" ht="15" customHeight="1" x14ac:dyDescent="0.25">
      <c r="A1087" s="136" t="s">
        <v>7115</v>
      </c>
      <c r="B1087" s="136"/>
      <c r="C1087" s="136" t="s">
        <v>7116</v>
      </c>
      <c r="D1087" s="137" t="s">
        <v>3</v>
      </c>
      <c r="E1087" s="140">
        <v>38.479999999999997</v>
      </c>
    </row>
    <row r="1088" spans="1:5" ht="15" customHeight="1" x14ac:dyDescent="0.25">
      <c r="A1088" s="136" t="s">
        <v>7117</v>
      </c>
      <c r="B1088" s="136"/>
      <c r="C1088" s="136" t="s">
        <v>7118</v>
      </c>
      <c r="D1088" s="137" t="s">
        <v>3</v>
      </c>
      <c r="E1088" s="140">
        <v>30.1</v>
      </c>
    </row>
    <row r="1089" spans="1:5" ht="15" customHeight="1" x14ac:dyDescent="0.25">
      <c r="A1089" s="136" t="s">
        <v>7119</v>
      </c>
      <c r="B1089" s="136"/>
      <c r="C1089" s="136" t="s">
        <v>7120</v>
      </c>
      <c r="D1089" s="137" t="s">
        <v>3</v>
      </c>
      <c r="E1089" s="140">
        <v>14.33</v>
      </c>
    </row>
    <row r="1090" spans="1:5" ht="15" customHeight="1" x14ac:dyDescent="0.25">
      <c r="A1090" s="136" t="s">
        <v>7121</v>
      </c>
      <c r="B1090" s="136"/>
      <c r="C1090" s="136" t="s">
        <v>7122</v>
      </c>
      <c r="D1090" s="137" t="s">
        <v>2</v>
      </c>
      <c r="E1090" s="139">
        <v>310.49</v>
      </c>
    </row>
    <row r="1091" spans="1:5" ht="15" customHeight="1" x14ac:dyDescent="0.25">
      <c r="A1091" s="136" t="s">
        <v>7123</v>
      </c>
      <c r="B1091" s="136"/>
      <c r="C1091" s="136" t="s">
        <v>7124</v>
      </c>
      <c r="D1091" s="137" t="s">
        <v>2</v>
      </c>
      <c r="E1091" s="139">
        <v>295.47000000000003</v>
      </c>
    </row>
    <row r="1092" spans="1:5" ht="15" customHeight="1" x14ac:dyDescent="0.25">
      <c r="A1092" s="136" t="s">
        <v>7125</v>
      </c>
      <c r="B1092" s="136"/>
      <c r="C1092" s="136" t="s">
        <v>7126</v>
      </c>
      <c r="D1092" s="137" t="s">
        <v>2</v>
      </c>
      <c r="E1092" s="139">
        <v>227.84</v>
      </c>
    </row>
    <row r="1093" spans="1:5" ht="15" customHeight="1" x14ac:dyDescent="0.25">
      <c r="A1093" s="136" t="s">
        <v>7127</v>
      </c>
      <c r="B1093" s="136"/>
      <c r="C1093" s="136" t="s">
        <v>7128</v>
      </c>
      <c r="D1093" s="137" t="s">
        <v>2</v>
      </c>
      <c r="E1093" s="139">
        <v>220.32</v>
      </c>
    </row>
    <row r="1094" spans="1:5" ht="15" customHeight="1" x14ac:dyDescent="0.25">
      <c r="A1094" s="136" t="s">
        <v>7129</v>
      </c>
      <c r="B1094" s="136"/>
      <c r="C1094" s="136" t="s">
        <v>7130</v>
      </c>
      <c r="D1094" s="137" t="s">
        <v>2</v>
      </c>
      <c r="E1094" s="139">
        <v>278.11</v>
      </c>
    </row>
    <row r="1095" spans="1:5" ht="15" customHeight="1" x14ac:dyDescent="0.25">
      <c r="A1095" s="136" t="s">
        <v>7131</v>
      </c>
      <c r="B1095" s="136"/>
      <c r="C1095" s="136" t="s">
        <v>7132</v>
      </c>
      <c r="D1095" s="137" t="s">
        <v>2</v>
      </c>
      <c r="E1095" s="139">
        <v>273.16000000000003</v>
      </c>
    </row>
    <row r="1096" spans="1:5" ht="15" customHeight="1" x14ac:dyDescent="0.25">
      <c r="A1096" s="136" t="s">
        <v>7133</v>
      </c>
      <c r="B1096" s="136"/>
      <c r="C1096" s="136" t="s">
        <v>7134</v>
      </c>
      <c r="D1096" s="137" t="s">
        <v>2</v>
      </c>
      <c r="E1096" s="139">
        <v>323.88</v>
      </c>
    </row>
    <row r="1097" spans="1:5" ht="15" customHeight="1" x14ac:dyDescent="0.25">
      <c r="A1097" s="136" t="s">
        <v>7135</v>
      </c>
      <c r="B1097" s="136"/>
      <c r="C1097" s="136" t="s">
        <v>7136</v>
      </c>
      <c r="D1097" s="137" t="s">
        <v>2</v>
      </c>
      <c r="E1097" s="139">
        <v>318.93</v>
      </c>
    </row>
    <row r="1098" spans="1:5" ht="15" customHeight="1" x14ac:dyDescent="0.25">
      <c r="A1098" s="136" t="s">
        <v>7137</v>
      </c>
      <c r="B1098" s="136"/>
      <c r="C1098" s="136" t="s">
        <v>7138</v>
      </c>
      <c r="D1098" s="137" t="s">
        <v>2</v>
      </c>
      <c r="E1098" s="139">
        <v>193.06</v>
      </c>
    </row>
    <row r="1099" spans="1:5" ht="15" customHeight="1" x14ac:dyDescent="0.25">
      <c r="A1099" s="136" t="s">
        <v>7139</v>
      </c>
      <c r="B1099" s="136"/>
      <c r="C1099" s="136" t="s">
        <v>7140</v>
      </c>
      <c r="D1099" s="137" t="s">
        <v>2</v>
      </c>
      <c r="E1099" s="139">
        <v>201.54</v>
      </c>
    </row>
    <row r="1100" spans="1:5" ht="15" customHeight="1" x14ac:dyDescent="0.25">
      <c r="A1100" s="136" t="s">
        <v>7141</v>
      </c>
      <c r="B1100" s="136"/>
      <c r="C1100" s="136" t="s">
        <v>7142</v>
      </c>
      <c r="D1100" s="137" t="s">
        <v>2</v>
      </c>
      <c r="E1100" s="139">
        <v>265.87</v>
      </c>
    </row>
    <row r="1101" spans="1:5" ht="15" customHeight="1" x14ac:dyDescent="0.25">
      <c r="A1101" s="136" t="s">
        <v>7143</v>
      </c>
      <c r="B1101" s="136"/>
      <c r="C1101" s="136" t="s">
        <v>7144</v>
      </c>
      <c r="D1101" s="137" t="s">
        <v>2</v>
      </c>
      <c r="E1101" s="139">
        <v>256.39</v>
      </c>
    </row>
    <row r="1102" spans="1:5" ht="15" customHeight="1" x14ac:dyDescent="0.25">
      <c r="A1102" s="136" t="s">
        <v>7145</v>
      </c>
      <c r="B1102" s="136"/>
      <c r="C1102" s="136" t="s">
        <v>7146</v>
      </c>
      <c r="D1102" s="137" t="s">
        <v>3</v>
      </c>
      <c r="E1102" s="140">
        <v>13.25</v>
      </c>
    </row>
    <row r="1103" spans="1:5" ht="15" customHeight="1" x14ac:dyDescent="0.25">
      <c r="A1103" s="136" t="s">
        <v>7147</v>
      </c>
      <c r="B1103" s="136"/>
      <c r="C1103" s="136" t="s">
        <v>7148</v>
      </c>
      <c r="D1103" s="137" t="s">
        <v>3</v>
      </c>
      <c r="E1103" s="138">
        <v>2.8</v>
      </c>
    </row>
    <row r="1104" spans="1:5" ht="15" customHeight="1" x14ac:dyDescent="0.25">
      <c r="A1104" s="136" t="s">
        <v>7149</v>
      </c>
      <c r="B1104" s="136"/>
      <c r="C1104" s="136" t="s">
        <v>7150</v>
      </c>
      <c r="D1104" s="137" t="s">
        <v>3</v>
      </c>
      <c r="E1104" s="140">
        <v>18.440000000000001</v>
      </c>
    </row>
    <row r="1105" spans="1:5" ht="15" customHeight="1" x14ac:dyDescent="0.25">
      <c r="A1105" s="136" t="s">
        <v>7151</v>
      </c>
      <c r="B1105" s="136"/>
      <c r="C1105" s="136" t="s">
        <v>7152</v>
      </c>
      <c r="D1105" s="137" t="s">
        <v>3</v>
      </c>
      <c r="E1105" s="138">
        <v>4.43</v>
      </c>
    </row>
    <row r="1106" spans="1:5" ht="15" customHeight="1" x14ac:dyDescent="0.25">
      <c r="A1106" s="136" t="s">
        <v>7153</v>
      </c>
      <c r="B1106" s="136"/>
      <c r="C1106" s="136" t="s">
        <v>7154</v>
      </c>
      <c r="D1106" s="137" t="s">
        <v>3</v>
      </c>
      <c r="E1106" s="140">
        <v>26.28</v>
      </c>
    </row>
    <row r="1107" spans="1:5" ht="15" customHeight="1" x14ac:dyDescent="0.25">
      <c r="A1107" s="136" t="s">
        <v>7155</v>
      </c>
      <c r="B1107" s="136"/>
      <c r="C1107" s="136" t="s">
        <v>7156</v>
      </c>
      <c r="D1107" s="137" t="s">
        <v>3</v>
      </c>
      <c r="E1107" s="140">
        <v>37.03</v>
      </c>
    </row>
    <row r="1108" spans="1:5" ht="15" customHeight="1" x14ac:dyDescent="0.25">
      <c r="A1108" s="136" t="s">
        <v>7157</v>
      </c>
      <c r="B1108" s="136"/>
      <c r="C1108" s="136" t="s">
        <v>7158</v>
      </c>
      <c r="D1108" s="137" t="s">
        <v>3</v>
      </c>
      <c r="E1108" s="138">
        <v>6.1</v>
      </c>
    </row>
    <row r="1109" spans="1:5" ht="15" customHeight="1" x14ac:dyDescent="0.25">
      <c r="A1109" s="136" t="s">
        <v>7159</v>
      </c>
      <c r="B1109" s="136"/>
      <c r="C1109" s="136" t="s">
        <v>7160</v>
      </c>
      <c r="D1109" s="137" t="s">
        <v>3</v>
      </c>
      <c r="E1109" s="138">
        <v>8.57</v>
      </c>
    </row>
    <row r="1110" spans="1:5" ht="15" customHeight="1" x14ac:dyDescent="0.25">
      <c r="A1110" s="136" t="s">
        <v>7161</v>
      </c>
      <c r="B1110" s="136"/>
      <c r="C1110" s="136" t="s">
        <v>7162</v>
      </c>
      <c r="D1110" s="137" t="s">
        <v>3</v>
      </c>
      <c r="E1110" s="140">
        <v>11.24</v>
      </c>
    </row>
    <row r="1111" spans="1:5" ht="15" customHeight="1" x14ac:dyDescent="0.25">
      <c r="A1111" s="136" t="s">
        <v>7163</v>
      </c>
      <c r="B1111" s="136"/>
      <c r="C1111" s="136" t="s">
        <v>7164</v>
      </c>
      <c r="D1111" s="137" t="s">
        <v>3</v>
      </c>
      <c r="E1111" s="138">
        <v>5.69</v>
      </c>
    </row>
    <row r="1112" spans="1:5" ht="15" customHeight="1" x14ac:dyDescent="0.25">
      <c r="A1112" s="136" t="s">
        <v>7165</v>
      </c>
      <c r="B1112" s="136"/>
      <c r="C1112" s="136" t="s">
        <v>7166</v>
      </c>
      <c r="D1112" s="137" t="s">
        <v>3</v>
      </c>
      <c r="E1112" s="138">
        <v>6.53</v>
      </c>
    </row>
    <row r="1113" spans="1:5" ht="15" customHeight="1" x14ac:dyDescent="0.25">
      <c r="A1113" s="136" t="s">
        <v>7167</v>
      </c>
      <c r="B1113" s="136"/>
      <c r="C1113" s="136" t="s">
        <v>7168</v>
      </c>
      <c r="D1113" s="137" t="s">
        <v>3</v>
      </c>
      <c r="E1113" s="138">
        <v>7.71</v>
      </c>
    </row>
    <row r="1114" spans="1:5" ht="15" customHeight="1" x14ac:dyDescent="0.25">
      <c r="A1114" s="136" t="s">
        <v>7169</v>
      </c>
      <c r="B1114" s="136"/>
      <c r="C1114" s="136" t="s">
        <v>7170</v>
      </c>
      <c r="D1114" s="137" t="s">
        <v>3</v>
      </c>
      <c r="E1114" s="138">
        <v>8.9700000000000006</v>
      </c>
    </row>
    <row r="1115" spans="1:5" ht="15" customHeight="1" x14ac:dyDescent="0.25">
      <c r="A1115" s="136" t="s">
        <v>7171</v>
      </c>
      <c r="B1115" s="136"/>
      <c r="C1115" s="136" t="s">
        <v>7172</v>
      </c>
      <c r="D1115" s="137" t="s">
        <v>3</v>
      </c>
      <c r="E1115" s="140">
        <v>13.68</v>
      </c>
    </row>
    <row r="1116" spans="1:5" ht="15" customHeight="1" x14ac:dyDescent="0.25">
      <c r="A1116" s="136" t="s">
        <v>7173</v>
      </c>
      <c r="B1116" s="136"/>
      <c r="C1116" s="136" t="s">
        <v>7174</v>
      </c>
      <c r="D1116" s="137" t="s">
        <v>3</v>
      </c>
      <c r="E1116" s="139">
        <v>108.61</v>
      </c>
    </row>
    <row r="1117" spans="1:5" ht="15" customHeight="1" x14ac:dyDescent="0.25">
      <c r="A1117" s="136" t="s">
        <v>7175</v>
      </c>
      <c r="B1117" s="136"/>
      <c r="C1117" s="136" t="s">
        <v>7176</v>
      </c>
      <c r="D1117" s="137" t="s">
        <v>3</v>
      </c>
      <c r="E1117" s="138">
        <v>2.91</v>
      </c>
    </row>
    <row r="1118" spans="1:5" ht="15" customHeight="1" x14ac:dyDescent="0.25">
      <c r="A1118" s="136" t="s">
        <v>7177</v>
      </c>
      <c r="B1118" s="136"/>
      <c r="C1118" s="136" t="s">
        <v>7178</v>
      </c>
      <c r="D1118" s="137" t="s">
        <v>3</v>
      </c>
      <c r="E1118" s="139">
        <v>136.63999999999999</v>
      </c>
    </row>
    <row r="1119" spans="1:5" ht="15" customHeight="1" x14ac:dyDescent="0.25">
      <c r="A1119" s="136" t="s">
        <v>7179</v>
      </c>
      <c r="B1119" s="136"/>
      <c r="C1119" s="136" t="s">
        <v>7180</v>
      </c>
      <c r="D1119" s="137" t="s">
        <v>3</v>
      </c>
      <c r="E1119" s="140">
        <v>20.329999999999998</v>
      </c>
    </row>
    <row r="1120" spans="1:5" ht="15" customHeight="1" x14ac:dyDescent="0.25">
      <c r="A1120" s="136" t="s">
        <v>7181</v>
      </c>
      <c r="B1120" s="136"/>
      <c r="C1120" s="136" t="s">
        <v>7182</v>
      </c>
      <c r="D1120" s="137" t="s">
        <v>3</v>
      </c>
      <c r="E1120" s="139">
        <v>166.66</v>
      </c>
    </row>
    <row r="1121" spans="1:5" ht="15" customHeight="1" x14ac:dyDescent="0.25">
      <c r="A1121" s="136" t="s">
        <v>7183</v>
      </c>
      <c r="B1121" s="136"/>
      <c r="C1121" s="136" t="s">
        <v>7184</v>
      </c>
      <c r="D1121" s="137" t="s">
        <v>3</v>
      </c>
      <c r="E1121" s="139">
        <v>217.69</v>
      </c>
    </row>
    <row r="1122" spans="1:5" ht="15" customHeight="1" x14ac:dyDescent="0.25">
      <c r="A1122" s="136" t="s">
        <v>7185</v>
      </c>
      <c r="B1122" s="136"/>
      <c r="C1122" s="136" t="s">
        <v>7186</v>
      </c>
      <c r="D1122" s="137" t="s">
        <v>3</v>
      </c>
      <c r="E1122" s="138">
        <v>4.5599999999999996</v>
      </c>
    </row>
    <row r="1123" spans="1:5" ht="15" customHeight="1" x14ac:dyDescent="0.25">
      <c r="A1123" s="136" t="s">
        <v>7187</v>
      </c>
      <c r="B1123" s="136"/>
      <c r="C1123" s="136" t="s">
        <v>7188</v>
      </c>
      <c r="D1123" s="137" t="s">
        <v>3</v>
      </c>
      <c r="E1123" s="140">
        <v>28.86</v>
      </c>
    </row>
    <row r="1124" spans="1:5" ht="15" customHeight="1" x14ac:dyDescent="0.25">
      <c r="A1124" s="136" t="s">
        <v>7189</v>
      </c>
      <c r="B1124" s="136"/>
      <c r="C1124" s="136" t="s">
        <v>7190</v>
      </c>
      <c r="D1124" s="137" t="s">
        <v>3</v>
      </c>
      <c r="E1124" s="139">
        <v>267.57</v>
      </c>
    </row>
    <row r="1125" spans="1:5" ht="15" customHeight="1" x14ac:dyDescent="0.25">
      <c r="A1125" s="136" t="s">
        <v>7191</v>
      </c>
      <c r="B1125" s="136"/>
      <c r="C1125" s="136" t="s">
        <v>7192</v>
      </c>
      <c r="D1125" s="137" t="s">
        <v>3</v>
      </c>
      <c r="E1125" s="140">
        <v>36.270000000000003</v>
      </c>
    </row>
    <row r="1126" spans="1:5" ht="15" customHeight="1" x14ac:dyDescent="0.25">
      <c r="A1126" s="136" t="s">
        <v>7193</v>
      </c>
      <c r="B1126" s="136"/>
      <c r="C1126" s="136" t="s">
        <v>7194</v>
      </c>
      <c r="D1126" s="137" t="s">
        <v>3</v>
      </c>
      <c r="E1126" s="138">
        <v>6.14</v>
      </c>
    </row>
    <row r="1127" spans="1:5" ht="15" customHeight="1" x14ac:dyDescent="0.25">
      <c r="A1127" s="136" t="s">
        <v>7195</v>
      </c>
      <c r="B1127" s="136"/>
      <c r="C1127" s="136" t="s">
        <v>7196</v>
      </c>
      <c r="D1127" s="137" t="s">
        <v>3</v>
      </c>
      <c r="E1127" s="140">
        <v>52.09</v>
      </c>
    </row>
    <row r="1128" spans="1:5" ht="15" customHeight="1" x14ac:dyDescent="0.25">
      <c r="A1128" s="136" t="s">
        <v>7197</v>
      </c>
      <c r="B1128" s="136"/>
      <c r="C1128" s="136" t="s">
        <v>7198</v>
      </c>
      <c r="D1128" s="137" t="s">
        <v>3</v>
      </c>
      <c r="E1128" s="138">
        <v>9.17</v>
      </c>
    </row>
    <row r="1129" spans="1:5" ht="15" customHeight="1" x14ac:dyDescent="0.25">
      <c r="A1129" s="136" t="s">
        <v>7199</v>
      </c>
      <c r="B1129" s="136"/>
      <c r="C1129" s="136" t="s">
        <v>7200</v>
      </c>
      <c r="D1129" s="137" t="s">
        <v>3</v>
      </c>
      <c r="E1129" s="140">
        <v>73.56</v>
      </c>
    </row>
    <row r="1130" spans="1:5" ht="15" customHeight="1" x14ac:dyDescent="0.25">
      <c r="A1130" s="136" t="s">
        <v>7201</v>
      </c>
      <c r="B1130" s="136"/>
      <c r="C1130" s="136" t="s">
        <v>7202</v>
      </c>
      <c r="D1130" s="137" t="s">
        <v>3</v>
      </c>
      <c r="E1130" s="140">
        <v>96.25</v>
      </c>
    </row>
    <row r="1131" spans="1:5" ht="15" customHeight="1" x14ac:dyDescent="0.25">
      <c r="A1131" s="136" t="s">
        <v>7203</v>
      </c>
      <c r="B1131" s="136"/>
      <c r="C1131" s="136" t="s">
        <v>16606</v>
      </c>
      <c r="D1131" s="137" t="s">
        <v>3</v>
      </c>
      <c r="E1131" s="140">
        <v>12.36</v>
      </c>
    </row>
    <row r="1132" spans="1:5" ht="15" customHeight="1" x14ac:dyDescent="0.25">
      <c r="A1132" s="136" t="s">
        <v>7204</v>
      </c>
      <c r="B1132" s="136"/>
      <c r="C1132" s="136" t="s">
        <v>16607</v>
      </c>
      <c r="D1132" s="137" t="s">
        <v>3</v>
      </c>
      <c r="E1132" s="140">
        <v>18.41</v>
      </c>
    </row>
    <row r="1133" spans="1:5" ht="15" customHeight="1" x14ac:dyDescent="0.25">
      <c r="A1133" s="136" t="s">
        <v>7205</v>
      </c>
      <c r="B1133" s="136"/>
      <c r="C1133" s="136" t="s">
        <v>16608</v>
      </c>
      <c r="D1133" s="137" t="s">
        <v>3</v>
      </c>
      <c r="E1133" s="140">
        <v>25.86</v>
      </c>
    </row>
    <row r="1134" spans="1:5" ht="15" customHeight="1" x14ac:dyDescent="0.25">
      <c r="A1134" s="136" t="s">
        <v>7206</v>
      </c>
      <c r="B1134" s="136"/>
      <c r="C1134" s="136" t="s">
        <v>16609</v>
      </c>
      <c r="D1134" s="137" t="s">
        <v>3</v>
      </c>
      <c r="E1134" s="140">
        <v>35.83</v>
      </c>
    </row>
    <row r="1135" spans="1:5" ht="15" customHeight="1" x14ac:dyDescent="0.25">
      <c r="A1135" s="136" t="s">
        <v>7207</v>
      </c>
      <c r="B1135" s="136"/>
      <c r="C1135" s="136" t="s">
        <v>16610</v>
      </c>
      <c r="D1135" s="137" t="s">
        <v>3</v>
      </c>
      <c r="E1135" s="140">
        <v>48.83</v>
      </c>
    </row>
    <row r="1136" spans="1:5" ht="15" customHeight="1" x14ac:dyDescent="0.25">
      <c r="A1136" s="136" t="s">
        <v>7208</v>
      </c>
      <c r="B1136" s="136"/>
      <c r="C1136" s="136" t="s">
        <v>16611</v>
      </c>
      <c r="D1136" s="137" t="s">
        <v>3</v>
      </c>
      <c r="E1136" s="140">
        <v>66.42</v>
      </c>
    </row>
    <row r="1137" spans="1:5" ht="15" customHeight="1" x14ac:dyDescent="0.25">
      <c r="A1137" s="136" t="s">
        <v>7209</v>
      </c>
      <c r="B1137" s="136"/>
      <c r="C1137" s="136" t="s">
        <v>16612</v>
      </c>
      <c r="D1137" s="137" t="s">
        <v>3</v>
      </c>
      <c r="E1137" s="140">
        <v>91</v>
      </c>
    </row>
    <row r="1138" spans="1:5" ht="15" customHeight="1" x14ac:dyDescent="0.25">
      <c r="A1138" s="136" t="s">
        <v>7210</v>
      </c>
      <c r="B1138" s="136"/>
      <c r="C1138" s="136" t="s">
        <v>7211</v>
      </c>
      <c r="D1138" s="137" t="s">
        <v>15645</v>
      </c>
      <c r="E1138" s="140">
        <v>17.809999999999999</v>
      </c>
    </row>
    <row r="1139" spans="1:5" ht="15" customHeight="1" x14ac:dyDescent="0.25">
      <c r="A1139" s="136" t="s">
        <v>7212</v>
      </c>
      <c r="B1139" s="136"/>
      <c r="C1139" s="136" t="s">
        <v>7213</v>
      </c>
      <c r="D1139" s="137" t="s">
        <v>15645</v>
      </c>
      <c r="E1139" s="140">
        <v>10.86</v>
      </c>
    </row>
    <row r="1140" spans="1:5" ht="15" customHeight="1" x14ac:dyDescent="0.25">
      <c r="A1140" s="136" t="s">
        <v>7214</v>
      </c>
      <c r="B1140" s="136"/>
      <c r="C1140" s="136" t="s">
        <v>16613</v>
      </c>
      <c r="D1140" s="137" t="s">
        <v>15645</v>
      </c>
      <c r="E1140" s="140">
        <v>14.88</v>
      </c>
    </row>
    <row r="1141" spans="1:5" ht="15" customHeight="1" x14ac:dyDescent="0.25">
      <c r="A1141" s="136" t="s">
        <v>7215</v>
      </c>
      <c r="B1141" s="136"/>
      <c r="C1141" s="136" t="s">
        <v>7216</v>
      </c>
      <c r="D1141" s="137" t="s">
        <v>15645</v>
      </c>
      <c r="E1141" s="140">
        <v>14.48</v>
      </c>
    </row>
    <row r="1142" spans="1:5" ht="15" customHeight="1" x14ac:dyDescent="0.25">
      <c r="A1142" s="136" t="s">
        <v>7217</v>
      </c>
      <c r="B1142" s="136"/>
      <c r="C1142" s="136" t="s">
        <v>16614</v>
      </c>
      <c r="D1142" s="137" t="s">
        <v>15645</v>
      </c>
      <c r="E1142" s="140">
        <v>16.66</v>
      </c>
    </row>
    <row r="1143" spans="1:5" ht="15" customHeight="1" x14ac:dyDescent="0.25">
      <c r="A1143" s="136" t="s">
        <v>7218</v>
      </c>
      <c r="B1143" s="136"/>
      <c r="C1143" s="136" t="s">
        <v>7219</v>
      </c>
      <c r="D1143" s="137" t="s">
        <v>15645</v>
      </c>
      <c r="E1143" s="140">
        <v>11.73</v>
      </c>
    </row>
    <row r="1144" spans="1:5" ht="15" customHeight="1" x14ac:dyDescent="0.25">
      <c r="A1144" s="136" t="s">
        <v>7220</v>
      </c>
      <c r="B1144" s="136"/>
      <c r="C1144" s="136" t="s">
        <v>7221</v>
      </c>
      <c r="D1144" s="137" t="s">
        <v>15645</v>
      </c>
      <c r="E1144" s="140">
        <v>13.28</v>
      </c>
    </row>
    <row r="1145" spans="1:5" ht="15" customHeight="1" x14ac:dyDescent="0.25">
      <c r="A1145" s="136" t="s">
        <v>7222</v>
      </c>
      <c r="B1145" s="136"/>
      <c r="C1145" s="136" t="s">
        <v>7223</v>
      </c>
      <c r="D1145" s="137" t="s">
        <v>15645</v>
      </c>
      <c r="E1145" s="140">
        <v>12.54</v>
      </c>
    </row>
    <row r="1146" spans="1:5" ht="15" customHeight="1" x14ac:dyDescent="0.25">
      <c r="A1146" s="136" t="s">
        <v>7224</v>
      </c>
      <c r="B1146" s="136"/>
      <c r="C1146" s="136" t="s">
        <v>7225</v>
      </c>
      <c r="D1146" s="137" t="s">
        <v>15645</v>
      </c>
      <c r="E1146" s="140">
        <v>10.27</v>
      </c>
    </row>
    <row r="1147" spans="1:5" ht="15" customHeight="1" x14ac:dyDescent="0.25">
      <c r="A1147" s="136" t="s">
        <v>7226</v>
      </c>
      <c r="B1147" s="136"/>
      <c r="C1147" s="136" t="s">
        <v>7227</v>
      </c>
      <c r="D1147" s="137" t="s">
        <v>15645</v>
      </c>
      <c r="E1147" s="140">
        <v>12.9</v>
      </c>
    </row>
    <row r="1148" spans="1:5" ht="15" customHeight="1" x14ac:dyDescent="0.25">
      <c r="A1148" s="136" t="s">
        <v>7228</v>
      </c>
      <c r="B1148" s="136"/>
      <c r="C1148" s="136" t="s">
        <v>20338</v>
      </c>
      <c r="D1148" s="137" t="s">
        <v>15645</v>
      </c>
      <c r="E1148" s="140">
        <v>54.76</v>
      </c>
    </row>
    <row r="1149" spans="1:5" ht="15" customHeight="1" x14ac:dyDescent="0.25">
      <c r="A1149" s="136" t="s">
        <v>7229</v>
      </c>
      <c r="B1149" s="136"/>
      <c r="C1149" s="136" t="s">
        <v>7230</v>
      </c>
      <c r="D1149" s="137" t="s">
        <v>15645</v>
      </c>
      <c r="E1149" s="139">
        <v>210.76</v>
      </c>
    </row>
    <row r="1150" spans="1:5" ht="15" customHeight="1" x14ac:dyDescent="0.25">
      <c r="A1150" s="136" t="s">
        <v>7231</v>
      </c>
      <c r="B1150" s="136"/>
      <c r="C1150" s="136" t="s">
        <v>7232</v>
      </c>
      <c r="D1150" s="137" t="s">
        <v>15645</v>
      </c>
      <c r="E1150" s="139">
        <v>721.19</v>
      </c>
    </row>
    <row r="1151" spans="1:5" ht="15" customHeight="1" x14ac:dyDescent="0.25">
      <c r="A1151" s="136" t="s">
        <v>7233</v>
      </c>
      <c r="B1151" s="136"/>
      <c r="C1151" s="136" t="s">
        <v>7234</v>
      </c>
      <c r="D1151" s="137" t="s">
        <v>15645</v>
      </c>
      <c r="E1151" s="139">
        <v>687.92</v>
      </c>
    </row>
    <row r="1152" spans="1:5" ht="15" customHeight="1" x14ac:dyDescent="0.25">
      <c r="A1152" s="136" t="s">
        <v>7235</v>
      </c>
      <c r="B1152" s="136"/>
      <c r="C1152" s="136" t="s">
        <v>7236</v>
      </c>
      <c r="D1152" s="137" t="s">
        <v>15645</v>
      </c>
      <c r="E1152" s="141">
        <v>1829.97</v>
      </c>
    </row>
    <row r="1153" spans="1:5" ht="15" customHeight="1" x14ac:dyDescent="0.25">
      <c r="A1153" s="136" t="s">
        <v>7237</v>
      </c>
      <c r="B1153" s="136"/>
      <c r="C1153" s="136" t="s">
        <v>7238</v>
      </c>
      <c r="D1153" s="137" t="s">
        <v>15645</v>
      </c>
      <c r="E1153" s="141">
        <v>1457.95</v>
      </c>
    </row>
    <row r="1154" spans="1:5" ht="15" customHeight="1" x14ac:dyDescent="0.25">
      <c r="A1154" s="136" t="s">
        <v>7239</v>
      </c>
      <c r="B1154" s="136"/>
      <c r="C1154" s="136" t="s">
        <v>7240</v>
      </c>
      <c r="D1154" s="137" t="s">
        <v>15645</v>
      </c>
      <c r="E1154" s="140">
        <v>68.64</v>
      </c>
    </row>
    <row r="1155" spans="1:5" ht="15" customHeight="1" x14ac:dyDescent="0.25">
      <c r="A1155" s="136" t="s">
        <v>7241</v>
      </c>
      <c r="B1155" s="136"/>
      <c r="C1155" s="136" t="s">
        <v>7242</v>
      </c>
      <c r="D1155" s="137" t="s">
        <v>15645</v>
      </c>
      <c r="E1155" s="140">
        <v>29.09</v>
      </c>
    </row>
    <row r="1156" spans="1:5" ht="15" customHeight="1" x14ac:dyDescent="0.25">
      <c r="A1156" s="136" t="s">
        <v>7243</v>
      </c>
      <c r="B1156" s="136"/>
      <c r="C1156" s="136" t="s">
        <v>7244</v>
      </c>
      <c r="D1156" s="137" t="s">
        <v>15645</v>
      </c>
      <c r="E1156" s="140">
        <v>52.7</v>
      </c>
    </row>
    <row r="1157" spans="1:5" ht="15" customHeight="1" x14ac:dyDescent="0.25">
      <c r="A1157" s="136" t="s">
        <v>7245</v>
      </c>
      <c r="B1157" s="136"/>
      <c r="C1157" s="136" t="s">
        <v>7246</v>
      </c>
      <c r="D1157" s="137" t="s">
        <v>15645</v>
      </c>
      <c r="E1157" s="140">
        <v>91.05</v>
      </c>
    </row>
    <row r="1158" spans="1:5" ht="15" customHeight="1" x14ac:dyDescent="0.25">
      <c r="A1158" s="136" t="s">
        <v>7247</v>
      </c>
      <c r="B1158" s="136"/>
      <c r="C1158" s="136" t="s">
        <v>7248</v>
      </c>
      <c r="D1158" s="137" t="s">
        <v>15645</v>
      </c>
      <c r="E1158" s="139">
        <v>100.34</v>
      </c>
    </row>
    <row r="1159" spans="1:5" ht="15" customHeight="1" x14ac:dyDescent="0.25">
      <c r="A1159" s="136" t="s">
        <v>7249</v>
      </c>
      <c r="B1159" s="136"/>
      <c r="C1159" s="136" t="s">
        <v>7250</v>
      </c>
      <c r="D1159" s="137" t="s">
        <v>15645</v>
      </c>
      <c r="E1159" s="139">
        <v>138.74</v>
      </c>
    </row>
    <row r="1160" spans="1:5" ht="15" customHeight="1" x14ac:dyDescent="0.25">
      <c r="A1160" s="136" t="s">
        <v>7251</v>
      </c>
      <c r="B1160" s="136"/>
      <c r="C1160" s="136" t="s">
        <v>7252</v>
      </c>
      <c r="D1160" s="137" t="s">
        <v>15645</v>
      </c>
      <c r="E1160" s="139">
        <v>117.29</v>
      </c>
    </row>
    <row r="1161" spans="1:5" ht="15" customHeight="1" x14ac:dyDescent="0.25">
      <c r="A1161" s="136" t="s">
        <v>7253</v>
      </c>
      <c r="B1161" s="136"/>
      <c r="C1161" s="136" t="s">
        <v>7254</v>
      </c>
      <c r="D1161" s="137" t="s">
        <v>15645</v>
      </c>
      <c r="E1161" s="139">
        <v>115.99</v>
      </c>
    </row>
    <row r="1162" spans="1:5" ht="15" customHeight="1" x14ac:dyDescent="0.25">
      <c r="A1162" s="136" t="s">
        <v>7255</v>
      </c>
      <c r="B1162" s="136"/>
      <c r="C1162" s="136" t="s">
        <v>7256</v>
      </c>
      <c r="D1162" s="137" t="s">
        <v>15645</v>
      </c>
      <c r="E1162" s="139">
        <v>129.74</v>
      </c>
    </row>
    <row r="1163" spans="1:5" ht="15" customHeight="1" x14ac:dyDescent="0.25">
      <c r="A1163" s="136" t="s">
        <v>7257</v>
      </c>
      <c r="B1163" s="136"/>
      <c r="C1163" s="136" t="s">
        <v>7258</v>
      </c>
      <c r="D1163" s="137" t="s">
        <v>15645</v>
      </c>
      <c r="E1163" s="139">
        <v>123.23</v>
      </c>
    </row>
    <row r="1164" spans="1:5" ht="15" customHeight="1" x14ac:dyDescent="0.25">
      <c r="A1164" s="136" t="s">
        <v>7259</v>
      </c>
      <c r="B1164" s="136"/>
      <c r="C1164" s="136" t="s">
        <v>34561</v>
      </c>
      <c r="D1164" s="137" t="s">
        <v>15645</v>
      </c>
      <c r="E1164" s="140">
        <v>72.95</v>
      </c>
    </row>
    <row r="1165" spans="1:5" ht="15" customHeight="1" x14ac:dyDescent="0.25">
      <c r="A1165" s="136" t="s">
        <v>7260</v>
      </c>
      <c r="B1165" s="136"/>
      <c r="C1165" s="136" t="s">
        <v>34562</v>
      </c>
      <c r="D1165" s="137" t="s">
        <v>15645</v>
      </c>
      <c r="E1165" s="139">
        <v>122.93</v>
      </c>
    </row>
    <row r="1166" spans="1:5" ht="15" customHeight="1" x14ac:dyDescent="0.25">
      <c r="A1166" s="136" t="s">
        <v>7261</v>
      </c>
      <c r="B1166" s="136"/>
      <c r="C1166" s="136" t="s">
        <v>34563</v>
      </c>
      <c r="D1166" s="137" t="s">
        <v>15645</v>
      </c>
      <c r="E1166" s="139">
        <v>236.79</v>
      </c>
    </row>
    <row r="1167" spans="1:5" ht="15" customHeight="1" x14ac:dyDescent="0.25">
      <c r="A1167" s="136" t="s">
        <v>7262</v>
      </c>
      <c r="B1167" s="136"/>
      <c r="C1167" s="136" t="s">
        <v>34564</v>
      </c>
      <c r="D1167" s="137" t="s">
        <v>15645</v>
      </c>
      <c r="E1167" s="139">
        <v>393.59</v>
      </c>
    </row>
    <row r="1168" spans="1:5" ht="15" customHeight="1" x14ac:dyDescent="0.25">
      <c r="A1168" s="136" t="s">
        <v>7263</v>
      </c>
      <c r="B1168" s="136"/>
      <c r="C1168" s="136" t="s">
        <v>20339</v>
      </c>
      <c r="D1168" s="137" t="s">
        <v>15645</v>
      </c>
      <c r="E1168" s="140">
        <v>34.159999999999997</v>
      </c>
    </row>
    <row r="1169" spans="1:5" ht="15" customHeight="1" x14ac:dyDescent="0.25">
      <c r="A1169" s="136" t="s">
        <v>7264</v>
      </c>
      <c r="B1169" s="136"/>
      <c r="C1169" s="136" t="s">
        <v>7265</v>
      </c>
      <c r="D1169" s="137" t="s">
        <v>15645</v>
      </c>
      <c r="E1169" s="140">
        <v>37.31</v>
      </c>
    </row>
    <row r="1170" spans="1:5" ht="15" customHeight="1" x14ac:dyDescent="0.25">
      <c r="A1170" s="136" t="s">
        <v>7266</v>
      </c>
      <c r="B1170" s="136"/>
      <c r="C1170" s="136" t="s">
        <v>7267</v>
      </c>
      <c r="D1170" s="137" t="s">
        <v>15645</v>
      </c>
      <c r="E1170" s="139">
        <v>168.13</v>
      </c>
    </row>
    <row r="1171" spans="1:5" ht="15" customHeight="1" x14ac:dyDescent="0.25">
      <c r="A1171" s="136" t="s">
        <v>7268</v>
      </c>
      <c r="B1171" s="136"/>
      <c r="C1171" s="136" t="s">
        <v>7269</v>
      </c>
      <c r="D1171" s="137" t="s">
        <v>15645</v>
      </c>
      <c r="E1171" s="139">
        <v>166.55</v>
      </c>
    </row>
    <row r="1172" spans="1:5" ht="15" customHeight="1" x14ac:dyDescent="0.25">
      <c r="A1172" s="136" t="s">
        <v>7270</v>
      </c>
      <c r="B1172" s="136"/>
      <c r="C1172" s="136" t="s">
        <v>7271</v>
      </c>
      <c r="D1172" s="137" t="s">
        <v>15645</v>
      </c>
      <c r="E1172" s="139">
        <v>294.81</v>
      </c>
    </row>
    <row r="1173" spans="1:5" ht="15" customHeight="1" x14ac:dyDescent="0.25">
      <c r="A1173" s="136" t="s">
        <v>7272</v>
      </c>
      <c r="B1173" s="136"/>
      <c r="C1173" s="136" t="s">
        <v>7273</v>
      </c>
      <c r="D1173" s="137" t="s">
        <v>15645</v>
      </c>
      <c r="E1173" s="139">
        <v>367.94</v>
      </c>
    </row>
    <row r="1174" spans="1:5" ht="15" customHeight="1" x14ac:dyDescent="0.25">
      <c r="A1174" s="136" t="s">
        <v>7277</v>
      </c>
      <c r="B1174" s="136"/>
      <c r="C1174" s="136" t="s">
        <v>7278</v>
      </c>
      <c r="D1174" s="137" t="s">
        <v>15645</v>
      </c>
      <c r="E1174" s="140">
        <v>65.010000000000005</v>
      </c>
    </row>
    <row r="1175" spans="1:5" ht="15" customHeight="1" x14ac:dyDescent="0.25">
      <c r="A1175" s="136" t="s">
        <v>7279</v>
      </c>
      <c r="B1175" s="136"/>
      <c r="C1175" s="136" t="s">
        <v>7278</v>
      </c>
      <c r="D1175" s="137" t="s">
        <v>15645</v>
      </c>
      <c r="E1175" s="140">
        <v>65.010000000000005</v>
      </c>
    </row>
    <row r="1176" spans="1:5" ht="15" customHeight="1" x14ac:dyDescent="0.25">
      <c r="A1176" s="136" t="s">
        <v>7280</v>
      </c>
      <c r="B1176" s="136"/>
      <c r="C1176" s="136" t="s">
        <v>7281</v>
      </c>
      <c r="D1176" s="137" t="s">
        <v>15645</v>
      </c>
      <c r="E1176" s="139">
        <v>126.39</v>
      </c>
    </row>
    <row r="1177" spans="1:5" ht="15" customHeight="1" x14ac:dyDescent="0.25">
      <c r="A1177" s="136" t="s">
        <v>7282</v>
      </c>
      <c r="B1177" s="136"/>
      <c r="C1177" s="136" t="s">
        <v>7283</v>
      </c>
      <c r="D1177" s="137" t="s">
        <v>15645</v>
      </c>
      <c r="E1177" s="139">
        <v>126.39</v>
      </c>
    </row>
    <row r="1178" spans="1:5" ht="15" customHeight="1" x14ac:dyDescent="0.25">
      <c r="A1178" s="136" t="s">
        <v>7285</v>
      </c>
      <c r="B1178" s="136"/>
      <c r="C1178" s="136" t="s">
        <v>7286</v>
      </c>
      <c r="D1178" s="137" t="s">
        <v>15645</v>
      </c>
      <c r="E1178" s="139">
        <v>195.19</v>
      </c>
    </row>
    <row r="1179" spans="1:5" ht="15" customHeight="1" x14ac:dyDescent="0.25">
      <c r="A1179" s="136" t="s">
        <v>7287</v>
      </c>
      <c r="B1179" s="136"/>
      <c r="C1179" s="136" t="s">
        <v>7288</v>
      </c>
      <c r="D1179" s="137" t="s">
        <v>15645</v>
      </c>
      <c r="E1179" s="139">
        <v>195.19</v>
      </c>
    </row>
    <row r="1180" spans="1:5" ht="15" customHeight="1" x14ac:dyDescent="0.25">
      <c r="A1180" s="136" t="s">
        <v>7292</v>
      </c>
      <c r="B1180" s="136"/>
      <c r="C1180" s="136" t="s">
        <v>7293</v>
      </c>
      <c r="D1180" s="137" t="s">
        <v>15645</v>
      </c>
      <c r="E1180" s="139">
        <v>763.95</v>
      </c>
    </row>
    <row r="1181" spans="1:5" ht="15" customHeight="1" x14ac:dyDescent="0.25">
      <c r="A1181" s="136" t="s">
        <v>7294</v>
      </c>
      <c r="B1181" s="136"/>
      <c r="C1181" s="136" t="s">
        <v>7295</v>
      </c>
      <c r="D1181" s="137" t="s">
        <v>15645</v>
      </c>
      <c r="E1181" s="139">
        <v>766.97</v>
      </c>
    </row>
    <row r="1182" spans="1:5" ht="15" customHeight="1" x14ac:dyDescent="0.25">
      <c r="A1182" s="136" t="s">
        <v>7284</v>
      </c>
      <c r="B1182" s="136"/>
      <c r="C1182" s="136" t="s">
        <v>16615</v>
      </c>
      <c r="D1182" s="137" t="s">
        <v>15645</v>
      </c>
      <c r="E1182" s="139">
        <v>127.55</v>
      </c>
    </row>
    <row r="1183" spans="1:5" ht="15" customHeight="1" x14ac:dyDescent="0.25">
      <c r="A1183" s="136" t="s">
        <v>7274</v>
      </c>
      <c r="B1183" s="136"/>
      <c r="C1183" s="136" t="s">
        <v>16616</v>
      </c>
      <c r="D1183" s="137" t="s">
        <v>15645</v>
      </c>
      <c r="E1183" s="139">
        <v>240.51</v>
      </c>
    </row>
    <row r="1184" spans="1:5" ht="15" customHeight="1" x14ac:dyDescent="0.25">
      <c r="A1184" s="136" t="s">
        <v>7289</v>
      </c>
      <c r="B1184" s="136"/>
      <c r="C1184" s="136" t="s">
        <v>16617</v>
      </c>
      <c r="D1184" s="137" t="s">
        <v>15645</v>
      </c>
      <c r="E1184" s="139">
        <v>251.84</v>
      </c>
    </row>
    <row r="1185" spans="1:5" ht="15" customHeight="1" x14ac:dyDescent="0.25">
      <c r="A1185" s="136" t="s">
        <v>7275</v>
      </c>
      <c r="B1185" s="136"/>
      <c r="C1185" s="136" t="s">
        <v>16618</v>
      </c>
      <c r="D1185" s="137" t="s">
        <v>15645</v>
      </c>
      <c r="E1185" s="139">
        <v>374.57</v>
      </c>
    </row>
    <row r="1186" spans="1:5" ht="15" customHeight="1" x14ac:dyDescent="0.25">
      <c r="A1186" s="136" t="s">
        <v>7290</v>
      </c>
      <c r="B1186" s="136"/>
      <c r="C1186" s="136" t="s">
        <v>16619</v>
      </c>
      <c r="D1186" s="137" t="s">
        <v>15645</v>
      </c>
      <c r="E1186" s="139">
        <v>345.99</v>
      </c>
    </row>
    <row r="1187" spans="1:5" ht="15" customHeight="1" x14ac:dyDescent="0.25">
      <c r="A1187" s="136" t="s">
        <v>7276</v>
      </c>
      <c r="B1187" s="136"/>
      <c r="C1187" s="136" t="s">
        <v>16620</v>
      </c>
      <c r="D1187" s="137" t="s">
        <v>15645</v>
      </c>
      <c r="E1187" s="139">
        <v>474.51</v>
      </c>
    </row>
    <row r="1188" spans="1:5" ht="15" customHeight="1" x14ac:dyDescent="0.25">
      <c r="A1188" s="136" t="s">
        <v>7291</v>
      </c>
      <c r="B1188" s="136"/>
      <c r="C1188" s="136" t="s">
        <v>16621</v>
      </c>
      <c r="D1188" s="137" t="s">
        <v>15645</v>
      </c>
      <c r="E1188" s="139">
        <v>532.16999999999996</v>
      </c>
    </row>
    <row r="1189" spans="1:5" ht="15" customHeight="1" x14ac:dyDescent="0.25">
      <c r="A1189" s="136" t="s">
        <v>20188</v>
      </c>
      <c r="B1189" s="136"/>
      <c r="C1189" s="136" t="s">
        <v>20189</v>
      </c>
      <c r="D1189" s="137" t="s">
        <v>15645</v>
      </c>
      <c r="E1189" s="139">
        <v>752.69</v>
      </c>
    </row>
    <row r="1190" spans="1:5" ht="15" customHeight="1" x14ac:dyDescent="0.25">
      <c r="A1190" s="136" t="s">
        <v>16622</v>
      </c>
      <c r="B1190" s="136"/>
      <c r="C1190" s="136" t="s">
        <v>16623</v>
      </c>
      <c r="D1190" s="137" t="s">
        <v>15645</v>
      </c>
      <c r="E1190" s="141">
        <v>1234.2</v>
      </c>
    </row>
    <row r="1191" spans="1:5" ht="15" customHeight="1" x14ac:dyDescent="0.25">
      <c r="A1191" s="136" t="s">
        <v>7296</v>
      </c>
      <c r="B1191" s="136"/>
      <c r="C1191" s="136" t="s">
        <v>16624</v>
      </c>
      <c r="D1191" s="137" t="s">
        <v>15645</v>
      </c>
      <c r="E1191" s="141">
        <v>1753.81</v>
      </c>
    </row>
    <row r="1192" spans="1:5" ht="15" customHeight="1" x14ac:dyDescent="0.25">
      <c r="A1192" s="136" t="s">
        <v>14695</v>
      </c>
      <c r="B1192" s="136"/>
      <c r="C1192" s="136" t="s">
        <v>16625</v>
      </c>
      <c r="D1192" s="137" t="s">
        <v>15645</v>
      </c>
      <c r="E1192" s="139">
        <v>545.95000000000005</v>
      </c>
    </row>
    <row r="1193" spans="1:5" ht="15" customHeight="1" x14ac:dyDescent="0.25">
      <c r="A1193" s="136" t="s">
        <v>7297</v>
      </c>
      <c r="B1193" s="136"/>
      <c r="C1193" s="136" t="s">
        <v>16626</v>
      </c>
      <c r="D1193" s="137" t="s">
        <v>15645</v>
      </c>
      <c r="E1193" s="141">
        <v>1171.6600000000001</v>
      </c>
    </row>
    <row r="1194" spans="1:5" ht="15" customHeight="1" x14ac:dyDescent="0.25">
      <c r="A1194" s="136" t="s">
        <v>7298</v>
      </c>
      <c r="B1194" s="136"/>
      <c r="C1194" s="136" t="s">
        <v>16627</v>
      </c>
      <c r="D1194" s="137" t="s">
        <v>15645</v>
      </c>
      <c r="E1194" s="139">
        <v>352.45</v>
      </c>
    </row>
    <row r="1195" spans="1:5" ht="15" customHeight="1" x14ac:dyDescent="0.25">
      <c r="A1195" s="136" t="s">
        <v>7299</v>
      </c>
      <c r="B1195" s="136"/>
      <c r="C1195" s="136" t="s">
        <v>20340</v>
      </c>
      <c r="D1195" s="137" t="s">
        <v>15645</v>
      </c>
      <c r="E1195" s="140">
        <v>71.77</v>
      </c>
    </row>
    <row r="1196" spans="1:5" ht="15" customHeight="1" x14ac:dyDescent="0.25">
      <c r="A1196" s="136" t="s">
        <v>7300</v>
      </c>
      <c r="B1196" s="136"/>
      <c r="C1196" s="136" t="s">
        <v>7301</v>
      </c>
      <c r="D1196" s="137" t="s">
        <v>15645</v>
      </c>
      <c r="E1196" s="140">
        <v>76.52</v>
      </c>
    </row>
    <row r="1197" spans="1:5" ht="15" customHeight="1" x14ac:dyDescent="0.25">
      <c r="A1197" s="136" t="s">
        <v>7302</v>
      </c>
      <c r="B1197" s="136"/>
      <c r="C1197" s="136" t="s">
        <v>7303</v>
      </c>
      <c r="D1197" s="137" t="s">
        <v>15645</v>
      </c>
      <c r="E1197" s="140">
        <v>81.91</v>
      </c>
    </row>
    <row r="1198" spans="1:5" ht="15" customHeight="1" x14ac:dyDescent="0.25">
      <c r="A1198" s="136" t="s">
        <v>7304</v>
      </c>
      <c r="B1198" s="136"/>
      <c r="C1198" s="136" t="s">
        <v>7305</v>
      </c>
      <c r="D1198" s="137" t="s">
        <v>15645</v>
      </c>
      <c r="E1198" s="140">
        <v>86.64</v>
      </c>
    </row>
    <row r="1199" spans="1:5" ht="15" customHeight="1" x14ac:dyDescent="0.25">
      <c r="A1199" s="136" t="s">
        <v>7306</v>
      </c>
      <c r="B1199" s="136"/>
      <c r="C1199" s="136" t="s">
        <v>7307</v>
      </c>
      <c r="D1199" s="137" t="s">
        <v>15645</v>
      </c>
      <c r="E1199" s="139">
        <v>122.76</v>
      </c>
    </row>
    <row r="1200" spans="1:5" ht="15" customHeight="1" x14ac:dyDescent="0.25">
      <c r="A1200" s="136" t="s">
        <v>7308</v>
      </c>
      <c r="B1200" s="136"/>
      <c r="C1200" s="136" t="s">
        <v>7309</v>
      </c>
      <c r="D1200" s="137" t="s">
        <v>15645</v>
      </c>
      <c r="E1200" s="139">
        <v>100.33</v>
      </c>
    </row>
    <row r="1201" spans="1:5" ht="15" customHeight="1" x14ac:dyDescent="0.25">
      <c r="A1201" s="136" t="s">
        <v>7310</v>
      </c>
      <c r="B1201" s="136"/>
      <c r="C1201" s="136" t="s">
        <v>7311</v>
      </c>
      <c r="D1201" s="137" t="s">
        <v>15645</v>
      </c>
      <c r="E1201" s="140">
        <v>96.92</v>
      </c>
    </row>
    <row r="1202" spans="1:5" ht="15" customHeight="1" x14ac:dyDescent="0.25">
      <c r="A1202" s="136" t="s">
        <v>7312</v>
      </c>
      <c r="B1202" s="136"/>
      <c r="C1202" s="136" t="s">
        <v>7313</v>
      </c>
      <c r="D1202" s="137" t="s">
        <v>15645</v>
      </c>
      <c r="E1202" s="140">
        <v>97.81</v>
      </c>
    </row>
    <row r="1203" spans="1:5" ht="15" customHeight="1" x14ac:dyDescent="0.25">
      <c r="A1203" s="136" t="s">
        <v>7314</v>
      </c>
      <c r="B1203" s="136"/>
      <c r="C1203" s="136" t="s">
        <v>7315</v>
      </c>
      <c r="D1203" s="137" t="s">
        <v>15645</v>
      </c>
      <c r="E1203" s="140">
        <v>62.64</v>
      </c>
    </row>
    <row r="1204" spans="1:5" ht="15" customHeight="1" x14ac:dyDescent="0.25">
      <c r="A1204" s="136" t="s">
        <v>7316</v>
      </c>
      <c r="B1204" s="136"/>
      <c r="C1204" s="136" t="s">
        <v>7317</v>
      </c>
      <c r="D1204" s="137" t="s">
        <v>15645</v>
      </c>
      <c r="E1204" s="140">
        <v>63.53</v>
      </c>
    </row>
    <row r="1205" spans="1:5" ht="15" customHeight="1" x14ac:dyDescent="0.25">
      <c r="A1205" s="136" t="s">
        <v>7318</v>
      </c>
      <c r="B1205" s="136"/>
      <c r="C1205" s="136" t="s">
        <v>7319</v>
      </c>
      <c r="D1205" s="137" t="s">
        <v>15645</v>
      </c>
      <c r="E1205" s="140">
        <v>47.63</v>
      </c>
    </row>
    <row r="1206" spans="1:5" ht="15" customHeight="1" x14ac:dyDescent="0.25">
      <c r="A1206" s="136" t="s">
        <v>7320</v>
      </c>
      <c r="B1206" s="136"/>
      <c r="C1206" s="136" t="s">
        <v>7321</v>
      </c>
      <c r="D1206" s="137" t="s">
        <v>15645</v>
      </c>
      <c r="E1206" s="140">
        <v>43.33</v>
      </c>
    </row>
    <row r="1207" spans="1:5" ht="15" customHeight="1" x14ac:dyDescent="0.25">
      <c r="A1207" s="136" t="s">
        <v>7322</v>
      </c>
      <c r="B1207" s="136"/>
      <c r="C1207" s="136" t="s">
        <v>7323</v>
      </c>
      <c r="D1207" s="137" t="s">
        <v>15645</v>
      </c>
      <c r="E1207" s="140">
        <v>48.06</v>
      </c>
    </row>
    <row r="1208" spans="1:5" ht="15" customHeight="1" x14ac:dyDescent="0.25">
      <c r="A1208" s="136" t="s">
        <v>7324</v>
      </c>
      <c r="B1208" s="136"/>
      <c r="C1208" s="136" t="s">
        <v>7325</v>
      </c>
      <c r="D1208" s="137" t="s">
        <v>15645</v>
      </c>
      <c r="E1208" s="140">
        <v>84.18</v>
      </c>
    </row>
    <row r="1209" spans="1:5" ht="15" customHeight="1" x14ac:dyDescent="0.25">
      <c r="A1209" s="136" t="s">
        <v>7326</v>
      </c>
      <c r="B1209" s="136"/>
      <c r="C1209" s="136" t="s">
        <v>7327</v>
      </c>
      <c r="D1209" s="137" t="s">
        <v>15645</v>
      </c>
      <c r="E1209" s="140">
        <v>61.75</v>
      </c>
    </row>
    <row r="1210" spans="1:5" ht="15" customHeight="1" x14ac:dyDescent="0.25">
      <c r="A1210" s="136" t="s">
        <v>7328</v>
      </c>
      <c r="B1210" s="136"/>
      <c r="C1210" s="136" t="s">
        <v>7329</v>
      </c>
      <c r="D1210" s="137" t="s">
        <v>15645</v>
      </c>
      <c r="E1210" s="140">
        <v>58.34</v>
      </c>
    </row>
    <row r="1211" spans="1:5" ht="15" customHeight="1" x14ac:dyDescent="0.25">
      <c r="A1211" s="136" t="s">
        <v>7330</v>
      </c>
      <c r="B1211" s="136"/>
      <c r="C1211" s="136" t="s">
        <v>7331</v>
      </c>
      <c r="D1211" s="137" t="s">
        <v>15645</v>
      </c>
      <c r="E1211" s="140">
        <v>59.23</v>
      </c>
    </row>
    <row r="1212" spans="1:5" ht="15" customHeight="1" x14ac:dyDescent="0.25">
      <c r="A1212" s="136" t="s">
        <v>7332</v>
      </c>
      <c r="B1212" s="136"/>
      <c r="C1212" s="136" t="s">
        <v>7333</v>
      </c>
      <c r="D1212" s="137" t="s">
        <v>15645</v>
      </c>
      <c r="E1212" s="140">
        <v>19.96</v>
      </c>
    </row>
    <row r="1213" spans="1:5" ht="15" customHeight="1" x14ac:dyDescent="0.25">
      <c r="A1213" s="136" t="s">
        <v>7334</v>
      </c>
      <c r="B1213" s="136"/>
      <c r="C1213" s="136" t="s">
        <v>7335</v>
      </c>
      <c r="D1213" s="137" t="s">
        <v>15645</v>
      </c>
      <c r="E1213" s="140">
        <v>40.81</v>
      </c>
    </row>
    <row r="1214" spans="1:5" ht="15" customHeight="1" x14ac:dyDescent="0.25">
      <c r="A1214" s="136" t="s">
        <v>7336</v>
      </c>
      <c r="B1214" s="136"/>
      <c r="C1214" s="136" t="s">
        <v>7337</v>
      </c>
      <c r="D1214" s="137" t="s">
        <v>15645</v>
      </c>
      <c r="E1214" s="140">
        <v>45.54</v>
      </c>
    </row>
    <row r="1215" spans="1:5" ht="15" customHeight="1" x14ac:dyDescent="0.25">
      <c r="A1215" s="136" t="s">
        <v>7338</v>
      </c>
      <c r="B1215" s="136"/>
      <c r="C1215" s="136" t="s">
        <v>7339</v>
      </c>
      <c r="D1215" s="137" t="s">
        <v>15645</v>
      </c>
      <c r="E1215" s="140">
        <v>42.59</v>
      </c>
    </row>
    <row r="1216" spans="1:5" ht="15" customHeight="1" x14ac:dyDescent="0.25">
      <c r="A1216" s="136" t="s">
        <v>7340</v>
      </c>
      <c r="B1216" s="136"/>
      <c r="C1216" s="136" t="s">
        <v>7341</v>
      </c>
      <c r="D1216" s="137" t="s">
        <v>15645</v>
      </c>
      <c r="E1216" s="140">
        <v>47.32</v>
      </c>
    </row>
    <row r="1217" spans="1:5" ht="15" customHeight="1" x14ac:dyDescent="0.25">
      <c r="A1217" s="136" t="s">
        <v>7342</v>
      </c>
      <c r="B1217" s="136"/>
      <c r="C1217" s="136" t="s">
        <v>7343</v>
      </c>
      <c r="D1217" s="137" t="s">
        <v>15645</v>
      </c>
      <c r="E1217" s="140">
        <v>43.41</v>
      </c>
    </row>
    <row r="1218" spans="1:5" ht="15" customHeight="1" x14ac:dyDescent="0.25">
      <c r="A1218" s="136" t="s">
        <v>7344</v>
      </c>
      <c r="B1218" s="136"/>
      <c r="C1218" s="136" t="s">
        <v>7345</v>
      </c>
      <c r="D1218" s="137" t="s">
        <v>15645</v>
      </c>
      <c r="E1218" s="140">
        <v>48.14</v>
      </c>
    </row>
    <row r="1219" spans="1:5" ht="15" customHeight="1" x14ac:dyDescent="0.25">
      <c r="A1219" s="136" t="s">
        <v>7346</v>
      </c>
      <c r="B1219" s="136"/>
      <c r="C1219" s="136" t="s">
        <v>7347</v>
      </c>
      <c r="D1219" s="137" t="s">
        <v>15645</v>
      </c>
      <c r="E1219" s="139">
        <v>108.67</v>
      </c>
    </row>
    <row r="1220" spans="1:5" ht="15" customHeight="1" x14ac:dyDescent="0.25">
      <c r="A1220" s="136" t="s">
        <v>7348</v>
      </c>
      <c r="B1220" s="136"/>
      <c r="C1220" s="136" t="s">
        <v>7349</v>
      </c>
      <c r="D1220" s="137" t="s">
        <v>15645</v>
      </c>
      <c r="E1220" s="139">
        <v>157.04</v>
      </c>
    </row>
    <row r="1221" spans="1:5" ht="15" customHeight="1" x14ac:dyDescent="0.25">
      <c r="A1221" s="136" t="s">
        <v>7350</v>
      </c>
      <c r="B1221" s="136"/>
      <c r="C1221" s="136" t="s">
        <v>7351</v>
      </c>
      <c r="D1221" s="137" t="s">
        <v>15645</v>
      </c>
      <c r="E1221" s="140">
        <v>79.88</v>
      </c>
    </row>
    <row r="1222" spans="1:5" ht="15" customHeight="1" x14ac:dyDescent="0.25">
      <c r="A1222" s="136" t="s">
        <v>7352</v>
      </c>
      <c r="B1222" s="136"/>
      <c r="C1222" s="136" t="s">
        <v>7353</v>
      </c>
      <c r="D1222" s="137" t="s">
        <v>15645</v>
      </c>
      <c r="E1222" s="139">
        <v>111.86</v>
      </c>
    </row>
    <row r="1223" spans="1:5" ht="15" customHeight="1" x14ac:dyDescent="0.25">
      <c r="A1223" s="136" t="s">
        <v>7354</v>
      </c>
      <c r="B1223" s="136"/>
      <c r="C1223" s="136" t="s">
        <v>7355</v>
      </c>
      <c r="D1223" s="137" t="s">
        <v>15645</v>
      </c>
      <c r="E1223" s="139">
        <v>117.47</v>
      </c>
    </row>
    <row r="1224" spans="1:5" ht="15" customHeight="1" x14ac:dyDescent="0.25">
      <c r="A1224" s="136" t="s">
        <v>7356</v>
      </c>
      <c r="B1224" s="136"/>
      <c r="C1224" s="136" t="s">
        <v>7357</v>
      </c>
      <c r="D1224" s="137" t="s">
        <v>15645</v>
      </c>
      <c r="E1224" s="140">
        <v>59.6</v>
      </c>
    </row>
    <row r="1225" spans="1:5" ht="15" customHeight="1" x14ac:dyDescent="0.25">
      <c r="A1225" s="136" t="s">
        <v>7358</v>
      </c>
      <c r="B1225" s="136"/>
      <c r="C1225" s="136" t="s">
        <v>7359</v>
      </c>
      <c r="D1225" s="137" t="s">
        <v>15645</v>
      </c>
      <c r="E1225" s="140">
        <v>46.13</v>
      </c>
    </row>
    <row r="1226" spans="1:5" ht="15" customHeight="1" x14ac:dyDescent="0.25">
      <c r="A1226" s="136" t="s">
        <v>7360</v>
      </c>
      <c r="B1226" s="136"/>
      <c r="C1226" s="136" t="s">
        <v>7361</v>
      </c>
      <c r="D1226" s="137" t="s">
        <v>15645</v>
      </c>
      <c r="E1226" s="140">
        <v>64.77</v>
      </c>
    </row>
    <row r="1227" spans="1:5" ht="15" customHeight="1" x14ac:dyDescent="0.25">
      <c r="A1227" s="136" t="s">
        <v>7362</v>
      </c>
      <c r="B1227" s="136"/>
      <c r="C1227" s="136" t="s">
        <v>7363</v>
      </c>
      <c r="D1227" s="137" t="s">
        <v>15645</v>
      </c>
      <c r="E1227" s="140">
        <v>61.36</v>
      </c>
    </row>
    <row r="1228" spans="1:5" ht="15" customHeight="1" x14ac:dyDescent="0.25">
      <c r="A1228" s="136" t="s">
        <v>7364</v>
      </c>
      <c r="B1228" s="136"/>
      <c r="C1228" s="136" t="s">
        <v>7365</v>
      </c>
      <c r="D1228" s="137" t="s">
        <v>15645</v>
      </c>
      <c r="E1228" s="140">
        <v>62.25</v>
      </c>
    </row>
    <row r="1229" spans="1:5" ht="15" customHeight="1" x14ac:dyDescent="0.25">
      <c r="A1229" s="136" t="s">
        <v>7366</v>
      </c>
      <c r="B1229" s="136"/>
      <c r="C1229" s="136" t="s">
        <v>7367</v>
      </c>
      <c r="D1229" s="137" t="s">
        <v>15645</v>
      </c>
      <c r="E1229" s="140">
        <v>51.77</v>
      </c>
    </row>
    <row r="1230" spans="1:5" ht="15" customHeight="1" x14ac:dyDescent="0.25">
      <c r="A1230" s="136" t="s">
        <v>7368</v>
      </c>
      <c r="B1230" s="136"/>
      <c r="C1230" s="136" t="s">
        <v>7369</v>
      </c>
      <c r="D1230" s="137" t="s">
        <v>15645</v>
      </c>
      <c r="E1230" s="140">
        <v>28.99</v>
      </c>
    </row>
    <row r="1231" spans="1:5" ht="15" customHeight="1" x14ac:dyDescent="0.25">
      <c r="A1231" s="136" t="s">
        <v>7370</v>
      </c>
      <c r="B1231" s="136"/>
      <c r="C1231" s="136" t="s">
        <v>7371</v>
      </c>
      <c r="D1231" s="137" t="s">
        <v>15645</v>
      </c>
      <c r="E1231" s="140">
        <v>44.22</v>
      </c>
    </row>
    <row r="1232" spans="1:5" ht="15" customHeight="1" x14ac:dyDescent="0.25">
      <c r="A1232" s="136" t="s">
        <v>7372</v>
      </c>
      <c r="B1232" s="136"/>
      <c r="C1232" s="136" t="s">
        <v>7373</v>
      </c>
      <c r="D1232" s="137" t="s">
        <v>15645</v>
      </c>
      <c r="E1232" s="140">
        <v>45.11</v>
      </c>
    </row>
    <row r="1233" spans="1:5" ht="15" customHeight="1" x14ac:dyDescent="0.25">
      <c r="A1233" s="136" t="s">
        <v>7374</v>
      </c>
      <c r="B1233" s="136"/>
      <c r="C1233" s="136" t="s">
        <v>7375</v>
      </c>
      <c r="D1233" s="137" t="s">
        <v>15645</v>
      </c>
      <c r="E1233" s="140">
        <v>28.15</v>
      </c>
    </row>
    <row r="1234" spans="1:5" ht="15" customHeight="1" x14ac:dyDescent="0.25">
      <c r="A1234" s="136" t="s">
        <v>7376</v>
      </c>
      <c r="B1234" s="136"/>
      <c r="C1234" s="136" t="s">
        <v>7377</v>
      </c>
      <c r="D1234" s="137" t="s">
        <v>15645</v>
      </c>
      <c r="E1234" s="140">
        <v>26.84</v>
      </c>
    </row>
    <row r="1235" spans="1:5" ht="15" customHeight="1" x14ac:dyDescent="0.25">
      <c r="A1235" s="136" t="s">
        <v>7378</v>
      </c>
      <c r="B1235" s="136"/>
      <c r="C1235" s="136" t="s">
        <v>7379</v>
      </c>
      <c r="D1235" s="137" t="s">
        <v>15645</v>
      </c>
      <c r="E1235" s="140">
        <v>45.48</v>
      </c>
    </row>
    <row r="1236" spans="1:5" ht="15" customHeight="1" x14ac:dyDescent="0.25">
      <c r="A1236" s="136" t="s">
        <v>7380</v>
      </c>
      <c r="B1236" s="136"/>
      <c r="C1236" s="136" t="s">
        <v>7381</v>
      </c>
      <c r="D1236" s="137" t="s">
        <v>15645</v>
      </c>
      <c r="E1236" s="140">
        <v>42.07</v>
      </c>
    </row>
    <row r="1237" spans="1:5" ht="15" customHeight="1" x14ac:dyDescent="0.25">
      <c r="A1237" s="136" t="s">
        <v>7382</v>
      </c>
      <c r="B1237" s="136"/>
      <c r="C1237" s="136" t="s">
        <v>7383</v>
      </c>
      <c r="D1237" s="137" t="s">
        <v>15645</v>
      </c>
      <c r="E1237" s="140">
        <v>42.96</v>
      </c>
    </row>
    <row r="1238" spans="1:5" ht="15" customHeight="1" x14ac:dyDescent="0.25">
      <c r="A1238" s="136" t="s">
        <v>7384</v>
      </c>
      <c r="B1238" s="136"/>
      <c r="C1238" s="136" t="s">
        <v>7385</v>
      </c>
      <c r="D1238" s="137" t="s">
        <v>15645</v>
      </c>
      <c r="E1238" s="140">
        <v>79.78</v>
      </c>
    </row>
    <row r="1239" spans="1:5" ht="15" customHeight="1" x14ac:dyDescent="0.25">
      <c r="A1239" s="136" t="s">
        <v>7386</v>
      </c>
      <c r="B1239" s="136"/>
      <c r="C1239" s="136" t="s">
        <v>7387</v>
      </c>
      <c r="D1239" s="137" t="s">
        <v>15645</v>
      </c>
      <c r="E1239" s="140">
        <v>80.67</v>
      </c>
    </row>
    <row r="1240" spans="1:5" ht="15" customHeight="1" x14ac:dyDescent="0.25">
      <c r="A1240" s="136" t="s">
        <v>7388</v>
      </c>
      <c r="B1240" s="136"/>
      <c r="C1240" s="136" t="s">
        <v>7389</v>
      </c>
      <c r="D1240" s="137" t="s">
        <v>15645</v>
      </c>
      <c r="E1240" s="140">
        <v>60.49</v>
      </c>
    </row>
    <row r="1241" spans="1:5" ht="15" customHeight="1" x14ac:dyDescent="0.25">
      <c r="A1241" s="136" t="s">
        <v>7390</v>
      </c>
      <c r="B1241" s="136"/>
      <c r="C1241" s="136" t="s">
        <v>7391</v>
      </c>
      <c r="D1241" s="137" t="s">
        <v>15645</v>
      </c>
      <c r="E1241" s="140">
        <v>61.38</v>
      </c>
    </row>
    <row r="1242" spans="1:5" ht="15" customHeight="1" x14ac:dyDescent="0.25">
      <c r="A1242" s="136" t="s">
        <v>7392</v>
      </c>
      <c r="B1242" s="136"/>
      <c r="C1242" s="136" t="s">
        <v>7393</v>
      </c>
      <c r="D1242" s="137" t="s">
        <v>15645</v>
      </c>
      <c r="E1242" s="140">
        <v>12.79</v>
      </c>
    </row>
    <row r="1243" spans="1:5" ht="15" customHeight="1" x14ac:dyDescent="0.25">
      <c r="A1243" s="136" t="s">
        <v>7446</v>
      </c>
      <c r="B1243" s="136"/>
      <c r="C1243" s="136" t="s">
        <v>14894</v>
      </c>
      <c r="D1243" s="137" t="s">
        <v>15645</v>
      </c>
      <c r="E1243" s="138">
        <v>7.6</v>
      </c>
    </row>
    <row r="1244" spans="1:5" ht="15" customHeight="1" x14ac:dyDescent="0.25">
      <c r="A1244" s="136" t="s">
        <v>7394</v>
      </c>
      <c r="B1244" s="136"/>
      <c r="C1244" s="136" t="s">
        <v>7395</v>
      </c>
      <c r="D1244" s="137" t="s">
        <v>15645</v>
      </c>
      <c r="E1244" s="140">
        <v>10.8</v>
      </c>
    </row>
    <row r="1245" spans="1:5" ht="15" customHeight="1" x14ac:dyDescent="0.25">
      <c r="A1245" s="136" t="s">
        <v>7396</v>
      </c>
      <c r="B1245" s="136"/>
      <c r="C1245" s="136" t="s">
        <v>7397</v>
      </c>
      <c r="D1245" s="137" t="s">
        <v>15645</v>
      </c>
      <c r="E1245" s="140">
        <v>16.64</v>
      </c>
    </row>
    <row r="1246" spans="1:5" ht="15" customHeight="1" x14ac:dyDescent="0.25">
      <c r="A1246" s="136" t="s">
        <v>7398</v>
      </c>
      <c r="B1246" s="136"/>
      <c r="C1246" s="136" t="s">
        <v>7399</v>
      </c>
      <c r="D1246" s="137" t="s">
        <v>15645</v>
      </c>
      <c r="E1246" s="140">
        <v>28.63</v>
      </c>
    </row>
    <row r="1247" spans="1:5" ht="15" customHeight="1" x14ac:dyDescent="0.25">
      <c r="A1247" s="136" t="s">
        <v>7400</v>
      </c>
      <c r="B1247" s="136"/>
      <c r="C1247" s="136" t="s">
        <v>7401</v>
      </c>
      <c r="D1247" s="137" t="s">
        <v>15645</v>
      </c>
      <c r="E1247" s="140">
        <v>25.58</v>
      </c>
    </row>
    <row r="1248" spans="1:5" ht="15" customHeight="1" x14ac:dyDescent="0.25">
      <c r="A1248" s="136" t="s">
        <v>7402</v>
      </c>
      <c r="B1248" s="136"/>
      <c r="C1248" s="136" t="s">
        <v>7403</v>
      </c>
      <c r="D1248" s="137" t="s">
        <v>15645</v>
      </c>
      <c r="E1248" s="140">
        <v>41.7</v>
      </c>
    </row>
    <row r="1249" spans="1:5" ht="15" customHeight="1" x14ac:dyDescent="0.25">
      <c r="A1249" s="136" t="s">
        <v>7404</v>
      </c>
      <c r="B1249" s="136"/>
      <c r="C1249" s="136" t="s">
        <v>7405</v>
      </c>
      <c r="D1249" s="137" t="s">
        <v>15645</v>
      </c>
      <c r="E1249" s="140">
        <v>46.43</v>
      </c>
    </row>
    <row r="1250" spans="1:5" ht="15" customHeight="1" x14ac:dyDescent="0.25">
      <c r="A1250" s="136" t="s">
        <v>7406</v>
      </c>
      <c r="B1250" s="136"/>
      <c r="C1250" s="136" t="s">
        <v>7407</v>
      </c>
      <c r="D1250" s="137" t="s">
        <v>15645</v>
      </c>
      <c r="E1250" s="140">
        <v>74.739999999999995</v>
      </c>
    </row>
    <row r="1251" spans="1:5" ht="15" customHeight="1" x14ac:dyDescent="0.25">
      <c r="A1251" s="136" t="s">
        <v>7408</v>
      </c>
      <c r="B1251" s="136"/>
      <c r="C1251" s="136" t="s">
        <v>7409</v>
      </c>
      <c r="D1251" s="137" t="s">
        <v>15645</v>
      </c>
      <c r="E1251" s="140">
        <v>79.47</v>
      </c>
    </row>
    <row r="1252" spans="1:5" ht="15" customHeight="1" x14ac:dyDescent="0.25">
      <c r="A1252" s="136" t="s">
        <v>7410</v>
      </c>
      <c r="B1252" s="136"/>
      <c r="C1252" s="136" t="s">
        <v>7411</v>
      </c>
      <c r="D1252" s="137" t="s">
        <v>15645</v>
      </c>
      <c r="E1252" s="140">
        <v>26.47</v>
      </c>
    </row>
    <row r="1253" spans="1:5" ht="15" customHeight="1" x14ac:dyDescent="0.25">
      <c r="A1253" s="136" t="s">
        <v>7412</v>
      </c>
      <c r="B1253" s="136"/>
      <c r="C1253" s="136" t="s">
        <v>7413</v>
      </c>
      <c r="D1253" s="137" t="s">
        <v>15645</v>
      </c>
      <c r="E1253" s="140">
        <v>26.88</v>
      </c>
    </row>
    <row r="1254" spans="1:5" ht="15" customHeight="1" x14ac:dyDescent="0.25">
      <c r="A1254" s="136" t="s">
        <v>7414</v>
      </c>
      <c r="B1254" s="136"/>
      <c r="C1254" s="136" t="s">
        <v>7415</v>
      </c>
      <c r="D1254" s="137" t="s">
        <v>15645</v>
      </c>
      <c r="E1254" s="140">
        <v>59.51</v>
      </c>
    </row>
    <row r="1255" spans="1:5" ht="15" customHeight="1" x14ac:dyDescent="0.25">
      <c r="A1255" s="136" t="s">
        <v>7416</v>
      </c>
      <c r="B1255" s="136"/>
      <c r="C1255" s="136" t="s">
        <v>7417</v>
      </c>
      <c r="D1255" s="137" t="s">
        <v>15645</v>
      </c>
      <c r="E1255" s="140">
        <v>49.37</v>
      </c>
    </row>
    <row r="1256" spans="1:5" ht="15" customHeight="1" x14ac:dyDescent="0.25">
      <c r="A1256" s="136" t="s">
        <v>7418</v>
      </c>
      <c r="B1256" s="136"/>
      <c r="C1256" s="136" t="s">
        <v>7419</v>
      </c>
      <c r="D1256" s="137" t="s">
        <v>15645</v>
      </c>
      <c r="E1256" s="140">
        <v>35.18</v>
      </c>
    </row>
    <row r="1257" spans="1:5" ht="15" customHeight="1" x14ac:dyDescent="0.25">
      <c r="A1257" s="136" t="s">
        <v>7420</v>
      </c>
      <c r="B1257" s="136"/>
      <c r="C1257" s="136" t="s">
        <v>7421</v>
      </c>
      <c r="D1257" s="137" t="s">
        <v>15645</v>
      </c>
      <c r="E1257" s="140">
        <v>32.380000000000003</v>
      </c>
    </row>
    <row r="1258" spans="1:5" ht="15" customHeight="1" x14ac:dyDescent="0.25">
      <c r="A1258" s="136" t="s">
        <v>7422</v>
      </c>
      <c r="B1258" s="136"/>
      <c r="C1258" s="136" t="s">
        <v>7423</v>
      </c>
      <c r="D1258" s="137" t="s">
        <v>15645</v>
      </c>
      <c r="E1258" s="138">
        <v>1.7</v>
      </c>
    </row>
    <row r="1259" spans="1:5" ht="15" customHeight="1" x14ac:dyDescent="0.25">
      <c r="A1259" s="136" t="s">
        <v>7424</v>
      </c>
      <c r="B1259" s="136"/>
      <c r="C1259" s="136" t="s">
        <v>7425</v>
      </c>
      <c r="D1259" s="137" t="s">
        <v>15645</v>
      </c>
      <c r="E1259" s="138">
        <v>1.76</v>
      </c>
    </row>
    <row r="1260" spans="1:5" ht="15" customHeight="1" x14ac:dyDescent="0.25">
      <c r="A1260" s="136" t="s">
        <v>7426</v>
      </c>
      <c r="B1260" s="136"/>
      <c r="C1260" s="136" t="s">
        <v>7427</v>
      </c>
      <c r="D1260" s="137" t="s">
        <v>15645</v>
      </c>
      <c r="E1260" s="140">
        <v>35.1</v>
      </c>
    </row>
    <row r="1261" spans="1:5" ht="15" customHeight="1" x14ac:dyDescent="0.25">
      <c r="A1261" s="136" t="s">
        <v>7428</v>
      </c>
      <c r="B1261" s="136"/>
      <c r="C1261" s="136" t="s">
        <v>7429</v>
      </c>
      <c r="D1261" s="137" t="s">
        <v>15645</v>
      </c>
      <c r="E1261" s="140">
        <v>40.74</v>
      </c>
    </row>
    <row r="1262" spans="1:5" ht="15" customHeight="1" x14ac:dyDescent="0.25">
      <c r="A1262" s="136" t="s">
        <v>7430</v>
      </c>
      <c r="B1262" s="136"/>
      <c r="C1262" s="136" t="s">
        <v>7431</v>
      </c>
      <c r="D1262" s="137" t="s">
        <v>15645</v>
      </c>
      <c r="E1262" s="140">
        <v>17.96</v>
      </c>
    </row>
    <row r="1263" spans="1:5" ht="15" customHeight="1" x14ac:dyDescent="0.25">
      <c r="A1263" s="136" t="s">
        <v>7432</v>
      </c>
      <c r="B1263" s="136"/>
      <c r="C1263" s="136" t="s">
        <v>7433</v>
      </c>
      <c r="D1263" s="137" t="s">
        <v>15645</v>
      </c>
      <c r="E1263" s="140">
        <v>15.81</v>
      </c>
    </row>
    <row r="1264" spans="1:5" ht="15" customHeight="1" x14ac:dyDescent="0.25">
      <c r="A1264" s="136" t="s">
        <v>7434</v>
      </c>
      <c r="B1264" s="136"/>
      <c r="C1264" s="136" t="s">
        <v>7435</v>
      </c>
      <c r="D1264" s="137" t="s">
        <v>15645</v>
      </c>
      <c r="E1264" s="140">
        <v>17.600000000000001</v>
      </c>
    </row>
    <row r="1265" spans="1:5" ht="15" customHeight="1" x14ac:dyDescent="0.25">
      <c r="A1265" s="136" t="s">
        <v>7436</v>
      </c>
      <c r="B1265" s="136"/>
      <c r="C1265" s="136" t="s">
        <v>7437</v>
      </c>
      <c r="D1265" s="137" t="s">
        <v>15645</v>
      </c>
      <c r="E1265" s="140">
        <v>17.12</v>
      </c>
    </row>
    <row r="1266" spans="1:5" ht="15" customHeight="1" x14ac:dyDescent="0.25">
      <c r="A1266" s="136" t="s">
        <v>7438</v>
      </c>
      <c r="B1266" s="136"/>
      <c r="C1266" s="136" t="s">
        <v>7439</v>
      </c>
      <c r="D1266" s="137" t="s">
        <v>15645</v>
      </c>
      <c r="E1266" s="140">
        <v>14.55</v>
      </c>
    </row>
    <row r="1267" spans="1:5" ht="15" customHeight="1" x14ac:dyDescent="0.25">
      <c r="A1267" s="136" t="s">
        <v>7440</v>
      </c>
      <c r="B1267" s="136"/>
      <c r="C1267" s="136" t="s">
        <v>7441</v>
      </c>
      <c r="D1267" s="137" t="s">
        <v>15645</v>
      </c>
      <c r="E1267" s="140">
        <v>15.44</v>
      </c>
    </row>
    <row r="1268" spans="1:5" ht="15" customHeight="1" x14ac:dyDescent="0.25">
      <c r="A1268" s="136" t="s">
        <v>7442</v>
      </c>
      <c r="B1268" s="136"/>
      <c r="C1268" s="136" t="s">
        <v>7443</v>
      </c>
      <c r="D1268" s="137" t="s">
        <v>15645</v>
      </c>
      <c r="E1268" s="140">
        <v>15.85</v>
      </c>
    </row>
    <row r="1269" spans="1:5" ht="15" customHeight="1" x14ac:dyDescent="0.25">
      <c r="A1269" s="136" t="s">
        <v>7444</v>
      </c>
      <c r="B1269" s="136"/>
      <c r="C1269" s="136" t="s">
        <v>7445</v>
      </c>
      <c r="D1269" s="137" t="s">
        <v>15645</v>
      </c>
      <c r="E1269" s="140">
        <v>48.48</v>
      </c>
    </row>
    <row r="1270" spans="1:5" ht="15" customHeight="1" x14ac:dyDescent="0.25">
      <c r="A1270" s="136" t="s">
        <v>7447</v>
      </c>
      <c r="B1270" s="136"/>
      <c r="C1270" s="136" t="s">
        <v>7448</v>
      </c>
      <c r="D1270" s="137" t="s">
        <v>15645</v>
      </c>
      <c r="E1270" s="138">
        <v>5.18</v>
      </c>
    </row>
    <row r="1271" spans="1:5" ht="15" customHeight="1" x14ac:dyDescent="0.25">
      <c r="A1271" s="136" t="s">
        <v>7449</v>
      </c>
      <c r="B1271" s="136"/>
      <c r="C1271" s="136" t="s">
        <v>7450</v>
      </c>
      <c r="D1271" s="137" t="s">
        <v>15645</v>
      </c>
      <c r="E1271" s="138">
        <v>6.09</v>
      </c>
    </row>
    <row r="1272" spans="1:5" ht="15" customHeight="1" x14ac:dyDescent="0.25">
      <c r="A1272" s="136" t="s">
        <v>7451</v>
      </c>
      <c r="B1272" s="136"/>
      <c r="C1272" s="136" t="s">
        <v>7452</v>
      </c>
      <c r="D1272" s="137" t="s">
        <v>15645</v>
      </c>
      <c r="E1272" s="138">
        <v>6.55</v>
      </c>
    </row>
    <row r="1273" spans="1:5" ht="15" customHeight="1" x14ac:dyDescent="0.25">
      <c r="A1273" s="136" t="s">
        <v>7453</v>
      </c>
      <c r="B1273" s="136"/>
      <c r="C1273" s="136" t="s">
        <v>7454</v>
      </c>
      <c r="D1273" s="137" t="s">
        <v>15645</v>
      </c>
      <c r="E1273" s="138">
        <v>5.41</v>
      </c>
    </row>
    <row r="1274" spans="1:5" ht="15" customHeight="1" x14ac:dyDescent="0.25">
      <c r="A1274" s="136" t="s">
        <v>7455</v>
      </c>
      <c r="B1274" s="136"/>
      <c r="C1274" s="136" t="s">
        <v>7456</v>
      </c>
      <c r="D1274" s="137" t="s">
        <v>15645</v>
      </c>
      <c r="E1274" s="138">
        <v>8.24</v>
      </c>
    </row>
    <row r="1275" spans="1:5" ht="15" customHeight="1" x14ac:dyDescent="0.25">
      <c r="A1275" s="136" t="s">
        <v>7457</v>
      </c>
      <c r="B1275" s="136"/>
      <c r="C1275" s="136" t="s">
        <v>7458</v>
      </c>
      <c r="D1275" s="137" t="s">
        <v>15645</v>
      </c>
      <c r="E1275" s="138">
        <v>8.0399999999999991</v>
      </c>
    </row>
    <row r="1276" spans="1:5" ht="15" customHeight="1" x14ac:dyDescent="0.25">
      <c r="A1276" s="136" t="s">
        <v>7459</v>
      </c>
      <c r="B1276" s="136"/>
      <c r="C1276" s="136" t="s">
        <v>7460</v>
      </c>
      <c r="D1276" s="137" t="s">
        <v>15645</v>
      </c>
      <c r="E1276" s="138">
        <v>8.24</v>
      </c>
    </row>
    <row r="1277" spans="1:5" ht="15" customHeight="1" x14ac:dyDescent="0.25">
      <c r="A1277" s="136" t="s">
        <v>7461</v>
      </c>
      <c r="B1277" s="136"/>
      <c r="C1277" s="136" t="s">
        <v>7462</v>
      </c>
      <c r="D1277" s="137" t="s">
        <v>15645</v>
      </c>
      <c r="E1277" s="138">
        <v>8.6</v>
      </c>
    </row>
    <row r="1278" spans="1:5" ht="15" customHeight="1" x14ac:dyDescent="0.25">
      <c r="A1278" s="136" t="s">
        <v>7463</v>
      </c>
      <c r="B1278" s="136"/>
      <c r="C1278" s="136" t="s">
        <v>7464</v>
      </c>
      <c r="D1278" s="137" t="s">
        <v>15645</v>
      </c>
      <c r="E1278" s="138">
        <v>5.62</v>
      </c>
    </row>
    <row r="1279" spans="1:5" ht="15" customHeight="1" x14ac:dyDescent="0.25">
      <c r="A1279" s="136" t="s">
        <v>7465</v>
      </c>
      <c r="B1279" s="136"/>
      <c r="C1279" s="136" t="s">
        <v>7466</v>
      </c>
      <c r="D1279" s="137" t="s">
        <v>15645</v>
      </c>
      <c r="E1279" s="138">
        <v>8.4</v>
      </c>
    </row>
    <row r="1280" spans="1:5" ht="15" customHeight="1" x14ac:dyDescent="0.25">
      <c r="A1280" s="136" t="s">
        <v>7467</v>
      </c>
      <c r="B1280" s="136"/>
      <c r="C1280" s="136" t="s">
        <v>7468</v>
      </c>
      <c r="D1280" s="137" t="s">
        <v>3</v>
      </c>
      <c r="E1280" s="140">
        <v>13.64</v>
      </c>
    </row>
    <row r="1281" spans="1:5" ht="15" customHeight="1" x14ac:dyDescent="0.25">
      <c r="A1281" s="136" t="s">
        <v>7469</v>
      </c>
      <c r="B1281" s="136"/>
      <c r="C1281" s="136" t="s">
        <v>7470</v>
      </c>
      <c r="D1281" s="137" t="s">
        <v>15645</v>
      </c>
      <c r="E1281" s="140">
        <v>34.74</v>
      </c>
    </row>
    <row r="1282" spans="1:5" ht="15" customHeight="1" x14ac:dyDescent="0.25">
      <c r="A1282" s="136" t="s">
        <v>7471</v>
      </c>
      <c r="B1282" s="136"/>
      <c r="C1282" s="136" t="s">
        <v>7472</v>
      </c>
      <c r="D1282" s="137" t="s">
        <v>15645</v>
      </c>
      <c r="E1282" s="140">
        <v>58.12</v>
      </c>
    </row>
    <row r="1283" spans="1:5" ht="15" customHeight="1" x14ac:dyDescent="0.25">
      <c r="A1283" s="136" t="s">
        <v>7473</v>
      </c>
      <c r="B1283" s="136"/>
      <c r="C1283" s="136" t="s">
        <v>7474</v>
      </c>
      <c r="D1283" s="137" t="s">
        <v>15645</v>
      </c>
      <c r="E1283" s="140">
        <v>47.2</v>
      </c>
    </row>
    <row r="1284" spans="1:5" ht="15" customHeight="1" x14ac:dyDescent="0.25">
      <c r="A1284" s="136" t="s">
        <v>7475</v>
      </c>
      <c r="B1284" s="136"/>
      <c r="C1284" s="136" t="s">
        <v>7476</v>
      </c>
      <c r="D1284" s="137" t="s">
        <v>15645</v>
      </c>
      <c r="E1284" s="140">
        <v>75.64</v>
      </c>
    </row>
    <row r="1285" spans="1:5" ht="15" customHeight="1" x14ac:dyDescent="0.25">
      <c r="A1285" s="136" t="s">
        <v>7477</v>
      </c>
      <c r="B1285" s="136"/>
      <c r="C1285" s="136" t="s">
        <v>7478</v>
      </c>
      <c r="D1285" s="137" t="s">
        <v>15645</v>
      </c>
      <c r="E1285" s="140">
        <v>30.43</v>
      </c>
    </row>
    <row r="1286" spans="1:5" ht="15" customHeight="1" x14ac:dyDescent="0.25">
      <c r="A1286" s="136" t="s">
        <v>7479</v>
      </c>
      <c r="B1286" s="136"/>
      <c r="C1286" s="136" t="s">
        <v>7480</v>
      </c>
      <c r="D1286" s="137" t="s">
        <v>15645</v>
      </c>
      <c r="E1286" s="140">
        <v>37.229999999999997</v>
      </c>
    </row>
    <row r="1287" spans="1:5" ht="15" customHeight="1" x14ac:dyDescent="0.25">
      <c r="A1287" s="136" t="s">
        <v>7481</v>
      </c>
      <c r="B1287" s="136"/>
      <c r="C1287" s="136" t="s">
        <v>7482</v>
      </c>
      <c r="D1287" s="137" t="s">
        <v>15645</v>
      </c>
      <c r="E1287" s="140">
        <v>63.97</v>
      </c>
    </row>
    <row r="1288" spans="1:5" ht="15" customHeight="1" x14ac:dyDescent="0.25">
      <c r="A1288" s="136" t="s">
        <v>7483</v>
      </c>
      <c r="B1288" s="136"/>
      <c r="C1288" s="136" t="s">
        <v>7484</v>
      </c>
      <c r="D1288" s="137" t="s">
        <v>15645</v>
      </c>
      <c r="E1288" s="140">
        <v>52.07</v>
      </c>
    </row>
    <row r="1289" spans="1:5" ht="15" customHeight="1" x14ac:dyDescent="0.25">
      <c r="A1289" s="136" t="s">
        <v>7485</v>
      </c>
      <c r="B1289" s="136"/>
      <c r="C1289" s="136" t="s">
        <v>7486</v>
      </c>
      <c r="D1289" s="137" t="s">
        <v>15645</v>
      </c>
      <c r="E1289" s="140">
        <v>83.15</v>
      </c>
    </row>
    <row r="1290" spans="1:5" ht="15" customHeight="1" x14ac:dyDescent="0.25">
      <c r="A1290" s="136" t="s">
        <v>7487</v>
      </c>
      <c r="B1290" s="136"/>
      <c r="C1290" s="136" t="s">
        <v>7488</v>
      </c>
      <c r="D1290" s="137" t="s">
        <v>15645</v>
      </c>
      <c r="E1290" s="140">
        <v>32.5</v>
      </c>
    </row>
    <row r="1291" spans="1:5" ht="15" customHeight="1" x14ac:dyDescent="0.25">
      <c r="A1291" s="136" t="s">
        <v>7489</v>
      </c>
      <c r="B1291" s="136"/>
      <c r="C1291" s="136" t="s">
        <v>7490</v>
      </c>
      <c r="D1291" s="137" t="s">
        <v>15645</v>
      </c>
      <c r="E1291" s="140">
        <v>34.74</v>
      </c>
    </row>
    <row r="1292" spans="1:5" ht="15" customHeight="1" x14ac:dyDescent="0.25">
      <c r="A1292" s="136" t="s">
        <v>7491</v>
      </c>
      <c r="B1292" s="136"/>
      <c r="C1292" s="136" t="s">
        <v>7492</v>
      </c>
      <c r="D1292" s="137" t="s">
        <v>15645</v>
      </c>
      <c r="E1292" s="140">
        <v>58.12</v>
      </c>
    </row>
    <row r="1293" spans="1:5" ht="15" customHeight="1" x14ac:dyDescent="0.25">
      <c r="A1293" s="136" t="s">
        <v>7493</v>
      </c>
      <c r="B1293" s="136"/>
      <c r="C1293" s="136" t="s">
        <v>7494</v>
      </c>
      <c r="D1293" s="137" t="s">
        <v>15645</v>
      </c>
      <c r="E1293" s="140">
        <v>47.2</v>
      </c>
    </row>
    <row r="1294" spans="1:5" ht="15" customHeight="1" x14ac:dyDescent="0.25">
      <c r="A1294" s="136" t="s">
        <v>7495</v>
      </c>
      <c r="B1294" s="136"/>
      <c r="C1294" s="136" t="s">
        <v>7496</v>
      </c>
      <c r="D1294" s="137" t="s">
        <v>15645</v>
      </c>
      <c r="E1294" s="140">
        <v>75.64</v>
      </c>
    </row>
    <row r="1295" spans="1:5" ht="15" customHeight="1" x14ac:dyDescent="0.25">
      <c r="A1295" s="136" t="s">
        <v>7497</v>
      </c>
      <c r="B1295" s="136"/>
      <c r="C1295" s="136" t="s">
        <v>7498</v>
      </c>
      <c r="D1295" s="137" t="s">
        <v>15645</v>
      </c>
      <c r="E1295" s="140">
        <v>30.43</v>
      </c>
    </row>
    <row r="1296" spans="1:5" ht="15" customHeight="1" x14ac:dyDescent="0.25">
      <c r="A1296" s="136" t="s">
        <v>7499</v>
      </c>
      <c r="B1296" s="136"/>
      <c r="C1296" s="136" t="s">
        <v>7500</v>
      </c>
      <c r="D1296" s="137" t="s">
        <v>15645</v>
      </c>
      <c r="E1296" s="140">
        <v>37.229999999999997</v>
      </c>
    </row>
    <row r="1297" spans="1:5" ht="15" customHeight="1" x14ac:dyDescent="0.25">
      <c r="A1297" s="136" t="s">
        <v>7501</v>
      </c>
      <c r="B1297" s="136"/>
      <c r="C1297" s="136" t="s">
        <v>7502</v>
      </c>
      <c r="D1297" s="137" t="s">
        <v>15645</v>
      </c>
      <c r="E1297" s="140">
        <v>63.97</v>
      </c>
    </row>
    <row r="1298" spans="1:5" ht="15" customHeight="1" x14ac:dyDescent="0.25">
      <c r="A1298" s="136" t="s">
        <v>7503</v>
      </c>
      <c r="B1298" s="136"/>
      <c r="C1298" s="136" t="s">
        <v>7504</v>
      </c>
      <c r="D1298" s="137" t="s">
        <v>15645</v>
      </c>
      <c r="E1298" s="140">
        <v>52.07</v>
      </c>
    </row>
    <row r="1299" spans="1:5" ht="15" customHeight="1" x14ac:dyDescent="0.25">
      <c r="A1299" s="136" t="s">
        <v>7505</v>
      </c>
      <c r="B1299" s="136"/>
      <c r="C1299" s="136" t="s">
        <v>7506</v>
      </c>
      <c r="D1299" s="137" t="s">
        <v>15645</v>
      </c>
      <c r="E1299" s="140">
        <v>83.15</v>
      </c>
    </row>
    <row r="1300" spans="1:5" ht="15" customHeight="1" x14ac:dyDescent="0.25">
      <c r="A1300" s="136" t="s">
        <v>7507</v>
      </c>
      <c r="B1300" s="136"/>
      <c r="C1300" s="136" t="s">
        <v>7508</v>
      </c>
      <c r="D1300" s="137" t="s">
        <v>15645</v>
      </c>
      <c r="E1300" s="140">
        <v>32.5</v>
      </c>
    </row>
    <row r="1301" spans="1:5" ht="15" customHeight="1" x14ac:dyDescent="0.25">
      <c r="A1301" s="136" t="s">
        <v>7509</v>
      </c>
      <c r="B1301" s="136"/>
      <c r="C1301" s="136" t="s">
        <v>7510</v>
      </c>
      <c r="D1301" s="137" t="s">
        <v>15645</v>
      </c>
      <c r="E1301" s="140">
        <v>37.229999999999997</v>
      </c>
    </row>
    <row r="1302" spans="1:5" ht="15" customHeight="1" x14ac:dyDescent="0.25">
      <c r="A1302" s="136" t="s">
        <v>7511</v>
      </c>
      <c r="B1302" s="136"/>
      <c r="C1302" s="136" t="s">
        <v>7512</v>
      </c>
      <c r="D1302" s="137" t="s">
        <v>15645</v>
      </c>
      <c r="E1302" s="140">
        <v>63.97</v>
      </c>
    </row>
    <row r="1303" spans="1:5" ht="15" customHeight="1" x14ac:dyDescent="0.25">
      <c r="A1303" s="136" t="s">
        <v>7513</v>
      </c>
      <c r="B1303" s="136"/>
      <c r="C1303" s="136" t="s">
        <v>7514</v>
      </c>
      <c r="D1303" s="137" t="s">
        <v>15645</v>
      </c>
      <c r="E1303" s="140">
        <v>52.07</v>
      </c>
    </row>
    <row r="1304" spans="1:5" ht="15" customHeight="1" x14ac:dyDescent="0.25">
      <c r="A1304" s="136" t="s">
        <v>7515</v>
      </c>
      <c r="B1304" s="136"/>
      <c r="C1304" s="136" t="s">
        <v>7516</v>
      </c>
      <c r="D1304" s="137" t="s">
        <v>15645</v>
      </c>
      <c r="E1304" s="140">
        <v>83.15</v>
      </c>
    </row>
    <row r="1305" spans="1:5" ht="15" customHeight="1" x14ac:dyDescent="0.25">
      <c r="A1305" s="136" t="s">
        <v>7517</v>
      </c>
      <c r="B1305" s="136"/>
      <c r="C1305" s="136" t="s">
        <v>7518</v>
      </c>
      <c r="D1305" s="137" t="s">
        <v>15645</v>
      </c>
      <c r="E1305" s="140">
        <v>32.5</v>
      </c>
    </row>
    <row r="1306" spans="1:5" ht="15" customHeight="1" x14ac:dyDescent="0.25">
      <c r="A1306" s="136" t="s">
        <v>7519</v>
      </c>
      <c r="B1306" s="136"/>
      <c r="C1306" s="136" t="s">
        <v>7520</v>
      </c>
      <c r="D1306" s="137" t="s">
        <v>15645</v>
      </c>
      <c r="E1306" s="140">
        <v>37.229999999999997</v>
      </c>
    </row>
    <row r="1307" spans="1:5" ht="15" customHeight="1" x14ac:dyDescent="0.25">
      <c r="A1307" s="136" t="s">
        <v>7521</v>
      </c>
      <c r="B1307" s="136"/>
      <c r="C1307" s="136" t="s">
        <v>7522</v>
      </c>
      <c r="D1307" s="137" t="s">
        <v>15645</v>
      </c>
      <c r="E1307" s="140">
        <v>63.97</v>
      </c>
    </row>
    <row r="1308" spans="1:5" ht="15" customHeight="1" x14ac:dyDescent="0.25">
      <c r="A1308" s="136" t="s">
        <v>7523</v>
      </c>
      <c r="B1308" s="136"/>
      <c r="C1308" s="136" t="s">
        <v>7524</v>
      </c>
      <c r="D1308" s="137" t="s">
        <v>15645</v>
      </c>
      <c r="E1308" s="140">
        <v>52.07</v>
      </c>
    </row>
    <row r="1309" spans="1:5" ht="15" customHeight="1" x14ac:dyDescent="0.25">
      <c r="A1309" s="136" t="s">
        <v>7525</v>
      </c>
      <c r="B1309" s="136"/>
      <c r="C1309" s="136" t="s">
        <v>7526</v>
      </c>
      <c r="D1309" s="137" t="s">
        <v>15645</v>
      </c>
      <c r="E1309" s="140">
        <v>83.15</v>
      </c>
    </row>
    <row r="1310" spans="1:5" ht="15" customHeight="1" x14ac:dyDescent="0.25">
      <c r="A1310" s="136" t="s">
        <v>7527</v>
      </c>
      <c r="B1310" s="136"/>
      <c r="C1310" s="136" t="s">
        <v>7528</v>
      </c>
      <c r="D1310" s="137" t="s">
        <v>15645</v>
      </c>
      <c r="E1310" s="140">
        <v>32.5</v>
      </c>
    </row>
    <row r="1311" spans="1:5" ht="15" customHeight="1" x14ac:dyDescent="0.25">
      <c r="A1311" s="136" t="s">
        <v>7529</v>
      </c>
      <c r="B1311" s="136"/>
      <c r="C1311" s="136" t="s">
        <v>7530</v>
      </c>
      <c r="D1311" s="137" t="s">
        <v>15645</v>
      </c>
      <c r="E1311" s="140">
        <v>39.72</v>
      </c>
    </row>
    <row r="1312" spans="1:5" ht="15" customHeight="1" x14ac:dyDescent="0.25">
      <c r="A1312" s="136" t="s">
        <v>7531</v>
      </c>
      <c r="B1312" s="136"/>
      <c r="C1312" s="136" t="s">
        <v>7532</v>
      </c>
      <c r="D1312" s="137" t="s">
        <v>15645</v>
      </c>
      <c r="E1312" s="140">
        <v>69.819999999999993</v>
      </c>
    </row>
    <row r="1313" spans="1:5" ht="15" customHeight="1" x14ac:dyDescent="0.25">
      <c r="A1313" s="136" t="s">
        <v>7533</v>
      </c>
      <c r="B1313" s="136"/>
      <c r="C1313" s="136" t="s">
        <v>7534</v>
      </c>
      <c r="D1313" s="137" t="s">
        <v>15645</v>
      </c>
      <c r="E1313" s="140">
        <v>56.94</v>
      </c>
    </row>
    <row r="1314" spans="1:5" ht="15" customHeight="1" x14ac:dyDescent="0.25">
      <c r="A1314" s="136" t="s">
        <v>7535</v>
      </c>
      <c r="B1314" s="136"/>
      <c r="C1314" s="136" t="s">
        <v>7536</v>
      </c>
      <c r="D1314" s="137" t="s">
        <v>15645</v>
      </c>
      <c r="E1314" s="140">
        <v>90.66</v>
      </c>
    </row>
    <row r="1315" spans="1:5" ht="15" customHeight="1" x14ac:dyDescent="0.25">
      <c r="A1315" s="136" t="s">
        <v>7537</v>
      </c>
      <c r="B1315" s="136"/>
      <c r="C1315" s="136" t="s">
        <v>7538</v>
      </c>
      <c r="D1315" s="137" t="s">
        <v>15645</v>
      </c>
      <c r="E1315" s="140">
        <v>34.57</v>
      </c>
    </row>
    <row r="1316" spans="1:5" ht="15" customHeight="1" x14ac:dyDescent="0.25">
      <c r="A1316" s="136" t="s">
        <v>7539</v>
      </c>
      <c r="B1316" s="136"/>
      <c r="C1316" s="136" t="s">
        <v>7540</v>
      </c>
      <c r="D1316" s="137" t="s">
        <v>15645</v>
      </c>
      <c r="E1316" s="140">
        <v>39.72</v>
      </c>
    </row>
    <row r="1317" spans="1:5" ht="15" customHeight="1" x14ac:dyDescent="0.25">
      <c r="A1317" s="136" t="s">
        <v>7541</v>
      </c>
      <c r="B1317" s="136"/>
      <c r="C1317" s="136" t="s">
        <v>7542</v>
      </c>
      <c r="D1317" s="137" t="s">
        <v>15645</v>
      </c>
      <c r="E1317" s="140">
        <v>69.819999999999993</v>
      </c>
    </row>
    <row r="1318" spans="1:5" ht="15" customHeight="1" x14ac:dyDescent="0.25">
      <c r="A1318" s="136" t="s">
        <v>7543</v>
      </c>
      <c r="B1318" s="136"/>
      <c r="C1318" s="136" t="s">
        <v>7544</v>
      </c>
      <c r="D1318" s="137" t="s">
        <v>15645</v>
      </c>
      <c r="E1318" s="140">
        <v>56.94</v>
      </c>
    </row>
    <row r="1319" spans="1:5" ht="15" customHeight="1" x14ac:dyDescent="0.25">
      <c r="A1319" s="136" t="s">
        <v>7545</v>
      </c>
      <c r="B1319" s="136"/>
      <c r="C1319" s="136" t="s">
        <v>7546</v>
      </c>
      <c r="D1319" s="137" t="s">
        <v>15645</v>
      </c>
      <c r="E1319" s="140">
        <v>90.66</v>
      </c>
    </row>
    <row r="1320" spans="1:5" ht="15" customHeight="1" x14ac:dyDescent="0.25">
      <c r="A1320" s="136" t="s">
        <v>7547</v>
      </c>
      <c r="B1320" s="136"/>
      <c r="C1320" s="136" t="s">
        <v>7548</v>
      </c>
      <c r="D1320" s="137" t="s">
        <v>15645</v>
      </c>
      <c r="E1320" s="140">
        <v>34.57</v>
      </c>
    </row>
    <row r="1321" spans="1:5" ht="15" customHeight="1" x14ac:dyDescent="0.25">
      <c r="A1321" s="136" t="s">
        <v>7549</v>
      </c>
      <c r="B1321" s="136"/>
      <c r="C1321" s="136" t="s">
        <v>7550</v>
      </c>
      <c r="D1321" s="137" t="s">
        <v>15645</v>
      </c>
      <c r="E1321" s="140">
        <v>42.21</v>
      </c>
    </row>
    <row r="1322" spans="1:5" ht="15" customHeight="1" x14ac:dyDescent="0.25">
      <c r="A1322" s="136" t="s">
        <v>7551</v>
      </c>
      <c r="B1322" s="136"/>
      <c r="C1322" s="136" t="s">
        <v>7552</v>
      </c>
      <c r="D1322" s="137" t="s">
        <v>15645</v>
      </c>
      <c r="E1322" s="140">
        <v>75.67</v>
      </c>
    </row>
    <row r="1323" spans="1:5" ht="15" customHeight="1" x14ac:dyDescent="0.25">
      <c r="A1323" s="136" t="s">
        <v>7553</v>
      </c>
      <c r="B1323" s="136"/>
      <c r="C1323" s="136" t="s">
        <v>7554</v>
      </c>
      <c r="D1323" s="137" t="s">
        <v>15645</v>
      </c>
      <c r="E1323" s="140">
        <v>61.81</v>
      </c>
    </row>
    <row r="1324" spans="1:5" ht="15" customHeight="1" x14ac:dyDescent="0.25">
      <c r="A1324" s="136" t="s">
        <v>7555</v>
      </c>
      <c r="B1324" s="136"/>
      <c r="C1324" s="136" t="s">
        <v>7556</v>
      </c>
      <c r="D1324" s="137" t="s">
        <v>15645</v>
      </c>
      <c r="E1324" s="140">
        <v>98.17</v>
      </c>
    </row>
    <row r="1325" spans="1:5" ht="15" customHeight="1" x14ac:dyDescent="0.25">
      <c r="A1325" s="136" t="s">
        <v>7557</v>
      </c>
      <c r="B1325" s="136"/>
      <c r="C1325" s="136" t="s">
        <v>7558</v>
      </c>
      <c r="D1325" s="137" t="s">
        <v>15645</v>
      </c>
      <c r="E1325" s="140">
        <v>36.64</v>
      </c>
    </row>
    <row r="1326" spans="1:5" ht="15" customHeight="1" x14ac:dyDescent="0.25">
      <c r="A1326" s="136" t="s">
        <v>7559</v>
      </c>
      <c r="B1326" s="136"/>
      <c r="C1326" s="136" t="s">
        <v>7560</v>
      </c>
      <c r="D1326" s="137" t="s">
        <v>15645</v>
      </c>
      <c r="E1326" s="140">
        <v>59.62</v>
      </c>
    </row>
    <row r="1327" spans="1:5" ht="15" customHeight="1" x14ac:dyDescent="0.25">
      <c r="A1327" s="136" t="s">
        <v>7561</v>
      </c>
      <c r="B1327" s="136"/>
      <c r="C1327" s="136" t="s">
        <v>7562</v>
      </c>
      <c r="D1327" s="137" t="s">
        <v>15645</v>
      </c>
      <c r="E1327" s="140">
        <v>51.63</v>
      </c>
    </row>
    <row r="1328" spans="1:5" ht="15" customHeight="1" x14ac:dyDescent="0.25">
      <c r="A1328" s="136" t="s">
        <v>7563</v>
      </c>
      <c r="B1328" s="136"/>
      <c r="C1328" s="136" t="s">
        <v>7564</v>
      </c>
      <c r="D1328" s="137" t="s">
        <v>15645</v>
      </c>
      <c r="E1328" s="140">
        <v>37.44</v>
      </c>
    </row>
    <row r="1329" spans="1:5" ht="15" customHeight="1" x14ac:dyDescent="0.25">
      <c r="A1329" s="136" t="s">
        <v>7565</v>
      </c>
      <c r="B1329" s="136"/>
      <c r="C1329" s="136" t="s">
        <v>7566</v>
      </c>
      <c r="D1329" s="137" t="s">
        <v>15645</v>
      </c>
      <c r="E1329" s="140">
        <v>39.24</v>
      </c>
    </row>
    <row r="1330" spans="1:5" ht="15" customHeight="1" x14ac:dyDescent="0.25">
      <c r="A1330" s="136" t="s">
        <v>7567</v>
      </c>
      <c r="B1330" s="136"/>
      <c r="C1330" s="136" t="s">
        <v>7568</v>
      </c>
      <c r="D1330" s="137" t="s">
        <v>15645</v>
      </c>
      <c r="E1330" s="140">
        <v>34.61</v>
      </c>
    </row>
    <row r="1331" spans="1:5" ht="15" customHeight="1" x14ac:dyDescent="0.25">
      <c r="A1331" s="136" t="s">
        <v>7569</v>
      </c>
      <c r="B1331" s="136"/>
      <c r="C1331" s="136" t="s">
        <v>7570</v>
      </c>
      <c r="D1331" s="137" t="s">
        <v>15645</v>
      </c>
      <c r="E1331" s="140">
        <v>41.89</v>
      </c>
    </row>
    <row r="1332" spans="1:5" ht="15" customHeight="1" x14ac:dyDescent="0.25">
      <c r="A1332" s="136" t="s">
        <v>7571</v>
      </c>
      <c r="B1332" s="136"/>
      <c r="C1332" s="136" t="s">
        <v>7572</v>
      </c>
      <c r="D1332" s="137" t="s">
        <v>15645</v>
      </c>
      <c r="E1332" s="140">
        <v>58.22</v>
      </c>
    </row>
    <row r="1333" spans="1:5" ht="15" customHeight="1" x14ac:dyDescent="0.25">
      <c r="A1333" s="136" t="s">
        <v>7573</v>
      </c>
      <c r="B1333" s="136"/>
      <c r="C1333" s="136" t="s">
        <v>7574</v>
      </c>
      <c r="D1333" s="137" t="s">
        <v>15645</v>
      </c>
      <c r="E1333" s="140">
        <v>39.659999999999997</v>
      </c>
    </row>
    <row r="1334" spans="1:5" ht="15" customHeight="1" x14ac:dyDescent="0.25">
      <c r="A1334" s="136" t="s">
        <v>7575</v>
      </c>
      <c r="B1334" s="136"/>
      <c r="C1334" s="136" t="s">
        <v>7576</v>
      </c>
      <c r="D1334" s="137" t="s">
        <v>15645</v>
      </c>
      <c r="E1334" s="138">
        <v>6.62</v>
      </c>
    </row>
    <row r="1335" spans="1:5" ht="15" customHeight="1" x14ac:dyDescent="0.25">
      <c r="A1335" s="136" t="s">
        <v>7577</v>
      </c>
      <c r="B1335" s="136"/>
      <c r="C1335" s="136" t="s">
        <v>7578</v>
      </c>
      <c r="D1335" s="137" t="s">
        <v>15645</v>
      </c>
      <c r="E1335" s="140">
        <v>13.16</v>
      </c>
    </row>
    <row r="1336" spans="1:5" ht="15" customHeight="1" x14ac:dyDescent="0.25">
      <c r="A1336" s="136" t="s">
        <v>7579</v>
      </c>
      <c r="B1336" s="136"/>
      <c r="C1336" s="136" t="s">
        <v>7580</v>
      </c>
      <c r="D1336" s="137" t="s">
        <v>15645</v>
      </c>
      <c r="E1336" s="140">
        <v>11.83</v>
      </c>
    </row>
    <row r="1337" spans="1:5" ht="15" customHeight="1" x14ac:dyDescent="0.25">
      <c r="A1337" s="136" t="s">
        <v>7581</v>
      </c>
      <c r="B1337" s="136"/>
      <c r="C1337" s="136" t="s">
        <v>7582</v>
      </c>
      <c r="D1337" s="137" t="s">
        <v>15645</v>
      </c>
      <c r="E1337" s="140">
        <v>17.100000000000001</v>
      </c>
    </row>
    <row r="1338" spans="1:5" ht="15" customHeight="1" x14ac:dyDescent="0.25">
      <c r="A1338" s="136" t="s">
        <v>7583</v>
      </c>
      <c r="B1338" s="136"/>
      <c r="C1338" s="136" t="s">
        <v>7584</v>
      </c>
      <c r="D1338" s="137" t="s">
        <v>15645</v>
      </c>
      <c r="E1338" s="138">
        <v>5.47</v>
      </c>
    </row>
    <row r="1339" spans="1:5" ht="15" customHeight="1" x14ac:dyDescent="0.25">
      <c r="A1339" s="136" t="s">
        <v>7585</v>
      </c>
      <c r="B1339" s="136"/>
      <c r="C1339" s="136" t="s">
        <v>7586</v>
      </c>
      <c r="D1339" s="137" t="s">
        <v>3</v>
      </c>
      <c r="E1339" s="138">
        <v>5.46</v>
      </c>
    </row>
    <row r="1340" spans="1:5" ht="15" customHeight="1" x14ac:dyDescent="0.25">
      <c r="A1340" s="136" t="s">
        <v>7587</v>
      </c>
      <c r="B1340" s="136"/>
      <c r="C1340" s="136" t="s">
        <v>7588</v>
      </c>
      <c r="D1340" s="137" t="s">
        <v>3</v>
      </c>
      <c r="E1340" s="138">
        <v>8.9600000000000009</v>
      </c>
    </row>
    <row r="1341" spans="1:5" ht="15" customHeight="1" x14ac:dyDescent="0.25">
      <c r="A1341" s="136" t="s">
        <v>7589</v>
      </c>
      <c r="B1341" s="136"/>
      <c r="C1341" s="136" t="s">
        <v>7590</v>
      </c>
      <c r="D1341" s="137" t="s">
        <v>3</v>
      </c>
      <c r="E1341" s="138">
        <v>6.32</v>
      </c>
    </row>
    <row r="1342" spans="1:5" ht="15" customHeight="1" x14ac:dyDescent="0.25">
      <c r="A1342" s="136" t="s">
        <v>7591</v>
      </c>
      <c r="B1342" s="136"/>
      <c r="C1342" s="136" t="s">
        <v>7592</v>
      </c>
      <c r="D1342" s="137" t="s">
        <v>3</v>
      </c>
      <c r="E1342" s="138">
        <v>9.82</v>
      </c>
    </row>
    <row r="1343" spans="1:5" ht="15" customHeight="1" x14ac:dyDescent="0.25">
      <c r="A1343" s="136" t="s">
        <v>7593</v>
      </c>
      <c r="B1343" s="136"/>
      <c r="C1343" s="136" t="s">
        <v>7594</v>
      </c>
      <c r="D1343" s="137" t="s">
        <v>3</v>
      </c>
      <c r="E1343" s="138">
        <v>8.19</v>
      </c>
    </row>
    <row r="1344" spans="1:5" ht="15" customHeight="1" x14ac:dyDescent="0.25">
      <c r="A1344" s="136" t="s">
        <v>7595</v>
      </c>
      <c r="B1344" s="136"/>
      <c r="C1344" s="136" t="s">
        <v>7596</v>
      </c>
      <c r="D1344" s="137" t="s">
        <v>3</v>
      </c>
      <c r="E1344" s="140">
        <v>18.59</v>
      </c>
    </row>
    <row r="1345" spans="1:5" ht="15" customHeight="1" x14ac:dyDescent="0.25">
      <c r="A1345" s="136" t="s">
        <v>7597</v>
      </c>
      <c r="B1345" s="136"/>
      <c r="C1345" s="136" t="s">
        <v>7598</v>
      </c>
      <c r="D1345" s="137" t="s">
        <v>3</v>
      </c>
      <c r="E1345" s="140">
        <v>32.44</v>
      </c>
    </row>
    <row r="1346" spans="1:5" ht="15" customHeight="1" x14ac:dyDescent="0.25">
      <c r="A1346" s="136" t="s">
        <v>7599</v>
      </c>
      <c r="B1346" s="136"/>
      <c r="C1346" s="136" t="s">
        <v>7600</v>
      </c>
      <c r="D1346" s="137" t="s">
        <v>3</v>
      </c>
      <c r="E1346" s="140">
        <v>23.76</v>
      </c>
    </row>
    <row r="1347" spans="1:5" ht="15" customHeight="1" x14ac:dyDescent="0.25">
      <c r="A1347" s="136" t="s">
        <v>7601</v>
      </c>
      <c r="B1347" s="136"/>
      <c r="C1347" s="136" t="s">
        <v>7602</v>
      </c>
      <c r="D1347" s="137" t="s">
        <v>3</v>
      </c>
      <c r="E1347" s="140">
        <v>42</v>
      </c>
    </row>
    <row r="1348" spans="1:5" ht="15" customHeight="1" x14ac:dyDescent="0.25">
      <c r="A1348" s="136" t="s">
        <v>7603</v>
      </c>
      <c r="B1348" s="136"/>
      <c r="C1348" s="136" t="s">
        <v>7604</v>
      </c>
      <c r="D1348" s="137" t="s">
        <v>3</v>
      </c>
      <c r="E1348" s="140">
        <v>69.430000000000007</v>
      </c>
    </row>
    <row r="1349" spans="1:5" ht="15" customHeight="1" x14ac:dyDescent="0.25">
      <c r="A1349" s="136" t="s">
        <v>7605</v>
      </c>
      <c r="B1349" s="136"/>
      <c r="C1349" s="136" t="s">
        <v>7606</v>
      </c>
      <c r="D1349" s="137" t="s">
        <v>3</v>
      </c>
      <c r="E1349" s="140">
        <v>15.55</v>
      </c>
    </row>
    <row r="1350" spans="1:5" ht="15" customHeight="1" x14ac:dyDescent="0.25">
      <c r="A1350" s="136" t="s">
        <v>7607</v>
      </c>
      <c r="B1350" s="136"/>
      <c r="C1350" s="136" t="s">
        <v>7608</v>
      </c>
      <c r="D1350" s="137" t="s">
        <v>3</v>
      </c>
      <c r="E1350" s="140">
        <v>99.77</v>
      </c>
    </row>
    <row r="1351" spans="1:5" ht="15" customHeight="1" x14ac:dyDescent="0.25">
      <c r="A1351" s="136" t="s">
        <v>7609</v>
      </c>
      <c r="B1351" s="136"/>
      <c r="C1351" s="136" t="s">
        <v>7610</v>
      </c>
      <c r="D1351" s="137" t="s">
        <v>3</v>
      </c>
      <c r="E1351" s="140">
        <v>20.11</v>
      </c>
    </row>
    <row r="1352" spans="1:5" ht="15" customHeight="1" x14ac:dyDescent="0.25">
      <c r="A1352" s="136" t="s">
        <v>7611</v>
      </c>
      <c r="B1352" s="136"/>
      <c r="C1352" s="136" t="s">
        <v>7612</v>
      </c>
      <c r="D1352" s="137" t="s">
        <v>3</v>
      </c>
      <c r="E1352" s="140">
        <v>21.58</v>
      </c>
    </row>
    <row r="1353" spans="1:5" ht="15" customHeight="1" x14ac:dyDescent="0.25">
      <c r="A1353" s="136" t="s">
        <v>7613</v>
      </c>
      <c r="B1353" s="136"/>
      <c r="C1353" s="136" t="s">
        <v>7614</v>
      </c>
      <c r="D1353" s="137" t="s">
        <v>3</v>
      </c>
      <c r="E1353" s="140">
        <v>25.52</v>
      </c>
    </row>
    <row r="1354" spans="1:5" ht="15" customHeight="1" x14ac:dyDescent="0.25">
      <c r="A1354" s="136" t="s">
        <v>7615</v>
      </c>
      <c r="B1354" s="136"/>
      <c r="C1354" s="136" t="s">
        <v>7616</v>
      </c>
      <c r="D1354" s="137" t="s">
        <v>3</v>
      </c>
      <c r="E1354" s="140">
        <v>38.770000000000003</v>
      </c>
    </row>
    <row r="1355" spans="1:5" ht="15" customHeight="1" x14ac:dyDescent="0.25">
      <c r="A1355" s="136" t="s">
        <v>7617</v>
      </c>
      <c r="B1355" s="136"/>
      <c r="C1355" s="136" t="s">
        <v>7618</v>
      </c>
      <c r="D1355" s="137" t="s">
        <v>3</v>
      </c>
      <c r="E1355" s="140">
        <v>37.53</v>
      </c>
    </row>
    <row r="1356" spans="1:5" ht="15" customHeight="1" x14ac:dyDescent="0.25">
      <c r="A1356" s="136" t="s">
        <v>7619</v>
      </c>
      <c r="B1356" s="136"/>
      <c r="C1356" s="136" t="s">
        <v>7620</v>
      </c>
      <c r="D1356" s="137" t="s">
        <v>3</v>
      </c>
      <c r="E1356" s="140">
        <v>47.88</v>
      </c>
    </row>
    <row r="1357" spans="1:5" ht="15" customHeight="1" x14ac:dyDescent="0.25">
      <c r="A1357" s="136" t="s">
        <v>7621</v>
      </c>
      <c r="B1357" s="136"/>
      <c r="C1357" s="136" t="s">
        <v>7622</v>
      </c>
      <c r="D1357" s="137" t="s">
        <v>3</v>
      </c>
      <c r="E1357" s="140">
        <v>68.540000000000006</v>
      </c>
    </row>
    <row r="1358" spans="1:5" ht="15" customHeight="1" x14ac:dyDescent="0.25">
      <c r="A1358" s="136" t="s">
        <v>7623</v>
      </c>
      <c r="B1358" s="136"/>
      <c r="C1358" s="136" t="s">
        <v>7624</v>
      </c>
      <c r="D1358" s="137" t="s">
        <v>3</v>
      </c>
      <c r="E1358" s="140">
        <v>74</v>
      </c>
    </row>
    <row r="1359" spans="1:5" ht="15" customHeight="1" x14ac:dyDescent="0.25">
      <c r="A1359" s="136" t="s">
        <v>7625</v>
      </c>
      <c r="B1359" s="136"/>
      <c r="C1359" s="136" t="s">
        <v>7626</v>
      </c>
      <c r="D1359" s="137" t="s">
        <v>3</v>
      </c>
      <c r="E1359" s="138">
        <v>0.81</v>
      </c>
    </row>
    <row r="1360" spans="1:5" ht="15" customHeight="1" x14ac:dyDescent="0.25">
      <c r="A1360" s="136" t="s">
        <v>7627</v>
      </c>
      <c r="B1360" s="136"/>
      <c r="C1360" s="136" t="s">
        <v>7628</v>
      </c>
      <c r="D1360" s="137" t="s">
        <v>3</v>
      </c>
      <c r="E1360" s="140">
        <v>21.4</v>
      </c>
    </row>
    <row r="1361" spans="1:5" ht="15" customHeight="1" x14ac:dyDescent="0.25">
      <c r="A1361" s="136" t="s">
        <v>7629</v>
      </c>
      <c r="B1361" s="136"/>
      <c r="C1361" s="136" t="s">
        <v>7630</v>
      </c>
      <c r="D1361" s="137" t="s">
        <v>3</v>
      </c>
      <c r="E1361" s="140">
        <v>23</v>
      </c>
    </row>
    <row r="1362" spans="1:5" ht="15" customHeight="1" x14ac:dyDescent="0.25">
      <c r="A1362" s="136" t="s">
        <v>7631</v>
      </c>
      <c r="B1362" s="136"/>
      <c r="C1362" s="136" t="s">
        <v>7632</v>
      </c>
      <c r="D1362" s="137" t="s">
        <v>3</v>
      </c>
      <c r="E1362" s="140">
        <v>30.1</v>
      </c>
    </row>
    <row r="1363" spans="1:5" ht="15" customHeight="1" x14ac:dyDescent="0.25">
      <c r="A1363" s="136" t="s">
        <v>7633</v>
      </c>
      <c r="B1363" s="136"/>
      <c r="C1363" s="136" t="s">
        <v>7634</v>
      </c>
      <c r="D1363" s="137" t="s">
        <v>3</v>
      </c>
      <c r="E1363" s="139">
        <v>150.13999999999999</v>
      </c>
    </row>
    <row r="1364" spans="1:5" ht="15" customHeight="1" x14ac:dyDescent="0.25">
      <c r="A1364" s="136" t="s">
        <v>7635</v>
      </c>
      <c r="B1364" s="136"/>
      <c r="C1364" s="136" t="s">
        <v>7636</v>
      </c>
      <c r="D1364" s="137" t="s">
        <v>3</v>
      </c>
      <c r="E1364" s="140">
        <v>45.43</v>
      </c>
    </row>
    <row r="1365" spans="1:5" ht="15" customHeight="1" x14ac:dyDescent="0.25">
      <c r="A1365" s="136" t="s">
        <v>7637</v>
      </c>
      <c r="B1365" s="136"/>
      <c r="C1365" s="136" t="s">
        <v>7638</v>
      </c>
      <c r="D1365" s="137" t="s">
        <v>3</v>
      </c>
      <c r="E1365" s="140">
        <v>51.39</v>
      </c>
    </row>
    <row r="1366" spans="1:5" ht="15" customHeight="1" x14ac:dyDescent="0.25">
      <c r="A1366" s="136" t="s">
        <v>7639</v>
      </c>
      <c r="B1366" s="136"/>
      <c r="C1366" s="136" t="s">
        <v>7640</v>
      </c>
      <c r="D1366" s="137" t="s">
        <v>3</v>
      </c>
      <c r="E1366" s="140">
        <v>57.77</v>
      </c>
    </row>
    <row r="1367" spans="1:5" ht="15" customHeight="1" x14ac:dyDescent="0.25">
      <c r="A1367" s="136" t="s">
        <v>7641</v>
      </c>
      <c r="B1367" s="136"/>
      <c r="C1367" s="136" t="s">
        <v>7642</v>
      </c>
      <c r="D1367" s="137" t="s">
        <v>3</v>
      </c>
      <c r="E1367" s="140">
        <v>84.69</v>
      </c>
    </row>
    <row r="1368" spans="1:5" ht="15" customHeight="1" x14ac:dyDescent="0.25">
      <c r="A1368" s="136" t="s">
        <v>7643</v>
      </c>
      <c r="B1368" s="136"/>
      <c r="C1368" s="136" t="s">
        <v>7644</v>
      </c>
      <c r="D1368" s="137" t="s">
        <v>3</v>
      </c>
      <c r="E1368" s="139">
        <v>115.59</v>
      </c>
    </row>
    <row r="1369" spans="1:5" ht="15" customHeight="1" x14ac:dyDescent="0.25">
      <c r="A1369" s="136" t="s">
        <v>7645</v>
      </c>
      <c r="B1369" s="136"/>
      <c r="C1369" s="136" t="s">
        <v>7646</v>
      </c>
      <c r="D1369" s="137" t="s">
        <v>3</v>
      </c>
      <c r="E1369" s="139">
        <v>245.94</v>
      </c>
    </row>
    <row r="1370" spans="1:5" ht="15" customHeight="1" x14ac:dyDescent="0.25">
      <c r="A1370" s="136" t="s">
        <v>7647</v>
      </c>
      <c r="B1370" s="136"/>
      <c r="C1370" s="136" t="s">
        <v>7648</v>
      </c>
      <c r="D1370" s="137" t="s">
        <v>3</v>
      </c>
      <c r="E1370" s="140">
        <v>38.229999999999997</v>
      </c>
    </row>
    <row r="1371" spans="1:5" ht="15" customHeight="1" x14ac:dyDescent="0.25">
      <c r="A1371" s="136" t="s">
        <v>7649</v>
      </c>
      <c r="B1371" s="136"/>
      <c r="C1371" s="136" t="s">
        <v>7650</v>
      </c>
      <c r="D1371" s="137" t="s">
        <v>3</v>
      </c>
      <c r="E1371" s="140">
        <v>43.67</v>
      </c>
    </row>
    <row r="1372" spans="1:5" ht="15" customHeight="1" x14ac:dyDescent="0.25">
      <c r="A1372" s="136" t="s">
        <v>7651</v>
      </c>
      <c r="B1372" s="136"/>
      <c r="C1372" s="136" t="s">
        <v>7652</v>
      </c>
      <c r="D1372" s="137" t="s">
        <v>3</v>
      </c>
      <c r="E1372" s="140">
        <v>55.93</v>
      </c>
    </row>
    <row r="1373" spans="1:5" ht="15" customHeight="1" x14ac:dyDescent="0.25">
      <c r="A1373" s="136" t="s">
        <v>7653</v>
      </c>
      <c r="B1373" s="136"/>
      <c r="C1373" s="136" t="s">
        <v>7654</v>
      </c>
      <c r="D1373" s="137" t="s">
        <v>3</v>
      </c>
      <c r="E1373" s="140">
        <v>72.709999999999994</v>
      </c>
    </row>
    <row r="1374" spans="1:5" ht="15" customHeight="1" x14ac:dyDescent="0.25">
      <c r="A1374" s="136" t="s">
        <v>7655</v>
      </c>
      <c r="B1374" s="136"/>
      <c r="C1374" s="136" t="s">
        <v>7656</v>
      </c>
      <c r="D1374" s="137" t="s">
        <v>3</v>
      </c>
      <c r="E1374" s="140">
        <v>82.86</v>
      </c>
    </row>
    <row r="1375" spans="1:5" ht="15" customHeight="1" x14ac:dyDescent="0.25">
      <c r="A1375" s="136" t="s">
        <v>7657</v>
      </c>
      <c r="B1375" s="136"/>
      <c r="C1375" s="136" t="s">
        <v>7658</v>
      </c>
      <c r="D1375" s="137" t="s">
        <v>3</v>
      </c>
      <c r="E1375" s="140">
        <v>96.58</v>
      </c>
    </row>
    <row r="1376" spans="1:5" ht="15" customHeight="1" x14ac:dyDescent="0.25">
      <c r="A1376" s="136" t="s">
        <v>7659</v>
      </c>
      <c r="B1376" s="136"/>
      <c r="C1376" s="136" t="s">
        <v>7660</v>
      </c>
      <c r="D1376" s="137" t="s">
        <v>3</v>
      </c>
      <c r="E1376" s="139">
        <v>137.81</v>
      </c>
    </row>
    <row r="1377" spans="1:5" ht="15" customHeight="1" x14ac:dyDescent="0.25">
      <c r="A1377" s="136" t="s">
        <v>7661</v>
      </c>
      <c r="B1377" s="136"/>
      <c r="C1377" s="136" t="s">
        <v>7662</v>
      </c>
      <c r="D1377" s="137" t="s">
        <v>3</v>
      </c>
      <c r="E1377" s="139">
        <v>177.57</v>
      </c>
    </row>
    <row r="1378" spans="1:5" ht="15" customHeight="1" x14ac:dyDescent="0.25">
      <c r="A1378" s="136" t="s">
        <v>7663</v>
      </c>
      <c r="B1378" s="136"/>
      <c r="C1378" s="136" t="s">
        <v>7664</v>
      </c>
      <c r="D1378" s="137" t="s">
        <v>15645</v>
      </c>
      <c r="E1378" s="140">
        <v>30.33</v>
      </c>
    </row>
    <row r="1379" spans="1:5" ht="15" customHeight="1" x14ac:dyDescent="0.25">
      <c r="A1379" s="136" t="s">
        <v>7665</v>
      </c>
      <c r="B1379" s="136"/>
      <c r="C1379" s="136" t="s">
        <v>7666</v>
      </c>
      <c r="D1379" s="137" t="s">
        <v>15645</v>
      </c>
      <c r="E1379" s="140">
        <v>30.33</v>
      </c>
    </row>
    <row r="1380" spans="1:5" ht="15" customHeight="1" x14ac:dyDescent="0.25">
      <c r="A1380" s="136" t="s">
        <v>7667</v>
      </c>
      <c r="B1380" s="136"/>
      <c r="C1380" s="136" t="s">
        <v>7668</v>
      </c>
      <c r="D1380" s="137" t="s">
        <v>15645</v>
      </c>
      <c r="E1380" s="140">
        <v>30.33</v>
      </c>
    </row>
    <row r="1381" spans="1:5" ht="15" customHeight="1" x14ac:dyDescent="0.25">
      <c r="A1381" s="136" t="s">
        <v>7669</v>
      </c>
      <c r="B1381" s="136"/>
      <c r="C1381" s="136" t="s">
        <v>7670</v>
      </c>
      <c r="D1381" s="137" t="s">
        <v>15645</v>
      </c>
      <c r="E1381" s="140">
        <v>31.1</v>
      </c>
    </row>
    <row r="1382" spans="1:5" ht="15" customHeight="1" x14ac:dyDescent="0.25">
      <c r="A1382" s="136" t="s">
        <v>7671</v>
      </c>
      <c r="B1382" s="136"/>
      <c r="C1382" s="136" t="s">
        <v>7672</v>
      </c>
      <c r="D1382" s="137" t="s">
        <v>15645</v>
      </c>
      <c r="E1382" s="140">
        <v>31.87</v>
      </c>
    </row>
    <row r="1383" spans="1:5" ht="15" customHeight="1" x14ac:dyDescent="0.25">
      <c r="A1383" s="136" t="s">
        <v>7673</v>
      </c>
      <c r="B1383" s="136"/>
      <c r="C1383" s="136" t="s">
        <v>7674</v>
      </c>
      <c r="D1383" s="137" t="s">
        <v>3</v>
      </c>
      <c r="E1383" s="140">
        <v>12.15</v>
      </c>
    </row>
    <row r="1384" spans="1:5" ht="15" customHeight="1" x14ac:dyDescent="0.25">
      <c r="A1384" s="136" t="s">
        <v>7675</v>
      </c>
      <c r="B1384" s="136"/>
      <c r="C1384" s="136" t="s">
        <v>7676</v>
      </c>
      <c r="D1384" s="137" t="s">
        <v>3</v>
      </c>
      <c r="E1384" s="140">
        <v>45</v>
      </c>
    </row>
    <row r="1385" spans="1:5" ht="15" customHeight="1" x14ac:dyDescent="0.25">
      <c r="A1385" s="136" t="s">
        <v>7677</v>
      </c>
      <c r="B1385" s="136"/>
      <c r="C1385" s="136" t="s">
        <v>7678</v>
      </c>
      <c r="D1385" s="137" t="s">
        <v>3</v>
      </c>
      <c r="E1385" s="140">
        <v>53.32</v>
      </c>
    </row>
    <row r="1386" spans="1:5" ht="15" customHeight="1" x14ac:dyDescent="0.25">
      <c r="A1386" s="136" t="s">
        <v>7679</v>
      </c>
      <c r="B1386" s="136"/>
      <c r="C1386" s="136" t="s">
        <v>7680</v>
      </c>
      <c r="D1386" s="137" t="s">
        <v>3</v>
      </c>
      <c r="E1386" s="140">
        <v>63.13</v>
      </c>
    </row>
    <row r="1387" spans="1:5" ht="15" customHeight="1" x14ac:dyDescent="0.25">
      <c r="A1387" s="136" t="s">
        <v>7681</v>
      </c>
      <c r="B1387" s="136"/>
      <c r="C1387" s="136" t="s">
        <v>7682</v>
      </c>
      <c r="D1387" s="137" t="s">
        <v>3</v>
      </c>
      <c r="E1387" s="140">
        <v>52.96</v>
      </c>
    </row>
    <row r="1388" spans="1:5" ht="15" customHeight="1" x14ac:dyDescent="0.25">
      <c r="A1388" s="136" t="s">
        <v>7683</v>
      </c>
      <c r="B1388" s="136"/>
      <c r="C1388" s="136" t="s">
        <v>7684</v>
      </c>
      <c r="D1388" s="137" t="s">
        <v>3</v>
      </c>
      <c r="E1388" s="140">
        <v>62.77</v>
      </c>
    </row>
    <row r="1389" spans="1:5" ht="15" customHeight="1" x14ac:dyDescent="0.25">
      <c r="A1389" s="136" t="s">
        <v>7685</v>
      </c>
      <c r="B1389" s="136"/>
      <c r="C1389" s="136" t="s">
        <v>7686</v>
      </c>
      <c r="D1389" s="137" t="s">
        <v>15645</v>
      </c>
      <c r="E1389" s="138">
        <v>7.38</v>
      </c>
    </row>
    <row r="1390" spans="1:5" ht="15" customHeight="1" x14ac:dyDescent="0.25">
      <c r="A1390" s="136" t="s">
        <v>7687</v>
      </c>
      <c r="B1390" s="136"/>
      <c r="C1390" s="136" t="s">
        <v>7688</v>
      </c>
      <c r="D1390" s="137" t="s">
        <v>15645</v>
      </c>
      <c r="E1390" s="138">
        <v>7.71</v>
      </c>
    </row>
    <row r="1391" spans="1:5" ht="15" customHeight="1" x14ac:dyDescent="0.25">
      <c r="A1391" s="136" t="s">
        <v>7689</v>
      </c>
      <c r="B1391" s="136"/>
      <c r="C1391" s="136" t="s">
        <v>7690</v>
      </c>
      <c r="D1391" s="137" t="s">
        <v>3</v>
      </c>
      <c r="E1391" s="139">
        <v>113.53</v>
      </c>
    </row>
    <row r="1392" spans="1:5" ht="15" customHeight="1" x14ac:dyDescent="0.25">
      <c r="A1392" s="136" t="s">
        <v>7691</v>
      </c>
      <c r="B1392" s="136"/>
      <c r="C1392" s="136" t="s">
        <v>7692</v>
      </c>
      <c r="D1392" s="137" t="s">
        <v>3</v>
      </c>
      <c r="E1392" s="140">
        <v>91.02</v>
      </c>
    </row>
    <row r="1393" spans="1:5" ht="15" customHeight="1" x14ac:dyDescent="0.25">
      <c r="A1393" s="136" t="s">
        <v>7693</v>
      </c>
      <c r="B1393" s="136"/>
      <c r="C1393" s="136" t="s">
        <v>7694</v>
      </c>
      <c r="D1393" s="137" t="s">
        <v>3</v>
      </c>
      <c r="E1393" s="139">
        <v>128.05000000000001</v>
      </c>
    </row>
    <row r="1394" spans="1:5" ht="15" customHeight="1" x14ac:dyDescent="0.25">
      <c r="A1394" s="136" t="s">
        <v>7695</v>
      </c>
      <c r="B1394" s="136"/>
      <c r="C1394" s="136" t="s">
        <v>7696</v>
      </c>
      <c r="D1394" s="137" t="s">
        <v>3</v>
      </c>
      <c r="E1394" s="139">
        <v>104.71</v>
      </c>
    </row>
    <row r="1395" spans="1:5" ht="15" customHeight="1" x14ac:dyDescent="0.25">
      <c r="A1395" s="136" t="s">
        <v>7697</v>
      </c>
      <c r="B1395" s="136"/>
      <c r="C1395" s="136" t="s">
        <v>7698</v>
      </c>
      <c r="D1395" s="137" t="s">
        <v>3</v>
      </c>
      <c r="E1395" s="139">
        <v>140.52000000000001</v>
      </c>
    </row>
    <row r="1396" spans="1:5" ht="15" customHeight="1" x14ac:dyDescent="0.25">
      <c r="A1396" s="136" t="s">
        <v>7699</v>
      </c>
      <c r="B1396" s="136"/>
      <c r="C1396" s="136" t="s">
        <v>7700</v>
      </c>
      <c r="D1396" s="137" t="s">
        <v>3</v>
      </c>
      <c r="E1396" s="139">
        <v>120.36</v>
      </c>
    </row>
    <row r="1397" spans="1:5" ht="15" customHeight="1" x14ac:dyDescent="0.25">
      <c r="A1397" s="136" t="s">
        <v>7701</v>
      </c>
      <c r="B1397" s="136"/>
      <c r="C1397" s="136" t="s">
        <v>7702</v>
      </c>
      <c r="D1397" s="137" t="s">
        <v>3</v>
      </c>
      <c r="E1397" s="139">
        <v>171.96</v>
      </c>
    </row>
    <row r="1398" spans="1:5" ht="15" customHeight="1" x14ac:dyDescent="0.25">
      <c r="A1398" s="136" t="s">
        <v>7703</v>
      </c>
      <c r="B1398" s="136"/>
      <c r="C1398" s="136" t="s">
        <v>7704</v>
      </c>
      <c r="D1398" s="137" t="s">
        <v>3</v>
      </c>
      <c r="E1398" s="139">
        <v>148.11000000000001</v>
      </c>
    </row>
    <row r="1399" spans="1:5" ht="15" customHeight="1" x14ac:dyDescent="0.25">
      <c r="A1399" s="136" t="s">
        <v>7705</v>
      </c>
      <c r="B1399" s="136"/>
      <c r="C1399" s="136" t="s">
        <v>7706</v>
      </c>
      <c r="D1399" s="137" t="s">
        <v>3</v>
      </c>
      <c r="E1399" s="139">
        <v>202.33</v>
      </c>
    </row>
    <row r="1400" spans="1:5" ht="15" customHeight="1" x14ac:dyDescent="0.25">
      <c r="A1400" s="136" t="s">
        <v>7707</v>
      </c>
      <c r="B1400" s="136"/>
      <c r="C1400" s="136" t="s">
        <v>7708</v>
      </c>
      <c r="D1400" s="137" t="s">
        <v>3</v>
      </c>
      <c r="E1400" s="139">
        <v>112.5</v>
      </c>
    </row>
    <row r="1401" spans="1:5" ht="15" customHeight="1" x14ac:dyDescent="0.25">
      <c r="A1401" s="136" t="s">
        <v>7709</v>
      </c>
      <c r="B1401" s="136"/>
      <c r="C1401" s="136" t="s">
        <v>7710</v>
      </c>
      <c r="D1401" s="137" t="s">
        <v>3</v>
      </c>
      <c r="E1401" s="140">
        <v>90.31</v>
      </c>
    </row>
    <row r="1402" spans="1:5" ht="15" customHeight="1" x14ac:dyDescent="0.25">
      <c r="A1402" s="136" t="s">
        <v>7711</v>
      </c>
      <c r="B1402" s="136"/>
      <c r="C1402" s="136" t="s">
        <v>7712</v>
      </c>
      <c r="D1402" s="137" t="s">
        <v>3</v>
      </c>
      <c r="E1402" s="139">
        <v>125.05</v>
      </c>
    </row>
    <row r="1403" spans="1:5" ht="15" customHeight="1" x14ac:dyDescent="0.25">
      <c r="A1403" s="136" t="s">
        <v>7713</v>
      </c>
      <c r="B1403" s="136"/>
      <c r="C1403" s="136" t="s">
        <v>7714</v>
      </c>
      <c r="D1403" s="137" t="s">
        <v>3</v>
      </c>
      <c r="E1403" s="139">
        <v>103.41</v>
      </c>
    </row>
    <row r="1404" spans="1:5" ht="15" customHeight="1" x14ac:dyDescent="0.25">
      <c r="A1404" s="136" t="s">
        <v>7715</v>
      </c>
      <c r="B1404" s="136"/>
      <c r="C1404" s="136" t="s">
        <v>7716</v>
      </c>
      <c r="D1404" s="137" t="s">
        <v>3</v>
      </c>
      <c r="E1404" s="139">
        <v>141.24</v>
      </c>
    </row>
    <row r="1405" spans="1:5" ht="15" customHeight="1" x14ac:dyDescent="0.25">
      <c r="A1405" s="136" t="s">
        <v>7717</v>
      </c>
      <c r="B1405" s="136"/>
      <c r="C1405" s="136" t="s">
        <v>7718</v>
      </c>
      <c r="D1405" s="137" t="s">
        <v>3</v>
      </c>
      <c r="E1405" s="139">
        <v>117.03</v>
      </c>
    </row>
    <row r="1406" spans="1:5" ht="15" customHeight="1" x14ac:dyDescent="0.25">
      <c r="A1406" s="136" t="s">
        <v>7719</v>
      </c>
      <c r="B1406" s="136"/>
      <c r="C1406" s="136" t="s">
        <v>7720</v>
      </c>
      <c r="D1406" s="137" t="s">
        <v>3</v>
      </c>
      <c r="E1406" s="139">
        <v>170.29</v>
      </c>
    </row>
    <row r="1407" spans="1:5" ht="15" customHeight="1" x14ac:dyDescent="0.25">
      <c r="A1407" s="136" t="s">
        <v>7721</v>
      </c>
      <c r="B1407" s="136"/>
      <c r="C1407" s="136" t="s">
        <v>7722</v>
      </c>
      <c r="D1407" s="137" t="s">
        <v>3</v>
      </c>
      <c r="E1407" s="139">
        <v>149.16999999999999</v>
      </c>
    </row>
    <row r="1408" spans="1:5" ht="15" customHeight="1" x14ac:dyDescent="0.25">
      <c r="A1408" s="136" t="s">
        <v>7723</v>
      </c>
      <c r="B1408" s="136"/>
      <c r="C1408" s="136" t="s">
        <v>7724</v>
      </c>
      <c r="D1408" s="137" t="s">
        <v>3</v>
      </c>
      <c r="E1408" s="139">
        <v>204.48</v>
      </c>
    </row>
    <row r="1409" spans="1:5" ht="15" customHeight="1" x14ac:dyDescent="0.25">
      <c r="A1409" s="136" t="s">
        <v>7725</v>
      </c>
      <c r="B1409" s="136"/>
      <c r="C1409" s="136" t="s">
        <v>7726</v>
      </c>
      <c r="D1409" s="137" t="s">
        <v>3</v>
      </c>
      <c r="E1409" s="140">
        <v>13.82</v>
      </c>
    </row>
    <row r="1410" spans="1:5" ht="15" customHeight="1" x14ac:dyDescent="0.25">
      <c r="A1410" s="136" t="s">
        <v>7727</v>
      </c>
      <c r="B1410" s="136"/>
      <c r="C1410" s="136" t="s">
        <v>7728</v>
      </c>
      <c r="D1410" s="137" t="s">
        <v>3</v>
      </c>
      <c r="E1410" s="140">
        <v>12.45</v>
      </c>
    </row>
    <row r="1411" spans="1:5" ht="15" customHeight="1" x14ac:dyDescent="0.25">
      <c r="A1411" s="136" t="s">
        <v>7729</v>
      </c>
      <c r="B1411" s="136"/>
      <c r="C1411" s="136" t="s">
        <v>7730</v>
      </c>
      <c r="D1411" s="137" t="s">
        <v>3</v>
      </c>
      <c r="E1411" s="140">
        <v>14.42</v>
      </c>
    </row>
    <row r="1412" spans="1:5" ht="15" customHeight="1" x14ac:dyDescent="0.25">
      <c r="A1412" s="136" t="s">
        <v>7731</v>
      </c>
      <c r="B1412" s="136"/>
      <c r="C1412" s="136" t="s">
        <v>7732</v>
      </c>
      <c r="D1412" s="137" t="s">
        <v>3</v>
      </c>
      <c r="E1412" s="140">
        <v>18.28</v>
      </c>
    </row>
    <row r="1413" spans="1:5" ht="15" customHeight="1" x14ac:dyDescent="0.25">
      <c r="A1413" s="136" t="s">
        <v>7733</v>
      </c>
      <c r="B1413" s="136"/>
      <c r="C1413" s="136" t="s">
        <v>7734</v>
      </c>
      <c r="D1413" s="137" t="s">
        <v>3</v>
      </c>
      <c r="E1413" s="140">
        <v>18.45</v>
      </c>
    </row>
    <row r="1414" spans="1:5" ht="15" customHeight="1" x14ac:dyDescent="0.25">
      <c r="A1414" s="136" t="s">
        <v>7735</v>
      </c>
      <c r="B1414" s="136"/>
      <c r="C1414" s="136" t="s">
        <v>7736</v>
      </c>
      <c r="D1414" s="137" t="s">
        <v>15645</v>
      </c>
      <c r="E1414" s="140">
        <v>69.010000000000005</v>
      </c>
    </row>
    <row r="1415" spans="1:5" ht="15" customHeight="1" x14ac:dyDescent="0.25">
      <c r="A1415" s="136" t="s">
        <v>7737</v>
      </c>
      <c r="B1415" s="136"/>
      <c r="C1415" s="136" t="s">
        <v>7738</v>
      </c>
      <c r="D1415" s="137" t="s">
        <v>15645</v>
      </c>
      <c r="E1415" s="140">
        <v>83.45</v>
      </c>
    </row>
    <row r="1416" spans="1:5" ht="15" customHeight="1" x14ac:dyDescent="0.25">
      <c r="A1416" s="136" t="s">
        <v>7739</v>
      </c>
      <c r="B1416" s="136"/>
      <c r="C1416" s="136" t="s">
        <v>7740</v>
      </c>
      <c r="D1416" s="137" t="s">
        <v>15645</v>
      </c>
      <c r="E1416" s="140">
        <v>65.81</v>
      </c>
    </row>
    <row r="1417" spans="1:5" ht="15" customHeight="1" x14ac:dyDescent="0.25">
      <c r="A1417" s="136" t="s">
        <v>7741</v>
      </c>
      <c r="B1417" s="136"/>
      <c r="C1417" s="136" t="s">
        <v>7742</v>
      </c>
      <c r="D1417" s="137" t="s">
        <v>15645</v>
      </c>
      <c r="E1417" s="140">
        <v>53.48</v>
      </c>
    </row>
    <row r="1418" spans="1:5" ht="15" customHeight="1" x14ac:dyDescent="0.25">
      <c r="A1418" s="136" t="s">
        <v>7743</v>
      </c>
      <c r="B1418" s="136"/>
      <c r="C1418" s="136" t="s">
        <v>7744</v>
      </c>
      <c r="D1418" s="137" t="s">
        <v>15645</v>
      </c>
      <c r="E1418" s="139">
        <v>103.09</v>
      </c>
    </row>
    <row r="1419" spans="1:5" ht="15" customHeight="1" x14ac:dyDescent="0.25">
      <c r="A1419" s="136" t="s">
        <v>7745</v>
      </c>
      <c r="B1419" s="136"/>
      <c r="C1419" s="136" t="s">
        <v>7746</v>
      </c>
      <c r="D1419" s="137" t="s">
        <v>15645</v>
      </c>
      <c r="E1419" s="140">
        <v>77.569999999999993</v>
      </c>
    </row>
    <row r="1420" spans="1:5" ht="15" customHeight="1" x14ac:dyDescent="0.25">
      <c r="A1420" s="136" t="s">
        <v>7747</v>
      </c>
      <c r="B1420" s="136"/>
      <c r="C1420" s="136" t="s">
        <v>7748</v>
      </c>
      <c r="D1420" s="137" t="s">
        <v>15645</v>
      </c>
      <c r="E1420" s="140">
        <v>71.47</v>
      </c>
    </row>
    <row r="1421" spans="1:5" ht="15" customHeight="1" x14ac:dyDescent="0.25">
      <c r="A1421" s="136" t="s">
        <v>7749</v>
      </c>
      <c r="B1421" s="136"/>
      <c r="C1421" s="136" t="s">
        <v>7750</v>
      </c>
      <c r="D1421" s="137" t="s">
        <v>15645</v>
      </c>
      <c r="E1421" s="140">
        <v>45.95</v>
      </c>
    </row>
    <row r="1422" spans="1:5" ht="15" customHeight="1" x14ac:dyDescent="0.25">
      <c r="A1422" s="136" t="s">
        <v>7751</v>
      </c>
      <c r="B1422" s="136"/>
      <c r="C1422" s="136" t="s">
        <v>7752</v>
      </c>
      <c r="D1422" s="137" t="s">
        <v>15645</v>
      </c>
      <c r="E1422" s="139">
        <v>190.02</v>
      </c>
    </row>
    <row r="1423" spans="1:5" ht="15" customHeight="1" x14ac:dyDescent="0.25">
      <c r="A1423" s="136" t="s">
        <v>7753</v>
      </c>
      <c r="B1423" s="136"/>
      <c r="C1423" s="136" t="s">
        <v>7754</v>
      </c>
      <c r="D1423" s="137" t="s">
        <v>15645</v>
      </c>
      <c r="E1423" s="139">
        <v>212.66</v>
      </c>
    </row>
    <row r="1424" spans="1:5" ht="15" customHeight="1" x14ac:dyDescent="0.25">
      <c r="A1424" s="136" t="s">
        <v>7755</v>
      </c>
      <c r="B1424" s="136"/>
      <c r="C1424" s="136" t="s">
        <v>7756</v>
      </c>
      <c r="D1424" s="137" t="s">
        <v>15645</v>
      </c>
      <c r="E1424" s="139">
        <v>184.65</v>
      </c>
    </row>
    <row r="1425" spans="1:5" ht="15" customHeight="1" x14ac:dyDescent="0.25">
      <c r="A1425" s="136" t="s">
        <v>7757</v>
      </c>
      <c r="B1425" s="136"/>
      <c r="C1425" s="136" t="s">
        <v>7758</v>
      </c>
      <c r="D1425" s="137" t="s">
        <v>15645</v>
      </c>
      <c r="E1425" s="139">
        <v>161.53</v>
      </c>
    </row>
    <row r="1426" spans="1:5" ht="15" customHeight="1" x14ac:dyDescent="0.25">
      <c r="A1426" s="136" t="s">
        <v>7759</v>
      </c>
      <c r="B1426" s="136"/>
      <c r="C1426" s="136" t="s">
        <v>7760</v>
      </c>
      <c r="D1426" s="137" t="s">
        <v>15645</v>
      </c>
      <c r="E1426" s="139">
        <v>316.51</v>
      </c>
    </row>
    <row r="1427" spans="1:5" ht="15" customHeight="1" x14ac:dyDescent="0.25">
      <c r="A1427" s="136" t="s">
        <v>7761</v>
      </c>
      <c r="B1427" s="136"/>
      <c r="C1427" s="136" t="s">
        <v>7762</v>
      </c>
      <c r="D1427" s="137" t="s">
        <v>15645</v>
      </c>
      <c r="E1427" s="139">
        <v>388.51</v>
      </c>
    </row>
    <row r="1428" spans="1:5" ht="15" customHeight="1" x14ac:dyDescent="0.25">
      <c r="A1428" s="136" t="s">
        <v>7763</v>
      </c>
      <c r="B1428" s="136"/>
      <c r="C1428" s="136" t="s">
        <v>7764</v>
      </c>
      <c r="D1428" s="137" t="s">
        <v>15645</v>
      </c>
      <c r="E1428" s="139">
        <v>332.49</v>
      </c>
    </row>
    <row r="1429" spans="1:5" ht="15" customHeight="1" x14ac:dyDescent="0.25">
      <c r="A1429" s="136" t="s">
        <v>7765</v>
      </c>
      <c r="B1429" s="136"/>
      <c r="C1429" s="136" t="s">
        <v>7766</v>
      </c>
      <c r="D1429" s="137" t="s">
        <v>15645</v>
      </c>
      <c r="E1429" s="139">
        <v>259.52999999999997</v>
      </c>
    </row>
    <row r="1430" spans="1:5" ht="15" customHeight="1" x14ac:dyDescent="0.25">
      <c r="A1430" s="136" t="s">
        <v>7767</v>
      </c>
      <c r="B1430" s="136"/>
      <c r="C1430" s="136" t="s">
        <v>7768</v>
      </c>
      <c r="D1430" s="137" t="s">
        <v>15645</v>
      </c>
      <c r="E1430" s="139">
        <v>141.28</v>
      </c>
    </row>
    <row r="1431" spans="1:5" ht="15" customHeight="1" x14ac:dyDescent="0.25">
      <c r="A1431" s="136" t="s">
        <v>7769</v>
      </c>
      <c r="B1431" s="136"/>
      <c r="C1431" s="136" t="s">
        <v>7770</v>
      </c>
      <c r="D1431" s="137" t="s">
        <v>15645</v>
      </c>
      <c r="E1431" s="139">
        <v>170.32</v>
      </c>
    </row>
    <row r="1432" spans="1:5" ht="15" customHeight="1" x14ac:dyDescent="0.25">
      <c r="A1432" s="136" t="s">
        <v>7771</v>
      </c>
      <c r="B1432" s="136"/>
      <c r="C1432" s="136" t="s">
        <v>7772</v>
      </c>
      <c r="D1432" s="137" t="s">
        <v>15645</v>
      </c>
      <c r="E1432" s="139">
        <v>129.75</v>
      </c>
    </row>
    <row r="1433" spans="1:5" ht="15" customHeight="1" x14ac:dyDescent="0.25">
      <c r="A1433" s="136" t="s">
        <v>7773</v>
      </c>
      <c r="B1433" s="136"/>
      <c r="C1433" s="136" t="s">
        <v>7774</v>
      </c>
      <c r="D1433" s="137" t="s">
        <v>15645</v>
      </c>
      <c r="E1433" s="139">
        <v>110.71</v>
      </c>
    </row>
    <row r="1434" spans="1:5" ht="15" customHeight="1" x14ac:dyDescent="0.25">
      <c r="A1434" s="136" t="s">
        <v>7775</v>
      </c>
      <c r="B1434" s="136"/>
      <c r="C1434" s="136" t="s">
        <v>7776</v>
      </c>
      <c r="D1434" s="137" t="s">
        <v>15645</v>
      </c>
      <c r="E1434" s="140">
        <v>79.05</v>
      </c>
    </row>
    <row r="1435" spans="1:5" ht="15" customHeight="1" x14ac:dyDescent="0.25">
      <c r="A1435" s="136" t="s">
        <v>7777</v>
      </c>
      <c r="B1435" s="136"/>
      <c r="C1435" s="136" t="s">
        <v>7778</v>
      </c>
      <c r="D1435" s="137" t="s">
        <v>15645</v>
      </c>
      <c r="E1435" s="140">
        <v>92.27</v>
      </c>
    </row>
    <row r="1436" spans="1:5" ht="15" customHeight="1" x14ac:dyDescent="0.25">
      <c r="A1436" s="136" t="s">
        <v>7779</v>
      </c>
      <c r="B1436" s="136"/>
      <c r="C1436" s="136" t="s">
        <v>7780</v>
      </c>
      <c r="D1436" s="137" t="s">
        <v>15645</v>
      </c>
      <c r="E1436" s="140">
        <v>94.57</v>
      </c>
    </row>
    <row r="1437" spans="1:5" ht="15" customHeight="1" x14ac:dyDescent="0.25">
      <c r="A1437" s="136" t="s">
        <v>7781</v>
      </c>
      <c r="B1437" s="136"/>
      <c r="C1437" s="136" t="s">
        <v>7782</v>
      </c>
      <c r="D1437" s="137" t="s">
        <v>15645</v>
      </c>
      <c r="E1437" s="139">
        <v>147.72999999999999</v>
      </c>
    </row>
    <row r="1438" spans="1:5" ht="15" customHeight="1" x14ac:dyDescent="0.25">
      <c r="A1438" s="136" t="s">
        <v>7783</v>
      </c>
      <c r="B1438" s="136"/>
      <c r="C1438" s="136" t="s">
        <v>7784</v>
      </c>
      <c r="D1438" s="137" t="s">
        <v>15645</v>
      </c>
      <c r="E1438" s="140">
        <v>69.47</v>
      </c>
    </row>
    <row r="1439" spans="1:5" ht="15" customHeight="1" x14ac:dyDescent="0.25">
      <c r="A1439" s="136" t="s">
        <v>7785</v>
      </c>
      <c r="B1439" s="136"/>
      <c r="C1439" s="136" t="s">
        <v>7786</v>
      </c>
      <c r="D1439" s="137" t="s">
        <v>15645</v>
      </c>
      <c r="E1439" s="140">
        <v>83.56</v>
      </c>
    </row>
    <row r="1440" spans="1:5" ht="15" customHeight="1" x14ac:dyDescent="0.25">
      <c r="A1440" s="136" t="s">
        <v>14696</v>
      </c>
      <c r="B1440" s="136"/>
      <c r="C1440" s="136" t="s">
        <v>14895</v>
      </c>
      <c r="D1440" s="137" t="s">
        <v>15645</v>
      </c>
      <c r="E1440" s="139">
        <v>301.86</v>
      </c>
    </row>
    <row r="1441" spans="1:5" ht="15" customHeight="1" x14ac:dyDescent="0.25">
      <c r="A1441" s="136" t="s">
        <v>14697</v>
      </c>
      <c r="B1441" s="136"/>
      <c r="C1441" s="136" t="s">
        <v>14896</v>
      </c>
      <c r="D1441" s="137" t="s">
        <v>15645</v>
      </c>
      <c r="E1441" s="139">
        <v>271.51</v>
      </c>
    </row>
    <row r="1442" spans="1:5" ht="15" customHeight="1" x14ac:dyDescent="0.25">
      <c r="A1442" s="136" t="s">
        <v>14698</v>
      </c>
      <c r="B1442" s="136"/>
      <c r="C1442" s="136" t="s">
        <v>14897</v>
      </c>
      <c r="D1442" s="137" t="s">
        <v>15645</v>
      </c>
      <c r="E1442" s="139">
        <v>593.65</v>
      </c>
    </row>
    <row r="1443" spans="1:5" ht="15" customHeight="1" x14ac:dyDescent="0.25">
      <c r="A1443" s="136" t="s">
        <v>14699</v>
      </c>
      <c r="B1443" s="136"/>
      <c r="C1443" s="136" t="s">
        <v>14898</v>
      </c>
      <c r="D1443" s="137" t="s">
        <v>15645</v>
      </c>
      <c r="E1443" s="139">
        <v>462.89</v>
      </c>
    </row>
    <row r="1444" spans="1:5" ht="15" customHeight="1" x14ac:dyDescent="0.25">
      <c r="A1444" s="136" t="s">
        <v>14700</v>
      </c>
      <c r="B1444" s="136"/>
      <c r="C1444" s="136" t="s">
        <v>14899</v>
      </c>
      <c r="D1444" s="137" t="s">
        <v>15645</v>
      </c>
      <c r="E1444" s="139">
        <v>209.48</v>
      </c>
    </row>
    <row r="1445" spans="1:5" ht="15" customHeight="1" x14ac:dyDescent="0.25">
      <c r="A1445" s="136" t="s">
        <v>14701</v>
      </c>
      <c r="B1445" s="136"/>
      <c r="C1445" s="136" t="s">
        <v>14900</v>
      </c>
      <c r="D1445" s="137" t="s">
        <v>15645</v>
      </c>
      <c r="E1445" s="139">
        <v>189.03</v>
      </c>
    </row>
    <row r="1446" spans="1:5" ht="15" customHeight="1" x14ac:dyDescent="0.25">
      <c r="A1446" s="136" t="s">
        <v>14702</v>
      </c>
      <c r="B1446" s="136"/>
      <c r="C1446" s="136" t="s">
        <v>14901</v>
      </c>
      <c r="D1446" s="137" t="s">
        <v>15645</v>
      </c>
      <c r="E1446" s="139">
        <v>408.89</v>
      </c>
    </row>
    <row r="1447" spans="1:5" ht="15" customHeight="1" x14ac:dyDescent="0.25">
      <c r="A1447" s="136" t="s">
        <v>14703</v>
      </c>
      <c r="B1447" s="136"/>
      <c r="C1447" s="136" t="s">
        <v>14902</v>
      </c>
      <c r="D1447" s="137" t="s">
        <v>15645</v>
      </c>
      <c r="E1447" s="139">
        <v>297.93</v>
      </c>
    </row>
    <row r="1448" spans="1:5" ht="15" customHeight="1" x14ac:dyDescent="0.25">
      <c r="A1448" s="136" t="s">
        <v>14704</v>
      </c>
      <c r="B1448" s="136"/>
      <c r="C1448" s="136" t="s">
        <v>14903</v>
      </c>
      <c r="D1448" s="137" t="s">
        <v>15645</v>
      </c>
      <c r="E1448" s="139">
        <v>315.38</v>
      </c>
    </row>
    <row r="1449" spans="1:5" ht="15" customHeight="1" x14ac:dyDescent="0.25">
      <c r="A1449" s="136" t="s">
        <v>14705</v>
      </c>
      <c r="B1449" s="136"/>
      <c r="C1449" s="136" t="s">
        <v>14904</v>
      </c>
      <c r="D1449" s="137" t="s">
        <v>15645</v>
      </c>
      <c r="E1449" s="139">
        <v>255.78</v>
      </c>
    </row>
    <row r="1450" spans="1:5" ht="15" customHeight="1" x14ac:dyDescent="0.25">
      <c r="A1450" s="136" t="s">
        <v>14706</v>
      </c>
      <c r="B1450" s="136"/>
      <c r="C1450" s="136" t="s">
        <v>14905</v>
      </c>
      <c r="D1450" s="137" t="s">
        <v>15645</v>
      </c>
      <c r="E1450" s="139">
        <v>616.70000000000005</v>
      </c>
    </row>
    <row r="1451" spans="1:5" ht="15" customHeight="1" x14ac:dyDescent="0.25">
      <c r="A1451" s="136" t="s">
        <v>14707</v>
      </c>
      <c r="B1451" s="136"/>
      <c r="C1451" s="136" t="s">
        <v>14906</v>
      </c>
      <c r="D1451" s="137" t="s">
        <v>15645</v>
      </c>
      <c r="E1451" s="139">
        <v>455.56</v>
      </c>
    </row>
    <row r="1452" spans="1:5" ht="15" customHeight="1" x14ac:dyDescent="0.25">
      <c r="A1452" s="136" t="s">
        <v>14708</v>
      </c>
      <c r="B1452" s="136"/>
      <c r="C1452" s="136" t="s">
        <v>14907</v>
      </c>
      <c r="D1452" s="137" t="s">
        <v>15645</v>
      </c>
      <c r="E1452" s="139">
        <v>223</v>
      </c>
    </row>
    <row r="1453" spans="1:5" ht="15" customHeight="1" x14ac:dyDescent="0.25">
      <c r="A1453" s="136" t="s">
        <v>14709</v>
      </c>
      <c r="B1453" s="136"/>
      <c r="C1453" s="136" t="s">
        <v>14908</v>
      </c>
      <c r="D1453" s="137" t="s">
        <v>15645</v>
      </c>
      <c r="E1453" s="139">
        <v>173.3</v>
      </c>
    </row>
    <row r="1454" spans="1:5" ht="15" customHeight="1" x14ac:dyDescent="0.25">
      <c r="A1454" s="136" t="s">
        <v>14710</v>
      </c>
      <c r="B1454" s="136"/>
      <c r="C1454" s="136" t="s">
        <v>14909</v>
      </c>
      <c r="D1454" s="137" t="s">
        <v>15645</v>
      </c>
      <c r="E1454" s="139">
        <v>431.94</v>
      </c>
    </row>
    <row r="1455" spans="1:5" ht="15" customHeight="1" x14ac:dyDescent="0.25">
      <c r="A1455" s="136" t="s">
        <v>14711</v>
      </c>
      <c r="B1455" s="136"/>
      <c r="C1455" s="136" t="s">
        <v>14910</v>
      </c>
      <c r="D1455" s="137" t="s">
        <v>15645</v>
      </c>
      <c r="E1455" s="139">
        <v>290.60000000000002</v>
      </c>
    </row>
    <row r="1456" spans="1:5" ht="15" customHeight="1" x14ac:dyDescent="0.25">
      <c r="A1456" s="136" t="s">
        <v>14712</v>
      </c>
      <c r="B1456" s="136"/>
      <c r="C1456" s="136" t="s">
        <v>14911</v>
      </c>
      <c r="D1456" s="137" t="s">
        <v>15645</v>
      </c>
      <c r="E1456" s="139">
        <v>517.69000000000005</v>
      </c>
    </row>
    <row r="1457" spans="1:5" ht="15" customHeight="1" x14ac:dyDescent="0.25">
      <c r="A1457" s="136" t="s">
        <v>14713</v>
      </c>
      <c r="B1457" s="136"/>
      <c r="C1457" s="136" t="s">
        <v>14912</v>
      </c>
      <c r="D1457" s="137" t="s">
        <v>15645</v>
      </c>
      <c r="E1457" s="139">
        <v>421.44</v>
      </c>
    </row>
    <row r="1458" spans="1:5" ht="15" customHeight="1" x14ac:dyDescent="0.25">
      <c r="A1458" s="136" t="s">
        <v>14714</v>
      </c>
      <c r="B1458" s="136"/>
      <c r="C1458" s="136" t="s">
        <v>14913</v>
      </c>
      <c r="D1458" s="137" t="s">
        <v>15645</v>
      </c>
      <c r="E1458" s="139">
        <v>529.70000000000005</v>
      </c>
    </row>
    <row r="1459" spans="1:5" ht="15" customHeight="1" x14ac:dyDescent="0.25">
      <c r="A1459" s="136" t="s">
        <v>14715</v>
      </c>
      <c r="B1459" s="136"/>
      <c r="C1459" s="136" t="s">
        <v>14914</v>
      </c>
      <c r="D1459" s="137" t="s">
        <v>15645</v>
      </c>
      <c r="E1459" s="139">
        <v>425.31</v>
      </c>
    </row>
    <row r="1460" spans="1:5" ht="15" customHeight="1" x14ac:dyDescent="0.25">
      <c r="A1460" s="136" t="s">
        <v>14716</v>
      </c>
      <c r="B1460" s="136"/>
      <c r="C1460" s="136" t="s">
        <v>14915</v>
      </c>
      <c r="D1460" s="137" t="s">
        <v>15645</v>
      </c>
      <c r="E1460" s="139">
        <v>338.96</v>
      </c>
    </row>
    <row r="1461" spans="1:5" ht="15" customHeight="1" x14ac:dyDescent="0.25">
      <c r="A1461" s="136" t="s">
        <v>14717</v>
      </c>
      <c r="B1461" s="136"/>
      <c r="C1461" s="136" t="s">
        <v>14916</v>
      </c>
      <c r="D1461" s="137" t="s">
        <v>15645</v>
      </c>
      <c r="E1461" s="139">
        <v>364.74</v>
      </c>
    </row>
    <row r="1462" spans="1:5" ht="15" customHeight="1" x14ac:dyDescent="0.25">
      <c r="A1462" s="136" t="s">
        <v>14718</v>
      </c>
      <c r="B1462" s="136"/>
      <c r="C1462" s="136" t="s">
        <v>14917</v>
      </c>
      <c r="D1462" s="137" t="s">
        <v>15645</v>
      </c>
      <c r="E1462" s="139">
        <v>525.63</v>
      </c>
    </row>
    <row r="1463" spans="1:5" ht="15" customHeight="1" x14ac:dyDescent="0.25">
      <c r="A1463" s="136" t="s">
        <v>14719</v>
      </c>
      <c r="B1463" s="136"/>
      <c r="C1463" s="136" t="s">
        <v>14918</v>
      </c>
      <c r="D1463" s="137" t="s">
        <v>15645</v>
      </c>
      <c r="E1463" s="139">
        <v>395.9</v>
      </c>
    </row>
    <row r="1464" spans="1:5" ht="15" customHeight="1" x14ac:dyDescent="0.25">
      <c r="A1464" s="136" t="s">
        <v>14720</v>
      </c>
      <c r="B1464" s="136"/>
      <c r="C1464" s="136" t="s">
        <v>14919</v>
      </c>
      <c r="D1464" s="137" t="s">
        <v>15645</v>
      </c>
      <c r="E1464" s="139">
        <v>614.46</v>
      </c>
    </row>
    <row r="1465" spans="1:5" ht="15" customHeight="1" x14ac:dyDescent="0.25">
      <c r="A1465" s="136" t="s">
        <v>14721</v>
      </c>
      <c r="B1465" s="136"/>
      <c r="C1465" s="136" t="s">
        <v>14920</v>
      </c>
      <c r="D1465" s="137" t="s">
        <v>15645</v>
      </c>
      <c r="E1465" s="139">
        <v>459.34</v>
      </c>
    </row>
    <row r="1466" spans="1:5" ht="15" customHeight="1" x14ac:dyDescent="0.25">
      <c r="A1466" s="136" t="s">
        <v>14722</v>
      </c>
      <c r="B1466" s="136"/>
      <c r="C1466" s="136" t="s">
        <v>14921</v>
      </c>
      <c r="D1466" s="137" t="s">
        <v>15645</v>
      </c>
      <c r="E1466" s="139">
        <v>354.57</v>
      </c>
    </row>
    <row r="1467" spans="1:5" ht="15" customHeight="1" x14ac:dyDescent="0.25">
      <c r="A1467" s="136" t="s">
        <v>14723</v>
      </c>
      <c r="B1467" s="136"/>
      <c r="C1467" s="136" t="s">
        <v>14922</v>
      </c>
      <c r="D1467" s="137" t="s">
        <v>15645</v>
      </c>
      <c r="E1467" s="139">
        <v>433.25</v>
      </c>
    </row>
    <row r="1468" spans="1:5" ht="15" customHeight="1" x14ac:dyDescent="0.25">
      <c r="A1468" s="136" t="s">
        <v>14724</v>
      </c>
      <c r="B1468" s="136"/>
      <c r="C1468" s="136" t="s">
        <v>14923</v>
      </c>
      <c r="D1468" s="137" t="s">
        <v>15645</v>
      </c>
      <c r="E1468" s="139">
        <v>313.42</v>
      </c>
    </row>
    <row r="1469" spans="1:5" ht="15" customHeight="1" x14ac:dyDescent="0.25">
      <c r="A1469" s="136" t="s">
        <v>14725</v>
      </c>
      <c r="B1469" s="136"/>
      <c r="C1469" s="136" t="s">
        <v>14924</v>
      </c>
      <c r="D1469" s="137" t="s">
        <v>15645</v>
      </c>
      <c r="E1469" s="139">
        <v>449.5</v>
      </c>
    </row>
    <row r="1470" spans="1:5" ht="15" customHeight="1" x14ac:dyDescent="0.25">
      <c r="A1470" s="136" t="s">
        <v>14726</v>
      </c>
      <c r="B1470" s="136"/>
      <c r="C1470" s="136" t="s">
        <v>14925</v>
      </c>
      <c r="D1470" s="137" t="s">
        <v>15645</v>
      </c>
      <c r="E1470" s="139">
        <v>413.15</v>
      </c>
    </row>
    <row r="1471" spans="1:5" ht="15" customHeight="1" x14ac:dyDescent="0.25">
      <c r="A1471" s="136" t="s">
        <v>14727</v>
      </c>
      <c r="B1471" s="136"/>
      <c r="C1471" s="136" t="s">
        <v>14926</v>
      </c>
      <c r="D1471" s="137" t="s">
        <v>15645</v>
      </c>
      <c r="E1471" s="139">
        <v>313.33</v>
      </c>
    </row>
    <row r="1472" spans="1:5" ht="15" customHeight="1" x14ac:dyDescent="0.25">
      <c r="A1472" s="136" t="s">
        <v>7787</v>
      </c>
      <c r="B1472" s="136"/>
      <c r="C1472" s="136" t="s">
        <v>7788</v>
      </c>
      <c r="D1472" s="137" t="s">
        <v>15645</v>
      </c>
      <c r="E1472" s="140">
        <v>63.17</v>
      </c>
    </row>
    <row r="1473" spans="1:5" ht="15" customHeight="1" x14ac:dyDescent="0.25">
      <c r="A1473" s="136" t="s">
        <v>7789</v>
      </c>
      <c r="B1473" s="136"/>
      <c r="C1473" s="136" t="s">
        <v>7790</v>
      </c>
      <c r="D1473" s="137" t="s">
        <v>15645</v>
      </c>
      <c r="E1473" s="140">
        <v>59.97</v>
      </c>
    </row>
    <row r="1474" spans="1:5" ht="15" customHeight="1" x14ac:dyDescent="0.25">
      <c r="A1474" s="136" t="s">
        <v>7791</v>
      </c>
      <c r="B1474" s="136"/>
      <c r="C1474" s="136" t="s">
        <v>7792</v>
      </c>
      <c r="D1474" s="137" t="s">
        <v>15645</v>
      </c>
      <c r="E1474" s="140">
        <v>47.64</v>
      </c>
    </row>
    <row r="1475" spans="1:5" ht="15" customHeight="1" x14ac:dyDescent="0.25">
      <c r="A1475" s="136" t="s">
        <v>7793</v>
      </c>
      <c r="B1475" s="136"/>
      <c r="C1475" s="136" t="s">
        <v>7794</v>
      </c>
      <c r="D1475" s="137" t="s">
        <v>15645</v>
      </c>
      <c r="E1475" s="141">
        <v>2271.5300000000002</v>
      </c>
    </row>
    <row r="1476" spans="1:5" ht="15" customHeight="1" x14ac:dyDescent="0.25">
      <c r="A1476" s="136" t="s">
        <v>7795</v>
      </c>
      <c r="B1476" s="136"/>
      <c r="C1476" s="136" t="s">
        <v>7796</v>
      </c>
      <c r="D1476" s="137" t="s">
        <v>15645</v>
      </c>
      <c r="E1476" s="141">
        <v>3574.61</v>
      </c>
    </row>
    <row r="1477" spans="1:5" ht="15" customHeight="1" x14ac:dyDescent="0.25">
      <c r="A1477" s="136" t="s">
        <v>7797</v>
      </c>
      <c r="B1477" s="136"/>
      <c r="C1477" s="136" t="s">
        <v>7798</v>
      </c>
      <c r="D1477" s="137" t="s">
        <v>15645</v>
      </c>
      <c r="E1477" s="141">
        <v>4401.3900000000003</v>
      </c>
    </row>
    <row r="1478" spans="1:5" ht="15" customHeight="1" x14ac:dyDescent="0.25">
      <c r="A1478" s="136" t="s">
        <v>7799</v>
      </c>
      <c r="B1478" s="136"/>
      <c r="C1478" s="136" t="s">
        <v>7800</v>
      </c>
      <c r="D1478" s="137" t="s">
        <v>15645</v>
      </c>
      <c r="E1478" s="141">
        <v>4208.6000000000004</v>
      </c>
    </row>
    <row r="1479" spans="1:5" ht="15" customHeight="1" x14ac:dyDescent="0.25">
      <c r="A1479" s="136" t="s">
        <v>7801</v>
      </c>
      <c r="B1479" s="136"/>
      <c r="C1479" s="136" t="s">
        <v>7802</v>
      </c>
      <c r="D1479" s="137" t="s">
        <v>15645</v>
      </c>
      <c r="E1479" s="141">
        <v>4767.2</v>
      </c>
    </row>
    <row r="1480" spans="1:5" ht="15" customHeight="1" x14ac:dyDescent="0.25">
      <c r="A1480" s="136" t="s">
        <v>7803</v>
      </c>
      <c r="B1480" s="136"/>
      <c r="C1480" s="136" t="s">
        <v>7804</v>
      </c>
      <c r="D1480" s="137" t="s">
        <v>15645</v>
      </c>
      <c r="E1480" s="140">
        <v>91.44</v>
      </c>
    </row>
    <row r="1481" spans="1:5" ht="15" customHeight="1" x14ac:dyDescent="0.25">
      <c r="A1481" s="136" t="s">
        <v>7805</v>
      </c>
      <c r="B1481" s="136"/>
      <c r="C1481" s="136" t="s">
        <v>7806</v>
      </c>
      <c r="D1481" s="137" t="s">
        <v>15645</v>
      </c>
      <c r="E1481" s="140">
        <v>92.01</v>
      </c>
    </row>
    <row r="1482" spans="1:5" ht="15" customHeight="1" x14ac:dyDescent="0.25">
      <c r="A1482" s="136" t="s">
        <v>7807</v>
      </c>
      <c r="B1482" s="136"/>
      <c r="C1482" s="136" t="s">
        <v>7808</v>
      </c>
      <c r="D1482" s="137" t="s">
        <v>15645</v>
      </c>
      <c r="E1482" s="140">
        <v>88.81</v>
      </c>
    </row>
    <row r="1483" spans="1:5" ht="15" customHeight="1" x14ac:dyDescent="0.25">
      <c r="A1483" s="136" t="s">
        <v>7809</v>
      </c>
      <c r="B1483" s="136"/>
      <c r="C1483" s="136" t="s">
        <v>7810</v>
      </c>
      <c r="D1483" s="137" t="s">
        <v>15645</v>
      </c>
      <c r="E1483" s="140">
        <v>65.92</v>
      </c>
    </row>
    <row r="1484" spans="1:5" ht="15" customHeight="1" x14ac:dyDescent="0.25">
      <c r="A1484" s="136" t="s">
        <v>7811</v>
      </c>
      <c r="B1484" s="136"/>
      <c r="C1484" s="136" t="s">
        <v>7812</v>
      </c>
      <c r="D1484" s="137" t="s">
        <v>15645</v>
      </c>
      <c r="E1484" s="139">
        <v>537.38</v>
      </c>
    </row>
    <row r="1485" spans="1:5" ht="15" customHeight="1" x14ac:dyDescent="0.25">
      <c r="A1485" s="136" t="s">
        <v>7813</v>
      </c>
      <c r="B1485" s="136"/>
      <c r="C1485" s="136" t="s">
        <v>7814</v>
      </c>
      <c r="D1485" s="137" t="s">
        <v>15645</v>
      </c>
      <c r="E1485" s="140">
        <v>35.090000000000003</v>
      </c>
    </row>
    <row r="1486" spans="1:5" ht="15" customHeight="1" x14ac:dyDescent="0.25">
      <c r="A1486" s="136" t="s">
        <v>7815</v>
      </c>
      <c r="B1486" s="136"/>
      <c r="C1486" s="136" t="s">
        <v>7816</v>
      </c>
      <c r="D1486" s="137" t="s">
        <v>15645</v>
      </c>
      <c r="E1486" s="140">
        <v>38.28</v>
      </c>
    </row>
    <row r="1487" spans="1:5" ht="15" customHeight="1" x14ac:dyDescent="0.25">
      <c r="A1487" s="136" t="s">
        <v>7817</v>
      </c>
      <c r="B1487" s="136"/>
      <c r="C1487" s="136" t="s">
        <v>7818</v>
      </c>
      <c r="D1487" s="137" t="s">
        <v>15645</v>
      </c>
      <c r="E1487" s="140">
        <v>42.75</v>
      </c>
    </row>
    <row r="1488" spans="1:5" ht="15" customHeight="1" x14ac:dyDescent="0.25">
      <c r="A1488" s="136" t="s">
        <v>7819</v>
      </c>
      <c r="B1488" s="136"/>
      <c r="C1488" s="136" t="s">
        <v>7820</v>
      </c>
      <c r="D1488" s="137" t="s">
        <v>15645</v>
      </c>
      <c r="E1488" s="140">
        <v>41.55</v>
      </c>
    </row>
    <row r="1489" spans="1:5" ht="15" customHeight="1" x14ac:dyDescent="0.25">
      <c r="A1489" s="136" t="s">
        <v>7821</v>
      </c>
      <c r="B1489" s="136"/>
      <c r="C1489" s="136" t="s">
        <v>7822</v>
      </c>
      <c r="D1489" s="137" t="s">
        <v>15645</v>
      </c>
      <c r="E1489" s="140">
        <v>33.869999999999997</v>
      </c>
    </row>
    <row r="1490" spans="1:5" ht="15" customHeight="1" x14ac:dyDescent="0.25">
      <c r="A1490" s="136" t="s">
        <v>7823</v>
      </c>
      <c r="B1490" s="136"/>
      <c r="C1490" s="136" t="s">
        <v>7824</v>
      </c>
      <c r="D1490" s="137" t="s">
        <v>15645</v>
      </c>
      <c r="E1490" s="140">
        <v>31.91</v>
      </c>
    </row>
    <row r="1491" spans="1:5" ht="15" customHeight="1" x14ac:dyDescent="0.25">
      <c r="A1491" s="136" t="s">
        <v>7825</v>
      </c>
      <c r="B1491" s="136"/>
      <c r="C1491" s="136" t="s">
        <v>7826</v>
      </c>
      <c r="D1491" s="137" t="s">
        <v>15645</v>
      </c>
      <c r="E1491" s="140">
        <v>47.94</v>
      </c>
    </row>
    <row r="1492" spans="1:5" ht="15" customHeight="1" x14ac:dyDescent="0.25">
      <c r="A1492" s="136" t="s">
        <v>7827</v>
      </c>
      <c r="B1492" s="136"/>
      <c r="C1492" s="136" t="s">
        <v>7828</v>
      </c>
      <c r="D1492" s="137" t="s">
        <v>15645</v>
      </c>
      <c r="E1492" s="140">
        <v>31.57</v>
      </c>
    </row>
    <row r="1493" spans="1:5" ht="15" customHeight="1" x14ac:dyDescent="0.25">
      <c r="A1493" s="136" t="s">
        <v>7829</v>
      </c>
      <c r="B1493" s="136"/>
      <c r="C1493" s="136" t="s">
        <v>20190</v>
      </c>
      <c r="D1493" s="137" t="s">
        <v>15645</v>
      </c>
      <c r="E1493" s="140">
        <v>12.48</v>
      </c>
    </row>
    <row r="1494" spans="1:5" ht="15" customHeight="1" x14ac:dyDescent="0.25">
      <c r="A1494" s="136" t="s">
        <v>7830</v>
      </c>
      <c r="B1494" s="136"/>
      <c r="C1494" s="136" t="s">
        <v>20191</v>
      </c>
      <c r="D1494" s="137" t="s">
        <v>15645</v>
      </c>
      <c r="E1494" s="140">
        <v>13.04</v>
      </c>
    </row>
    <row r="1495" spans="1:5" ht="15" customHeight="1" x14ac:dyDescent="0.25">
      <c r="A1495" s="136" t="s">
        <v>7831</v>
      </c>
      <c r="B1495" s="136"/>
      <c r="C1495" s="136" t="s">
        <v>20192</v>
      </c>
      <c r="D1495" s="137" t="s">
        <v>15645</v>
      </c>
      <c r="E1495" s="140">
        <v>14.96</v>
      </c>
    </row>
    <row r="1496" spans="1:5" ht="15" customHeight="1" x14ac:dyDescent="0.25">
      <c r="A1496" s="136" t="s">
        <v>7832</v>
      </c>
      <c r="B1496" s="136"/>
      <c r="C1496" s="136" t="s">
        <v>20193</v>
      </c>
      <c r="D1496" s="137" t="s">
        <v>15645</v>
      </c>
      <c r="E1496" s="140">
        <v>15.27</v>
      </c>
    </row>
    <row r="1497" spans="1:5" ht="15" customHeight="1" x14ac:dyDescent="0.25">
      <c r="A1497" s="136" t="s">
        <v>7833</v>
      </c>
      <c r="B1497" s="136"/>
      <c r="C1497" s="136" t="s">
        <v>20194</v>
      </c>
      <c r="D1497" s="137" t="s">
        <v>15645</v>
      </c>
      <c r="E1497" s="140">
        <v>12.72</v>
      </c>
    </row>
    <row r="1498" spans="1:5" ht="15" customHeight="1" x14ac:dyDescent="0.25">
      <c r="A1498" s="136" t="s">
        <v>7834</v>
      </c>
      <c r="B1498" s="136"/>
      <c r="C1498" s="136" t="s">
        <v>7835</v>
      </c>
      <c r="D1498" s="137" t="s">
        <v>15645</v>
      </c>
      <c r="E1498" s="140">
        <v>15.53</v>
      </c>
    </row>
    <row r="1499" spans="1:5" ht="15" customHeight="1" x14ac:dyDescent="0.25">
      <c r="A1499" s="136" t="s">
        <v>7836</v>
      </c>
      <c r="B1499" s="136"/>
      <c r="C1499" s="136" t="s">
        <v>7837</v>
      </c>
      <c r="D1499" s="137" t="s">
        <v>15645</v>
      </c>
      <c r="E1499" s="140">
        <v>29.97</v>
      </c>
    </row>
    <row r="1500" spans="1:5" ht="15" customHeight="1" x14ac:dyDescent="0.25">
      <c r="A1500" s="136" t="s">
        <v>7838</v>
      </c>
      <c r="B1500" s="136"/>
      <c r="C1500" s="136" t="s">
        <v>7839</v>
      </c>
      <c r="D1500" s="137" t="s">
        <v>15645</v>
      </c>
      <c r="E1500" s="140">
        <v>12.33</v>
      </c>
    </row>
    <row r="1501" spans="1:5" ht="15" customHeight="1" x14ac:dyDescent="0.25">
      <c r="A1501" s="136" t="s">
        <v>7840</v>
      </c>
      <c r="B1501" s="136"/>
      <c r="C1501" s="136" t="s">
        <v>7841</v>
      </c>
      <c r="D1501" s="137" t="s">
        <v>15645</v>
      </c>
      <c r="E1501" s="140">
        <v>26.03</v>
      </c>
    </row>
    <row r="1502" spans="1:5" ht="15" customHeight="1" x14ac:dyDescent="0.25">
      <c r="A1502" s="136" t="s">
        <v>7842</v>
      </c>
      <c r="B1502" s="136"/>
      <c r="C1502" s="136" t="s">
        <v>7843</v>
      </c>
      <c r="D1502" s="137" t="s">
        <v>15645</v>
      </c>
      <c r="E1502" s="140">
        <v>17.34</v>
      </c>
    </row>
    <row r="1503" spans="1:5" ht="15" customHeight="1" x14ac:dyDescent="0.25">
      <c r="A1503" s="136" t="s">
        <v>7844</v>
      </c>
      <c r="B1503" s="136"/>
      <c r="C1503" s="136" t="s">
        <v>7845</v>
      </c>
      <c r="D1503" s="137" t="s">
        <v>15645</v>
      </c>
      <c r="E1503" s="140">
        <v>17.71</v>
      </c>
    </row>
    <row r="1504" spans="1:5" ht="15" customHeight="1" x14ac:dyDescent="0.25">
      <c r="A1504" s="136" t="s">
        <v>7846</v>
      </c>
      <c r="B1504" s="136"/>
      <c r="C1504" s="136" t="s">
        <v>7847</v>
      </c>
      <c r="D1504" s="137" t="s">
        <v>15645</v>
      </c>
      <c r="E1504" s="140">
        <v>18.22</v>
      </c>
    </row>
    <row r="1505" spans="1:5" ht="15" customHeight="1" x14ac:dyDescent="0.25">
      <c r="A1505" s="136" t="s">
        <v>7848</v>
      </c>
      <c r="B1505" s="136"/>
      <c r="C1505" s="136" t="s">
        <v>7849</v>
      </c>
      <c r="D1505" s="137" t="s">
        <v>15645</v>
      </c>
      <c r="E1505" s="140">
        <v>17.89</v>
      </c>
    </row>
    <row r="1506" spans="1:5" ht="15" customHeight="1" x14ac:dyDescent="0.25">
      <c r="A1506" s="136" t="s">
        <v>7850</v>
      </c>
      <c r="B1506" s="136"/>
      <c r="C1506" s="136" t="s">
        <v>7851</v>
      </c>
      <c r="D1506" s="137" t="s">
        <v>15645</v>
      </c>
      <c r="E1506" s="140">
        <v>25.59</v>
      </c>
    </row>
    <row r="1507" spans="1:5" ht="15" customHeight="1" x14ac:dyDescent="0.25">
      <c r="A1507" s="136" t="s">
        <v>7852</v>
      </c>
      <c r="B1507" s="136"/>
      <c r="C1507" s="136" t="s">
        <v>7853</v>
      </c>
      <c r="D1507" s="137" t="s">
        <v>15645</v>
      </c>
      <c r="E1507" s="140">
        <v>84.48</v>
      </c>
    </row>
    <row r="1508" spans="1:5" ht="15" customHeight="1" x14ac:dyDescent="0.25">
      <c r="A1508" s="136" t="s">
        <v>7854</v>
      </c>
      <c r="B1508" s="136"/>
      <c r="C1508" s="136" t="s">
        <v>7855</v>
      </c>
      <c r="D1508" s="137" t="s">
        <v>15645</v>
      </c>
      <c r="E1508" s="140">
        <v>20.64</v>
      </c>
    </row>
    <row r="1509" spans="1:5" ht="15" customHeight="1" x14ac:dyDescent="0.25">
      <c r="A1509" s="136" t="s">
        <v>7856</v>
      </c>
      <c r="B1509" s="136"/>
      <c r="C1509" s="136" t="s">
        <v>7857</v>
      </c>
      <c r="D1509" s="137" t="s">
        <v>15645</v>
      </c>
      <c r="E1509" s="140">
        <v>10.56</v>
      </c>
    </row>
    <row r="1510" spans="1:5" ht="15" customHeight="1" x14ac:dyDescent="0.25">
      <c r="A1510" s="136" t="s">
        <v>7858</v>
      </c>
      <c r="B1510" s="136"/>
      <c r="C1510" s="136" t="s">
        <v>7859</v>
      </c>
      <c r="D1510" s="137" t="s">
        <v>3</v>
      </c>
      <c r="E1510" s="140">
        <v>65.790000000000006</v>
      </c>
    </row>
    <row r="1511" spans="1:5" ht="15" customHeight="1" x14ac:dyDescent="0.25">
      <c r="A1511" s="136" t="s">
        <v>7860</v>
      </c>
      <c r="B1511" s="136"/>
      <c r="C1511" s="136" t="s">
        <v>7861</v>
      </c>
      <c r="D1511" s="137" t="s">
        <v>3</v>
      </c>
      <c r="E1511" s="140">
        <v>88.99</v>
      </c>
    </row>
    <row r="1512" spans="1:5" ht="15" customHeight="1" x14ac:dyDescent="0.25">
      <c r="A1512" s="136" t="s">
        <v>7862</v>
      </c>
      <c r="B1512" s="136"/>
      <c r="C1512" s="136" t="s">
        <v>7863</v>
      </c>
      <c r="D1512" s="137" t="s">
        <v>3</v>
      </c>
      <c r="E1512" s="139">
        <v>111.46</v>
      </c>
    </row>
    <row r="1513" spans="1:5" ht="15" customHeight="1" x14ac:dyDescent="0.25">
      <c r="A1513" s="136" t="s">
        <v>7864</v>
      </c>
      <c r="B1513" s="136"/>
      <c r="C1513" s="136" t="s">
        <v>7865</v>
      </c>
      <c r="D1513" s="137" t="s">
        <v>3</v>
      </c>
      <c r="E1513" s="140">
        <v>27.66</v>
      </c>
    </row>
    <row r="1514" spans="1:5" ht="15" customHeight="1" x14ac:dyDescent="0.25">
      <c r="A1514" s="136" t="s">
        <v>7866</v>
      </c>
      <c r="B1514" s="136"/>
      <c r="C1514" s="136" t="s">
        <v>7867</v>
      </c>
      <c r="D1514" s="137" t="s">
        <v>3</v>
      </c>
      <c r="E1514" s="140">
        <v>28.69</v>
      </c>
    </row>
    <row r="1515" spans="1:5" ht="15" customHeight="1" x14ac:dyDescent="0.25">
      <c r="A1515" s="136" t="s">
        <v>7868</v>
      </c>
      <c r="B1515" s="136"/>
      <c r="C1515" s="136" t="s">
        <v>7869</v>
      </c>
      <c r="D1515" s="137" t="s">
        <v>3</v>
      </c>
      <c r="E1515" s="140">
        <v>29.67</v>
      </c>
    </row>
    <row r="1516" spans="1:5" ht="15" customHeight="1" x14ac:dyDescent="0.25">
      <c r="A1516" s="136" t="s">
        <v>7870</v>
      </c>
      <c r="B1516" s="136"/>
      <c r="C1516" s="136" t="s">
        <v>7871</v>
      </c>
      <c r="D1516" s="137" t="s">
        <v>3</v>
      </c>
      <c r="E1516" s="140">
        <v>47.77</v>
      </c>
    </row>
    <row r="1517" spans="1:5" ht="15" customHeight="1" x14ac:dyDescent="0.25">
      <c r="A1517" s="136" t="s">
        <v>7874</v>
      </c>
      <c r="B1517" s="136"/>
      <c r="C1517" s="136" t="s">
        <v>7875</v>
      </c>
      <c r="D1517" s="137" t="s">
        <v>15645</v>
      </c>
      <c r="E1517" s="140">
        <v>45.59</v>
      </c>
    </row>
    <row r="1518" spans="1:5" ht="15" customHeight="1" x14ac:dyDescent="0.25">
      <c r="A1518" s="136" t="s">
        <v>7876</v>
      </c>
      <c r="B1518" s="136"/>
      <c r="C1518" s="136" t="s">
        <v>7877</v>
      </c>
      <c r="D1518" s="137" t="s">
        <v>15645</v>
      </c>
      <c r="E1518" s="141">
        <v>3001.82</v>
      </c>
    </row>
    <row r="1519" spans="1:5" ht="15" customHeight="1" x14ac:dyDescent="0.25">
      <c r="A1519" s="136" t="s">
        <v>7878</v>
      </c>
      <c r="B1519" s="136"/>
      <c r="C1519" s="136" t="s">
        <v>7879</v>
      </c>
      <c r="D1519" s="137" t="s">
        <v>15645</v>
      </c>
      <c r="E1519" s="141">
        <v>3105.78</v>
      </c>
    </row>
    <row r="1520" spans="1:5" ht="15" customHeight="1" x14ac:dyDescent="0.25">
      <c r="A1520" s="136" t="s">
        <v>7880</v>
      </c>
      <c r="B1520" s="136"/>
      <c r="C1520" s="136" t="s">
        <v>7881</v>
      </c>
      <c r="D1520" s="137" t="s">
        <v>15645</v>
      </c>
      <c r="E1520" s="141">
        <v>3475.8</v>
      </c>
    </row>
    <row r="1521" spans="1:5" ht="15" customHeight="1" x14ac:dyDescent="0.25">
      <c r="A1521" s="136" t="s">
        <v>7882</v>
      </c>
      <c r="B1521" s="136"/>
      <c r="C1521" s="136" t="s">
        <v>7883</v>
      </c>
      <c r="D1521" s="137" t="s">
        <v>15645</v>
      </c>
      <c r="E1521" s="141">
        <v>3553.38</v>
      </c>
    </row>
    <row r="1522" spans="1:5" ht="15" customHeight="1" x14ac:dyDescent="0.25">
      <c r="A1522" s="136" t="s">
        <v>7884</v>
      </c>
      <c r="B1522" s="136"/>
      <c r="C1522" s="136" t="s">
        <v>7885</v>
      </c>
      <c r="D1522" s="137" t="s">
        <v>15645</v>
      </c>
      <c r="E1522" s="141">
        <v>3597.12</v>
      </c>
    </row>
    <row r="1523" spans="1:5" ht="15" customHeight="1" x14ac:dyDescent="0.25">
      <c r="A1523" s="136" t="s">
        <v>7886</v>
      </c>
      <c r="B1523" s="136"/>
      <c r="C1523" s="136" t="s">
        <v>7887</v>
      </c>
      <c r="D1523" s="137" t="s">
        <v>15645</v>
      </c>
      <c r="E1523" s="141">
        <v>4619.05</v>
      </c>
    </row>
    <row r="1524" spans="1:5" ht="15" customHeight="1" x14ac:dyDescent="0.25">
      <c r="A1524" s="136" t="s">
        <v>7888</v>
      </c>
      <c r="B1524" s="136"/>
      <c r="C1524" s="136" t="s">
        <v>7889</v>
      </c>
      <c r="D1524" s="137" t="s">
        <v>15645</v>
      </c>
      <c r="E1524" s="141">
        <v>5013.04</v>
      </c>
    </row>
    <row r="1525" spans="1:5" ht="15" customHeight="1" x14ac:dyDescent="0.25">
      <c r="A1525" s="136" t="s">
        <v>7890</v>
      </c>
      <c r="B1525" s="136"/>
      <c r="C1525" s="136" t="s">
        <v>7891</v>
      </c>
      <c r="D1525" s="137" t="s">
        <v>15645</v>
      </c>
      <c r="E1525" s="141">
        <v>7740.57</v>
      </c>
    </row>
    <row r="1526" spans="1:5" ht="15" customHeight="1" x14ac:dyDescent="0.25">
      <c r="A1526" s="136" t="s">
        <v>7892</v>
      </c>
      <c r="B1526" s="136"/>
      <c r="C1526" s="136" t="s">
        <v>7893</v>
      </c>
      <c r="D1526" s="137" t="s">
        <v>15645</v>
      </c>
      <c r="E1526" s="141">
        <v>7845.86</v>
      </c>
    </row>
    <row r="1527" spans="1:5" ht="15" customHeight="1" x14ac:dyDescent="0.25">
      <c r="A1527" s="136" t="s">
        <v>7894</v>
      </c>
      <c r="B1527" s="136"/>
      <c r="C1527" s="136" t="s">
        <v>7895</v>
      </c>
      <c r="D1527" s="137" t="s">
        <v>15645</v>
      </c>
      <c r="E1527" s="141">
        <v>7871.04</v>
      </c>
    </row>
    <row r="1528" spans="1:5" ht="15" customHeight="1" x14ac:dyDescent="0.25">
      <c r="A1528" s="136" t="s">
        <v>7896</v>
      </c>
      <c r="B1528" s="136"/>
      <c r="C1528" s="136" t="s">
        <v>7897</v>
      </c>
      <c r="D1528" s="137" t="s">
        <v>15645</v>
      </c>
      <c r="E1528" s="142">
        <v>10356.540000000001</v>
      </c>
    </row>
    <row r="1529" spans="1:5" ht="15" customHeight="1" x14ac:dyDescent="0.25">
      <c r="A1529" s="136" t="s">
        <v>7898</v>
      </c>
      <c r="B1529" s="136"/>
      <c r="C1529" s="136" t="s">
        <v>7899</v>
      </c>
      <c r="D1529" s="137" t="s">
        <v>15645</v>
      </c>
      <c r="E1529" s="142">
        <v>11107.03</v>
      </c>
    </row>
    <row r="1530" spans="1:5" ht="15" customHeight="1" x14ac:dyDescent="0.25">
      <c r="A1530" s="136" t="s">
        <v>7900</v>
      </c>
      <c r="B1530" s="136"/>
      <c r="C1530" s="136" t="s">
        <v>7901</v>
      </c>
      <c r="D1530" s="137" t="s">
        <v>15645</v>
      </c>
      <c r="E1530" s="142">
        <v>10592.29</v>
      </c>
    </row>
    <row r="1531" spans="1:5" ht="15" customHeight="1" x14ac:dyDescent="0.25">
      <c r="A1531" s="136" t="s">
        <v>7902</v>
      </c>
      <c r="B1531" s="136"/>
      <c r="C1531" s="136" t="s">
        <v>7903</v>
      </c>
      <c r="D1531" s="137" t="s">
        <v>15645</v>
      </c>
      <c r="E1531" s="142">
        <v>10828.11</v>
      </c>
    </row>
    <row r="1532" spans="1:5" ht="15" customHeight="1" x14ac:dyDescent="0.25">
      <c r="A1532" s="136" t="s">
        <v>7904</v>
      </c>
      <c r="B1532" s="136"/>
      <c r="C1532" s="136" t="s">
        <v>7905</v>
      </c>
      <c r="D1532" s="137" t="s">
        <v>15645</v>
      </c>
      <c r="E1532" s="142">
        <v>11925.67</v>
      </c>
    </row>
    <row r="1533" spans="1:5" ht="15" customHeight="1" x14ac:dyDescent="0.25">
      <c r="A1533" s="136" t="s">
        <v>7906</v>
      </c>
      <c r="B1533" s="136"/>
      <c r="C1533" s="136" t="s">
        <v>7907</v>
      </c>
      <c r="D1533" s="137" t="s">
        <v>15645</v>
      </c>
      <c r="E1533" s="142">
        <v>12675.51</v>
      </c>
    </row>
    <row r="1534" spans="1:5" ht="15" customHeight="1" x14ac:dyDescent="0.25">
      <c r="A1534" s="136" t="s">
        <v>7908</v>
      </c>
      <c r="B1534" s="136"/>
      <c r="C1534" s="136" t="s">
        <v>7909</v>
      </c>
      <c r="D1534" s="137" t="s">
        <v>15645</v>
      </c>
      <c r="E1534" s="142">
        <v>13242.34</v>
      </c>
    </row>
    <row r="1535" spans="1:5" ht="15" customHeight="1" x14ac:dyDescent="0.25">
      <c r="A1535" s="136" t="s">
        <v>7910</v>
      </c>
      <c r="B1535" s="136"/>
      <c r="C1535" s="136" t="s">
        <v>7911</v>
      </c>
      <c r="D1535" s="137" t="s">
        <v>15645</v>
      </c>
      <c r="E1535" s="142">
        <v>14272.5</v>
      </c>
    </row>
    <row r="1536" spans="1:5" ht="15" customHeight="1" x14ac:dyDescent="0.25">
      <c r="A1536" s="136" t="s">
        <v>7912</v>
      </c>
      <c r="B1536" s="136"/>
      <c r="C1536" s="136" t="s">
        <v>7913</v>
      </c>
      <c r="D1536" s="137" t="s">
        <v>15645</v>
      </c>
      <c r="E1536" s="142">
        <v>15391.25</v>
      </c>
    </row>
    <row r="1537" spans="1:5" ht="15" customHeight="1" x14ac:dyDescent="0.25">
      <c r="A1537" s="136" t="s">
        <v>7914</v>
      </c>
      <c r="B1537" s="136"/>
      <c r="C1537" s="136" t="s">
        <v>7915</v>
      </c>
      <c r="D1537" s="137" t="s">
        <v>15645</v>
      </c>
      <c r="E1537" s="140">
        <v>11.56</v>
      </c>
    </row>
    <row r="1538" spans="1:5" ht="15" customHeight="1" x14ac:dyDescent="0.25">
      <c r="A1538" s="136" t="s">
        <v>7916</v>
      </c>
      <c r="B1538" s="136"/>
      <c r="C1538" s="136" t="s">
        <v>7917</v>
      </c>
      <c r="D1538" s="137" t="s">
        <v>3</v>
      </c>
      <c r="E1538" s="140">
        <v>11.34</v>
      </c>
    </row>
    <row r="1539" spans="1:5" ht="15" customHeight="1" x14ac:dyDescent="0.25">
      <c r="A1539" s="136" t="s">
        <v>7918</v>
      </c>
      <c r="B1539" s="136"/>
      <c r="C1539" s="136" t="s">
        <v>7919</v>
      </c>
      <c r="D1539" s="137" t="s">
        <v>3</v>
      </c>
      <c r="E1539" s="140">
        <v>25.56</v>
      </c>
    </row>
    <row r="1540" spans="1:5" ht="15" customHeight="1" x14ac:dyDescent="0.25">
      <c r="A1540" s="136" t="s">
        <v>7920</v>
      </c>
      <c r="B1540" s="136"/>
      <c r="C1540" s="136" t="s">
        <v>7921</v>
      </c>
      <c r="D1540" s="137" t="s">
        <v>15645</v>
      </c>
      <c r="E1540" s="141">
        <v>2266.3000000000002</v>
      </c>
    </row>
    <row r="1541" spans="1:5" ht="15" customHeight="1" x14ac:dyDescent="0.25">
      <c r="A1541" s="136" t="s">
        <v>7922</v>
      </c>
      <c r="B1541" s="136"/>
      <c r="C1541" s="136" t="s">
        <v>7923</v>
      </c>
      <c r="D1541" s="137" t="s">
        <v>15645</v>
      </c>
      <c r="E1541" s="139">
        <v>331.1</v>
      </c>
    </row>
    <row r="1542" spans="1:5" ht="15" customHeight="1" x14ac:dyDescent="0.25">
      <c r="A1542" s="136" t="s">
        <v>7924</v>
      </c>
      <c r="B1542" s="136"/>
      <c r="C1542" s="136" t="s">
        <v>7925</v>
      </c>
      <c r="D1542" s="137" t="s">
        <v>15645</v>
      </c>
      <c r="E1542" s="141">
        <v>3164.16</v>
      </c>
    </row>
    <row r="1543" spans="1:5" ht="15" customHeight="1" x14ac:dyDescent="0.25">
      <c r="A1543" s="136" t="s">
        <v>7926</v>
      </c>
      <c r="B1543" s="136"/>
      <c r="C1543" s="136" t="s">
        <v>7927</v>
      </c>
      <c r="D1543" s="137" t="s">
        <v>15645</v>
      </c>
      <c r="E1543" s="141">
        <v>7089.07</v>
      </c>
    </row>
    <row r="1544" spans="1:5" ht="15" customHeight="1" x14ac:dyDescent="0.25">
      <c r="A1544" s="136" t="s">
        <v>7928</v>
      </c>
      <c r="B1544" s="136"/>
      <c r="C1544" s="136" t="s">
        <v>7929</v>
      </c>
      <c r="D1544" s="137" t="s">
        <v>15645</v>
      </c>
      <c r="E1544" s="141">
        <v>5249.07</v>
      </c>
    </row>
    <row r="1545" spans="1:5" ht="15" customHeight="1" x14ac:dyDescent="0.25">
      <c r="A1545" s="136" t="s">
        <v>7930</v>
      </c>
      <c r="B1545" s="136"/>
      <c r="C1545" s="136" t="s">
        <v>7931</v>
      </c>
      <c r="D1545" s="137" t="s">
        <v>15645</v>
      </c>
      <c r="E1545" s="141">
        <v>6197.33</v>
      </c>
    </row>
    <row r="1546" spans="1:5" ht="15" customHeight="1" x14ac:dyDescent="0.25">
      <c r="A1546" s="136" t="s">
        <v>7932</v>
      </c>
      <c r="B1546" s="136"/>
      <c r="C1546" s="136" t="s">
        <v>7933</v>
      </c>
      <c r="D1546" s="137" t="s">
        <v>15645</v>
      </c>
      <c r="E1546" s="139">
        <v>670.15</v>
      </c>
    </row>
    <row r="1547" spans="1:5" ht="15" customHeight="1" x14ac:dyDescent="0.25">
      <c r="A1547" s="136" t="s">
        <v>7934</v>
      </c>
      <c r="B1547" s="136"/>
      <c r="C1547" s="136" t="s">
        <v>7935</v>
      </c>
      <c r="D1547" s="137" t="s">
        <v>15645</v>
      </c>
      <c r="E1547" s="139">
        <v>332.2</v>
      </c>
    </row>
    <row r="1548" spans="1:5" ht="15" customHeight="1" x14ac:dyDescent="0.25">
      <c r="A1548" s="136" t="s">
        <v>7936</v>
      </c>
      <c r="B1548" s="136"/>
      <c r="C1548" s="136" t="s">
        <v>7937</v>
      </c>
      <c r="D1548" s="137" t="s">
        <v>15645</v>
      </c>
      <c r="E1548" s="139">
        <v>612.89</v>
      </c>
    </row>
    <row r="1549" spans="1:5" ht="15" customHeight="1" x14ac:dyDescent="0.25">
      <c r="A1549" s="136" t="s">
        <v>7938</v>
      </c>
      <c r="B1549" s="136"/>
      <c r="C1549" s="136" t="s">
        <v>7939</v>
      </c>
      <c r="D1549" s="137" t="s">
        <v>15645</v>
      </c>
      <c r="E1549" s="139">
        <v>735.87</v>
      </c>
    </row>
    <row r="1550" spans="1:5" ht="15" customHeight="1" x14ac:dyDescent="0.25">
      <c r="A1550" s="136" t="s">
        <v>7940</v>
      </c>
      <c r="B1550" s="136"/>
      <c r="C1550" s="136" t="s">
        <v>7941</v>
      </c>
      <c r="D1550" s="137" t="s">
        <v>15645</v>
      </c>
      <c r="E1550" s="141">
        <v>2668.59</v>
      </c>
    </row>
    <row r="1551" spans="1:5" ht="15" customHeight="1" x14ac:dyDescent="0.25">
      <c r="A1551" s="136" t="s">
        <v>16628</v>
      </c>
      <c r="B1551" s="136"/>
      <c r="C1551" s="136" t="s">
        <v>16629</v>
      </c>
      <c r="D1551" s="137" t="s">
        <v>15645</v>
      </c>
      <c r="E1551" s="139">
        <v>342.07</v>
      </c>
    </row>
    <row r="1552" spans="1:5" ht="15" customHeight="1" x14ac:dyDescent="0.25">
      <c r="A1552" s="136" t="s">
        <v>7942</v>
      </c>
      <c r="B1552" s="136"/>
      <c r="C1552" s="136" t="s">
        <v>7943</v>
      </c>
      <c r="D1552" s="137" t="s">
        <v>15645</v>
      </c>
      <c r="E1552" s="139">
        <v>175.55</v>
      </c>
    </row>
    <row r="1553" spans="1:5" ht="15" customHeight="1" x14ac:dyDescent="0.25">
      <c r="A1553" s="136" t="s">
        <v>7944</v>
      </c>
      <c r="B1553" s="136"/>
      <c r="C1553" s="136" t="s">
        <v>7945</v>
      </c>
      <c r="D1553" s="137" t="s">
        <v>15645</v>
      </c>
      <c r="E1553" s="139">
        <v>116.06</v>
      </c>
    </row>
    <row r="1554" spans="1:5" ht="15" customHeight="1" x14ac:dyDescent="0.25">
      <c r="A1554" s="136" t="s">
        <v>7946</v>
      </c>
      <c r="B1554" s="136"/>
      <c r="C1554" s="136" t="s">
        <v>7947</v>
      </c>
      <c r="D1554" s="137" t="s">
        <v>15645</v>
      </c>
      <c r="E1554" s="139">
        <v>211.1</v>
      </c>
    </row>
    <row r="1555" spans="1:5" ht="15" customHeight="1" x14ac:dyDescent="0.25">
      <c r="A1555" s="136" t="s">
        <v>7948</v>
      </c>
      <c r="B1555" s="136"/>
      <c r="C1555" s="136" t="s">
        <v>7949</v>
      </c>
      <c r="D1555" s="137" t="s">
        <v>15645</v>
      </c>
      <c r="E1555" s="139">
        <v>288.5</v>
      </c>
    </row>
    <row r="1556" spans="1:5" ht="15" customHeight="1" x14ac:dyDescent="0.25">
      <c r="A1556" s="136" t="s">
        <v>7950</v>
      </c>
      <c r="B1556" s="136"/>
      <c r="C1556" s="136" t="s">
        <v>7951</v>
      </c>
      <c r="D1556" s="137" t="s">
        <v>15645</v>
      </c>
      <c r="E1556" s="139">
        <v>389.65</v>
      </c>
    </row>
    <row r="1557" spans="1:5" ht="15" customHeight="1" x14ac:dyDescent="0.25">
      <c r="A1557" s="136" t="s">
        <v>7952</v>
      </c>
      <c r="B1557" s="136"/>
      <c r="C1557" s="136" t="s">
        <v>7953</v>
      </c>
      <c r="D1557" s="137" t="s">
        <v>15645</v>
      </c>
      <c r="E1557" s="139">
        <v>510.35</v>
      </c>
    </row>
    <row r="1558" spans="1:5" ht="15" customHeight="1" x14ac:dyDescent="0.25">
      <c r="A1558" s="136" t="s">
        <v>7954</v>
      </c>
      <c r="B1558" s="136"/>
      <c r="C1558" s="136" t="s">
        <v>7955</v>
      </c>
      <c r="D1558" s="137" t="s">
        <v>15645</v>
      </c>
      <c r="E1558" s="139">
        <v>854.25</v>
      </c>
    </row>
    <row r="1559" spans="1:5" ht="15" customHeight="1" x14ac:dyDescent="0.25">
      <c r="A1559" s="136" t="s">
        <v>7956</v>
      </c>
      <c r="B1559" s="136"/>
      <c r="C1559" s="136" t="s">
        <v>7957</v>
      </c>
      <c r="D1559" s="137" t="s">
        <v>15645</v>
      </c>
      <c r="E1559" s="141">
        <v>1141.5899999999999</v>
      </c>
    </row>
    <row r="1560" spans="1:5" ht="15" customHeight="1" x14ac:dyDescent="0.25">
      <c r="A1560" s="136" t="s">
        <v>7958</v>
      </c>
      <c r="B1560" s="136"/>
      <c r="C1560" s="136" t="s">
        <v>7959</v>
      </c>
      <c r="D1560" s="137" t="s">
        <v>15645</v>
      </c>
      <c r="E1560" s="139">
        <v>160.96</v>
      </c>
    </row>
    <row r="1561" spans="1:5" ht="15" customHeight="1" x14ac:dyDescent="0.25">
      <c r="A1561" s="136" t="s">
        <v>7960</v>
      </c>
      <c r="B1561" s="136"/>
      <c r="C1561" s="136" t="s">
        <v>7961</v>
      </c>
      <c r="D1561" s="137" t="s">
        <v>15645</v>
      </c>
      <c r="E1561" s="140">
        <v>80.650000000000006</v>
      </c>
    </row>
    <row r="1562" spans="1:5" ht="15" customHeight="1" x14ac:dyDescent="0.25">
      <c r="A1562" s="136" t="s">
        <v>7962</v>
      </c>
      <c r="B1562" s="136"/>
      <c r="C1562" s="136" t="s">
        <v>7963</v>
      </c>
      <c r="D1562" s="137" t="s">
        <v>15645</v>
      </c>
      <c r="E1562" s="139">
        <v>249.75</v>
      </c>
    </row>
    <row r="1563" spans="1:5" ht="15" customHeight="1" x14ac:dyDescent="0.25">
      <c r="A1563" s="136" t="s">
        <v>7964</v>
      </c>
      <c r="B1563" s="136"/>
      <c r="C1563" s="136" t="s">
        <v>7965</v>
      </c>
      <c r="D1563" s="137" t="s">
        <v>15645</v>
      </c>
      <c r="E1563" s="139">
        <v>249.75</v>
      </c>
    </row>
    <row r="1564" spans="1:5" ht="15" customHeight="1" x14ac:dyDescent="0.25">
      <c r="A1564" s="136" t="s">
        <v>7966</v>
      </c>
      <c r="B1564" s="136"/>
      <c r="C1564" s="136" t="s">
        <v>7967</v>
      </c>
      <c r="D1564" s="137" t="s">
        <v>15645</v>
      </c>
      <c r="E1564" s="139">
        <v>249.75</v>
      </c>
    </row>
    <row r="1565" spans="1:5" ht="15" customHeight="1" x14ac:dyDescent="0.25">
      <c r="A1565" s="136" t="s">
        <v>7968</v>
      </c>
      <c r="B1565" s="136"/>
      <c r="C1565" s="136" t="s">
        <v>7969</v>
      </c>
      <c r="D1565" s="137" t="s">
        <v>15645</v>
      </c>
      <c r="E1565" s="140">
        <v>68.48</v>
      </c>
    </row>
    <row r="1566" spans="1:5" ht="15" customHeight="1" x14ac:dyDescent="0.25">
      <c r="A1566" s="136" t="s">
        <v>7970</v>
      </c>
      <c r="B1566" s="136"/>
      <c r="C1566" s="136" t="s">
        <v>7971</v>
      </c>
      <c r="D1566" s="137" t="s">
        <v>15645</v>
      </c>
      <c r="E1566" s="140">
        <v>68.48</v>
      </c>
    </row>
    <row r="1567" spans="1:5" ht="15" customHeight="1" x14ac:dyDescent="0.25">
      <c r="A1567" s="136" t="s">
        <v>7972</v>
      </c>
      <c r="B1567" s="136"/>
      <c r="C1567" s="136" t="s">
        <v>7973</v>
      </c>
      <c r="D1567" s="137" t="s">
        <v>15645</v>
      </c>
      <c r="E1567" s="140">
        <v>68.48</v>
      </c>
    </row>
    <row r="1568" spans="1:5" ht="15" customHeight="1" x14ac:dyDescent="0.25">
      <c r="A1568" s="136" t="s">
        <v>7974</v>
      </c>
      <c r="B1568" s="136"/>
      <c r="C1568" s="136" t="s">
        <v>7975</v>
      </c>
      <c r="D1568" s="137" t="s">
        <v>15645</v>
      </c>
      <c r="E1568" s="140">
        <v>68.48</v>
      </c>
    </row>
    <row r="1569" spans="1:5" ht="15" customHeight="1" x14ac:dyDescent="0.25">
      <c r="A1569" s="136" t="s">
        <v>7976</v>
      </c>
      <c r="B1569" s="136"/>
      <c r="C1569" s="136" t="s">
        <v>7977</v>
      </c>
      <c r="D1569" s="137" t="s">
        <v>15645</v>
      </c>
      <c r="E1569" s="140">
        <v>68.48</v>
      </c>
    </row>
    <row r="1570" spans="1:5" ht="15" customHeight="1" x14ac:dyDescent="0.25">
      <c r="A1570" s="136" t="s">
        <v>7978</v>
      </c>
      <c r="B1570" s="136"/>
      <c r="C1570" s="136" t="s">
        <v>7979</v>
      </c>
      <c r="D1570" s="137" t="s">
        <v>15645</v>
      </c>
      <c r="E1570" s="140">
        <v>80.650000000000006</v>
      </c>
    </row>
    <row r="1571" spans="1:5" ht="15" customHeight="1" x14ac:dyDescent="0.25">
      <c r="A1571" s="136" t="s">
        <v>7980</v>
      </c>
      <c r="B1571" s="136"/>
      <c r="C1571" s="136" t="s">
        <v>7981</v>
      </c>
      <c r="D1571" s="137" t="s">
        <v>15645</v>
      </c>
      <c r="E1571" s="140">
        <v>80.650000000000006</v>
      </c>
    </row>
    <row r="1572" spans="1:5" ht="15" customHeight="1" x14ac:dyDescent="0.25">
      <c r="A1572" s="136" t="s">
        <v>7982</v>
      </c>
      <c r="B1572" s="136"/>
      <c r="C1572" s="136" t="s">
        <v>7983</v>
      </c>
      <c r="D1572" s="137" t="s">
        <v>15645</v>
      </c>
      <c r="E1572" s="140">
        <v>80.650000000000006</v>
      </c>
    </row>
    <row r="1573" spans="1:5" ht="15" customHeight="1" x14ac:dyDescent="0.25">
      <c r="A1573" s="136" t="s">
        <v>7984</v>
      </c>
      <c r="B1573" s="136"/>
      <c r="C1573" s="136" t="s">
        <v>7985</v>
      </c>
      <c r="D1573" s="137" t="s">
        <v>15645</v>
      </c>
      <c r="E1573" s="140">
        <v>52.68</v>
      </c>
    </row>
    <row r="1574" spans="1:5" ht="15" customHeight="1" x14ac:dyDescent="0.25">
      <c r="A1574" s="136" t="s">
        <v>7986</v>
      </c>
      <c r="B1574" s="136"/>
      <c r="C1574" s="136" t="s">
        <v>7987</v>
      </c>
      <c r="D1574" s="137" t="s">
        <v>15645</v>
      </c>
      <c r="E1574" s="140">
        <v>70.010000000000005</v>
      </c>
    </row>
    <row r="1575" spans="1:5" ht="15" customHeight="1" x14ac:dyDescent="0.25">
      <c r="A1575" s="136" t="s">
        <v>7988</v>
      </c>
      <c r="B1575" s="136"/>
      <c r="C1575" s="136" t="s">
        <v>7989</v>
      </c>
      <c r="D1575" s="137" t="s">
        <v>15645</v>
      </c>
      <c r="E1575" s="140">
        <v>52.68</v>
      </c>
    </row>
    <row r="1576" spans="1:5" ht="15" customHeight="1" x14ac:dyDescent="0.25">
      <c r="A1576" s="136" t="s">
        <v>7990</v>
      </c>
      <c r="B1576" s="136"/>
      <c r="C1576" s="136" t="s">
        <v>7991</v>
      </c>
      <c r="D1576" s="137" t="s">
        <v>15645</v>
      </c>
      <c r="E1576" s="140">
        <v>52.68</v>
      </c>
    </row>
    <row r="1577" spans="1:5" ht="15" customHeight="1" x14ac:dyDescent="0.25">
      <c r="A1577" s="136" t="s">
        <v>7992</v>
      </c>
      <c r="B1577" s="136"/>
      <c r="C1577" s="136" t="s">
        <v>7993</v>
      </c>
      <c r="D1577" s="137" t="s">
        <v>15645</v>
      </c>
      <c r="E1577" s="140">
        <v>52.68</v>
      </c>
    </row>
    <row r="1578" spans="1:5" ht="15" customHeight="1" x14ac:dyDescent="0.25">
      <c r="A1578" s="136" t="s">
        <v>7994</v>
      </c>
      <c r="B1578" s="136"/>
      <c r="C1578" s="136" t="s">
        <v>7995</v>
      </c>
      <c r="D1578" s="137" t="s">
        <v>15645</v>
      </c>
      <c r="E1578" s="140">
        <v>52.68</v>
      </c>
    </row>
    <row r="1579" spans="1:5" ht="15" customHeight="1" x14ac:dyDescent="0.25">
      <c r="A1579" s="136" t="s">
        <v>7996</v>
      </c>
      <c r="B1579" s="136"/>
      <c r="C1579" s="136" t="s">
        <v>7997</v>
      </c>
      <c r="D1579" s="137" t="s">
        <v>15645</v>
      </c>
      <c r="E1579" s="140">
        <v>52.68</v>
      </c>
    </row>
    <row r="1580" spans="1:5" ht="15" customHeight="1" x14ac:dyDescent="0.25">
      <c r="A1580" s="136" t="s">
        <v>7998</v>
      </c>
      <c r="B1580" s="136"/>
      <c r="C1580" s="136" t="s">
        <v>7999</v>
      </c>
      <c r="D1580" s="137" t="s">
        <v>15645</v>
      </c>
      <c r="E1580" s="140">
        <v>52.68</v>
      </c>
    </row>
    <row r="1581" spans="1:5" ht="15" customHeight="1" x14ac:dyDescent="0.25">
      <c r="A1581" s="136" t="s">
        <v>8000</v>
      </c>
      <c r="B1581" s="136"/>
      <c r="C1581" s="136" t="s">
        <v>8001</v>
      </c>
      <c r="D1581" s="137" t="s">
        <v>15645</v>
      </c>
      <c r="E1581" s="140">
        <v>52.68</v>
      </c>
    </row>
    <row r="1582" spans="1:5" ht="15" customHeight="1" x14ac:dyDescent="0.25">
      <c r="A1582" s="136" t="s">
        <v>8002</v>
      </c>
      <c r="B1582" s="136"/>
      <c r="C1582" s="136" t="s">
        <v>8003</v>
      </c>
      <c r="D1582" s="137" t="s">
        <v>15645</v>
      </c>
      <c r="E1582" s="140">
        <v>54.19</v>
      </c>
    </row>
    <row r="1583" spans="1:5" ht="15" customHeight="1" x14ac:dyDescent="0.25">
      <c r="A1583" s="136" t="s">
        <v>8004</v>
      </c>
      <c r="B1583" s="136"/>
      <c r="C1583" s="136" t="s">
        <v>8005</v>
      </c>
      <c r="D1583" s="137" t="s">
        <v>15645</v>
      </c>
      <c r="E1583" s="140">
        <v>54.19</v>
      </c>
    </row>
    <row r="1584" spans="1:5" ht="15" customHeight="1" x14ac:dyDescent="0.25">
      <c r="A1584" s="136" t="s">
        <v>8006</v>
      </c>
      <c r="B1584" s="136"/>
      <c r="C1584" s="136" t="s">
        <v>8007</v>
      </c>
      <c r="D1584" s="137" t="s">
        <v>15645</v>
      </c>
      <c r="E1584" s="140">
        <v>65.319999999999993</v>
      </c>
    </row>
    <row r="1585" spans="1:5" ht="15" customHeight="1" x14ac:dyDescent="0.25">
      <c r="A1585" s="136" t="s">
        <v>8008</v>
      </c>
      <c r="B1585" s="136"/>
      <c r="C1585" s="136" t="s">
        <v>8009</v>
      </c>
      <c r="D1585" s="137" t="s">
        <v>15645</v>
      </c>
      <c r="E1585" s="140">
        <v>70.010000000000005</v>
      </c>
    </row>
    <row r="1586" spans="1:5" ht="15" customHeight="1" x14ac:dyDescent="0.25">
      <c r="A1586" s="136" t="s">
        <v>8010</v>
      </c>
      <c r="B1586" s="136"/>
      <c r="C1586" s="136" t="s">
        <v>8011</v>
      </c>
      <c r="D1586" s="137" t="s">
        <v>15645</v>
      </c>
      <c r="E1586" s="140">
        <v>70.010000000000005</v>
      </c>
    </row>
    <row r="1587" spans="1:5" ht="15" customHeight="1" x14ac:dyDescent="0.25">
      <c r="A1587" s="136" t="s">
        <v>8012</v>
      </c>
      <c r="B1587" s="136"/>
      <c r="C1587" s="136" t="s">
        <v>8013</v>
      </c>
      <c r="D1587" s="137" t="s">
        <v>15645</v>
      </c>
      <c r="E1587" s="139">
        <v>127.94</v>
      </c>
    </row>
    <row r="1588" spans="1:5" ht="15" customHeight="1" x14ac:dyDescent="0.25">
      <c r="A1588" s="136" t="s">
        <v>8014</v>
      </c>
      <c r="B1588" s="136"/>
      <c r="C1588" s="136" t="s">
        <v>8015</v>
      </c>
      <c r="D1588" s="137" t="s">
        <v>15645</v>
      </c>
      <c r="E1588" s="139">
        <v>131.66</v>
      </c>
    </row>
    <row r="1589" spans="1:5" ht="15" customHeight="1" x14ac:dyDescent="0.25">
      <c r="A1589" s="136" t="s">
        <v>8016</v>
      </c>
      <c r="B1589" s="136"/>
      <c r="C1589" s="136" t="s">
        <v>8017</v>
      </c>
      <c r="D1589" s="137" t="s">
        <v>15645</v>
      </c>
      <c r="E1589" s="139">
        <v>153.13</v>
      </c>
    </row>
    <row r="1590" spans="1:5" ht="15" customHeight="1" x14ac:dyDescent="0.25">
      <c r="A1590" s="136" t="s">
        <v>8018</v>
      </c>
      <c r="B1590" s="136"/>
      <c r="C1590" s="136" t="s">
        <v>8019</v>
      </c>
      <c r="D1590" s="137" t="s">
        <v>15645</v>
      </c>
      <c r="E1590" s="139">
        <v>164.47</v>
      </c>
    </row>
    <row r="1591" spans="1:5" ht="15" customHeight="1" x14ac:dyDescent="0.25">
      <c r="A1591" s="136" t="s">
        <v>8020</v>
      </c>
      <c r="B1591" s="136"/>
      <c r="C1591" s="136" t="s">
        <v>8021</v>
      </c>
      <c r="D1591" s="137" t="s">
        <v>15645</v>
      </c>
      <c r="E1591" s="140">
        <v>23.51</v>
      </c>
    </row>
    <row r="1592" spans="1:5" ht="15" customHeight="1" x14ac:dyDescent="0.25">
      <c r="A1592" s="136" t="s">
        <v>8022</v>
      </c>
      <c r="B1592" s="136"/>
      <c r="C1592" s="136" t="s">
        <v>8023</v>
      </c>
      <c r="D1592" s="137" t="s">
        <v>15645</v>
      </c>
      <c r="E1592" s="140">
        <v>23.51</v>
      </c>
    </row>
    <row r="1593" spans="1:5" ht="15" customHeight="1" x14ac:dyDescent="0.25">
      <c r="A1593" s="136" t="s">
        <v>8024</v>
      </c>
      <c r="B1593" s="136"/>
      <c r="C1593" s="136" t="s">
        <v>8025</v>
      </c>
      <c r="D1593" s="137" t="s">
        <v>15645</v>
      </c>
      <c r="E1593" s="140">
        <v>23.51</v>
      </c>
    </row>
    <row r="1594" spans="1:5" ht="15" customHeight="1" x14ac:dyDescent="0.25">
      <c r="A1594" s="136" t="s">
        <v>8026</v>
      </c>
      <c r="B1594" s="136"/>
      <c r="C1594" s="136" t="s">
        <v>8027</v>
      </c>
      <c r="D1594" s="137" t="s">
        <v>15645</v>
      </c>
      <c r="E1594" s="140">
        <v>23.51</v>
      </c>
    </row>
    <row r="1595" spans="1:5" ht="15" customHeight="1" x14ac:dyDescent="0.25">
      <c r="A1595" s="136" t="s">
        <v>8028</v>
      </c>
      <c r="B1595" s="136"/>
      <c r="C1595" s="136" t="s">
        <v>8029</v>
      </c>
      <c r="D1595" s="137" t="s">
        <v>15645</v>
      </c>
      <c r="E1595" s="140">
        <v>23.51</v>
      </c>
    </row>
    <row r="1596" spans="1:5" ht="15" customHeight="1" x14ac:dyDescent="0.25">
      <c r="A1596" s="136" t="s">
        <v>8030</v>
      </c>
      <c r="B1596" s="136"/>
      <c r="C1596" s="136" t="s">
        <v>8031</v>
      </c>
      <c r="D1596" s="137" t="s">
        <v>15645</v>
      </c>
      <c r="E1596" s="140">
        <v>23.51</v>
      </c>
    </row>
    <row r="1597" spans="1:5" ht="15" customHeight="1" x14ac:dyDescent="0.25">
      <c r="A1597" s="136" t="s">
        <v>8032</v>
      </c>
      <c r="B1597" s="136"/>
      <c r="C1597" s="136" t="s">
        <v>8033</v>
      </c>
      <c r="D1597" s="137" t="s">
        <v>15645</v>
      </c>
      <c r="E1597" s="140">
        <v>23.51</v>
      </c>
    </row>
    <row r="1598" spans="1:5" ht="15" customHeight="1" x14ac:dyDescent="0.25">
      <c r="A1598" s="136" t="s">
        <v>8034</v>
      </c>
      <c r="B1598" s="136"/>
      <c r="C1598" s="136" t="s">
        <v>8035</v>
      </c>
      <c r="D1598" s="137" t="s">
        <v>15645</v>
      </c>
      <c r="E1598" s="140">
        <v>29.52</v>
      </c>
    </row>
    <row r="1599" spans="1:5" ht="15" customHeight="1" x14ac:dyDescent="0.25">
      <c r="A1599" s="136" t="s">
        <v>8036</v>
      </c>
      <c r="B1599" s="136"/>
      <c r="C1599" s="136" t="s">
        <v>8037</v>
      </c>
      <c r="D1599" s="137" t="s">
        <v>15645</v>
      </c>
      <c r="E1599" s="140">
        <v>29.52</v>
      </c>
    </row>
    <row r="1600" spans="1:5" ht="15" customHeight="1" x14ac:dyDescent="0.25">
      <c r="A1600" s="136" t="s">
        <v>8038</v>
      </c>
      <c r="B1600" s="136"/>
      <c r="C1600" s="136" t="s">
        <v>8039</v>
      </c>
      <c r="D1600" s="137" t="s">
        <v>15645</v>
      </c>
      <c r="E1600" s="140">
        <v>29.52</v>
      </c>
    </row>
    <row r="1601" spans="1:5" ht="15" customHeight="1" x14ac:dyDescent="0.25">
      <c r="A1601" s="136" t="s">
        <v>8040</v>
      </c>
      <c r="B1601" s="136"/>
      <c r="C1601" s="136" t="s">
        <v>8041</v>
      </c>
      <c r="D1601" s="137" t="s">
        <v>15645</v>
      </c>
      <c r="E1601" s="140">
        <v>38.19</v>
      </c>
    </row>
    <row r="1602" spans="1:5" ht="15" customHeight="1" x14ac:dyDescent="0.25">
      <c r="A1602" s="136" t="s">
        <v>8042</v>
      </c>
      <c r="B1602" s="136"/>
      <c r="C1602" s="136" t="s">
        <v>8043</v>
      </c>
      <c r="D1602" s="137" t="s">
        <v>15645</v>
      </c>
      <c r="E1602" s="140">
        <v>38.19</v>
      </c>
    </row>
    <row r="1603" spans="1:5" ht="15" customHeight="1" x14ac:dyDescent="0.25">
      <c r="A1603" s="136" t="s">
        <v>8044</v>
      </c>
      <c r="B1603" s="136"/>
      <c r="C1603" s="136" t="s">
        <v>8045</v>
      </c>
      <c r="D1603" s="137" t="s">
        <v>15645</v>
      </c>
      <c r="E1603" s="139">
        <v>332.73</v>
      </c>
    </row>
    <row r="1604" spans="1:5" ht="15" customHeight="1" x14ac:dyDescent="0.25">
      <c r="A1604" s="136" t="s">
        <v>8046</v>
      </c>
      <c r="B1604" s="136"/>
      <c r="C1604" s="136" t="s">
        <v>8047</v>
      </c>
      <c r="D1604" s="137" t="s">
        <v>15645</v>
      </c>
      <c r="E1604" s="140">
        <v>99.92</v>
      </c>
    </row>
    <row r="1605" spans="1:5" ht="15" customHeight="1" x14ac:dyDescent="0.25">
      <c r="A1605" s="136" t="s">
        <v>8048</v>
      </c>
      <c r="B1605" s="136"/>
      <c r="C1605" s="136" t="s">
        <v>8049</v>
      </c>
      <c r="D1605" s="137" t="s">
        <v>15645</v>
      </c>
      <c r="E1605" s="139">
        <v>124.92</v>
      </c>
    </row>
    <row r="1606" spans="1:5" ht="15" customHeight="1" x14ac:dyDescent="0.25">
      <c r="A1606" s="136" t="s">
        <v>8050</v>
      </c>
      <c r="B1606" s="136"/>
      <c r="C1606" s="136" t="s">
        <v>8051</v>
      </c>
      <c r="D1606" s="137" t="s">
        <v>15645</v>
      </c>
      <c r="E1606" s="139">
        <v>339.63</v>
      </c>
    </row>
    <row r="1607" spans="1:5" ht="15" customHeight="1" x14ac:dyDescent="0.25">
      <c r="A1607" s="136" t="s">
        <v>8052</v>
      </c>
      <c r="B1607" s="136"/>
      <c r="C1607" s="136" t="s">
        <v>8053</v>
      </c>
      <c r="D1607" s="137" t="s">
        <v>15645</v>
      </c>
      <c r="E1607" s="139">
        <v>339.63</v>
      </c>
    </row>
    <row r="1608" spans="1:5" ht="15" customHeight="1" x14ac:dyDescent="0.25">
      <c r="A1608" s="136" t="s">
        <v>8054</v>
      </c>
      <c r="B1608" s="136"/>
      <c r="C1608" s="136" t="s">
        <v>8055</v>
      </c>
      <c r="D1608" s="137" t="s">
        <v>15645</v>
      </c>
      <c r="E1608" s="140">
        <v>99.92</v>
      </c>
    </row>
    <row r="1609" spans="1:5" ht="15" customHeight="1" x14ac:dyDescent="0.25">
      <c r="A1609" s="136" t="s">
        <v>8056</v>
      </c>
      <c r="B1609" s="136"/>
      <c r="C1609" s="136" t="s">
        <v>8057</v>
      </c>
      <c r="D1609" s="137" t="s">
        <v>15645</v>
      </c>
      <c r="E1609" s="139">
        <v>339.63</v>
      </c>
    </row>
    <row r="1610" spans="1:5" ht="15" customHeight="1" x14ac:dyDescent="0.25">
      <c r="A1610" s="136" t="s">
        <v>8058</v>
      </c>
      <c r="B1610" s="136"/>
      <c r="C1610" s="136" t="s">
        <v>8059</v>
      </c>
      <c r="D1610" s="137" t="s">
        <v>15645</v>
      </c>
      <c r="E1610" s="140">
        <v>99.92</v>
      </c>
    </row>
    <row r="1611" spans="1:5" ht="15" customHeight="1" x14ac:dyDescent="0.25">
      <c r="A1611" s="136" t="s">
        <v>8060</v>
      </c>
      <c r="B1611" s="136"/>
      <c r="C1611" s="136" t="s">
        <v>8061</v>
      </c>
      <c r="D1611" s="137" t="s">
        <v>15645</v>
      </c>
      <c r="E1611" s="139">
        <v>362.34</v>
      </c>
    </row>
    <row r="1612" spans="1:5" ht="15" customHeight="1" x14ac:dyDescent="0.25">
      <c r="A1612" s="136" t="s">
        <v>8062</v>
      </c>
      <c r="B1612" s="136"/>
      <c r="C1612" s="136" t="s">
        <v>8063</v>
      </c>
      <c r="D1612" s="137" t="s">
        <v>15645</v>
      </c>
      <c r="E1612" s="140">
        <v>99.92</v>
      </c>
    </row>
    <row r="1613" spans="1:5" ht="15" customHeight="1" x14ac:dyDescent="0.25">
      <c r="A1613" s="136" t="s">
        <v>8064</v>
      </c>
      <c r="B1613" s="136"/>
      <c r="C1613" s="136" t="s">
        <v>8065</v>
      </c>
      <c r="D1613" s="137" t="s">
        <v>15645</v>
      </c>
      <c r="E1613" s="140">
        <v>99.92</v>
      </c>
    </row>
    <row r="1614" spans="1:5" ht="15" customHeight="1" x14ac:dyDescent="0.25">
      <c r="A1614" s="136" t="s">
        <v>8066</v>
      </c>
      <c r="B1614" s="136"/>
      <c r="C1614" s="136" t="s">
        <v>8067</v>
      </c>
      <c r="D1614" s="137" t="s">
        <v>15645</v>
      </c>
      <c r="E1614" s="140">
        <v>99.92</v>
      </c>
    </row>
    <row r="1615" spans="1:5" ht="15" customHeight="1" x14ac:dyDescent="0.25">
      <c r="A1615" s="136" t="s">
        <v>8068</v>
      </c>
      <c r="B1615" s="136"/>
      <c r="C1615" s="136" t="s">
        <v>8069</v>
      </c>
      <c r="D1615" s="137" t="s">
        <v>15645</v>
      </c>
      <c r="E1615" s="140">
        <v>99.92</v>
      </c>
    </row>
    <row r="1616" spans="1:5" ht="15" customHeight="1" x14ac:dyDescent="0.25">
      <c r="A1616" s="136" t="s">
        <v>8070</v>
      </c>
      <c r="B1616" s="136"/>
      <c r="C1616" s="136" t="s">
        <v>8071</v>
      </c>
      <c r="D1616" s="137" t="s">
        <v>15645</v>
      </c>
      <c r="E1616" s="140">
        <v>99.92</v>
      </c>
    </row>
    <row r="1617" spans="1:5" ht="15" customHeight="1" x14ac:dyDescent="0.25">
      <c r="A1617" s="136" t="s">
        <v>8072</v>
      </c>
      <c r="B1617" s="136"/>
      <c r="C1617" s="136" t="s">
        <v>8073</v>
      </c>
      <c r="D1617" s="137" t="s">
        <v>15645</v>
      </c>
      <c r="E1617" s="139">
        <v>124.92</v>
      </c>
    </row>
    <row r="1618" spans="1:5" ht="15" customHeight="1" x14ac:dyDescent="0.25">
      <c r="A1618" s="136" t="s">
        <v>8074</v>
      </c>
      <c r="B1618" s="136"/>
      <c r="C1618" s="136" t="s">
        <v>8075</v>
      </c>
      <c r="D1618" s="137" t="s">
        <v>15645</v>
      </c>
      <c r="E1618" s="139">
        <v>124.92</v>
      </c>
    </row>
    <row r="1619" spans="1:5" ht="15" customHeight="1" x14ac:dyDescent="0.25">
      <c r="A1619" s="136" t="s">
        <v>8076</v>
      </c>
      <c r="B1619" s="136"/>
      <c r="C1619" s="136" t="s">
        <v>8077</v>
      </c>
      <c r="D1619" s="137" t="s">
        <v>15645</v>
      </c>
      <c r="E1619" s="139">
        <v>124.92</v>
      </c>
    </row>
    <row r="1620" spans="1:5" ht="15" customHeight="1" x14ac:dyDescent="0.25">
      <c r="A1620" s="136" t="s">
        <v>8078</v>
      </c>
      <c r="B1620" s="136"/>
      <c r="C1620" s="136" t="s">
        <v>8079</v>
      </c>
      <c r="D1620" s="137" t="s">
        <v>15645</v>
      </c>
      <c r="E1620" s="140">
        <v>98.31</v>
      </c>
    </row>
    <row r="1621" spans="1:5" ht="15" customHeight="1" x14ac:dyDescent="0.25">
      <c r="A1621" s="136" t="s">
        <v>8080</v>
      </c>
      <c r="B1621" s="136"/>
      <c r="C1621" s="136" t="s">
        <v>8081</v>
      </c>
      <c r="D1621" s="137" t="s">
        <v>15645</v>
      </c>
      <c r="E1621" s="139">
        <v>114.6</v>
      </c>
    </row>
    <row r="1622" spans="1:5" ht="15" customHeight="1" x14ac:dyDescent="0.25">
      <c r="A1622" s="136" t="s">
        <v>8082</v>
      </c>
      <c r="B1622" s="136"/>
      <c r="C1622" s="136" t="s">
        <v>8083</v>
      </c>
      <c r="D1622" s="137" t="s">
        <v>15645</v>
      </c>
      <c r="E1622" s="140">
        <v>98.31</v>
      </c>
    </row>
    <row r="1623" spans="1:5" ht="15" customHeight="1" x14ac:dyDescent="0.25">
      <c r="A1623" s="136" t="s">
        <v>8084</v>
      </c>
      <c r="B1623" s="136"/>
      <c r="C1623" s="136" t="s">
        <v>8085</v>
      </c>
      <c r="D1623" s="137" t="s">
        <v>15645</v>
      </c>
      <c r="E1623" s="140">
        <v>98.31</v>
      </c>
    </row>
    <row r="1624" spans="1:5" ht="15" customHeight="1" x14ac:dyDescent="0.25">
      <c r="A1624" s="136" t="s">
        <v>8086</v>
      </c>
      <c r="B1624" s="136"/>
      <c r="C1624" s="136" t="s">
        <v>8087</v>
      </c>
      <c r="D1624" s="137" t="s">
        <v>15645</v>
      </c>
      <c r="E1624" s="140">
        <v>98.31</v>
      </c>
    </row>
    <row r="1625" spans="1:5" ht="15" customHeight="1" x14ac:dyDescent="0.25">
      <c r="A1625" s="136" t="s">
        <v>8088</v>
      </c>
      <c r="B1625" s="136"/>
      <c r="C1625" s="136" t="s">
        <v>8089</v>
      </c>
      <c r="D1625" s="137" t="s">
        <v>15645</v>
      </c>
      <c r="E1625" s="140">
        <v>98.31</v>
      </c>
    </row>
    <row r="1626" spans="1:5" ht="15" customHeight="1" x14ac:dyDescent="0.25">
      <c r="A1626" s="136" t="s">
        <v>8090</v>
      </c>
      <c r="B1626" s="136"/>
      <c r="C1626" s="136" t="s">
        <v>8091</v>
      </c>
      <c r="D1626" s="137" t="s">
        <v>15645</v>
      </c>
      <c r="E1626" s="140">
        <v>98.31</v>
      </c>
    </row>
    <row r="1627" spans="1:5" ht="15" customHeight="1" x14ac:dyDescent="0.25">
      <c r="A1627" s="136" t="s">
        <v>8092</v>
      </c>
      <c r="B1627" s="136"/>
      <c r="C1627" s="136" t="s">
        <v>8093</v>
      </c>
      <c r="D1627" s="137" t="s">
        <v>15645</v>
      </c>
      <c r="E1627" s="140">
        <v>98.31</v>
      </c>
    </row>
    <row r="1628" spans="1:5" ht="15" customHeight="1" x14ac:dyDescent="0.25">
      <c r="A1628" s="136" t="s">
        <v>8094</v>
      </c>
      <c r="B1628" s="136"/>
      <c r="C1628" s="136" t="s">
        <v>8095</v>
      </c>
      <c r="D1628" s="137" t="s">
        <v>15645</v>
      </c>
      <c r="E1628" s="139">
        <v>115.89</v>
      </c>
    </row>
    <row r="1629" spans="1:5" ht="15" customHeight="1" x14ac:dyDescent="0.25">
      <c r="A1629" s="136" t="s">
        <v>8096</v>
      </c>
      <c r="B1629" s="136"/>
      <c r="C1629" s="136" t="s">
        <v>8097</v>
      </c>
      <c r="D1629" s="137" t="s">
        <v>15645</v>
      </c>
      <c r="E1629" s="139">
        <v>114.6</v>
      </c>
    </row>
    <row r="1630" spans="1:5" ht="15" customHeight="1" x14ac:dyDescent="0.25">
      <c r="A1630" s="136" t="s">
        <v>8098</v>
      </c>
      <c r="B1630" s="136"/>
      <c r="C1630" s="136" t="s">
        <v>8099</v>
      </c>
      <c r="D1630" s="137" t="s">
        <v>15645</v>
      </c>
      <c r="E1630" s="139">
        <v>114.6</v>
      </c>
    </row>
    <row r="1631" spans="1:5" ht="15" customHeight="1" x14ac:dyDescent="0.25">
      <c r="A1631" s="136" t="s">
        <v>8100</v>
      </c>
      <c r="B1631" s="136"/>
      <c r="C1631" s="136" t="s">
        <v>8101</v>
      </c>
      <c r="D1631" s="137" t="s">
        <v>15645</v>
      </c>
      <c r="E1631" s="139">
        <v>114.6</v>
      </c>
    </row>
    <row r="1632" spans="1:5" ht="15" customHeight="1" x14ac:dyDescent="0.25">
      <c r="A1632" s="136" t="s">
        <v>8102</v>
      </c>
      <c r="B1632" s="136"/>
      <c r="C1632" s="136" t="s">
        <v>8103</v>
      </c>
      <c r="D1632" s="137" t="s">
        <v>15645</v>
      </c>
      <c r="E1632" s="139">
        <v>314.77</v>
      </c>
    </row>
    <row r="1633" spans="1:5" ht="15" customHeight="1" x14ac:dyDescent="0.25">
      <c r="A1633" s="136" t="s">
        <v>8104</v>
      </c>
      <c r="B1633" s="136"/>
      <c r="C1633" s="136" t="s">
        <v>8105</v>
      </c>
      <c r="D1633" s="137" t="s">
        <v>15645</v>
      </c>
      <c r="E1633" s="139">
        <v>325.08999999999997</v>
      </c>
    </row>
    <row r="1634" spans="1:5" ht="15" customHeight="1" x14ac:dyDescent="0.25">
      <c r="A1634" s="136" t="s">
        <v>8106</v>
      </c>
      <c r="B1634" s="136"/>
      <c r="C1634" s="136" t="s">
        <v>8107</v>
      </c>
      <c r="D1634" s="137" t="s">
        <v>15645</v>
      </c>
      <c r="E1634" s="139">
        <v>261.64</v>
      </c>
    </row>
    <row r="1635" spans="1:5" ht="15" customHeight="1" x14ac:dyDescent="0.25">
      <c r="A1635" s="136" t="s">
        <v>8108</v>
      </c>
      <c r="B1635" s="136"/>
      <c r="C1635" s="136" t="s">
        <v>8109</v>
      </c>
      <c r="D1635" s="137" t="s">
        <v>15645</v>
      </c>
      <c r="E1635" s="139">
        <v>270.06</v>
      </c>
    </row>
    <row r="1636" spans="1:5" ht="15" customHeight="1" x14ac:dyDescent="0.25">
      <c r="A1636" s="136" t="s">
        <v>8110</v>
      </c>
      <c r="B1636" s="136"/>
      <c r="C1636" s="136" t="s">
        <v>8111</v>
      </c>
      <c r="D1636" s="137" t="s">
        <v>15645</v>
      </c>
      <c r="E1636" s="139">
        <v>275.16000000000003</v>
      </c>
    </row>
    <row r="1637" spans="1:5" ht="15" customHeight="1" x14ac:dyDescent="0.25">
      <c r="A1637" s="136" t="s">
        <v>8112</v>
      </c>
      <c r="B1637" s="136"/>
      <c r="C1637" s="136" t="s">
        <v>8113</v>
      </c>
      <c r="D1637" s="137" t="s">
        <v>15645</v>
      </c>
      <c r="E1637" s="139">
        <v>332.21</v>
      </c>
    </row>
    <row r="1638" spans="1:5" ht="15" customHeight="1" x14ac:dyDescent="0.25">
      <c r="A1638" s="136" t="s">
        <v>8114</v>
      </c>
      <c r="B1638" s="136"/>
      <c r="C1638" s="136" t="s">
        <v>8115</v>
      </c>
      <c r="D1638" s="137" t="s">
        <v>15645</v>
      </c>
      <c r="E1638" s="139">
        <v>335.79</v>
      </c>
    </row>
    <row r="1639" spans="1:5" ht="15" customHeight="1" x14ac:dyDescent="0.25">
      <c r="A1639" s="136" t="s">
        <v>8116</v>
      </c>
      <c r="B1639" s="136"/>
      <c r="C1639" s="136" t="s">
        <v>8117</v>
      </c>
      <c r="D1639" s="137" t="s">
        <v>15645</v>
      </c>
      <c r="E1639" s="139">
        <v>339.24</v>
      </c>
    </row>
    <row r="1640" spans="1:5" ht="15" customHeight="1" x14ac:dyDescent="0.25">
      <c r="A1640" s="136" t="s">
        <v>8118</v>
      </c>
      <c r="B1640" s="136"/>
      <c r="C1640" s="136" t="s">
        <v>8119</v>
      </c>
      <c r="D1640" s="137" t="s">
        <v>16570</v>
      </c>
      <c r="E1640" s="139">
        <v>521.21</v>
      </c>
    </row>
    <row r="1641" spans="1:5" ht="15" customHeight="1" x14ac:dyDescent="0.25">
      <c r="A1641" s="136" t="s">
        <v>8120</v>
      </c>
      <c r="B1641" s="136"/>
      <c r="C1641" s="136" t="s">
        <v>8121</v>
      </c>
      <c r="D1641" s="137" t="s">
        <v>15645</v>
      </c>
      <c r="E1641" s="140">
        <v>14.02</v>
      </c>
    </row>
    <row r="1642" spans="1:5" ht="15" customHeight="1" x14ac:dyDescent="0.25">
      <c r="A1642" s="136" t="s">
        <v>8122</v>
      </c>
      <c r="B1642" s="136"/>
      <c r="C1642" s="136" t="s">
        <v>8123</v>
      </c>
      <c r="D1642" s="137" t="s">
        <v>15645</v>
      </c>
      <c r="E1642" s="139">
        <v>696.5</v>
      </c>
    </row>
    <row r="1643" spans="1:5" ht="15" customHeight="1" x14ac:dyDescent="0.25">
      <c r="A1643" s="136" t="s">
        <v>8124</v>
      </c>
      <c r="B1643" s="136"/>
      <c r="C1643" s="136" t="s">
        <v>8125</v>
      </c>
      <c r="D1643" s="137" t="s">
        <v>15645</v>
      </c>
      <c r="E1643" s="141">
        <v>1081.1199999999999</v>
      </c>
    </row>
    <row r="1644" spans="1:5" ht="15" customHeight="1" x14ac:dyDescent="0.25">
      <c r="A1644" s="136" t="s">
        <v>8126</v>
      </c>
      <c r="B1644" s="136"/>
      <c r="C1644" s="136" t="s">
        <v>8127</v>
      </c>
      <c r="D1644" s="137" t="s">
        <v>15645</v>
      </c>
      <c r="E1644" s="141">
        <v>1893.77</v>
      </c>
    </row>
    <row r="1645" spans="1:5" ht="15" customHeight="1" x14ac:dyDescent="0.25">
      <c r="A1645" s="136" t="s">
        <v>8128</v>
      </c>
      <c r="B1645" s="136"/>
      <c r="C1645" s="136" t="s">
        <v>8129</v>
      </c>
      <c r="D1645" s="137" t="s">
        <v>15645</v>
      </c>
      <c r="E1645" s="140">
        <v>43.51</v>
      </c>
    </row>
    <row r="1646" spans="1:5" ht="15" customHeight="1" x14ac:dyDescent="0.25">
      <c r="A1646" s="136" t="s">
        <v>8130</v>
      </c>
      <c r="B1646" s="136"/>
      <c r="C1646" s="136" t="s">
        <v>8131</v>
      </c>
      <c r="D1646" s="137" t="s">
        <v>15645</v>
      </c>
      <c r="E1646" s="140">
        <v>49.19</v>
      </c>
    </row>
    <row r="1647" spans="1:5" ht="15" customHeight="1" x14ac:dyDescent="0.25">
      <c r="A1647" s="136" t="s">
        <v>8132</v>
      </c>
      <c r="B1647" s="136"/>
      <c r="C1647" s="136" t="s">
        <v>8133</v>
      </c>
      <c r="D1647" s="137" t="s">
        <v>15645</v>
      </c>
      <c r="E1647" s="139">
        <v>451.41</v>
      </c>
    </row>
    <row r="1648" spans="1:5" ht="15" customHeight="1" x14ac:dyDescent="0.25">
      <c r="A1648" s="136" t="s">
        <v>8134</v>
      </c>
      <c r="B1648" s="136"/>
      <c r="C1648" s="136" t="s">
        <v>8135</v>
      </c>
      <c r="D1648" s="137" t="s">
        <v>15645</v>
      </c>
      <c r="E1648" s="139">
        <v>534.03</v>
      </c>
    </row>
    <row r="1649" spans="1:5" ht="15" customHeight="1" x14ac:dyDescent="0.25">
      <c r="A1649" s="136" t="s">
        <v>8136</v>
      </c>
      <c r="B1649" s="136"/>
      <c r="C1649" s="136" t="s">
        <v>8137</v>
      </c>
      <c r="D1649" s="137" t="s">
        <v>16570</v>
      </c>
      <c r="E1649" s="139">
        <v>896.55</v>
      </c>
    </row>
    <row r="1650" spans="1:5" ht="15" customHeight="1" x14ac:dyDescent="0.25">
      <c r="A1650" s="136" t="s">
        <v>8240</v>
      </c>
      <c r="B1650" s="136"/>
      <c r="C1650" s="136" t="s">
        <v>8241</v>
      </c>
      <c r="D1650" s="137" t="s">
        <v>16570</v>
      </c>
      <c r="E1650" s="138">
        <v>5.96</v>
      </c>
    </row>
    <row r="1651" spans="1:5" ht="15" customHeight="1" x14ac:dyDescent="0.25">
      <c r="A1651" s="136" t="s">
        <v>8242</v>
      </c>
      <c r="B1651" s="136"/>
      <c r="C1651" s="136" t="s">
        <v>8243</v>
      </c>
      <c r="D1651" s="137" t="s">
        <v>16570</v>
      </c>
      <c r="E1651" s="140">
        <v>25.82</v>
      </c>
    </row>
    <row r="1652" spans="1:5" ht="15" customHeight="1" x14ac:dyDescent="0.25">
      <c r="A1652" s="136" t="s">
        <v>14194</v>
      </c>
      <c r="B1652" s="136"/>
      <c r="C1652" s="136" t="s">
        <v>14195</v>
      </c>
      <c r="D1652" s="137" t="s">
        <v>3</v>
      </c>
      <c r="E1652" s="138">
        <v>4.96</v>
      </c>
    </row>
    <row r="1653" spans="1:5" ht="15" customHeight="1" x14ac:dyDescent="0.25">
      <c r="A1653" s="136" t="s">
        <v>8138</v>
      </c>
      <c r="B1653" s="136"/>
      <c r="C1653" s="136" t="s">
        <v>8139</v>
      </c>
      <c r="D1653" s="137" t="s">
        <v>3</v>
      </c>
      <c r="E1653" s="138">
        <v>9.24</v>
      </c>
    </row>
    <row r="1654" spans="1:5" ht="15" customHeight="1" x14ac:dyDescent="0.25">
      <c r="A1654" s="136" t="s">
        <v>8140</v>
      </c>
      <c r="B1654" s="136"/>
      <c r="C1654" s="136" t="s">
        <v>8141</v>
      </c>
      <c r="D1654" s="137" t="s">
        <v>3</v>
      </c>
      <c r="E1654" s="140">
        <v>23.66</v>
      </c>
    </row>
    <row r="1655" spans="1:5" ht="15" customHeight="1" x14ac:dyDescent="0.25">
      <c r="A1655" s="136" t="s">
        <v>8142</v>
      </c>
      <c r="B1655" s="136"/>
      <c r="C1655" s="136" t="s">
        <v>8143</v>
      </c>
      <c r="D1655" s="137" t="s">
        <v>3</v>
      </c>
      <c r="E1655" s="140">
        <v>24.53</v>
      </c>
    </row>
    <row r="1656" spans="1:5" ht="15" customHeight="1" x14ac:dyDescent="0.25">
      <c r="A1656" s="136" t="s">
        <v>8144</v>
      </c>
      <c r="B1656" s="136"/>
      <c r="C1656" s="136" t="s">
        <v>8145</v>
      </c>
      <c r="D1656" s="137" t="s">
        <v>3</v>
      </c>
      <c r="E1656" s="140">
        <v>25</v>
      </c>
    </row>
    <row r="1657" spans="1:5" ht="15" customHeight="1" x14ac:dyDescent="0.25">
      <c r="A1657" s="136" t="s">
        <v>8146</v>
      </c>
      <c r="B1657" s="136"/>
      <c r="C1657" s="136" t="s">
        <v>8147</v>
      </c>
      <c r="D1657" s="137" t="s">
        <v>3</v>
      </c>
      <c r="E1657" s="140">
        <v>25.21</v>
      </c>
    </row>
    <row r="1658" spans="1:5" ht="15" customHeight="1" x14ac:dyDescent="0.25">
      <c r="A1658" s="136" t="s">
        <v>8148</v>
      </c>
      <c r="B1658" s="136"/>
      <c r="C1658" s="136" t="s">
        <v>8149</v>
      </c>
      <c r="D1658" s="137" t="s">
        <v>3</v>
      </c>
      <c r="E1658" s="140">
        <v>27.1</v>
      </c>
    </row>
    <row r="1659" spans="1:5" ht="15" customHeight="1" x14ac:dyDescent="0.25">
      <c r="A1659" s="136" t="s">
        <v>8150</v>
      </c>
      <c r="B1659" s="136"/>
      <c r="C1659" s="136" t="s">
        <v>8151</v>
      </c>
      <c r="D1659" s="137" t="s">
        <v>3</v>
      </c>
      <c r="E1659" s="140">
        <v>13.07</v>
      </c>
    </row>
    <row r="1660" spans="1:5" ht="15" customHeight="1" x14ac:dyDescent="0.25">
      <c r="A1660" s="136" t="s">
        <v>8152</v>
      </c>
      <c r="B1660" s="136"/>
      <c r="C1660" s="136" t="s">
        <v>8153</v>
      </c>
      <c r="D1660" s="137" t="s">
        <v>3</v>
      </c>
      <c r="E1660" s="140">
        <v>85.5</v>
      </c>
    </row>
    <row r="1661" spans="1:5" ht="15" customHeight="1" x14ac:dyDescent="0.25">
      <c r="A1661" s="136" t="s">
        <v>8154</v>
      </c>
      <c r="B1661" s="136"/>
      <c r="C1661" s="136" t="s">
        <v>8155</v>
      </c>
      <c r="D1661" s="137" t="s">
        <v>3</v>
      </c>
      <c r="E1661" s="140">
        <v>21.5</v>
      </c>
    </row>
    <row r="1662" spans="1:5" ht="15" customHeight="1" x14ac:dyDescent="0.25">
      <c r="A1662" s="136" t="s">
        <v>8156</v>
      </c>
      <c r="B1662" s="136"/>
      <c r="C1662" s="136" t="s">
        <v>8157</v>
      </c>
      <c r="D1662" s="137" t="s">
        <v>3</v>
      </c>
      <c r="E1662" s="140">
        <v>31.55</v>
      </c>
    </row>
    <row r="1663" spans="1:5" ht="15" customHeight="1" x14ac:dyDescent="0.25">
      <c r="A1663" s="136" t="s">
        <v>8158</v>
      </c>
      <c r="B1663" s="136"/>
      <c r="C1663" s="136" t="s">
        <v>8159</v>
      </c>
      <c r="D1663" s="137" t="s">
        <v>3</v>
      </c>
      <c r="E1663" s="140">
        <v>58.58</v>
      </c>
    </row>
    <row r="1664" spans="1:5" ht="15" customHeight="1" x14ac:dyDescent="0.25">
      <c r="A1664" s="136" t="s">
        <v>8160</v>
      </c>
      <c r="B1664" s="136"/>
      <c r="C1664" s="136" t="s">
        <v>8161</v>
      </c>
      <c r="D1664" s="137" t="s">
        <v>3</v>
      </c>
      <c r="E1664" s="140">
        <v>50.03</v>
      </c>
    </row>
    <row r="1665" spans="1:5" ht="15" customHeight="1" x14ac:dyDescent="0.25">
      <c r="A1665" s="136" t="s">
        <v>8162</v>
      </c>
      <c r="B1665" s="136"/>
      <c r="C1665" s="136" t="s">
        <v>8163</v>
      </c>
      <c r="D1665" s="137" t="s">
        <v>3</v>
      </c>
      <c r="E1665" s="139">
        <v>114.48</v>
      </c>
    </row>
    <row r="1666" spans="1:5" ht="15" customHeight="1" x14ac:dyDescent="0.25">
      <c r="A1666" s="136" t="s">
        <v>8164</v>
      </c>
      <c r="B1666" s="136"/>
      <c r="C1666" s="136" t="s">
        <v>8165</v>
      </c>
      <c r="D1666" s="137" t="s">
        <v>3</v>
      </c>
      <c r="E1666" s="140">
        <v>57.12</v>
      </c>
    </row>
    <row r="1667" spans="1:5" ht="15" customHeight="1" x14ac:dyDescent="0.25">
      <c r="A1667" s="136" t="s">
        <v>8166</v>
      </c>
      <c r="B1667" s="136"/>
      <c r="C1667" s="136" t="s">
        <v>8167</v>
      </c>
      <c r="D1667" s="137" t="s">
        <v>3</v>
      </c>
      <c r="E1667" s="140">
        <v>66.260000000000005</v>
      </c>
    </row>
    <row r="1668" spans="1:5" ht="15" customHeight="1" x14ac:dyDescent="0.25">
      <c r="A1668" s="136" t="s">
        <v>8168</v>
      </c>
      <c r="B1668" s="136"/>
      <c r="C1668" s="136" t="s">
        <v>8169</v>
      </c>
      <c r="D1668" s="137" t="s">
        <v>3</v>
      </c>
      <c r="E1668" s="140">
        <v>76.400000000000006</v>
      </c>
    </row>
    <row r="1669" spans="1:5" ht="15" customHeight="1" x14ac:dyDescent="0.25">
      <c r="A1669" s="136" t="s">
        <v>8170</v>
      </c>
      <c r="B1669" s="136"/>
      <c r="C1669" s="136" t="s">
        <v>8171</v>
      </c>
      <c r="D1669" s="137" t="s">
        <v>3</v>
      </c>
      <c r="E1669" s="138">
        <v>6.72</v>
      </c>
    </row>
    <row r="1670" spans="1:5" ht="15" customHeight="1" x14ac:dyDescent="0.25">
      <c r="A1670" s="136" t="s">
        <v>8172</v>
      </c>
      <c r="B1670" s="136"/>
      <c r="C1670" s="136" t="s">
        <v>8173</v>
      </c>
      <c r="D1670" s="137" t="s">
        <v>3</v>
      </c>
      <c r="E1670" s="138">
        <v>3.88</v>
      </c>
    </row>
    <row r="1671" spans="1:5" ht="15" customHeight="1" x14ac:dyDescent="0.25">
      <c r="A1671" s="136" t="s">
        <v>8174</v>
      </c>
      <c r="B1671" s="136"/>
      <c r="C1671" s="136" t="s">
        <v>8175</v>
      </c>
      <c r="D1671" s="137" t="s">
        <v>15645</v>
      </c>
      <c r="E1671" s="140">
        <v>68.75</v>
      </c>
    </row>
    <row r="1672" spans="1:5" ht="15" customHeight="1" x14ac:dyDescent="0.25">
      <c r="A1672" s="136" t="s">
        <v>8176</v>
      </c>
      <c r="B1672" s="136"/>
      <c r="C1672" s="136" t="s">
        <v>8177</v>
      </c>
      <c r="D1672" s="137" t="s">
        <v>15645</v>
      </c>
      <c r="E1672" s="140">
        <v>73.48</v>
      </c>
    </row>
    <row r="1673" spans="1:5" ht="15" customHeight="1" x14ac:dyDescent="0.25">
      <c r="A1673" s="136" t="s">
        <v>8178</v>
      </c>
      <c r="B1673" s="136"/>
      <c r="C1673" s="136" t="s">
        <v>8179</v>
      </c>
      <c r="D1673" s="137" t="s">
        <v>15645</v>
      </c>
      <c r="E1673" s="140">
        <v>51.06</v>
      </c>
    </row>
    <row r="1674" spans="1:5" ht="15" customHeight="1" x14ac:dyDescent="0.25">
      <c r="A1674" s="136" t="s">
        <v>8180</v>
      </c>
      <c r="B1674" s="136"/>
      <c r="C1674" s="136" t="s">
        <v>8181</v>
      </c>
      <c r="D1674" s="137" t="s">
        <v>15645</v>
      </c>
      <c r="E1674" s="140">
        <v>39.549999999999997</v>
      </c>
    </row>
    <row r="1675" spans="1:5" ht="15" customHeight="1" x14ac:dyDescent="0.25">
      <c r="A1675" s="136" t="s">
        <v>8182</v>
      </c>
      <c r="B1675" s="136"/>
      <c r="C1675" s="136" t="s">
        <v>8183</v>
      </c>
      <c r="D1675" s="137" t="s">
        <v>15645</v>
      </c>
      <c r="E1675" s="140">
        <v>28.34</v>
      </c>
    </row>
    <row r="1676" spans="1:5" ht="15" customHeight="1" x14ac:dyDescent="0.25">
      <c r="A1676" s="136" t="s">
        <v>8184</v>
      </c>
      <c r="B1676" s="136"/>
      <c r="C1676" s="136" t="s">
        <v>8185</v>
      </c>
      <c r="D1676" s="137" t="s">
        <v>15645</v>
      </c>
      <c r="E1676" s="140">
        <v>63.63</v>
      </c>
    </row>
    <row r="1677" spans="1:5" ht="15" customHeight="1" x14ac:dyDescent="0.25">
      <c r="A1677" s="136" t="s">
        <v>8186</v>
      </c>
      <c r="B1677" s="136"/>
      <c r="C1677" s="136" t="s">
        <v>8187</v>
      </c>
      <c r="D1677" s="137" t="s">
        <v>15645</v>
      </c>
      <c r="E1677" s="140">
        <v>36.200000000000003</v>
      </c>
    </row>
    <row r="1678" spans="1:5" ht="15" customHeight="1" x14ac:dyDescent="0.25">
      <c r="A1678" s="136" t="s">
        <v>8188</v>
      </c>
      <c r="B1678" s="136"/>
      <c r="C1678" s="136" t="s">
        <v>8189</v>
      </c>
      <c r="D1678" s="137" t="s">
        <v>15645</v>
      </c>
      <c r="E1678" s="140">
        <v>28.2</v>
      </c>
    </row>
    <row r="1679" spans="1:5" ht="15" customHeight="1" x14ac:dyDescent="0.25">
      <c r="A1679" s="136" t="s">
        <v>8190</v>
      </c>
      <c r="B1679" s="136"/>
      <c r="C1679" s="136" t="s">
        <v>8191</v>
      </c>
      <c r="D1679" s="137" t="s">
        <v>15645</v>
      </c>
      <c r="E1679" s="140">
        <v>28.52</v>
      </c>
    </row>
    <row r="1680" spans="1:5" ht="15" customHeight="1" x14ac:dyDescent="0.25">
      <c r="A1680" s="136" t="s">
        <v>8192</v>
      </c>
      <c r="B1680" s="136"/>
      <c r="C1680" s="136" t="s">
        <v>8193</v>
      </c>
      <c r="D1680" s="137" t="s">
        <v>15645</v>
      </c>
      <c r="E1680" s="140">
        <v>17.309999999999999</v>
      </c>
    </row>
    <row r="1681" spans="1:5" ht="15" customHeight="1" x14ac:dyDescent="0.25">
      <c r="A1681" s="136" t="s">
        <v>8194</v>
      </c>
      <c r="B1681" s="136"/>
      <c r="C1681" s="136" t="s">
        <v>8195</v>
      </c>
      <c r="D1681" s="137" t="s">
        <v>5701</v>
      </c>
      <c r="E1681" s="139">
        <v>155.27000000000001</v>
      </c>
    </row>
    <row r="1682" spans="1:5" ht="15" customHeight="1" x14ac:dyDescent="0.25">
      <c r="A1682" s="136" t="s">
        <v>8196</v>
      </c>
      <c r="B1682" s="136"/>
      <c r="C1682" s="136" t="s">
        <v>8197</v>
      </c>
      <c r="D1682" s="137" t="s">
        <v>16570</v>
      </c>
      <c r="E1682" s="140">
        <v>15.45</v>
      </c>
    </row>
    <row r="1683" spans="1:5" ht="15" customHeight="1" x14ac:dyDescent="0.25">
      <c r="A1683" s="136" t="s">
        <v>8198</v>
      </c>
      <c r="B1683" s="136"/>
      <c r="C1683" s="136" t="s">
        <v>8199</v>
      </c>
      <c r="D1683" s="137" t="s">
        <v>16570</v>
      </c>
      <c r="E1683" s="140">
        <v>15.6</v>
      </c>
    </row>
    <row r="1684" spans="1:5" ht="15" customHeight="1" x14ac:dyDescent="0.25">
      <c r="A1684" s="136" t="s">
        <v>8200</v>
      </c>
      <c r="B1684" s="136"/>
      <c r="C1684" s="136" t="s">
        <v>8201</v>
      </c>
      <c r="D1684" s="137" t="s">
        <v>16570</v>
      </c>
      <c r="E1684" s="140">
        <v>74.760000000000005</v>
      </c>
    </row>
    <row r="1685" spans="1:5" ht="15" customHeight="1" x14ac:dyDescent="0.25">
      <c r="A1685" s="136" t="s">
        <v>8202</v>
      </c>
      <c r="B1685" s="136"/>
      <c r="C1685" s="136" t="s">
        <v>8203</v>
      </c>
      <c r="D1685" s="137" t="s">
        <v>16570</v>
      </c>
      <c r="E1685" s="140">
        <v>58.45</v>
      </c>
    </row>
    <row r="1686" spans="1:5" ht="15" customHeight="1" x14ac:dyDescent="0.25">
      <c r="A1686" s="136" t="s">
        <v>8204</v>
      </c>
      <c r="B1686" s="136"/>
      <c r="C1686" s="136" t="s">
        <v>8205</v>
      </c>
      <c r="D1686" s="137" t="s">
        <v>5701</v>
      </c>
      <c r="E1686" s="139">
        <v>423.96</v>
      </c>
    </row>
    <row r="1687" spans="1:5" ht="15" customHeight="1" x14ac:dyDescent="0.25">
      <c r="A1687" s="136" t="s">
        <v>8206</v>
      </c>
      <c r="B1687" s="136"/>
      <c r="C1687" s="136" t="s">
        <v>8207</v>
      </c>
      <c r="D1687" s="137" t="s">
        <v>5701</v>
      </c>
      <c r="E1687" s="139">
        <v>143.94</v>
      </c>
    </row>
    <row r="1688" spans="1:5" ht="15" customHeight="1" x14ac:dyDescent="0.25">
      <c r="A1688" s="136" t="s">
        <v>28773</v>
      </c>
      <c r="B1688" s="136"/>
      <c r="C1688" s="136" t="s">
        <v>34565</v>
      </c>
      <c r="D1688" s="137" t="s">
        <v>15645</v>
      </c>
      <c r="E1688" s="140">
        <v>28.49</v>
      </c>
    </row>
    <row r="1689" spans="1:5" ht="15" customHeight="1" x14ac:dyDescent="0.25">
      <c r="A1689" s="136" t="s">
        <v>8208</v>
      </c>
      <c r="B1689" s="136"/>
      <c r="C1689" s="136" t="s">
        <v>34566</v>
      </c>
      <c r="D1689" s="137" t="s">
        <v>15645</v>
      </c>
      <c r="E1689" s="140">
        <v>41.48</v>
      </c>
    </row>
    <row r="1690" spans="1:5" ht="15" customHeight="1" x14ac:dyDescent="0.25">
      <c r="A1690" s="136" t="s">
        <v>8209</v>
      </c>
      <c r="B1690" s="136"/>
      <c r="C1690" s="136" t="s">
        <v>8210</v>
      </c>
      <c r="D1690" s="137" t="s">
        <v>5701</v>
      </c>
      <c r="E1690" s="141">
        <v>1423.37</v>
      </c>
    </row>
    <row r="1691" spans="1:5" ht="15" customHeight="1" x14ac:dyDescent="0.25">
      <c r="A1691" s="136" t="s">
        <v>8211</v>
      </c>
      <c r="B1691" s="136"/>
      <c r="C1691" s="136" t="s">
        <v>8212</v>
      </c>
      <c r="D1691" s="137" t="s">
        <v>5701</v>
      </c>
      <c r="E1691" s="141">
        <v>1855.04</v>
      </c>
    </row>
    <row r="1692" spans="1:5" ht="15" customHeight="1" x14ac:dyDescent="0.25">
      <c r="A1692" s="136" t="s">
        <v>8213</v>
      </c>
      <c r="B1692" s="136"/>
      <c r="C1692" s="136" t="s">
        <v>8214</v>
      </c>
      <c r="D1692" s="137" t="s">
        <v>15645</v>
      </c>
      <c r="E1692" s="140">
        <v>76.64</v>
      </c>
    </row>
    <row r="1693" spans="1:5" ht="15" customHeight="1" x14ac:dyDescent="0.25">
      <c r="A1693" s="136" t="s">
        <v>8215</v>
      </c>
      <c r="B1693" s="136"/>
      <c r="C1693" s="136" t="s">
        <v>8216</v>
      </c>
      <c r="D1693" s="137" t="s">
        <v>5701</v>
      </c>
      <c r="E1693" s="140">
        <v>11.54</v>
      </c>
    </row>
    <row r="1694" spans="1:5" ht="15" customHeight="1" x14ac:dyDescent="0.25">
      <c r="A1694" s="136" t="s">
        <v>8217</v>
      </c>
      <c r="B1694" s="136"/>
      <c r="C1694" s="136" t="s">
        <v>8218</v>
      </c>
      <c r="D1694" s="137" t="s">
        <v>3</v>
      </c>
      <c r="E1694" s="138">
        <v>6.76</v>
      </c>
    </row>
    <row r="1695" spans="1:5" ht="15" customHeight="1" x14ac:dyDescent="0.25">
      <c r="A1695" s="136" t="s">
        <v>8219</v>
      </c>
      <c r="B1695" s="136"/>
      <c r="C1695" s="136" t="s">
        <v>8220</v>
      </c>
      <c r="D1695" s="137" t="s">
        <v>3</v>
      </c>
      <c r="E1695" s="138">
        <v>6.19</v>
      </c>
    </row>
    <row r="1696" spans="1:5" ht="15" customHeight="1" x14ac:dyDescent="0.25">
      <c r="A1696" s="136" t="s">
        <v>8221</v>
      </c>
      <c r="B1696" s="136"/>
      <c r="C1696" s="136" t="s">
        <v>8222</v>
      </c>
      <c r="D1696" s="137" t="s">
        <v>16570</v>
      </c>
      <c r="E1696" s="139">
        <v>190.72</v>
      </c>
    </row>
    <row r="1697" spans="1:5" ht="15" customHeight="1" x14ac:dyDescent="0.25">
      <c r="A1697" s="136" t="s">
        <v>8223</v>
      </c>
      <c r="B1697" s="136"/>
      <c r="C1697" s="136" t="s">
        <v>8224</v>
      </c>
      <c r="D1697" s="137" t="s">
        <v>16570</v>
      </c>
      <c r="E1697" s="139">
        <v>163.71</v>
      </c>
    </row>
    <row r="1698" spans="1:5" ht="15" customHeight="1" x14ac:dyDescent="0.25">
      <c r="A1698" s="136" t="s">
        <v>8225</v>
      </c>
      <c r="B1698" s="136"/>
      <c r="C1698" s="136" t="s">
        <v>8226</v>
      </c>
      <c r="D1698" s="137" t="s">
        <v>16570</v>
      </c>
      <c r="E1698" s="139">
        <v>360.74</v>
      </c>
    </row>
    <row r="1699" spans="1:5" ht="15" customHeight="1" x14ac:dyDescent="0.25">
      <c r="A1699" s="136" t="s">
        <v>8227</v>
      </c>
      <c r="B1699" s="136"/>
      <c r="C1699" s="136" t="s">
        <v>8228</v>
      </c>
      <c r="D1699" s="137" t="s">
        <v>15645</v>
      </c>
      <c r="E1699" s="139">
        <v>142.68</v>
      </c>
    </row>
    <row r="1700" spans="1:5" ht="15" customHeight="1" x14ac:dyDescent="0.25">
      <c r="A1700" s="136" t="s">
        <v>8229</v>
      </c>
      <c r="B1700" s="136"/>
      <c r="C1700" s="136" t="s">
        <v>8230</v>
      </c>
      <c r="D1700" s="137" t="s">
        <v>15645</v>
      </c>
      <c r="E1700" s="139">
        <v>102.77</v>
      </c>
    </row>
    <row r="1701" spans="1:5" ht="15" customHeight="1" x14ac:dyDescent="0.25">
      <c r="A1701" s="136" t="s">
        <v>8231</v>
      </c>
      <c r="B1701" s="136"/>
      <c r="C1701" s="136" t="s">
        <v>8232</v>
      </c>
      <c r="D1701" s="137" t="s">
        <v>15645</v>
      </c>
      <c r="E1701" s="139">
        <v>344.14</v>
      </c>
    </row>
    <row r="1702" spans="1:5" ht="15" customHeight="1" x14ac:dyDescent="0.25">
      <c r="A1702" s="136" t="s">
        <v>8233</v>
      </c>
      <c r="B1702" s="136"/>
      <c r="C1702" s="136" t="s">
        <v>20341</v>
      </c>
      <c r="D1702" s="137" t="s">
        <v>15645</v>
      </c>
      <c r="E1702" s="139">
        <v>115.95</v>
      </c>
    </row>
    <row r="1703" spans="1:5" ht="15" customHeight="1" x14ac:dyDescent="0.25">
      <c r="A1703" s="136" t="s">
        <v>8234</v>
      </c>
      <c r="B1703" s="136"/>
      <c r="C1703" s="136" t="s">
        <v>8235</v>
      </c>
      <c r="D1703" s="137" t="s">
        <v>16570</v>
      </c>
      <c r="E1703" s="139">
        <v>213.66</v>
      </c>
    </row>
    <row r="1704" spans="1:5" ht="15" customHeight="1" x14ac:dyDescent="0.25">
      <c r="A1704" s="136" t="s">
        <v>8236</v>
      </c>
      <c r="B1704" s="136"/>
      <c r="C1704" s="136" t="s">
        <v>8237</v>
      </c>
      <c r="D1704" s="137" t="s">
        <v>16570</v>
      </c>
      <c r="E1704" s="139">
        <v>201.91</v>
      </c>
    </row>
    <row r="1705" spans="1:5" ht="15" customHeight="1" x14ac:dyDescent="0.25">
      <c r="A1705" s="136" t="s">
        <v>8238</v>
      </c>
      <c r="B1705" s="136"/>
      <c r="C1705" s="136" t="s">
        <v>8239</v>
      </c>
      <c r="D1705" s="137" t="s">
        <v>16570</v>
      </c>
      <c r="E1705" s="139">
        <v>288.02</v>
      </c>
    </row>
    <row r="1706" spans="1:5" ht="15" customHeight="1" x14ac:dyDescent="0.25">
      <c r="A1706" s="136" t="s">
        <v>8244</v>
      </c>
      <c r="B1706" s="136"/>
      <c r="C1706" s="136" t="s">
        <v>20342</v>
      </c>
      <c r="D1706" s="137" t="s">
        <v>16570</v>
      </c>
      <c r="E1706" s="139">
        <v>106.18</v>
      </c>
    </row>
    <row r="1707" spans="1:5" ht="15" customHeight="1" x14ac:dyDescent="0.25">
      <c r="A1707" s="136" t="s">
        <v>8245</v>
      </c>
      <c r="B1707" s="136"/>
      <c r="C1707" s="136" t="s">
        <v>8246</v>
      </c>
      <c r="D1707" s="137" t="s">
        <v>16570</v>
      </c>
      <c r="E1707" s="140">
        <v>20.87</v>
      </c>
    </row>
    <row r="1708" spans="1:5" ht="15" customHeight="1" x14ac:dyDescent="0.25">
      <c r="A1708" s="136" t="s">
        <v>8247</v>
      </c>
      <c r="B1708" s="136"/>
      <c r="C1708" s="136" t="s">
        <v>8248</v>
      </c>
      <c r="D1708" s="137" t="s">
        <v>16570</v>
      </c>
      <c r="E1708" s="140">
        <v>28.53</v>
      </c>
    </row>
    <row r="1709" spans="1:5" ht="15" customHeight="1" x14ac:dyDescent="0.25">
      <c r="A1709" s="136" t="s">
        <v>8249</v>
      </c>
      <c r="B1709" s="136"/>
      <c r="C1709" s="136" t="s">
        <v>8250</v>
      </c>
      <c r="D1709" s="137" t="s">
        <v>16570</v>
      </c>
      <c r="E1709" s="138">
        <v>7</v>
      </c>
    </row>
    <row r="1710" spans="1:5" ht="15" customHeight="1" x14ac:dyDescent="0.25">
      <c r="A1710" s="136" t="s">
        <v>8251</v>
      </c>
      <c r="B1710" s="136"/>
      <c r="C1710" s="136" t="s">
        <v>8252</v>
      </c>
      <c r="D1710" s="137" t="s">
        <v>16570</v>
      </c>
      <c r="E1710" s="138">
        <v>4.91</v>
      </c>
    </row>
    <row r="1711" spans="1:5" ht="15" customHeight="1" x14ac:dyDescent="0.25">
      <c r="A1711" s="136" t="s">
        <v>8253</v>
      </c>
      <c r="B1711" s="136"/>
      <c r="C1711" s="136" t="s">
        <v>8254</v>
      </c>
      <c r="D1711" s="137" t="s">
        <v>16570</v>
      </c>
      <c r="E1711" s="140">
        <v>22.27</v>
      </c>
    </row>
    <row r="1712" spans="1:5" ht="15" customHeight="1" x14ac:dyDescent="0.25">
      <c r="A1712" s="136" t="s">
        <v>8255</v>
      </c>
      <c r="B1712" s="136"/>
      <c r="C1712" s="136" t="s">
        <v>8256</v>
      </c>
      <c r="D1712" s="137" t="s">
        <v>16570</v>
      </c>
      <c r="E1712" s="140">
        <v>70.430000000000007</v>
      </c>
    </row>
    <row r="1713" spans="1:5" ht="15" customHeight="1" x14ac:dyDescent="0.25">
      <c r="A1713" s="136" t="s">
        <v>8257</v>
      </c>
      <c r="B1713" s="136"/>
      <c r="C1713" s="136" t="s">
        <v>8258</v>
      </c>
      <c r="D1713" s="137" t="s">
        <v>16570</v>
      </c>
      <c r="E1713" s="140">
        <v>68.099999999999994</v>
      </c>
    </row>
    <row r="1714" spans="1:5" ht="15" customHeight="1" x14ac:dyDescent="0.25">
      <c r="A1714" s="136" t="s">
        <v>8259</v>
      </c>
      <c r="B1714" s="136"/>
      <c r="C1714" s="136" t="s">
        <v>8260</v>
      </c>
      <c r="D1714" s="137" t="s">
        <v>16570</v>
      </c>
      <c r="E1714" s="140">
        <v>60.77</v>
      </c>
    </row>
    <row r="1715" spans="1:5" ht="15" customHeight="1" x14ac:dyDescent="0.25">
      <c r="A1715" s="136" t="s">
        <v>8261</v>
      </c>
      <c r="B1715" s="136"/>
      <c r="C1715" s="136" t="s">
        <v>8262</v>
      </c>
      <c r="D1715" s="137" t="s">
        <v>3</v>
      </c>
      <c r="E1715" s="140">
        <v>23.16</v>
      </c>
    </row>
    <row r="1716" spans="1:5" ht="15" customHeight="1" x14ac:dyDescent="0.25">
      <c r="A1716" s="136" t="s">
        <v>8263</v>
      </c>
      <c r="B1716" s="136"/>
      <c r="C1716" s="136" t="s">
        <v>8264</v>
      </c>
      <c r="D1716" s="137" t="s">
        <v>3</v>
      </c>
      <c r="E1716" s="140">
        <v>16.22</v>
      </c>
    </row>
    <row r="1717" spans="1:5" ht="15" customHeight="1" x14ac:dyDescent="0.25">
      <c r="A1717" s="136" t="s">
        <v>8265</v>
      </c>
      <c r="B1717" s="136"/>
      <c r="C1717" s="136" t="s">
        <v>8266</v>
      </c>
      <c r="D1717" s="137" t="s">
        <v>3</v>
      </c>
      <c r="E1717" s="140">
        <v>28.3</v>
      </c>
    </row>
    <row r="1718" spans="1:5" ht="15" customHeight="1" x14ac:dyDescent="0.25">
      <c r="A1718" s="136" t="s">
        <v>8267</v>
      </c>
      <c r="B1718" s="136"/>
      <c r="C1718" s="136" t="s">
        <v>8268</v>
      </c>
      <c r="D1718" s="137" t="s">
        <v>3</v>
      </c>
      <c r="E1718" s="140">
        <v>21.88</v>
      </c>
    </row>
    <row r="1719" spans="1:5" ht="15" customHeight="1" x14ac:dyDescent="0.25">
      <c r="A1719" s="136" t="s">
        <v>8269</v>
      </c>
      <c r="B1719" s="136"/>
      <c r="C1719" s="136" t="s">
        <v>8270</v>
      </c>
      <c r="D1719" s="137" t="s">
        <v>3</v>
      </c>
      <c r="E1719" s="140">
        <v>35.630000000000003</v>
      </c>
    </row>
    <row r="1720" spans="1:5" ht="15" customHeight="1" x14ac:dyDescent="0.25">
      <c r="A1720" s="136" t="s">
        <v>8271</v>
      </c>
      <c r="B1720" s="136"/>
      <c r="C1720" s="136" t="s">
        <v>8272</v>
      </c>
      <c r="D1720" s="137" t="s">
        <v>3</v>
      </c>
      <c r="E1720" s="140">
        <v>29.21</v>
      </c>
    </row>
    <row r="1721" spans="1:5" ht="15" customHeight="1" x14ac:dyDescent="0.25">
      <c r="A1721" s="136" t="s">
        <v>8273</v>
      </c>
      <c r="B1721" s="136"/>
      <c r="C1721" s="136" t="s">
        <v>8274</v>
      </c>
      <c r="D1721" s="137" t="s">
        <v>3</v>
      </c>
      <c r="E1721" s="140">
        <v>46.74</v>
      </c>
    </row>
    <row r="1722" spans="1:5" ht="15" customHeight="1" x14ac:dyDescent="0.25">
      <c r="A1722" s="136" t="s">
        <v>8275</v>
      </c>
      <c r="B1722" s="136"/>
      <c r="C1722" s="136" t="s">
        <v>8276</v>
      </c>
      <c r="D1722" s="137" t="s">
        <v>3</v>
      </c>
      <c r="E1722" s="140">
        <v>40.98</v>
      </c>
    </row>
    <row r="1723" spans="1:5" ht="15" customHeight="1" x14ac:dyDescent="0.25">
      <c r="A1723" s="136" t="s">
        <v>8277</v>
      </c>
      <c r="B1723" s="136"/>
      <c r="C1723" s="136" t="s">
        <v>8278</v>
      </c>
      <c r="D1723" s="137" t="s">
        <v>3</v>
      </c>
      <c r="E1723" s="140">
        <v>53.8</v>
      </c>
    </row>
    <row r="1724" spans="1:5" ht="15" customHeight="1" x14ac:dyDescent="0.25">
      <c r="A1724" s="136" t="s">
        <v>8279</v>
      </c>
      <c r="B1724" s="136"/>
      <c r="C1724" s="136" t="s">
        <v>8280</v>
      </c>
      <c r="D1724" s="137" t="s">
        <v>3</v>
      </c>
      <c r="E1724" s="140">
        <v>59.56</v>
      </c>
    </row>
    <row r="1725" spans="1:5" ht="15" customHeight="1" x14ac:dyDescent="0.25">
      <c r="A1725" s="136" t="s">
        <v>8281</v>
      </c>
      <c r="B1725" s="136"/>
      <c r="C1725" s="136" t="s">
        <v>8282</v>
      </c>
      <c r="D1725" s="137" t="s">
        <v>3</v>
      </c>
      <c r="E1725" s="140">
        <v>39.619999999999997</v>
      </c>
    </row>
    <row r="1726" spans="1:5" ht="15" customHeight="1" x14ac:dyDescent="0.25">
      <c r="A1726" s="136" t="s">
        <v>8283</v>
      </c>
      <c r="B1726" s="136"/>
      <c r="C1726" s="136" t="s">
        <v>8284</v>
      </c>
      <c r="D1726" s="137" t="s">
        <v>16570</v>
      </c>
      <c r="E1726" s="140">
        <v>48.86</v>
      </c>
    </row>
    <row r="1727" spans="1:5" ht="15" customHeight="1" x14ac:dyDescent="0.25">
      <c r="A1727" s="136" t="s">
        <v>8285</v>
      </c>
      <c r="B1727" s="136"/>
      <c r="C1727" s="136" t="s">
        <v>8286</v>
      </c>
      <c r="D1727" s="137" t="s">
        <v>16570</v>
      </c>
      <c r="E1727" s="140">
        <v>49.63</v>
      </c>
    </row>
    <row r="1728" spans="1:5" ht="15" customHeight="1" x14ac:dyDescent="0.25">
      <c r="A1728" s="136" t="s">
        <v>8287</v>
      </c>
      <c r="B1728" s="136"/>
      <c r="C1728" s="136" t="s">
        <v>8288</v>
      </c>
      <c r="D1728" s="137" t="s">
        <v>16570</v>
      </c>
      <c r="E1728" s="140">
        <v>32.96</v>
      </c>
    </row>
    <row r="1729" spans="1:5" ht="15" customHeight="1" x14ac:dyDescent="0.25">
      <c r="A1729" s="136" t="s">
        <v>8289</v>
      </c>
      <c r="B1729" s="136"/>
      <c r="C1729" s="136" t="s">
        <v>8290</v>
      </c>
      <c r="D1729" s="137" t="s">
        <v>16570</v>
      </c>
      <c r="E1729" s="140">
        <v>60.12</v>
      </c>
    </row>
    <row r="1730" spans="1:5" ht="15" customHeight="1" x14ac:dyDescent="0.25">
      <c r="A1730" s="136" t="s">
        <v>8291</v>
      </c>
      <c r="B1730" s="136"/>
      <c r="C1730" s="136" t="s">
        <v>8292</v>
      </c>
      <c r="D1730" s="137" t="s">
        <v>16570</v>
      </c>
      <c r="E1730" s="139">
        <v>143.19999999999999</v>
      </c>
    </row>
    <row r="1731" spans="1:5" ht="15" customHeight="1" x14ac:dyDescent="0.25">
      <c r="A1731" s="136" t="s">
        <v>8293</v>
      </c>
      <c r="B1731" s="136"/>
      <c r="C1731" s="136" t="s">
        <v>8294</v>
      </c>
      <c r="D1731" s="137" t="s">
        <v>16570</v>
      </c>
      <c r="E1731" s="141">
        <v>1245.68</v>
      </c>
    </row>
    <row r="1732" spans="1:5" ht="15" customHeight="1" x14ac:dyDescent="0.25">
      <c r="A1732" s="136" t="s">
        <v>8295</v>
      </c>
      <c r="B1732" s="136"/>
      <c r="C1732" s="136" t="s">
        <v>8296</v>
      </c>
      <c r="D1732" s="137" t="s">
        <v>16570</v>
      </c>
      <c r="E1732" s="141">
        <v>1117.32</v>
      </c>
    </row>
    <row r="1733" spans="1:5" ht="15" customHeight="1" x14ac:dyDescent="0.25">
      <c r="A1733" s="136" t="s">
        <v>8297</v>
      </c>
      <c r="B1733" s="136"/>
      <c r="C1733" s="136" t="s">
        <v>8298</v>
      </c>
      <c r="D1733" s="137" t="s">
        <v>16570</v>
      </c>
      <c r="E1733" s="139">
        <v>184.06</v>
      </c>
    </row>
    <row r="1734" spans="1:5" ht="15" customHeight="1" x14ac:dyDescent="0.25">
      <c r="A1734" s="136" t="s">
        <v>8299</v>
      </c>
      <c r="B1734" s="136"/>
      <c r="C1734" s="136" t="s">
        <v>8300</v>
      </c>
      <c r="D1734" s="137" t="s">
        <v>16570</v>
      </c>
      <c r="E1734" s="140">
        <v>17.04</v>
      </c>
    </row>
    <row r="1735" spans="1:5" ht="15" customHeight="1" x14ac:dyDescent="0.25">
      <c r="A1735" s="136" t="s">
        <v>8301</v>
      </c>
      <c r="B1735" s="136"/>
      <c r="C1735" s="136" t="s">
        <v>8302</v>
      </c>
      <c r="D1735" s="137" t="s">
        <v>16570</v>
      </c>
      <c r="E1735" s="138">
        <v>6.13</v>
      </c>
    </row>
    <row r="1736" spans="1:5" ht="15" customHeight="1" x14ac:dyDescent="0.25">
      <c r="A1736" s="136" t="s">
        <v>8303</v>
      </c>
      <c r="B1736" s="136"/>
      <c r="C1736" s="136" t="s">
        <v>8304</v>
      </c>
      <c r="D1736" s="137" t="s">
        <v>16570</v>
      </c>
      <c r="E1736" s="140">
        <v>19.850000000000001</v>
      </c>
    </row>
    <row r="1737" spans="1:5" ht="15" customHeight="1" x14ac:dyDescent="0.25">
      <c r="A1737" s="136" t="s">
        <v>8305</v>
      </c>
      <c r="B1737" s="136"/>
      <c r="C1737" s="136" t="s">
        <v>8306</v>
      </c>
      <c r="D1737" s="137" t="s">
        <v>16570</v>
      </c>
      <c r="E1737" s="140">
        <v>21.9</v>
      </c>
    </row>
    <row r="1738" spans="1:5" ht="15" customHeight="1" x14ac:dyDescent="0.25">
      <c r="A1738" s="136" t="s">
        <v>8307</v>
      </c>
      <c r="B1738" s="136"/>
      <c r="C1738" s="136" t="s">
        <v>8308</v>
      </c>
      <c r="D1738" s="137" t="s">
        <v>16570</v>
      </c>
      <c r="E1738" s="140">
        <v>27.82</v>
      </c>
    </row>
    <row r="1739" spans="1:5" ht="15" customHeight="1" x14ac:dyDescent="0.25">
      <c r="A1739" s="136" t="s">
        <v>8309</v>
      </c>
      <c r="B1739" s="136"/>
      <c r="C1739" s="136" t="s">
        <v>8310</v>
      </c>
      <c r="D1739" s="137" t="s">
        <v>16570</v>
      </c>
      <c r="E1739" s="140">
        <v>21.28</v>
      </c>
    </row>
    <row r="1740" spans="1:5" ht="15" customHeight="1" x14ac:dyDescent="0.25">
      <c r="A1740" s="136" t="s">
        <v>8311</v>
      </c>
      <c r="B1740" s="136"/>
      <c r="C1740" s="136" t="s">
        <v>8312</v>
      </c>
      <c r="D1740" s="137" t="s">
        <v>16570</v>
      </c>
      <c r="E1740" s="140">
        <v>22.67</v>
      </c>
    </row>
    <row r="1741" spans="1:5" ht="15" customHeight="1" x14ac:dyDescent="0.25">
      <c r="A1741" s="136" t="s">
        <v>8313</v>
      </c>
      <c r="B1741" s="136"/>
      <c r="C1741" s="136" t="s">
        <v>8314</v>
      </c>
      <c r="D1741" s="137" t="s">
        <v>16570</v>
      </c>
      <c r="E1741" s="140">
        <v>26.86</v>
      </c>
    </row>
    <row r="1742" spans="1:5" ht="15" customHeight="1" x14ac:dyDescent="0.25">
      <c r="A1742" s="136" t="s">
        <v>8315</v>
      </c>
      <c r="B1742" s="136"/>
      <c r="C1742" s="136" t="s">
        <v>8316</v>
      </c>
      <c r="D1742" s="137" t="s">
        <v>16570</v>
      </c>
      <c r="E1742" s="140">
        <v>35.11</v>
      </c>
    </row>
    <row r="1743" spans="1:5" ht="15" customHeight="1" x14ac:dyDescent="0.25">
      <c r="A1743" s="136" t="s">
        <v>8317</v>
      </c>
      <c r="B1743" s="136"/>
      <c r="C1743" s="136" t="s">
        <v>8318</v>
      </c>
      <c r="D1743" s="137" t="s">
        <v>16570</v>
      </c>
      <c r="E1743" s="140">
        <v>23.05</v>
      </c>
    </row>
    <row r="1744" spans="1:5" ht="15" customHeight="1" x14ac:dyDescent="0.25">
      <c r="A1744" s="136" t="s">
        <v>8319</v>
      </c>
      <c r="B1744" s="136"/>
      <c r="C1744" s="136" t="s">
        <v>8320</v>
      </c>
      <c r="D1744" s="137" t="s">
        <v>16570</v>
      </c>
      <c r="E1744" s="140">
        <v>22.95</v>
      </c>
    </row>
    <row r="1745" spans="1:5" ht="15" customHeight="1" x14ac:dyDescent="0.25">
      <c r="A1745" s="136" t="s">
        <v>8321</v>
      </c>
      <c r="B1745" s="136"/>
      <c r="C1745" s="136" t="s">
        <v>8322</v>
      </c>
      <c r="D1745" s="137" t="s">
        <v>16570</v>
      </c>
      <c r="E1745" s="140">
        <v>14.69</v>
      </c>
    </row>
    <row r="1746" spans="1:5" ht="15" customHeight="1" x14ac:dyDescent="0.25">
      <c r="A1746" s="136" t="s">
        <v>8323</v>
      </c>
      <c r="B1746" s="136"/>
      <c r="C1746" s="136" t="s">
        <v>8324</v>
      </c>
      <c r="D1746" s="137" t="s">
        <v>16570</v>
      </c>
      <c r="E1746" s="140">
        <v>15.38</v>
      </c>
    </row>
    <row r="1747" spans="1:5" ht="15" customHeight="1" x14ac:dyDescent="0.25">
      <c r="A1747" s="136" t="s">
        <v>8325</v>
      </c>
      <c r="B1747" s="136"/>
      <c r="C1747" s="136" t="s">
        <v>8326</v>
      </c>
      <c r="D1747" s="137" t="s">
        <v>16570</v>
      </c>
      <c r="E1747" s="139">
        <v>329.54</v>
      </c>
    </row>
    <row r="1748" spans="1:5" ht="15" customHeight="1" x14ac:dyDescent="0.25">
      <c r="A1748" s="136" t="s">
        <v>8327</v>
      </c>
      <c r="B1748" s="136"/>
      <c r="C1748" s="136" t="s">
        <v>8328</v>
      </c>
      <c r="D1748" s="137" t="s">
        <v>15645</v>
      </c>
      <c r="E1748" s="139">
        <v>355.86</v>
      </c>
    </row>
    <row r="1749" spans="1:5" ht="15" customHeight="1" x14ac:dyDescent="0.25">
      <c r="A1749" s="136" t="s">
        <v>8329</v>
      </c>
      <c r="B1749" s="136"/>
      <c r="C1749" s="136" t="s">
        <v>8330</v>
      </c>
      <c r="D1749" s="137" t="s">
        <v>15645</v>
      </c>
      <c r="E1749" s="139">
        <v>396.19</v>
      </c>
    </row>
    <row r="1750" spans="1:5" ht="15" customHeight="1" x14ac:dyDescent="0.25">
      <c r="A1750" s="136" t="s">
        <v>8331</v>
      </c>
      <c r="B1750" s="136"/>
      <c r="C1750" s="136" t="s">
        <v>8332</v>
      </c>
      <c r="D1750" s="137" t="s">
        <v>15645</v>
      </c>
      <c r="E1750" s="139">
        <v>300.04000000000002</v>
      </c>
    </row>
    <row r="1751" spans="1:5" ht="15" customHeight="1" x14ac:dyDescent="0.25">
      <c r="A1751" s="136" t="s">
        <v>8333</v>
      </c>
      <c r="B1751" s="136"/>
      <c r="C1751" s="136" t="s">
        <v>8334</v>
      </c>
      <c r="D1751" s="137" t="s">
        <v>15645</v>
      </c>
      <c r="E1751" s="139">
        <v>340.79</v>
      </c>
    </row>
    <row r="1752" spans="1:5" ht="15" customHeight="1" x14ac:dyDescent="0.25">
      <c r="A1752" s="136" t="s">
        <v>8335</v>
      </c>
      <c r="B1752" s="136"/>
      <c r="C1752" s="136" t="s">
        <v>8336</v>
      </c>
      <c r="D1752" s="137" t="s">
        <v>3</v>
      </c>
      <c r="E1752" s="140">
        <v>47.99</v>
      </c>
    </row>
    <row r="1753" spans="1:5" ht="15" customHeight="1" x14ac:dyDescent="0.25">
      <c r="A1753" s="136" t="s">
        <v>8337</v>
      </c>
      <c r="B1753" s="136"/>
      <c r="C1753" s="136" t="s">
        <v>8338</v>
      </c>
      <c r="D1753" s="137" t="s">
        <v>3</v>
      </c>
      <c r="E1753" s="140">
        <v>91.53</v>
      </c>
    </row>
    <row r="1754" spans="1:5" ht="15" customHeight="1" x14ac:dyDescent="0.25">
      <c r="A1754" s="136" t="s">
        <v>8339</v>
      </c>
      <c r="B1754" s="136"/>
      <c r="C1754" s="136" t="s">
        <v>8340</v>
      </c>
      <c r="D1754" s="137" t="s">
        <v>3</v>
      </c>
      <c r="E1754" s="139">
        <v>138.46</v>
      </c>
    </row>
    <row r="1755" spans="1:5" ht="15" customHeight="1" x14ac:dyDescent="0.25">
      <c r="A1755" s="136" t="s">
        <v>8341</v>
      </c>
      <c r="B1755" s="136"/>
      <c r="C1755" s="136" t="s">
        <v>8342</v>
      </c>
      <c r="D1755" s="137" t="s">
        <v>3</v>
      </c>
      <c r="E1755" s="139">
        <v>242.86</v>
      </c>
    </row>
    <row r="1756" spans="1:5" ht="15" customHeight="1" x14ac:dyDescent="0.25">
      <c r="A1756" s="136" t="s">
        <v>8343</v>
      </c>
      <c r="B1756" s="136"/>
      <c r="C1756" s="136" t="s">
        <v>8344</v>
      </c>
      <c r="D1756" s="137" t="s">
        <v>3</v>
      </c>
      <c r="E1756" s="139">
        <v>381.56</v>
      </c>
    </row>
    <row r="1757" spans="1:5" ht="15" customHeight="1" x14ac:dyDescent="0.25">
      <c r="A1757" s="136" t="s">
        <v>8345</v>
      </c>
      <c r="B1757" s="136"/>
      <c r="C1757" s="136" t="s">
        <v>8346</v>
      </c>
      <c r="D1757" s="137" t="s">
        <v>3</v>
      </c>
      <c r="E1757" s="139">
        <v>461.81</v>
      </c>
    </row>
    <row r="1758" spans="1:5" ht="15" customHeight="1" x14ac:dyDescent="0.25">
      <c r="A1758" s="136" t="s">
        <v>8347</v>
      </c>
      <c r="B1758" s="136"/>
      <c r="C1758" s="136" t="s">
        <v>8348</v>
      </c>
      <c r="D1758" s="137" t="s">
        <v>3</v>
      </c>
      <c r="E1758" s="139">
        <v>629.4</v>
      </c>
    </row>
    <row r="1759" spans="1:5" ht="15" customHeight="1" x14ac:dyDescent="0.25">
      <c r="A1759" s="136" t="s">
        <v>8349</v>
      </c>
      <c r="B1759" s="136"/>
      <c r="C1759" s="136" t="s">
        <v>8350</v>
      </c>
      <c r="D1759" s="137" t="s">
        <v>3</v>
      </c>
      <c r="E1759" s="140">
        <v>21.74</v>
      </c>
    </row>
    <row r="1760" spans="1:5" ht="15" customHeight="1" x14ac:dyDescent="0.25">
      <c r="A1760" s="136" t="s">
        <v>8351</v>
      </c>
      <c r="B1760" s="136"/>
      <c r="C1760" s="136" t="s">
        <v>8352</v>
      </c>
      <c r="D1760" s="137" t="s">
        <v>3</v>
      </c>
      <c r="E1760" s="140">
        <v>25.89</v>
      </c>
    </row>
    <row r="1761" spans="1:5" ht="15" customHeight="1" x14ac:dyDescent="0.25">
      <c r="A1761" s="136" t="s">
        <v>8353</v>
      </c>
      <c r="B1761" s="136"/>
      <c r="C1761" s="136" t="s">
        <v>8354</v>
      </c>
      <c r="D1761" s="137" t="s">
        <v>3</v>
      </c>
      <c r="E1761" s="140">
        <v>41.88</v>
      </c>
    </row>
    <row r="1762" spans="1:5" ht="15" customHeight="1" x14ac:dyDescent="0.25">
      <c r="A1762" s="136" t="s">
        <v>8355</v>
      </c>
      <c r="B1762" s="136"/>
      <c r="C1762" s="136" t="s">
        <v>8356</v>
      </c>
      <c r="D1762" s="137" t="s">
        <v>3</v>
      </c>
      <c r="E1762" s="140">
        <v>67.89</v>
      </c>
    </row>
    <row r="1763" spans="1:5" ht="15" customHeight="1" x14ac:dyDescent="0.25">
      <c r="A1763" s="136" t="s">
        <v>8357</v>
      </c>
      <c r="B1763" s="136"/>
      <c r="C1763" s="136" t="s">
        <v>8358</v>
      </c>
      <c r="D1763" s="137" t="s">
        <v>3</v>
      </c>
      <c r="E1763" s="139">
        <v>126.76</v>
      </c>
    </row>
    <row r="1764" spans="1:5" ht="15" customHeight="1" x14ac:dyDescent="0.25">
      <c r="A1764" s="136" t="s">
        <v>8359</v>
      </c>
      <c r="B1764" s="136"/>
      <c r="C1764" s="136" t="s">
        <v>8360</v>
      </c>
      <c r="D1764" s="137" t="s">
        <v>3</v>
      </c>
      <c r="E1764" s="140">
        <v>29.26</v>
      </c>
    </row>
    <row r="1765" spans="1:5" ht="15" customHeight="1" x14ac:dyDescent="0.25">
      <c r="A1765" s="136" t="s">
        <v>8361</v>
      </c>
      <c r="B1765" s="136"/>
      <c r="C1765" s="136" t="s">
        <v>8362</v>
      </c>
      <c r="D1765" s="137" t="s">
        <v>3</v>
      </c>
      <c r="E1765" s="140">
        <v>38.119999999999997</v>
      </c>
    </row>
    <row r="1766" spans="1:5" ht="15" customHeight="1" x14ac:dyDescent="0.25">
      <c r="A1766" s="136" t="s">
        <v>8363</v>
      </c>
      <c r="B1766" s="136"/>
      <c r="C1766" s="136" t="s">
        <v>8364</v>
      </c>
      <c r="D1766" s="137" t="s">
        <v>3</v>
      </c>
      <c r="E1766" s="140">
        <v>67.05</v>
      </c>
    </row>
    <row r="1767" spans="1:5" ht="15" customHeight="1" x14ac:dyDescent="0.25">
      <c r="A1767" s="136" t="s">
        <v>8365</v>
      </c>
      <c r="B1767" s="136"/>
      <c r="C1767" s="136" t="s">
        <v>8366</v>
      </c>
      <c r="D1767" s="137" t="s">
        <v>3</v>
      </c>
      <c r="E1767" s="140">
        <v>83.17</v>
      </c>
    </row>
    <row r="1768" spans="1:5" ht="15" customHeight="1" x14ac:dyDescent="0.25">
      <c r="A1768" s="136" t="s">
        <v>8367</v>
      </c>
      <c r="B1768" s="136"/>
      <c r="C1768" s="136" t="s">
        <v>8368</v>
      </c>
      <c r="D1768" s="137" t="s">
        <v>3</v>
      </c>
      <c r="E1768" s="140">
        <v>34.19</v>
      </c>
    </row>
    <row r="1769" spans="1:5" ht="15" customHeight="1" x14ac:dyDescent="0.25">
      <c r="A1769" s="136" t="s">
        <v>8369</v>
      </c>
      <c r="B1769" s="136"/>
      <c r="C1769" s="136" t="s">
        <v>8370</v>
      </c>
      <c r="D1769" s="137" t="s">
        <v>3</v>
      </c>
      <c r="E1769" s="140">
        <v>50.98</v>
      </c>
    </row>
    <row r="1770" spans="1:5" ht="15" customHeight="1" x14ac:dyDescent="0.25">
      <c r="A1770" s="136" t="s">
        <v>8371</v>
      </c>
      <c r="B1770" s="136"/>
      <c r="C1770" s="136" t="s">
        <v>8372</v>
      </c>
      <c r="D1770" s="137" t="s">
        <v>3</v>
      </c>
      <c r="E1770" s="140">
        <v>32.01</v>
      </c>
    </row>
    <row r="1771" spans="1:5" ht="15" customHeight="1" x14ac:dyDescent="0.25">
      <c r="A1771" s="136" t="s">
        <v>8373</v>
      </c>
      <c r="B1771" s="136"/>
      <c r="C1771" s="136" t="s">
        <v>8374</v>
      </c>
      <c r="D1771" s="137" t="s">
        <v>3</v>
      </c>
      <c r="E1771" s="140">
        <v>23.85</v>
      </c>
    </row>
    <row r="1772" spans="1:5" ht="15" customHeight="1" x14ac:dyDescent="0.25">
      <c r="A1772" s="136" t="s">
        <v>8375</v>
      </c>
      <c r="B1772" s="136"/>
      <c r="C1772" s="136" t="s">
        <v>8376</v>
      </c>
      <c r="D1772" s="137" t="s">
        <v>3</v>
      </c>
      <c r="E1772" s="140">
        <v>32.03</v>
      </c>
    </row>
    <row r="1773" spans="1:5" ht="15" customHeight="1" x14ac:dyDescent="0.25">
      <c r="A1773" s="136" t="s">
        <v>8377</v>
      </c>
      <c r="B1773" s="136"/>
      <c r="C1773" s="136" t="s">
        <v>8378</v>
      </c>
      <c r="D1773" s="137" t="s">
        <v>15645</v>
      </c>
      <c r="E1773" s="140">
        <v>16.18</v>
      </c>
    </row>
    <row r="1774" spans="1:5" ht="15" customHeight="1" x14ac:dyDescent="0.25">
      <c r="A1774" s="136" t="s">
        <v>8379</v>
      </c>
      <c r="B1774" s="136"/>
      <c r="C1774" s="136" t="s">
        <v>8380</v>
      </c>
      <c r="D1774" s="137" t="s">
        <v>15645</v>
      </c>
      <c r="E1774" s="140">
        <v>18.2</v>
      </c>
    </row>
    <row r="1775" spans="1:5" ht="15" customHeight="1" x14ac:dyDescent="0.25">
      <c r="A1775" s="136" t="s">
        <v>8381</v>
      </c>
      <c r="B1775" s="136"/>
      <c r="C1775" s="136" t="s">
        <v>8382</v>
      </c>
      <c r="D1775" s="137" t="s">
        <v>15645</v>
      </c>
      <c r="E1775" s="140">
        <v>23.07</v>
      </c>
    </row>
    <row r="1776" spans="1:5" ht="15" customHeight="1" x14ac:dyDescent="0.25">
      <c r="A1776" s="136" t="s">
        <v>8383</v>
      </c>
      <c r="B1776" s="136"/>
      <c r="C1776" s="136" t="s">
        <v>8384</v>
      </c>
      <c r="D1776" s="137" t="s">
        <v>15645</v>
      </c>
      <c r="E1776" s="140">
        <v>34.4</v>
      </c>
    </row>
    <row r="1777" spans="1:5" ht="15" customHeight="1" x14ac:dyDescent="0.25">
      <c r="A1777" s="136" t="s">
        <v>8385</v>
      </c>
      <c r="B1777" s="136"/>
      <c r="C1777" s="136" t="s">
        <v>8386</v>
      </c>
      <c r="D1777" s="137" t="s">
        <v>15645</v>
      </c>
      <c r="E1777" s="140">
        <v>39.47</v>
      </c>
    </row>
    <row r="1778" spans="1:5" ht="15" customHeight="1" x14ac:dyDescent="0.25">
      <c r="A1778" s="136" t="s">
        <v>8387</v>
      </c>
      <c r="B1778" s="136"/>
      <c r="C1778" s="136" t="s">
        <v>8388</v>
      </c>
      <c r="D1778" s="137" t="s">
        <v>15645</v>
      </c>
      <c r="E1778" s="140">
        <v>55.89</v>
      </c>
    </row>
    <row r="1779" spans="1:5" ht="15" customHeight="1" x14ac:dyDescent="0.25">
      <c r="A1779" s="136" t="s">
        <v>8389</v>
      </c>
      <c r="B1779" s="136"/>
      <c r="C1779" s="136" t="s">
        <v>8390</v>
      </c>
      <c r="D1779" s="137" t="s">
        <v>3</v>
      </c>
      <c r="E1779" s="139">
        <v>153.75</v>
      </c>
    </row>
    <row r="1780" spans="1:5" ht="15" customHeight="1" x14ac:dyDescent="0.25">
      <c r="A1780" s="136" t="s">
        <v>8391</v>
      </c>
      <c r="B1780" s="136"/>
      <c r="C1780" s="136" t="s">
        <v>8392</v>
      </c>
      <c r="D1780" s="137" t="s">
        <v>3</v>
      </c>
      <c r="E1780" s="140">
        <v>21.15</v>
      </c>
    </row>
    <row r="1781" spans="1:5" ht="15" customHeight="1" x14ac:dyDescent="0.25">
      <c r="A1781" s="136" t="s">
        <v>8393</v>
      </c>
      <c r="B1781" s="136"/>
      <c r="C1781" s="136" t="s">
        <v>8394</v>
      </c>
      <c r="D1781" s="137" t="s">
        <v>3</v>
      </c>
      <c r="E1781" s="140">
        <v>24.46</v>
      </c>
    </row>
    <row r="1782" spans="1:5" ht="15" customHeight="1" x14ac:dyDescent="0.25">
      <c r="A1782" s="136" t="s">
        <v>8395</v>
      </c>
      <c r="B1782" s="136"/>
      <c r="C1782" s="136" t="s">
        <v>8396</v>
      </c>
      <c r="D1782" s="137" t="s">
        <v>3</v>
      </c>
      <c r="E1782" s="140">
        <v>34.29</v>
      </c>
    </row>
    <row r="1783" spans="1:5" ht="15" customHeight="1" x14ac:dyDescent="0.25">
      <c r="A1783" s="136" t="s">
        <v>8397</v>
      </c>
      <c r="B1783" s="136"/>
      <c r="C1783" s="136" t="s">
        <v>8398</v>
      </c>
      <c r="D1783" s="137" t="s">
        <v>3</v>
      </c>
      <c r="E1783" s="140">
        <v>42.2</v>
      </c>
    </row>
    <row r="1784" spans="1:5" ht="15" customHeight="1" x14ac:dyDescent="0.25">
      <c r="A1784" s="136" t="s">
        <v>8399</v>
      </c>
      <c r="B1784" s="136"/>
      <c r="C1784" s="136" t="s">
        <v>8400</v>
      </c>
      <c r="D1784" s="137" t="s">
        <v>3</v>
      </c>
      <c r="E1784" s="140">
        <v>45.04</v>
      </c>
    </row>
    <row r="1785" spans="1:5" ht="15" customHeight="1" x14ac:dyDescent="0.25">
      <c r="A1785" s="136" t="s">
        <v>8401</v>
      </c>
      <c r="B1785" s="136"/>
      <c r="C1785" s="136" t="s">
        <v>8402</v>
      </c>
      <c r="D1785" s="137" t="s">
        <v>3</v>
      </c>
      <c r="E1785" s="140">
        <v>59.57</v>
      </c>
    </row>
    <row r="1786" spans="1:5" ht="15" customHeight="1" x14ac:dyDescent="0.25">
      <c r="A1786" s="136" t="s">
        <v>8403</v>
      </c>
      <c r="B1786" s="136"/>
      <c r="C1786" s="136" t="s">
        <v>8404</v>
      </c>
      <c r="D1786" s="137" t="s">
        <v>3</v>
      </c>
      <c r="E1786" s="140">
        <v>90.72</v>
      </c>
    </row>
    <row r="1787" spans="1:5" ht="15" customHeight="1" x14ac:dyDescent="0.25">
      <c r="A1787" s="136" t="s">
        <v>8405</v>
      </c>
      <c r="B1787" s="136"/>
      <c r="C1787" s="136" t="s">
        <v>8406</v>
      </c>
      <c r="D1787" s="137" t="s">
        <v>3</v>
      </c>
      <c r="E1787" s="139">
        <v>116</v>
      </c>
    </row>
    <row r="1788" spans="1:5" ht="15" customHeight="1" x14ac:dyDescent="0.25">
      <c r="A1788" s="136" t="s">
        <v>8407</v>
      </c>
      <c r="B1788" s="136"/>
      <c r="C1788" s="136" t="s">
        <v>8408</v>
      </c>
      <c r="D1788" s="137" t="s">
        <v>3</v>
      </c>
      <c r="E1788" s="140">
        <v>48.09</v>
      </c>
    </row>
    <row r="1789" spans="1:5" ht="15" customHeight="1" x14ac:dyDescent="0.25">
      <c r="A1789" s="136" t="s">
        <v>8409</v>
      </c>
      <c r="B1789" s="136"/>
      <c r="C1789" s="136" t="s">
        <v>8410</v>
      </c>
      <c r="D1789" s="137" t="s">
        <v>3</v>
      </c>
      <c r="E1789" s="140">
        <v>66.12</v>
      </c>
    </row>
    <row r="1790" spans="1:5" ht="15" customHeight="1" x14ac:dyDescent="0.25">
      <c r="A1790" s="136" t="s">
        <v>8411</v>
      </c>
      <c r="B1790" s="136"/>
      <c r="C1790" s="136" t="s">
        <v>8412</v>
      </c>
      <c r="D1790" s="137" t="s">
        <v>3</v>
      </c>
      <c r="E1790" s="140">
        <v>55.71</v>
      </c>
    </row>
    <row r="1791" spans="1:5" ht="15" customHeight="1" x14ac:dyDescent="0.25">
      <c r="A1791" s="136" t="s">
        <v>8413</v>
      </c>
      <c r="B1791" s="136"/>
      <c r="C1791" s="136" t="s">
        <v>8414</v>
      </c>
      <c r="D1791" s="137" t="s">
        <v>3</v>
      </c>
      <c r="E1791" s="140">
        <v>29</v>
      </c>
    </row>
    <row r="1792" spans="1:5" ht="15" customHeight="1" x14ac:dyDescent="0.25">
      <c r="A1792" s="136" t="s">
        <v>8415</v>
      </c>
      <c r="B1792" s="136"/>
      <c r="C1792" s="136" t="s">
        <v>8416</v>
      </c>
      <c r="D1792" s="137" t="s">
        <v>3</v>
      </c>
      <c r="E1792" s="140">
        <v>85.51</v>
      </c>
    </row>
    <row r="1793" spans="1:5" ht="15" customHeight="1" x14ac:dyDescent="0.25">
      <c r="A1793" s="136" t="s">
        <v>8417</v>
      </c>
      <c r="B1793" s="136"/>
      <c r="C1793" s="136" t="s">
        <v>8418</v>
      </c>
      <c r="D1793" s="137" t="s">
        <v>3</v>
      </c>
      <c r="E1793" s="139">
        <v>121.11</v>
      </c>
    </row>
    <row r="1794" spans="1:5" ht="15" customHeight="1" x14ac:dyDescent="0.25">
      <c r="A1794" s="136" t="s">
        <v>8419</v>
      </c>
      <c r="B1794" s="136"/>
      <c r="C1794" s="136" t="s">
        <v>8420</v>
      </c>
      <c r="D1794" s="137" t="s">
        <v>3</v>
      </c>
      <c r="E1794" s="139">
        <v>155.22999999999999</v>
      </c>
    </row>
    <row r="1795" spans="1:5" ht="15" customHeight="1" x14ac:dyDescent="0.25">
      <c r="A1795" s="136" t="s">
        <v>8421</v>
      </c>
      <c r="B1795" s="136"/>
      <c r="C1795" s="136" t="s">
        <v>8422</v>
      </c>
      <c r="D1795" s="137" t="s">
        <v>3</v>
      </c>
      <c r="E1795" s="140">
        <v>33.979999999999997</v>
      </c>
    </row>
    <row r="1796" spans="1:5" ht="15" customHeight="1" x14ac:dyDescent="0.25">
      <c r="A1796" s="136" t="s">
        <v>8423</v>
      </c>
      <c r="B1796" s="136"/>
      <c r="C1796" s="136" t="s">
        <v>8424</v>
      </c>
      <c r="D1796" s="137" t="s">
        <v>3</v>
      </c>
      <c r="E1796" s="139">
        <v>181.55</v>
      </c>
    </row>
    <row r="1797" spans="1:5" ht="15" customHeight="1" x14ac:dyDescent="0.25">
      <c r="A1797" s="136" t="s">
        <v>8425</v>
      </c>
      <c r="B1797" s="136"/>
      <c r="C1797" s="136" t="s">
        <v>8426</v>
      </c>
      <c r="D1797" s="137" t="s">
        <v>3</v>
      </c>
      <c r="E1797" s="139">
        <v>243.37</v>
      </c>
    </row>
    <row r="1798" spans="1:5" ht="15" customHeight="1" x14ac:dyDescent="0.25">
      <c r="A1798" s="136" t="s">
        <v>8427</v>
      </c>
      <c r="B1798" s="136"/>
      <c r="C1798" s="136" t="s">
        <v>8428</v>
      </c>
      <c r="D1798" s="137" t="s">
        <v>3</v>
      </c>
      <c r="E1798" s="140">
        <v>27.73</v>
      </c>
    </row>
    <row r="1799" spans="1:5" ht="15" customHeight="1" x14ac:dyDescent="0.25">
      <c r="A1799" s="136" t="s">
        <v>8429</v>
      </c>
      <c r="B1799" s="136"/>
      <c r="C1799" s="136" t="s">
        <v>8430</v>
      </c>
      <c r="D1799" s="137" t="s">
        <v>3</v>
      </c>
      <c r="E1799" s="140">
        <v>37.5</v>
      </c>
    </row>
    <row r="1800" spans="1:5" ht="15" customHeight="1" x14ac:dyDescent="0.25">
      <c r="A1800" s="136" t="s">
        <v>8431</v>
      </c>
      <c r="B1800" s="136"/>
      <c r="C1800" s="136" t="s">
        <v>8432</v>
      </c>
      <c r="D1800" s="137" t="s">
        <v>3</v>
      </c>
      <c r="E1800" s="140">
        <v>54.44</v>
      </c>
    </row>
    <row r="1801" spans="1:5" ht="15" customHeight="1" x14ac:dyDescent="0.25">
      <c r="A1801" s="136" t="s">
        <v>8433</v>
      </c>
      <c r="B1801" s="136"/>
      <c r="C1801" s="136" t="s">
        <v>8434</v>
      </c>
      <c r="D1801" s="137" t="s">
        <v>3</v>
      </c>
      <c r="E1801" s="140">
        <v>80.45</v>
      </c>
    </row>
    <row r="1802" spans="1:5" ht="15" customHeight="1" x14ac:dyDescent="0.25">
      <c r="A1802" s="136" t="s">
        <v>8435</v>
      </c>
      <c r="B1802" s="136"/>
      <c r="C1802" s="136" t="s">
        <v>8436</v>
      </c>
      <c r="D1802" s="137" t="s">
        <v>3</v>
      </c>
      <c r="E1802" s="139">
        <v>130.36000000000001</v>
      </c>
    </row>
    <row r="1803" spans="1:5" ht="15" customHeight="1" x14ac:dyDescent="0.25">
      <c r="A1803" s="136" t="s">
        <v>8437</v>
      </c>
      <c r="B1803" s="136"/>
      <c r="C1803" s="136" t="s">
        <v>8438</v>
      </c>
      <c r="D1803" s="137" t="s">
        <v>3</v>
      </c>
      <c r="E1803" s="139">
        <v>163.87</v>
      </c>
    </row>
    <row r="1804" spans="1:5" ht="15" customHeight="1" x14ac:dyDescent="0.25">
      <c r="A1804" s="136" t="s">
        <v>8439</v>
      </c>
      <c r="B1804" s="136"/>
      <c r="C1804" s="136" t="s">
        <v>8440</v>
      </c>
      <c r="D1804" s="137" t="s">
        <v>3</v>
      </c>
      <c r="E1804" s="139">
        <v>285.49</v>
      </c>
    </row>
    <row r="1805" spans="1:5" ht="15" customHeight="1" x14ac:dyDescent="0.25">
      <c r="A1805" s="136" t="s">
        <v>8441</v>
      </c>
      <c r="B1805" s="136"/>
      <c r="C1805" s="136" t="s">
        <v>8442</v>
      </c>
      <c r="D1805" s="137" t="s">
        <v>3</v>
      </c>
      <c r="E1805" s="140">
        <v>25.72</v>
      </c>
    </row>
    <row r="1806" spans="1:5" ht="15" customHeight="1" x14ac:dyDescent="0.25">
      <c r="A1806" s="136" t="s">
        <v>8443</v>
      </c>
      <c r="B1806" s="136"/>
      <c r="C1806" s="136" t="s">
        <v>8444</v>
      </c>
      <c r="D1806" s="137" t="s">
        <v>3</v>
      </c>
      <c r="E1806" s="140">
        <v>41.13</v>
      </c>
    </row>
    <row r="1807" spans="1:5" ht="15" customHeight="1" x14ac:dyDescent="0.25">
      <c r="A1807" s="136" t="s">
        <v>8445</v>
      </c>
      <c r="B1807" s="136"/>
      <c r="C1807" s="136" t="s">
        <v>8446</v>
      </c>
      <c r="D1807" s="137" t="s">
        <v>3</v>
      </c>
      <c r="E1807" s="140">
        <v>46.14</v>
      </c>
    </row>
    <row r="1808" spans="1:5" ht="15" customHeight="1" x14ac:dyDescent="0.25">
      <c r="A1808" s="136" t="s">
        <v>8447</v>
      </c>
      <c r="B1808" s="136"/>
      <c r="C1808" s="136" t="s">
        <v>8448</v>
      </c>
      <c r="D1808" s="137" t="s">
        <v>3</v>
      </c>
      <c r="E1808" s="140">
        <v>59.63</v>
      </c>
    </row>
    <row r="1809" spans="1:5" ht="15" customHeight="1" x14ac:dyDescent="0.25">
      <c r="A1809" s="136" t="s">
        <v>8449</v>
      </c>
      <c r="B1809" s="136"/>
      <c r="C1809" s="136" t="s">
        <v>8450</v>
      </c>
      <c r="D1809" s="137" t="s">
        <v>3</v>
      </c>
      <c r="E1809" s="140">
        <v>92.6</v>
      </c>
    </row>
    <row r="1810" spans="1:5" ht="15" customHeight="1" x14ac:dyDescent="0.25">
      <c r="A1810" s="136" t="s">
        <v>8451</v>
      </c>
      <c r="B1810" s="136"/>
      <c r="C1810" s="136" t="s">
        <v>8452</v>
      </c>
      <c r="D1810" s="137" t="s">
        <v>3</v>
      </c>
      <c r="E1810" s="139">
        <v>149.66999999999999</v>
      </c>
    </row>
    <row r="1811" spans="1:5" ht="15" customHeight="1" x14ac:dyDescent="0.25">
      <c r="A1811" s="136" t="s">
        <v>8453</v>
      </c>
      <c r="B1811" s="136"/>
      <c r="C1811" s="136" t="s">
        <v>8454</v>
      </c>
      <c r="D1811" s="137" t="s">
        <v>3</v>
      </c>
      <c r="E1811" s="139">
        <v>203.53</v>
      </c>
    </row>
    <row r="1812" spans="1:5" ht="15" customHeight="1" x14ac:dyDescent="0.25">
      <c r="A1812" s="136" t="s">
        <v>8455</v>
      </c>
      <c r="B1812" s="136"/>
      <c r="C1812" s="136" t="s">
        <v>8456</v>
      </c>
      <c r="D1812" s="137" t="s">
        <v>3</v>
      </c>
      <c r="E1812" s="139">
        <v>380.84</v>
      </c>
    </row>
    <row r="1813" spans="1:5" ht="15" customHeight="1" x14ac:dyDescent="0.25">
      <c r="A1813" s="136" t="s">
        <v>8457</v>
      </c>
      <c r="B1813" s="136"/>
      <c r="C1813" s="136" t="s">
        <v>8458</v>
      </c>
      <c r="D1813" s="137" t="s">
        <v>3</v>
      </c>
      <c r="E1813" s="140">
        <v>32.450000000000003</v>
      </c>
    </row>
    <row r="1814" spans="1:5" ht="15" customHeight="1" x14ac:dyDescent="0.25">
      <c r="A1814" s="136" t="s">
        <v>8459</v>
      </c>
      <c r="B1814" s="136"/>
      <c r="C1814" s="136" t="s">
        <v>8460</v>
      </c>
      <c r="D1814" s="137" t="s">
        <v>3</v>
      </c>
      <c r="E1814" s="140">
        <v>40.51</v>
      </c>
    </row>
    <row r="1815" spans="1:5" ht="15" customHeight="1" x14ac:dyDescent="0.25">
      <c r="A1815" s="136" t="s">
        <v>8461</v>
      </c>
      <c r="B1815" s="136"/>
      <c r="C1815" s="136" t="s">
        <v>8462</v>
      </c>
      <c r="D1815" s="137" t="s">
        <v>3</v>
      </c>
      <c r="E1815" s="140">
        <v>66.97</v>
      </c>
    </row>
    <row r="1816" spans="1:5" ht="15" customHeight="1" x14ac:dyDescent="0.25">
      <c r="A1816" s="136" t="s">
        <v>8463</v>
      </c>
      <c r="B1816" s="136"/>
      <c r="C1816" s="136" t="s">
        <v>8464</v>
      </c>
      <c r="D1816" s="137" t="s">
        <v>3</v>
      </c>
      <c r="E1816" s="140">
        <v>98.83</v>
      </c>
    </row>
    <row r="1817" spans="1:5" ht="15" customHeight="1" x14ac:dyDescent="0.25">
      <c r="A1817" s="136" t="s">
        <v>8465</v>
      </c>
      <c r="B1817" s="136"/>
      <c r="C1817" s="136" t="s">
        <v>8466</v>
      </c>
      <c r="D1817" s="137" t="s">
        <v>3</v>
      </c>
      <c r="E1817" s="139">
        <v>127.28</v>
      </c>
    </row>
    <row r="1818" spans="1:5" ht="15" customHeight="1" x14ac:dyDescent="0.25">
      <c r="A1818" s="136" t="s">
        <v>8467</v>
      </c>
      <c r="B1818" s="136"/>
      <c r="C1818" s="136" t="s">
        <v>8468</v>
      </c>
      <c r="D1818" s="137" t="s">
        <v>3</v>
      </c>
      <c r="E1818" s="139">
        <v>194.44</v>
      </c>
    </row>
    <row r="1819" spans="1:5" ht="15" customHeight="1" x14ac:dyDescent="0.25">
      <c r="A1819" s="136" t="s">
        <v>8469</v>
      </c>
      <c r="B1819" s="136"/>
      <c r="C1819" s="136" t="s">
        <v>8470</v>
      </c>
      <c r="D1819" s="137" t="s">
        <v>3</v>
      </c>
      <c r="E1819" s="139">
        <v>281.74</v>
      </c>
    </row>
    <row r="1820" spans="1:5" ht="15" customHeight="1" x14ac:dyDescent="0.25">
      <c r="A1820" s="136" t="s">
        <v>8471</v>
      </c>
      <c r="B1820" s="136"/>
      <c r="C1820" s="136" t="s">
        <v>8472</v>
      </c>
      <c r="D1820" s="137" t="s">
        <v>3</v>
      </c>
      <c r="E1820" s="140">
        <v>18.399999999999999</v>
      </c>
    </row>
    <row r="1821" spans="1:5" ht="15" customHeight="1" x14ac:dyDescent="0.25">
      <c r="A1821" s="136" t="s">
        <v>8473</v>
      </c>
      <c r="B1821" s="136"/>
      <c r="C1821" s="136" t="s">
        <v>8474</v>
      </c>
      <c r="D1821" s="137" t="s">
        <v>3</v>
      </c>
      <c r="E1821" s="140">
        <v>23.43</v>
      </c>
    </row>
    <row r="1822" spans="1:5" ht="15" customHeight="1" x14ac:dyDescent="0.25">
      <c r="A1822" s="136" t="s">
        <v>8475</v>
      </c>
      <c r="B1822" s="136"/>
      <c r="C1822" s="136" t="s">
        <v>8476</v>
      </c>
      <c r="D1822" s="137" t="s">
        <v>3</v>
      </c>
      <c r="E1822" s="140">
        <v>19.13</v>
      </c>
    </row>
    <row r="1823" spans="1:5" ht="15" customHeight="1" x14ac:dyDescent="0.25">
      <c r="A1823" s="136" t="s">
        <v>8477</v>
      </c>
      <c r="B1823" s="136"/>
      <c r="C1823" s="136" t="s">
        <v>8478</v>
      </c>
      <c r="D1823" s="137" t="s">
        <v>3</v>
      </c>
      <c r="E1823" s="140">
        <v>26</v>
      </c>
    </row>
    <row r="1824" spans="1:5" ht="15" customHeight="1" x14ac:dyDescent="0.25">
      <c r="A1824" s="136" t="s">
        <v>8479</v>
      </c>
      <c r="B1824" s="136"/>
      <c r="C1824" s="136" t="s">
        <v>8480</v>
      </c>
      <c r="D1824" s="137" t="s">
        <v>3</v>
      </c>
      <c r="E1824" s="139">
        <v>514.19000000000005</v>
      </c>
    </row>
    <row r="1825" spans="1:5" ht="15" customHeight="1" x14ac:dyDescent="0.25">
      <c r="A1825" s="136" t="s">
        <v>8481</v>
      </c>
      <c r="B1825" s="136"/>
      <c r="C1825" s="136" t="s">
        <v>8482</v>
      </c>
      <c r="D1825" s="137" t="s">
        <v>3</v>
      </c>
      <c r="E1825" s="140">
        <v>24.32</v>
      </c>
    </row>
    <row r="1826" spans="1:5" ht="15" customHeight="1" x14ac:dyDescent="0.25">
      <c r="A1826" s="136" t="s">
        <v>8483</v>
      </c>
      <c r="B1826" s="136"/>
      <c r="C1826" s="136" t="s">
        <v>8484</v>
      </c>
      <c r="D1826" s="137" t="s">
        <v>3</v>
      </c>
      <c r="E1826" s="140">
        <v>38.85</v>
      </c>
    </row>
    <row r="1827" spans="1:5" ht="15" customHeight="1" x14ac:dyDescent="0.25">
      <c r="A1827" s="136" t="s">
        <v>8485</v>
      </c>
      <c r="B1827" s="136"/>
      <c r="C1827" s="136" t="s">
        <v>8486</v>
      </c>
      <c r="D1827" s="137" t="s">
        <v>3</v>
      </c>
      <c r="E1827" s="140">
        <v>58.02</v>
      </c>
    </row>
    <row r="1828" spans="1:5" ht="15" customHeight="1" x14ac:dyDescent="0.25">
      <c r="A1828" s="136" t="s">
        <v>8487</v>
      </c>
      <c r="B1828" s="136"/>
      <c r="C1828" s="136" t="s">
        <v>8488</v>
      </c>
      <c r="D1828" s="137" t="s">
        <v>3</v>
      </c>
      <c r="E1828" s="140">
        <v>74.02</v>
      </c>
    </row>
    <row r="1829" spans="1:5" ht="15" customHeight="1" x14ac:dyDescent="0.25">
      <c r="A1829" s="136" t="s">
        <v>8489</v>
      </c>
      <c r="B1829" s="136"/>
      <c r="C1829" s="136" t="s">
        <v>8490</v>
      </c>
      <c r="D1829" s="137" t="s">
        <v>3</v>
      </c>
      <c r="E1829" s="140">
        <v>90.9</v>
      </c>
    </row>
    <row r="1830" spans="1:5" ht="15" customHeight="1" x14ac:dyDescent="0.25">
      <c r="A1830" s="136" t="s">
        <v>8491</v>
      </c>
      <c r="B1830" s="136"/>
      <c r="C1830" s="136" t="s">
        <v>8492</v>
      </c>
      <c r="D1830" s="137" t="s">
        <v>3</v>
      </c>
      <c r="E1830" s="139">
        <v>132.63</v>
      </c>
    </row>
    <row r="1831" spans="1:5" ht="15" customHeight="1" x14ac:dyDescent="0.25">
      <c r="A1831" s="136" t="s">
        <v>8493</v>
      </c>
      <c r="B1831" s="136"/>
      <c r="C1831" s="136" t="s">
        <v>8494</v>
      </c>
      <c r="D1831" s="137" t="s">
        <v>3</v>
      </c>
      <c r="E1831" s="139">
        <v>219.33</v>
      </c>
    </row>
    <row r="1832" spans="1:5" ht="15" customHeight="1" x14ac:dyDescent="0.25">
      <c r="A1832" s="136" t="s">
        <v>8495</v>
      </c>
      <c r="B1832" s="136"/>
      <c r="C1832" s="136" t="s">
        <v>8496</v>
      </c>
      <c r="D1832" s="137" t="s">
        <v>3</v>
      </c>
      <c r="E1832" s="139">
        <v>302.20999999999998</v>
      </c>
    </row>
    <row r="1833" spans="1:5" ht="15" customHeight="1" x14ac:dyDescent="0.25">
      <c r="A1833" s="136" t="s">
        <v>8497</v>
      </c>
      <c r="B1833" s="136"/>
      <c r="C1833" s="136" t="s">
        <v>8498</v>
      </c>
      <c r="D1833" s="137" t="s">
        <v>3</v>
      </c>
      <c r="E1833" s="139">
        <v>767.31</v>
      </c>
    </row>
    <row r="1834" spans="1:5" ht="15" customHeight="1" x14ac:dyDescent="0.25">
      <c r="A1834" s="136" t="s">
        <v>8499</v>
      </c>
      <c r="B1834" s="136"/>
      <c r="C1834" s="136" t="s">
        <v>8500</v>
      </c>
      <c r="D1834" s="137" t="s">
        <v>3</v>
      </c>
      <c r="E1834" s="139">
        <v>110.07</v>
      </c>
    </row>
    <row r="1835" spans="1:5" ht="15" customHeight="1" x14ac:dyDescent="0.25">
      <c r="A1835" s="136" t="s">
        <v>8501</v>
      </c>
      <c r="B1835" s="136"/>
      <c r="C1835" s="136" t="s">
        <v>8502</v>
      </c>
      <c r="D1835" s="137" t="s">
        <v>3</v>
      </c>
      <c r="E1835" s="139">
        <v>158.27000000000001</v>
      </c>
    </row>
    <row r="1836" spans="1:5" ht="15" customHeight="1" x14ac:dyDescent="0.25">
      <c r="A1836" s="136" t="s">
        <v>8503</v>
      </c>
      <c r="B1836" s="136"/>
      <c r="C1836" s="136" t="s">
        <v>8504</v>
      </c>
      <c r="D1836" s="137" t="s">
        <v>3</v>
      </c>
      <c r="E1836" s="139">
        <v>190.63</v>
      </c>
    </row>
    <row r="1837" spans="1:5" ht="15" customHeight="1" x14ac:dyDescent="0.25">
      <c r="A1837" s="136" t="s">
        <v>8505</v>
      </c>
      <c r="B1837" s="136"/>
      <c r="C1837" s="136" t="s">
        <v>8506</v>
      </c>
      <c r="D1837" s="137" t="s">
        <v>3</v>
      </c>
      <c r="E1837" s="139">
        <v>298.7</v>
      </c>
    </row>
    <row r="1838" spans="1:5" ht="15" customHeight="1" x14ac:dyDescent="0.25">
      <c r="A1838" s="136" t="s">
        <v>8507</v>
      </c>
      <c r="B1838" s="136"/>
      <c r="C1838" s="136" t="s">
        <v>8508</v>
      </c>
      <c r="D1838" s="137" t="s">
        <v>3</v>
      </c>
      <c r="E1838" s="139">
        <v>339.52</v>
      </c>
    </row>
    <row r="1839" spans="1:5" ht="15" customHeight="1" x14ac:dyDescent="0.25">
      <c r="A1839" s="136" t="s">
        <v>8509</v>
      </c>
      <c r="B1839" s="136"/>
      <c r="C1839" s="136" t="s">
        <v>8510</v>
      </c>
      <c r="D1839" s="137" t="s">
        <v>3</v>
      </c>
      <c r="E1839" s="139">
        <v>457.13</v>
      </c>
    </row>
    <row r="1840" spans="1:5" ht="15" customHeight="1" x14ac:dyDescent="0.25">
      <c r="A1840" s="136" t="s">
        <v>8511</v>
      </c>
      <c r="B1840" s="136"/>
      <c r="C1840" s="136" t="s">
        <v>8512</v>
      </c>
      <c r="D1840" s="137" t="s">
        <v>3</v>
      </c>
      <c r="E1840" s="139">
        <v>561.84</v>
      </c>
    </row>
    <row r="1841" spans="1:5" ht="15" customHeight="1" x14ac:dyDescent="0.25">
      <c r="A1841" s="136" t="s">
        <v>8513</v>
      </c>
      <c r="B1841" s="136"/>
      <c r="C1841" s="136" t="s">
        <v>8514</v>
      </c>
      <c r="D1841" s="137" t="s">
        <v>3</v>
      </c>
      <c r="E1841" s="139">
        <v>598.55999999999995</v>
      </c>
    </row>
    <row r="1842" spans="1:5" ht="15" customHeight="1" x14ac:dyDescent="0.25">
      <c r="A1842" s="136" t="s">
        <v>8515</v>
      </c>
      <c r="B1842" s="136"/>
      <c r="C1842" s="136" t="s">
        <v>8516</v>
      </c>
      <c r="D1842" s="137" t="s">
        <v>3</v>
      </c>
      <c r="E1842" s="139">
        <v>767.31</v>
      </c>
    </row>
    <row r="1843" spans="1:5" ht="15" customHeight="1" x14ac:dyDescent="0.25">
      <c r="A1843" s="136" t="s">
        <v>8517</v>
      </c>
      <c r="B1843" s="136"/>
      <c r="C1843" s="136" t="s">
        <v>8518</v>
      </c>
      <c r="D1843" s="137" t="s">
        <v>3</v>
      </c>
      <c r="E1843" s="140">
        <v>81.59</v>
      </c>
    </row>
    <row r="1844" spans="1:5" ht="15" customHeight="1" x14ac:dyDescent="0.25">
      <c r="A1844" s="136" t="s">
        <v>8519</v>
      </c>
      <c r="B1844" s="136"/>
      <c r="C1844" s="136" t="s">
        <v>8520</v>
      </c>
      <c r="D1844" s="137" t="s">
        <v>3</v>
      </c>
      <c r="E1844" s="139">
        <v>118.17</v>
      </c>
    </row>
    <row r="1845" spans="1:5" ht="15" customHeight="1" x14ac:dyDescent="0.25">
      <c r="A1845" s="136" t="s">
        <v>8521</v>
      </c>
      <c r="B1845" s="136"/>
      <c r="C1845" s="136" t="s">
        <v>8522</v>
      </c>
      <c r="D1845" s="137" t="s">
        <v>3</v>
      </c>
      <c r="E1845" s="139">
        <v>142.68</v>
      </c>
    </row>
    <row r="1846" spans="1:5" ht="15" customHeight="1" x14ac:dyDescent="0.25">
      <c r="A1846" s="136" t="s">
        <v>8523</v>
      </c>
      <c r="B1846" s="136"/>
      <c r="C1846" s="136" t="s">
        <v>8524</v>
      </c>
      <c r="D1846" s="137" t="s">
        <v>3</v>
      </c>
      <c r="E1846" s="139">
        <v>210.9</v>
      </c>
    </row>
    <row r="1847" spans="1:5" ht="15" customHeight="1" x14ac:dyDescent="0.25">
      <c r="A1847" s="136" t="s">
        <v>8525</v>
      </c>
      <c r="B1847" s="136"/>
      <c r="C1847" s="136" t="s">
        <v>8526</v>
      </c>
      <c r="D1847" s="137" t="s">
        <v>3</v>
      </c>
      <c r="E1847" s="139">
        <v>254.51</v>
      </c>
    </row>
    <row r="1848" spans="1:5" ht="15" customHeight="1" x14ac:dyDescent="0.25">
      <c r="A1848" s="136" t="s">
        <v>8527</v>
      </c>
      <c r="B1848" s="136"/>
      <c r="C1848" s="136" t="s">
        <v>8528</v>
      </c>
      <c r="D1848" s="137" t="s">
        <v>3</v>
      </c>
      <c r="E1848" s="139">
        <v>355.29</v>
      </c>
    </row>
    <row r="1849" spans="1:5" ht="15" customHeight="1" x14ac:dyDescent="0.25">
      <c r="A1849" s="136" t="s">
        <v>8529</v>
      </c>
      <c r="B1849" s="136"/>
      <c r="C1849" s="136" t="s">
        <v>8530</v>
      </c>
      <c r="D1849" s="137" t="s">
        <v>3</v>
      </c>
      <c r="E1849" s="139">
        <v>485.08</v>
      </c>
    </row>
    <row r="1850" spans="1:5" ht="15" customHeight="1" x14ac:dyDescent="0.25">
      <c r="A1850" s="136" t="s">
        <v>8531</v>
      </c>
      <c r="B1850" s="136"/>
      <c r="C1850" s="136" t="s">
        <v>8532</v>
      </c>
      <c r="D1850" s="137" t="s">
        <v>3</v>
      </c>
      <c r="E1850" s="139">
        <v>598.55999999999995</v>
      </c>
    </row>
    <row r="1851" spans="1:5" ht="15" customHeight="1" x14ac:dyDescent="0.25">
      <c r="A1851" s="136" t="s">
        <v>8533</v>
      </c>
      <c r="B1851" s="136"/>
      <c r="C1851" s="136" t="s">
        <v>8534</v>
      </c>
      <c r="D1851" s="137" t="s">
        <v>3</v>
      </c>
      <c r="E1851" s="140">
        <v>96.84</v>
      </c>
    </row>
    <row r="1852" spans="1:5" ht="15" customHeight="1" x14ac:dyDescent="0.25">
      <c r="A1852" s="136" t="s">
        <v>8535</v>
      </c>
      <c r="B1852" s="136"/>
      <c r="C1852" s="136" t="s">
        <v>8536</v>
      </c>
      <c r="D1852" s="137" t="s">
        <v>3</v>
      </c>
      <c r="E1852" s="139">
        <v>139.53</v>
      </c>
    </row>
    <row r="1853" spans="1:5" ht="15" customHeight="1" x14ac:dyDescent="0.25">
      <c r="A1853" s="136" t="s">
        <v>8537</v>
      </c>
      <c r="B1853" s="136"/>
      <c r="C1853" s="136" t="s">
        <v>8538</v>
      </c>
      <c r="D1853" s="137" t="s">
        <v>3</v>
      </c>
      <c r="E1853" s="139">
        <v>118.3</v>
      </c>
    </row>
    <row r="1854" spans="1:5" ht="15" customHeight="1" x14ac:dyDescent="0.25">
      <c r="A1854" s="136" t="s">
        <v>8539</v>
      </c>
      <c r="B1854" s="136"/>
      <c r="C1854" s="136" t="s">
        <v>8540</v>
      </c>
      <c r="D1854" s="137" t="s">
        <v>3</v>
      </c>
      <c r="E1854" s="140">
        <v>56.74</v>
      </c>
    </row>
    <row r="1855" spans="1:5" ht="15" customHeight="1" x14ac:dyDescent="0.25">
      <c r="A1855" s="136" t="s">
        <v>8541</v>
      </c>
      <c r="B1855" s="136"/>
      <c r="C1855" s="136" t="s">
        <v>8542</v>
      </c>
      <c r="D1855" s="137" t="s">
        <v>3</v>
      </c>
      <c r="E1855" s="139">
        <v>168.36</v>
      </c>
    </row>
    <row r="1856" spans="1:5" ht="15" customHeight="1" x14ac:dyDescent="0.25">
      <c r="A1856" s="136" t="s">
        <v>8543</v>
      </c>
      <c r="B1856" s="136"/>
      <c r="C1856" s="136" t="s">
        <v>8544</v>
      </c>
      <c r="D1856" s="137" t="s">
        <v>3</v>
      </c>
      <c r="E1856" s="139">
        <v>215.65</v>
      </c>
    </row>
    <row r="1857" spans="1:5" ht="15" customHeight="1" x14ac:dyDescent="0.25">
      <c r="A1857" s="136" t="s">
        <v>8545</v>
      </c>
      <c r="B1857" s="136"/>
      <c r="C1857" s="136" t="s">
        <v>8546</v>
      </c>
      <c r="D1857" s="137" t="s">
        <v>3</v>
      </c>
      <c r="E1857" s="140">
        <v>68.33</v>
      </c>
    </row>
    <row r="1858" spans="1:5" ht="15" customHeight="1" x14ac:dyDescent="0.25">
      <c r="A1858" s="136" t="s">
        <v>8547</v>
      </c>
      <c r="B1858" s="136"/>
      <c r="C1858" s="136" t="s">
        <v>8548</v>
      </c>
      <c r="D1858" s="137" t="s">
        <v>15645</v>
      </c>
      <c r="E1858" s="140">
        <v>29.17</v>
      </c>
    </row>
    <row r="1859" spans="1:5" ht="15" customHeight="1" x14ac:dyDescent="0.25">
      <c r="A1859" s="136" t="s">
        <v>8549</v>
      </c>
      <c r="B1859" s="136"/>
      <c r="C1859" s="136" t="s">
        <v>8550</v>
      </c>
      <c r="D1859" s="137" t="s">
        <v>15645</v>
      </c>
      <c r="E1859" s="140">
        <v>26.29</v>
      </c>
    </row>
    <row r="1860" spans="1:5" ht="15" customHeight="1" x14ac:dyDescent="0.25">
      <c r="A1860" s="136" t="s">
        <v>8551</v>
      </c>
      <c r="B1860" s="136"/>
      <c r="C1860" s="136" t="s">
        <v>8552</v>
      </c>
      <c r="D1860" s="137" t="s">
        <v>15645</v>
      </c>
      <c r="E1860" s="140">
        <v>46.11</v>
      </c>
    </row>
    <row r="1861" spans="1:5" ht="15" customHeight="1" x14ac:dyDescent="0.25">
      <c r="A1861" s="136" t="s">
        <v>8553</v>
      </c>
      <c r="B1861" s="136"/>
      <c r="C1861" s="136" t="s">
        <v>8554</v>
      </c>
      <c r="D1861" s="137" t="s">
        <v>15645</v>
      </c>
      <c r="E1861" s="140">
        <v>53.67</v>
      </c>
    </row>
    <row r="1862" spans="1:5" ht="15" customHeight="1" x14ac:dyDescent="0.25">
      <c r="A1862" s="136" t="s">
        <v>8555</v>
      </c>
      <c r="B1862" s="136"/>
      <c r="C1862" s="136" t="s">
        <v>8556</v>
      </c>
      <c r="D1862" s="137" t="s">
        <v>15645</v>
      </c>
      <c r="E1862" s="140">
        <v>51.24</v>
      </c>
    </row>
    <row r="1863" spans="1:5" ht="15" customHeight="1" x14ac:dyDescent="0.25">
      <c r="A1863" s="136" t="s">
        <v>8557</v>
      </c>
      <c r="B1863" s="136"/>
      <c r="C1863" s="136" t="s">
        <v>8558</v>
      </c>
      <c r="D1863" s="137" t="s">
        <v>15645</v>
      </c>
      <c r="E1863" s="139">
        <v>112.8</v>
      </c>
    </row>
    <row r="1864" spans="1:5" ht="15" customHeight="1" x14ac:dyDescent="0.25">
      <c r="A1864" s="136" t="s">
        <v>8559</v>
      </c>
      <c r="B1864" s="136"/>
      <c r="C1864" s="136" t="s">
        <v>14584</v>
      </c>
      <c r="D1864" s="137" t="s">
        <v>15645</v>
      </c>
      <c r="E1864" s="139">
        <v>126</v>
      </c>
    </row>
    <row r="1865" spans="1:5" ht="15" customHeight="1" x14ac:dyDescent="0.25">
      <c r="A1865" s="136" t="s">
        <v>8560</v>
      </c>
      <c r="B1865" s="136"/>
      <c r="C1865" s="136" t="s">
        <v>14585</v>
      </c>
      <c r="D1865" s="137" t="s">
        <v>15645</v>
      </c>
      <c r="E1865" s="139">
        <v>123.52</v>
      </c>
    </row>
    <row r="1866" spans="1:5" ht="15" customHeight="1" x14ac:dyDescent="0.25">
      <c r="A1866" s="136" t="s">
        <v>8561</v>
      </c>
      <c r="B1866" s="136"/>
      <c r="C1866" s="136" t="s">
        <v>14586</v>
      </c>
      <c r="D1866" s="137" t="s">
        <v>15645</v>
      </c>
      <c r="E1866" s="139">
        <v>197.65</v>
      </c>
    </row>
    <row r="1867" spans="1:5" ht="15" customHeight="1" x14ac:dyDescent="0.25">
      <c r="A1867" s="136" t="s">
        <v>8562</v>
      </c>
      <c r="B1867" s="136"/>
      <c r="C1867" s="136" t="s">
        <v>14587</v>
      </c>
      <c r="D1867" s="137" t="s">
        <v>15645</v>
      </c>
      <c r="E1867" s="139">
        <v>187.62</v>
      </c>
    </row>
    <row r="1868" spans="1:5" ht="15" customHeight="1" x14ac:dyDescent="0.25">
      <c r="A1868" s="136" t="s">
        <v>8563</v>
      </c>
      <c r="B1868" s="136"/>
      <c r="C1868" s="136" t="s">
        <v>14588</v>
      </c>
      <c r="D1868" s="137" t="s">
        <v>15645</v>
      </c>
      <c r="E1868" s="139">
        <v>166.53</v>
      </c>
    </row>
    <row r="1869" spans="1:5" ht="15" customHeight="1" x14ac:dyDescent="0.25">
      <c r="A1869" s="136" t="s">
        <v>8564</v>
      </c>
      <c r="B1869" s="136"/>
      <c r="C1869" s="136" t="s">
        <v>14589</v>
      </c>
      <c r="D1869" s="137" t="s">
        <v>15645</v>
      </c>
      <c r="E1869" s="139">
        <v>156.5</v>
      </c>
    </row>
    <row r="1870" spans="1:5" ht="15" customHeight="1" x14ac:dyDescent="0.25">
      <c r="A1870" s="136" t="s">
        <v>8565</v>
      </c>
      <c r="B1870" s="136"/>
      <c r="C1870" s="136" t="s">
        <v>14590</v>
      </c>
      <c r="D1870" s="137" t="s">
        <v>15645</v>
      </c>
      <c r="E1870" s="140">
        <v>92.47</v>
      </c>
    </row>
    <row r="1871" spans="1:5" ht="15" customHeight="1" x14ac:dyDescent="0.25">
      <c r="A1871" s="136" t="s">
        <v>8566</v>
      </c>
      <c r="B1871" s="136"/>
      <c r="C1871" s="136" t="s">
        <v>14591</v>
      </c>
      <c r="D1871" s="137" t="s">
        <v>15645</v>
      </c>
      <c r="E1871" s="140">
        <v>89.99</v>
      </c>
    </row>
    <row r="1872" spans="1:5" ht="15" customHeight="1" x14ac:dyDescent="0.25">
      <c r="A1872" s="136" t="s">
        <v>8567</v>
      </c>
      <c r="B1872" s="136"/>
      <c r="C1872" s="136" t="s">
        <v>14592</v>
      </c>
      <c r="D1872" s="137" t="s">
        <v>15645</v>
      </c>
      <c r="E1872" s="140">
        <v>86.47</v>
      </c>
    </row>
    <row r="1873" spans="1:5" ht="15" customHeight="1" x14ac:dyDescent="0.25">
      <c r="A1873" s="136" t="s">
        <v>8568</v>
      </c>
      <c r="B1873" s="136"/>
      <c r="C1873" s="136" t="s">
        <v>14593</v>
      </c>
      <c r="D1873" s="137" t="s">
        <v>15645</v>
      </c>
      <c r="E1873" s="140">
        <v>83.96</v>
      </c>
    </row>
    <row r="1874" spans="1:5" ht="15" customHeight="1" x14ac:dyDescent="0.25">
      <c r="A1874" s="136" t="s">
        <v>8569</v>
      </c>
      <c r="B1874" s="136"/>
      <c r="C1874" s="136" t="s">
        <v>14594</v>
      </c>
      <c r="D1874" s="137" t="s">
        <v>15645</v>
      </c>
      <c r="E1874" s="140">
        <v>74.78</v>
      </c>
    </row>
    <row r="1875" spans="1:5" ht="15" customHeight="1" x14ac:dyDescent="0.25">
      <c r="A1875" s="136" t="s">
        <v>8570</v>
      </c>
      <c r="B1875" s="136"/>
      <c r="C1875" s="136" t="s">
        <v>14595</v>
      </c>
      <c r="D1875" s="137" t="s">
        <v>15645</v>
      </c>
      <c r="E1875" s="139">
        <v>111.32</v>
      </c>
    </row>
    <row r="1876" spans="1:5" ht="15" customHeight="1" x14ac:dyDescent="0.25">
      <c r="A1876" s="136" t="s">
        <v>8571</v>
      </c>
      <c r="B1876" s="136"/>
      <c r="C1876" s="136" t="s">
        <v>14596</v>
      </c>
      <c r="D1876" s="137" t="s">
        <v>15645</v>
      </c>
      <c r="E1876" s="140">
        <v>95.06</v>
      </c>
    </row>
    <row r="1877" spans="1:5" ht="15" customHeight="1" x14ac:dyDescent="0.25">
      <c r="A1877" s="136" t="s">
        <v>8572</v>
      </c>
      <c r="B1877" s="136"/>
      <c r="C1877" s="136" t="s">
        <v>14597</v>
      </c>
      <c r="D1877" s="137" t="s">
        <v>15645</v>
      </c>
      <c r="E1877" s="140">
        <v>52.86</v>
      </c>
    </row>
    <row r="1878" spans="1:5" ht="15" customHeight="1" x14ac:dyDescent="0.25">
      <c r="A1878" s="136" t="s">
        <v>8573</v>
      </c>
      <c r="B1878" s="136"/>
      <c r="C1878" s="136" t="s">
        <v>14598</v>
      </c>
      <c r="D1878" s="137" t="s">
        <v>15645</v>
      </c>
      <c r="E1878" s="139">
        <v>191.77</v>
      </c>
    </row>
    <row r="1879" spans="1:5" ht="15" customHeight="1" x14ac:dyDescent="0.25">
      <c r="A1879" s="136" t="s">
        <v>8574</v>
      </c>
      <c r="B1879" s="136"/>
      <c r="C1879" s="136" t="s">
        <v>14599</v>
      </c>
      <c r="D1879" s="137" t="s">
        <v>15645</v>
      </c>
      <c r="E1879" s="139">
        <v>364.06</v>
      </c>
    </row>
    <row r="1880" spans="1:5" ht="15" customHeight="1" x14ac:dyDescent="0.25">
      <c r="A1880" s="136" t="s">
        <v>8575</v>
      </c>
      <c r="B1880" s="136"/>
      <c r="C1880" s="136" t="s">
        <v>14600</v>
      </c>
      <c r="D1880" s="137" t="s">
        <v>15645</v>
      </c>
      <c r="E1880" s="139">
        <v>542.79999999999995</v>
      </c>
    </row>
    <row r="1881" spans="1:5" ht="15" customHeight="1" x14ac:dyDescent="0.25">
      <c r="A1881" s="136" t="s">
        <v>8576</v>
      </c>
      <c r="B1881" s="136"/>
      <c r="C1881" s="136" t="s">
        <v>14601</v>
      </c>
      <c r="D1881" s="137" t="s">
        <v>15645</v>
      </c>
      <c r="E1881" s="140">
        <v>54.65</v>
      </c>
    </row>
    <row r="1882" spans="1:5" ht="15" customHeight="1" x14ac:dyDescent="0.25">
      <c r="A1882" s="136" t="s">
        <v>8577</v>
      </c>
      <c r="B1882" s="136"/>
      <c r="C1882" s="136" t="s">
        <v>14602</v>
      </c>
      <c r="D1882" s="137" t="s">
        <v>15645</v>
      </c>
      <c r="E1882" s="139">
        <v>896.39</v>
      </c>
    </row>
    <row r="1883" spans="1:5" ht="15" customHeight="1" x14ac:dyDescent="0.25">
      <c r="A1883" s="136" t="s">
        <v>8578</v>
      </c>
      <c r="B1883" s="136"/>
      <c r="C1883" s="136" t="s">
        <v>14603</v>
      </c>
      <c r="D1883" s="137" t="s">
        <v>15645</v>
      </c>
      <c r="E1883" s="140">
        <v>98.39</v>
      </c>
    </row>
    <row r="1884" spans="1:5" ht="15" customHeight="1" x14ac:dyDescent="0.25">
      <c r="A1884" s="136" t="s">
        <v>8579</v>
      </c>
      <c r="B1884" s="136"/>
      <c r="C1884" s="136" t="s">
        <v>14604</v>
      </c>
      <c r="D1884" s="137" t="s">
        <v>15645</v>
      </c>
      <c r="E1884" s="140">
        <v>95.91</v>
      </c>
    </row>
    <row r="1885" spans="1:5" ht="15" customHeight="1" x14ac:dyDescent="0.25">
      <c r="A1885" s="136" t="s">
        <v>8580</v>
      </c>
      <c r="B1885" s="136"/>
      <c r="C1885" s="136" t="s">
        <v>14605</v>
      </c>
      <c r="D1885" s="137" t="s">
        <v>15645</v>
      </c>
      <c r="E1885" s="140">
        <v>88.52</v>
      </c>
    </row>
    <row r="1886" spans="1:5" ht="15" customHeight="1" x14ac:dyDescent="0.25">
      <c r="A1886" s="136" t="s">
        <v>8581</v>
      </c>
      <c r="B1886" s="136"/>
      <c r="C1886" s="136" t="s">
        <v>14606</v>
      </c>
      <c r="D1886" s="137" t="s">
        <v>15645</v>
      </c>
      <c r="E1886" s="140">
        <v>86.04</v>
      </c>
    </row>
    <row r="1887" spans="1:5" ht="15" customHeight="1" x14ac:dyDescent="0.25">
      <c r="A1887" s="136" t="s">
        <v>8582</v>
      </c>
      <c r="B1887" s="136"/>
      <c r="C1887" s="136" t="s">
        <v>8583</v>
      </c>
      <c r="D1887" s="137" t="s">
        <v>16570</v>
      </c>
      <c r="E1887" s="139">
        <v>773.73</v>
      </c>
    </row>
    <row r="1888" spans="1:5" ht="15" customHeight="1" x14ac:dyDescent="0.25">
      <c r="A1888" s="136" t="s">
        <v>8584</v>
      </c>
      <c r="B1888" s="136"/>
      <c r="C1888" s="136" t="s">
        <v>8585</v>
      </c>
      <c r="D1888" s="137" t="s">
        <v>16570</v>
      </c>
      <c r="E1888" s="140">
        <v>65.459999999999994</v>
      </c>
    </row>
    <row r="1889" spans="1:5" ht="15" customHeight="1" x14ac:dyDescent="0.25">
      <c r="A1889" s="136" t="s">
        <v>8586</v>
      </c>
      <c r="B1889" s="136"/>
      <c r="C1889" s="136" t="s">
        <v>8587</v>
      </c>
      <c r="D1889" s="137" t="s">
        <v>16570</v>
      </c>
      <c r="E1889" s="140">
        <v>82.63</v>
      </c>
    </row>
    <row r="1890" spans="1:5" ht="15" customHeight="1" x14ac:dyDescent="0.25">
      <c r="A1890" s="136" t="s">
        <v>8588</v>
      </c>
      <c r="B1890" s="136"/>
      <c r="C1890" s="136" t="s">
        <v>8589</v>
      </c>
      <c r="D1890" s="137" t="s">
        <v>16570</v>
      </c>
      <c r="E1890" s="140">
        <v>92.02</v>
      </c>
    </row>
    <row r="1891" spans="1:5" ht="15" customHeight="1" x14ac:dyDescent="0.25">
      <c r="A1891" s="136" t="s">
        <v>8590</v>
      </c>
      <c r="B1891" s="136"/>
      <c r="C1891" s="136" t="s">
        <v>8591</v>
      </c>
      <c r="D1891" s="137" t="s">
        <v>16570</v>
      </c>
      <c r="E1891" s="139">
        <v>139.54</v>
      </c>
    </row>
    <row r="1892" spans="1:5" ht="15" customHeight="1" x14ac:dyDescent="0.25">
      <c r="A1892" s="136" t="s">
        <v>8592</v>
      </c>
      <c r="B1892" s="136"/>
      <c r="C1892" s="136" t="s">
        <v>8593</v>
      </c>
      <c r="D1892" s="137" t="s">
        <v>16570</v>
      </c>
      <c r="E1892" s="139">
        <v>147.62</v>
      </c>
    </row>
    <row r="1893" spans="1:5" ht="15" customHeight="1" x14ac:dyDescent="0.25">
      <c r="A1893" s="136" t="s">
        <v>8594</v>
      </c>
      <c r="B1893" s="136"/>
      <c r="C1893" s="136" t="s">
        <v>8595</v>
      </c>
      <c r="D1893" s="137" t="s">
        <v>16570</v>
      </c>
      <c r="E1893" s="139">
        <v>202.85</v>
      </c>
    </row>
    <row r="1894" spans="1:5" ht="15" customHeight="1" x14ac:dyDescent="0.25">
      <c r="A1894" s="136" t="s">
        <v>8596</v>
      </c>
      <c r="B1894" s="136"/>
      <c r="C1894" s="136" t="s">
        <v>8597</v>
      </c>
      <c r="D1894" s="137" t="s">
        <v>16570</v>
      </c>
      <c r="E1894" s="139">
        <v>345.27</v>
      </c>
    </row>
    <row r="1895" spans="1:5" ht="15" customHeight="1" x14ac:dyDescent="0.25">
      <c r="A1895" s="136" t="s">
        <v>8598</v>
      </c>
      <c r="B1895" s="136"/>
      <c r="C1895" s="136" t="s">
        <v>8599</v>
      </c>
      <c r="D1895" s="137" t="s">
        <v>16570</v>
      </c>
      <c r="E1895" s="139">
        <v>446.9</v>
      </c>
    </row>
    <row r="1896" spans="1:5" ht="15" customHeight="1" x14ac:dyDescent="0.25">
      <c r="A1896" s="136" t="s">
        <v>8600</v>
      </c>
      <c r="B1896" s="136"/>
      <c r="C1896" s="136" t="s">
        <v>8601</v>
      </c>
      <c r="D1896" s="137" t="s">
        <v>16570</v>
      </c>
      <c r="E1896" s="139">
        <v>962.39</v>
      </c>
    </row>
    <row r="1897" spans="1:5" ht="15" customHeight="1" x14ac:dyDescent="0.25">
      <c r="A1897" s="136" t="s">
        <v>8602</v>
      </c>
      <c r="B1897" s="136"/>
      <c r="C1897" s="136" t="s">
        <v>8603</v>
      </c>
      <c r="D1897" s="137" t="s">
        <v>16570</v>
      </c>
      <c r="E1897" s="139">
        <v>100.93</v>
      </c>
    </row>
    <row r="1898" spans="1:5" ht="15" customHeight="1" x14ac:dyDescent="0.25">
      <c r="A1898" s="136" t="s">
        <v>8604</v>
      </c>
      <c r="B1898" s="136"/>
      <c r="C1898" s="136" t="s">
        <v>8605</v>
      </c>
      <c r="D1898" s="137" t="s">
        <v>16570</v>
      </c>
      <c r="E1898" s="139">
        <v>116.91</v>
      </c>
    </row>
    <row r="1899" spans="1:5" ht="15" customHeight="1" x14ac:dyDescent="0.25">
      <c r="A1899" s="136" t="s">
        <v>8606</v>
      </c>
      <c r="B1899" s="136"/>
      <c r="C1899" s="136" t="s">
        <v>8607</v>
      </c>
      <c r="D1899" s="137" t="s">
        <v>16570</v>
      </c>
      <c r="E1899" s="139">
        <v>151.41</v>
      </c>
    </row>
    <row r="1900" spans="1:5" ht="15" customHeight="1" x14ac:dyDescent="0.25">
      <c r="A1900" s="136" t="s">
        <v>8608</v>
      </c>
      <c r="B1900" s="136"/>
      <c r="C1900" s="136" t="s">
        <v>8609</v>
      </c>
      <c r="D1900" s="137" t="s">
        <v>16570</v>
      </c>
      <c r="E1900" s="139">
        <v>231.35</v>
      </c>
    </row>
    <row r="1901" spans="1:5" ht="15" customHeight="1" x14ac:dyDescent="0.25">
      <c r="A1901" s="136" t="s">
        <v>8610</v>
      </c>
      <c r="B1901" s="136"/>
      <c r="C1901" s="136" t="s">
        <v>8611</v>
      </c>
      <c r="D1901" s="137" t="s">
        <v>16570</v>
      </c>
      <c r="E1901" s="139">
        <v>245.62</v>
      </c>
    </row>
    <row r="1902" spans="1:5" ht="15" customHeight="1" x14ac:dyDescent="0.25">
      <c r="A1902" s="136" t="s">
        <v>8612</v>
      </c>
      <c r="B1902" s="136"/>
      <c r="C1902" s="136" t="s">
        <v>8613</v>
      </c>
      <c r="D1902" s="137" t="s">
        <v>16570</v>
      </c>
      <c r="E1902" s="139">
        <v>331.95</v>
      </c>
    </row>
    <row r="1903" spans="1:5" ht="15" customHeight="1" x14ac:dyDescent="0.25">
      <c r="A1903" s="136" t="s">
        <v>8614</v>
      </c>
      <c r="B1903" s="136"/>
      <c r="C1903" s="136" t="s">
        <v>8615</v>
      </c>
      <c r="D1903" s="137" t="s">
        <v>16570</v>
      </c>
      <c r="E1903" s="139">
        <v>469.45</v>
      </c>
    </row>
    <row r="1904" spans="1:5" ht="15" customHeight="1" x14ac:dyDescent="0.25">
      <c r="A1904" s="136" t="s">
        <v>8616</v>
      </c>
      <c r="B1904" s="136"/>
      <c r="C1904" s="136" t="s">
        <v>8617</v>
      </c>
      <c r="D1904" s="137" t="s">
        <v>16570</v>
      </c>
      <c r="E1904" s="139">
        <v>627.17999999999995</v>
      </c>
    </row>
    <row r="1905" spans="1:5" ht="15" customHeight="1" x14ac:dyDescent="0.25">
      <c r="A1905" s="136" t="s">
        <v>8618</v>
      </c>
      <c r="B1905" s="136"/>
      <c r="C1905" s="136" t="s">
        <v>8619</v>
      </c>
      <c r="D1905" s="137" t="s">
        <v>15645</v>
      </c>
      <c r="E1905" s="139">
        <v>250.08</v>
      </c>
    </row>
    <row r="1906" spans="1:5" ht="15" customHeight="1" x14ac:dyDescent="0.25">
      <c r="A1906" s="136" t="s">
        <v>8620</v>
      </c>
      <c r="B1906" s="136"/>
      <c r="C1906" s="136" t="s">
        <v>8621</v>
      </c>
      <c r="D1906" s="137" t="s">
        <v>15645</v>
      </c>
      <c r="E1906" s="140">
        <v>53.76</v>
      </c>
    </row>
    <row r="1907" spans="1:5" ht="15" customHeight="1" x14ac:dyDescent="0.25">
      <c r="A1907" s="136" t="s">
        <v>8622</v>
      </c>
      <c r="B1907" s="136"/>
      <c r="C1907" s="136" t="s">
        <v>8623</v>
      </c>
      <c r="D1907" s="137" t="s">
        <v>15645</v>
      </c>
      <c r="E1907" s="140">
        <v>91.13</v>
      </c>
    </row>
    <row r="1908" spans="1:5" ht="15" customHeight="1" x14ac:dyDescent="0.25">
      <c r="A1908" s="136" t="s">
        <v>8624</v>
      </c>
      <c r="B1908" s="136"/>
      <c r="C1908" s="136" t="s">
        <v>8625</v>
      </c>
      <c r="D1908" s="137" t="s">
        <v>15645</v>
      </c>
      <c r="E1908" s="140">
        <v>78.48</v>
      </c>
    </row>
    <row r="1909" spans="1:5" ht="15" customHeight="1" x14ac:dyDescent="0.25">
      <c r="A1909" s="136" t="s">
        <v>8626</v>
      </c>
      <c r="B1909" s="136"/>
      <c r="C1909" s="136" t="s">
        <v>8627</v>
      </c>
      <c r="D1909" s="137" t="s">
        <v>15645</v>
      </c>
      <c r="E1909" s="140">
        <v>62.31</v>
      </c>
    </row>
    <row r="1910" spans="1:5" ht="15" customHeight="1" x14ac:dyDescent="0.25">
      <c r="A1910" s="136" t="s">
        <v>8628</v>
      </c>
      <c r="B1910" s="136"/>
      <c r="C1910" s="136" t="s">
        <v>8629</v>
      </c>
      <c r="D1910" s="137" t="s">
        <v>15645</v>
      </c>
      <c r="E1910" s="140">
        <v>65.010000000000005</v>
      </c>
    </row>
    <row r="1911" spans="1:5" ht="15" customHeight="1" x14ac:dyDescent="0.25">
      <c r="A1911" s="136" t="s">
        <v>8630</v>
      </c>
      <c r="B1911" s="136"/>
      <c r="C1911" s="136" t="s">
        <v>8631</v>
      </c>
      <c r="D1911" s="137" t="s">
        <v>15645</v>
      </c>
      <c r="E1911" s="140">
        <v>80.7</v>
      </c>
    </row>
    <row r="1912" spans="1:5" ht="15" customHeight="1" x14ac:dyDescent="0.25">
      <c r="A1912" s="136" t="s">
        <v>8632</v>
      </c>
      <c r="B1912" s="136"/>
      <c r="C1912" s="136" t="s">
        <v>8633</v>
      </c>
      <c r="D1912" s="137" t="s">
        <v>15645</v>
      </c>
      <c r="E1912" s="140">
        <v>80.349999999999994</v>
      </c>
    </row>
    <row r="1913" spans="1:5" ht="15" customHeight="1" x14ac:dyDescent="0.25">
      <c r="A1913" s="136" t="s">
        <v>8634</v>
      </c>
      <c r="B1913" s="136"/>
      <c r="C1913" s="136" t="s">
        <v>8635</v>
      </c>
      <c r="D1913" s="137" t="s">
        <v>15645</v>
      </c>
      <c r="E1913" s="140">
        <v>89.58</v>
      </c>
    </row>
    <row r="1914" spans="1:5" ht="15" customHeight="1" x14ac:dyDescent="0.25">
      <c r="A1914" s="136" t="s">
        <v>8636</v>
      </c>
      <c r="B1914" s="136"/>
      <c r="C1914" s="136" t="s">
        <v>8637</v>
      </c>
      <c r="D1914" s="137" t="s">
        <v>15645</v>
      </c>
      <c r="E1914" s="140">
        <v>96.13</v>
      </c>
    </row>
    <row r="1915" spans="1:5" ht="15" customHeight="1" x14ac:dyDescent="0.25">
      <c r="A1915" s="136" t="s">
        <v>8638</v>
      </c>
      <c r="B1915" s="136"/>
      <c r="C1915" s="136" t="s">
        <v>8639</v>
      </c>
      <c r="D1915" s="137" t="s">
        <v>15645</v>
      </c>
      <c r="E1915" s="139">
        <v>105.58</v>
      </c>
    </row>
    <row r="1916" spans="1:5" ht="15" customHeight="1" x14ac:dyDescent="0.25">
      <c r="A1916" s="136" t="s">
        <v>8640</v>
      </c>
      <c r="B1916" s="136"/>
      <c r="C1916" s="136" t="s">
        <v>8641</v>
      </c>
      <c r="D1916" s="137" t="s">
        <v>15645</v>
      </c>
      <c r="E1916" s="140">
        <v>41.29</v>
      </c>
    </row>
    <row r="1917" spans="1:5" ht="15" customHeight="1" x14ac:dyDescent="0.25">
      <c r="A1917" s="136" t="s">
        <v>8642</v>
      </c>
      <c r="B1917" s="136"/>
      <c r="C1917" s="136" t="s">
        <v>8643</v>
      </c>
      <c r="D1917" s="137" t="s">
        <v>15645</v>
      </c>
      <c r="E1917" s="140">
        <v>31.14</v>
      </c>
    </row>
    <row r="1918" spans="1:5" ht="15" customHeight="1" x14ac:dyDescent="0.25">
      <c r="A1918" s="136" t="s">
        <v>8644</v>
      </c>
      <c r="B1918" s="136"/>
      <c r="C1918" s="136" t="s">
        <v>8645</v>
      </c>
      <c r="D1918" s="137" t="s">
        <v>15645</v>
      </c>
      <c r="E1918" s="140">
        <v>32.61</v>
      </c>
    </row>
    <row r="1919" spans="1:5" ht="15" customHeight="1" x14ac:dyDescent="0.25">
      <c r="A1919" s="136" t="s">
        <v>8646</v>
      </c>
      <c r="B1919" s="136"/>
      <c r="C1919" s="136" t="s">
        <v>8647</v>
      </c>
      <c r="D1919" s="137" t="s">
        <v>15645</v>
      </c>
      <c r="E1919" s="140">
        <v>29.91</v>
      </c>
    </row>
    <row r="1920" spans="1:5" ht="15" customHeight="1" x14ac:dyDescent="0.25">
      <c r="A1920" s="136" t="s">
        <v>8648</v>
      </c>
      <c r="B1920" s="136"/>
      <c r="C1920" s="136" t="s">
        <v>8649</v>
      </c>
      <c r="D1920" s="137" t="s">
        <v>15645</v>
      </c>
      <c r="E1920" s="140">
        <v>30.26</v>
      </c>
    </row>
    <row r="1921" spans="1:5" ht="15" customHeight="1" x14ac:dyDescent="0.25">
      <c r="A1921" s="136" t="s">
        <v>8650</v>
      </c>
      <c r="B1921" s="136"/>
      <c r="C1921" s="136" t="s">
        <v>8651</v>
      </c>
      <c r="D1921" s="137" t="s">
        <v>15645</v>
      </c>
      <c r="E1921" s="140">
        <v>59.49</v>
      </c>
    </row>
    <row r="1922" spans="1:5" ht="15" customHeight="1" x14ac:dyDescent="0.25">
      <c r="A1922" s="136" t="s">
        <v>8652</v>
      </c>
      <c r="B1922" s="136"/>
      <c r="C1922" s="136" t="s">
        <v>8653</v>
      </c>
      <c r="D1922" s="137" t="s">
        <v>15645</v>
      </c>
      <c r="E1922" s="140">
        <v>28.5</v>
      </c>
    </row>
    <row r="1923" spans="1:5" ht="15" customHeight="1" x14ac:dyDescent="0.25">
      <c r="A1923" s="136" t="s">
        <v>8654</v>
      </c>
      <c r="B1923" s="136"/>
      <c r="C1923" s="136" t="s">
        <v>8655</v>
      </c>
      <c r="D1923" s="137" t="s">
        <v>15645</v>
      </c>
      <c r="E1923" s="140">
        <v>30.93</v>
      </c>
    </row>
    <row r="1924" spans="1:5" ht="15" customHeight="1" x14ac:dyDescent="0.25">
      <c r="A1924" s="136" t="s">
        <v>8656</v>
      </c>
      <c r="B1924" s="136"/>
      <c r="C1924" s="136" t="s">
        <v>8657</v>
      </c>
      <c r="D1924" s="137" t="s">
        <v>15645</v>
      </c>
      <c r="E1924" s="139">
        <v>100.57</v>
      </c>
    </row>
    <row r="1925" spans="1:5" ht="15" customHeight="1" x14ac:dyDescent="0.25">
      <c r="A1925" s="136" t="s">
        <v>8658</v>
      </c>
      <c r="B1925" s="136"/>
      <c r="C1925" s="136" t="s">
        <v>8659</v>
      </c>
      <c r="D1925" s="137" t="s">
        <v>15645</v>
      </c>
      <c r="E1925" s="140">
        <v>42.41</v>
      </c>
    </row>
    <row r="1926" spans="1:5" ht="15" customHeight="1" x14ac:dyDescent="0.25">
      <c r="A1926" s="136" t="s">
        <v>8660</v>
      </c>
      <c r="B1926" s="136"/>
      <c r="C1926" s="136" t="s">
        <v>8661</v>
      </c>
      <c r="D1926" s="137" t="s">
        <v>15645</v>
      </c>
      <c r="E1926" s="140">
        <v>47.27</v>
      </c>
    </row>
    <row r="1927" spans="1:5" ht="15" customHeight="1" x14ac:dyDescent="0.25">
      <c r="A1927" s="136" t="s">
        <v>8662</v>
      </c>
      <c r="B1927" s="136"/>
      <c r="C1927" s="136" t="s">
        <v>8663</v>
      </c>
      <c r="D1927" s="137" t="s">
        <v>15645</v>
      </c>
      <c r="E1927" s="140">
        <v>30.89</v>
      </c>
    </row>
    <row r="1928" spans="1:5" ht="15" customHeight="1" x14ac:dyDescent="0.25">
      <c r="A1928" s="136" t="s">
        <v>8664</v>
      </c>
      <c r="B1928" s="136"/>
      <c r="C1928" s="136" t="s">
        <v>8665</v>
      </c>
      <c r="D1928" s="137" t="s">
        <v>15645</v>
      </c>
      <c r="E1928" s="140">
        <v>42.12</v>
      </c>
    </row>
    <row r="1929" spans="1:5" ht="15" customHeight="1" x14ac:dyDescent="0.25">
      <c r="A1929" s="136" t="s">
        <v>8666</v>
      </c>
      <c r="B1929" s="136"/>
      <c r="C1929" s="136" t="s">
        <v>8667</v>
      </c>
      <c r="D1929" s="137" t="s">
        <v>16570</v>
      </c>
      <c r="E1929" s="138">
        <v>8.07</v>
      </c>
    </row>
    <row r="1930" spans="1:5" ht="15" customHeight="1" x14ac:dyDescent="0.25">
      <c r="A1930" s="136" t="s">
        <v>8668</v>
      </c>
      <c r="B1930" s="136"/>
      <c r="C1930" s="136" t="s">
        <v>8669</v>
      </c>
      <c r="D1930" s="137" t="s">
        <v>15645</v>
      </c>
      <c r="E1930" s="139">
        <v>172.13</v>
      </c>
    </row>
    <row r="1931" spans="1:5" ht="15" customHeight="1" x14ac:dyDescent="0.25">
      <c r="A1931" s="136" t="s">
        <v>8670</v>
      </c>
      <c r="B1931" s="136"/>
      <c r="C1931" s="136" t="s">
        <v>8671</v>
      </c>
      <c r="D1931" s="137" t="s">
        <v>15645</v>
      </c>
      <c r="E1931" s="139">
        <v>109.44</v>
      </c>
    </row>
    <row r="1932" spans="1:5" ht="15" customHeight="1" x14ac:dyDescent="0.25">
      <c r="A1932" s="136" t="s">
        <v>8672</v>
      </c>
      <c r="B1932" s="136"/>
      <c r="C1932" s="136" t="s">
        <v>8673</v>
      </c>
      <c r="D1932" s="137" t="s">
        <v>15645</v>
      </c>
      <c r="E1932" s="139">
        <v>870.75</v>
      </c>
    </row>
    <row r="1933" spans="1:5" ht="15" customHeight="1" x14ac:dyDescent="0.25">
      <c r="A1933" s="136" t="s">
        <v>8674</v>
      </c>
      <c r="B1933" s="136"/>
      <c r="C1933" s="136" t="s">
        <v>8675</v>
      </c>
      <c r="D1933" s="137" t="s">
        <v>15645</v>
      </c>
      <c r="E1933" s="141">
        <v>1156.97</v>
      </c>
    </row>
    <row r="1934" spans="1:5" ht="15" customHeight="1" x14ac:dyDescent="0.25">
      <c r="A1934" s="136" t="s">
        <v>8676</v>
      </c>
      <c r="B1934" s="136"/>
      <c r="C1934" s="136" t="s">
        <v>8677</v>
      </c>
      <c r="D1934" s="137" t="s">
        <v>15645</v>
      </c>
      <c r="E1934" s="139">
        <v>148.22</v>
      </c>
    </row>
    <row r="1935" spans="1:5" ht="15" customHeight="1" x14ac:dyDescent="0.25">
      <c r="A1935" s="136" t="s">
        <v>8678</v>
      </c>
      <c r="B1935" s="136"/>
      <c r="C1935" s="136" t="s">
        <v>8679</v>
      </c>
      <c r="D1935" s="137" t="s">
        <v>15645</v>
      </c>
      <c r="E1935" s="139">
        <v>185.75</v>
      </c>
    </row>
    <row r="1936" spans="1:5" ht="15" customHeight="1" x14ac:dyDescent="0.25">
      <c r="A1936" s="136" t="s">
        <v>8680</v>
      </c>
      <c r="B1936" s="136"/>
      <c r="C1936" s="136" t="s">
        <v>8681</v>
      </c>
      <c r="D1936" s="137" t="s">
        <v>15645</v>
      </c>
      <c r="E1936" s="139">
        <v>234.66</v>
      </c>
    </row>
    <row r="1937" spans="1:5" ht="15" customHeight="1" x14ac:dyDescent="0.25">
      <c r="A1937" s="136" t="s">
        <v>8682</v>
      </c>
      <c r="B1937" s="136"/>
      <c r="C1937" s="136" t="s">
        <v>8683</v>
      </c>
      <c r="D1937" s="137" t="s">
        <v>15645</v>
      </c>
      <c r="E1937" s="139">
        <v>460.15</v>
      </c>
    </row>
    <row r="1938" spans="1:5" ht="15" customHeight="1" x14ac:dyDescent="0.25">
      <c r="A1938" s="136" t="s">
        <v>8684</v>
      </c>
      <c r="B1938" s="136"/>
      <c r="C1938" s="136" t="s">
        <v>8685</v>
      </c>
      <c r="D1938" s="137" t="s">
        <v>15645</v>
      </c>
      <c r="E1938" s="139">
        <v>236.56</v>
      </c>
    </row>
    <row r="1939" spans="1:5" ht="15" customHeight="1" x14ac:dyDescent="0.25">
      <c r="A1939" s="136" t="s">
        <v>8686</v>
      </c>
      <c r="B1939" s="136"/>
      <c r="C1939" s="136" t="s">
        <v>8687</v>
      </c>
      <c r="D1939" s="137" t="s">
        <v>15645</v>
      </c>
      <c r="E1939" s="139">
        <v>311.08999999999997</v>
      </c>
    </row>
    <row r="1940" spans="1:5" ht="15" customHeight="1" x14ac:dyDescent="0.25">
      <c r="A1940" s="136" t="s">
        <v>8688</v>
      </c>
      <c r="B1940" s="136"/>
      <c r="C1940" s="136" t="s">
        <v>8689</v>
      </c>
      <c r="D1940" s="137" t="s">
        <v>15645</v>
      </c>
      <c r="E1940" s="139">
        <v>385.63</v>
      </c>
    </row>
    <row r="1941" spans="1:5" ht="15" customHeight="1" x14ac:dyDescent="0.25">
      <c r="A1941" s="136" t="s">
        <v>8690</v>
      </c>
      <c r="B1941" s="136"/>
      <c r="C1941" s="136" t="s">
        <v>8691</v>
      </c>
      <c r="D1941" s="137" t="s">
        <v>15645</v>
      </c>
      <c r="E1941" s="139">
        <v>578.27</v>
      </c>
    </row>
    <row r="1942" spans="1:5" ht="15" customHeight="1" x14ac:dyDescent="0.25">
      <c r="A1942" s="136" t="s">
        <v>8692</v>
      </c>
      <c r="B1942" s="136"/>
      <c r="C1942" s="136" t="s">
        <v>8693</v>
      </c>
      <c r="D1942" s="137" t="s">
        <v>15645</v>
      </c>
      <c r="E1942" s="139">
        <v>301.83999999999997</v>
      </c>
    </row>
    <row r="1943" spans="1:5" ht="15" customHeight="1" x14ac:dyDescent="0.25">
      <c r="A1943" s="136" t="s">
        <v>8694</v>
      </c>
      <c r="B1943" s="136"/>
      <c r="C1943" s="136" t="s">
        <v>8695</v>
      </c>
      <c r="D1943" s="137" t="s">
        <v>15645</v>
      </c>
      <c r="E1943" s="139">
        <v>254.32</v>
      </c>
    </row>
    <row r="1944" spans="1:5" ht="15" customHeight="1" x14ac:dyDescent="0.25">
      <c r="A1944" s="136" t="s">
        <v>8696</v>
      </c>
      <c r="B1944" s="136"/>
      <c r="C1944" s="136" t="s">
        <v>8697</v>
      </c>
      <c r="D1944" s="137" t="s">
        <v>15645</v>
      </c>
      <c r="E1944" s="139">
        <v>393.99</v>
      </c>
    </row>
    <row r="1945" spans="1:5" ht="15" customHeight="1" x14ac:dyDescent="0.25">
      <c r="A1945" s="136" t="s">
        <v>8698</v>
      </c>
      <c r="B1945" s="136"/>
      <c r="C1945" s="136" t="s">
        <v>8699</v>
      </c>
      <c r="D1945" s="137" t="s">
        <v>15645</v>
      </c>
      <c r="E1945" s="139">
        <v>512.20000000000005</v>
      </c>
    </row>
    <row r="1946" spans="1:5" ht="15" customHeight="1" x14ac:dyDescent="0.25">
      <c r="A1946" s="136" t="s">
        <v>8700</v>
      </c>
      <c r="B1946" s="136"/>
      <c r="C1946" s="136" t="s">
        <v>8701</v>
      </c>
      <c r="D1946" s="137" t="s">
        <v>15645</v>
      </c>
      <c r="E1946" s="139">
        <v>704.35</v>
      </c>
    </row>
    <row r="1947" spans="1:5" ht="15" customHeight="1" x14ac:dyDescent="0.25">
      <c r="A1947" s="136" t="s">
        <v>8702</v>
      </c>
      <c r="B1947" s="136"/>
      <c r="C1947" s="136" t="s">
        <v>8703</v>
      </c>
      <c r="D1947" s="137" t="s">
        <v>15645</v>
      </c>
      <c r="E1947" s="139">
        <v>372.96</v>
      </c>
    </row>
    <row r="1948" spans="1:5" ht="15" customHeight="1" x14ac:dyDescent="0.25">
      <c r="A1948" s="136" t="s">
        <v>8704</v>
      </c>
      <c r="B1948" s="136"/>
      <c r="C1948" s="136" t="s">
        <v>8705</v>
      </c>
      <c r="D1948" s="137" t="s">
        <v>15645</v>
      </c>
      <c r="E1948" s="139">
        <v>483.42</v>
      </c>
    </row>
    <row r="1949" spans="1:5" ht="15" customHeight="1" x14ac:dyDescent="0.25">
      <c r="A1949" s="136" t="s">
        <v>8706</v>
      </c>
      <c r="B1949" s="136"/>
      <c r="C1949" s="136" t="s">
        <v>8707</v>
      </c>
      <c r="D1949" s="137" t="s">
        <v>15645</v>
      </c>
      <c r="E1949" s="139">
        <v>511.03</v>
      </c>
    </row>
    <row r="1950" spans="1:5" ht="15" customHeight="1" x14ac:dyDescent="0.25">
      <c r="A1950" s="136" t="s">
        <v>8708</v>
      </c>
      <c r="B1950" s="136"/>
      <c r="C1950" s="136" t="s">
        <v>8709</v>
      </c>
      <c r="D1950" s="137" t="s">
        <v>15645</v>
      </c>
      <c r="E1950" s="139">
        <v>535.9</v>
      </c>
    </row>
    <row r="1951" spans="1:5" ht="15" customHeight="1" x14ac:dyDescent="0.25">
      <c r="A1951" s="136" t="s">
        <v>8710</v>
      </c>
      <c r="B1951" s="136"/>
      <c r="C1951" s="136" t="s">
        <v>8711</v>
      </c>
      <c r="D1951" s="137" t="s">
        <v>15645</v>
      </c>
      <c r="E1951" s="139">
        <v>566.26</v>
      </c>
    </row>
    <row r="1952" spans="1:5" ht="15" customHeight="1" x14ac:dyDescent="0.25">
      <c r="A1952" s="136" t="s">
        <v>8712</v>
      </c>
      <c r="B1952" s="136"/>
      <c r="C1952" s="136" t="s">
        <v>8713</v>
      </c>
      <c r="D1952" s="137" t="s">
        <v>15645</v>
      </c>
      <c r="E1952" s="139">
        <v>593.88</v>
      </c>
    </row>
    <row r="1953" spans="1:5" ht="15" customHeight="1" x14ac:dyDescent="0.25">
      <c r="A1953" s="136" t="s">
        <v>8714</v>
      </c>
      <c r="B1953" s="136"/>
      <c r="C1953" s="136" t="s">
        <v>8715</v>
      </c>
      <c r="D1953" s="137" t="s">
        <v>15645</v>
      </c>
      <c r="E1953" s="139">
        <v>621.49</v>
      </c>
    </row>
    <row r="1954" spans="1:5" ht="15" customHeight="1" x14ac:dyDescent="0.25">
      <c r="A1954" s="136" t="s">
        <v>8716</v>
      </c>
      <c r="B1954" s="136"/>
      <c r="C1954" s="136" t="s">
        <v>8717</v>
      </c>
      <c r="D1954" s="137" t="s">
        <v>15645</v>
      </c>
      <c r="E1954" s="139">
        <v>920.97</v>
      </c>
    </row>
    <row r="1955" spans="1:5" ht="15" customHeight="1" x14ac:dyDescent="0.25">
      <c r="A1955" s="136" t="s">
        <v>8718</v>
      </c>
      <c r="B1955" s="136"/>
      <c r="C1955" s="136" t="s">
        <v>8719</v>
      </c>
      <c r="D1955" s="137" t="s">
        <v>15645</v>
      </c>
      <c r="E1955" s="139">
        <v>467.75</v>
      </c>
    </row>
    <row r="1956" spans="1:5" ht="15" customHeight="1" x14ac:dyDescent="0.25">
      <c r="A1956" s="136" t="s">
        <v>8720</v>
      </c>
      <c r="B1956" s="136"/>
      <c r="C1956" s="136" t="s">
        <v>8721</v>
      </c>
      <c r="D1956" s="137" t="s">
        <v>15645</v>
      </c>
      <c r="E1956" s="139">
        <v>597.24</v>
      </c>
    </row>
    <row r="1957" spans="1:5" ht="15" customHeight="1" x14ac:dyDescent="0.25">
      <c r="A1957" s="136" t="s">
        <v>8722</v>
      </c>
      <c r="B1957" s="136"/>
      <c r="C1957" s="136" t="s">
        <v>8723</v>
      </c>
      <c r="D1957" s="137" t="s">
        <v>15645</v>
      </c>
      <c r="E1957" s="139">
        <v>726.73</v>
      </c>
    </row>
    <row r="1958" spans="1:5" ht="15" customHeight="1" x14ac:dyDescent="0.25">
      <c r="A1958" s="136" t="s">
        <v>8724</v>
      </c>
      <c r="B1958" s="136"/>
      <c r="C1958" s="136" t="s">
        <v>8725</v>
      </c>
      <c r="D1958" s="137" t="s">
        <v>15645</v>
      </c>
      <c r="E1958" s="141">
        <v>1001.83</v>
      </c>
    </row>
    <row r="1959" spans="1:5" ht="15" customHeight="1" x14ac:dyDescent="0.25">
      <c r="A1959" s="136" t="s">
        <v>8726</v>
      </c>
      <c r="B1959" s="136"/>
      <c r="C1959" s="136" t="s">
        <v>8727</v>
      </c>
      <c r="D1959" s="137" t="s">
        <v>15645</v>
      </c>
      <c r="E1959" s="141">
        <v>1300.27</v>
      </c>
    </row>
    <row r="1960" spans="1:5" ht="15" customHeight="1" x14ac:dyDescent="0.25">
      <c r="A1960" s="136" t="s">
        <v>8728</v>
      </c>
      <c r="B1960" s="136"/>
      <c r="C1960" s="136" t="s">
        <v>8729</v>
      </c>
      <c r="D1960" s="137" t="s">
        <v>15645</v>
      </c>
      <c r="E1960" s="139">
        <v>554.15</v>
      </c>
    </row>
    <row r="1961" spans="1:5" ht="15" customHeight="1" x14ac:dyDescent="0.25">
      <c r="A1961" s="136" t="s">
        <v>8730</v>
      </c>
      <c r="B1961" s="136"/>
      <c r="C1961" s="136" t="s">
        <v>8731</v>
      </c>
      <c r="D1961" s="137" t="s">
        <v>15645</v>
      </c>
      <c r="E1961" s="139">
        <v>703.38</v>
      </c>
    </row>
    <row r="1962" spans="1:5" ht="15" customHeight="1" x14ac:dyDescent="0.25">
      <c r="A1962" s="136" t="s">
        <v>8732</v>
      </c>
      <c r="B1962" s="136"/>
      <c r="C1962" s="136" t="s">
        <v>8733</v>
      </c>
      <c r="D1962" s="137" t="s">
        <v>15645</v>
      </c>
      <c r="E1962" s="139">
        <v>852.59</v>
      </c>
    </row>
    <row r="1963" spans="1:5" ht="15" customHeight="1" x14ac:dyDescent="0.25">
      <c r="A1963" s="136" t="s">
        <v>8734</v>
      </c>
      <c r="B1963" s="136"/>
      <c r="C1963" s="136" t="s">
        <v>8735</v>
      </c>
      <c r="D1963" s="137" t="s">
        <v>15645</v>
      </c>
      <c r="E1963" s="141">
        <v>1155.71</v>
      </c>
    </row>
    <row r="1964" spans="1:5" ht="15" customHeight="1" x14ac:dyDescent="0.25">
      <c r="A1964" s="136" t="s">
        <v>8736</v>
      </c>
      <c r="B1964" s="136"/>
      <c r="C1964" s="136" t="s">
        <v>8737</v>
      </c>
      <c r="D1964" s="137" t="s">
        <v>15645</v>
      </c>
      <c r="E1964" s="141">
        <v>1495.04</v>
      </c>
    </row>
    <row r="1965" spans="1:5" ht="15" customHeight="1" x14ac:dyDescent="0.25">
      <c r="A1965" s="136" t="s">
        <v>8738</v>
      </c>
      <c r="B1965" s="136"/>
      <c r="C1965" s="136" t="s">
        <v>8739</v>
      </c>
      <c r="D1965" s="137" t="s">
        <v>15645</v>
      </c>
      <c r="E1965" s="139">
        <v>816.37</v>
      </c>
    </row>
    <row r="1966" spans="1:5" ht="15" customHeight="1" x14ac:dyDescent="0.25">
      <c r="A1966" s="136" t="s">
        <v>8740</v>
      </c>
      <c r="B1966" s="136"/>
      <c r="C1966" s="136" t="s">
        <v>8741</v>
      </c>
      <c r="D1966" s="137" t="s">
        <v>15645</v>
      </c>
      <c r="E1966" s="139">
        <v>986.04</v>
      </c>
    </row>
    <row r="1967" spans="1:5" ht="15" customHeight="1" x14ac:dyDescent="0.25">
      <c r="A1967" s="136" t="s">
        <v>8742</v>
      </c>
      <c r="B1967" s="136"/>
      <c r="C1967" s="136" t="s">
        <v>8743</v>
      </c>
      <c r="D1967" s="137" t="s">
        <v>15645</v>
      </c>
      <c r="E1967" s="141">
        <v>1490.91</v>
      </c>
    </row>
    <row r="1968" spans="1:5" ht="15" customHeight="1" x14ac:dyDescent="0.25">
      <c r="A1968" s="136" t="s">
        <v>8744</v>
      </c>
      <c r="B1968" s="136"/>
      <c r="C1968" s="136" t="s">
        <v>8745</v>
      </c>
      <c r="D1968" s="137" t="s">
        <v>15645</v>
      </c>
      <c r="E1968" s="139">
        <v>982.82</v>
      </c>
    </row>
    <row r="1969" spans="1:5" ht="15" customHeight="1" x14ac:dyDescent="0.25">
      <c r="A1969" s="136" t="s">
        <v>8746</v>
      </c>
      <c r="B1969" s="136"/>
      <c r="C1969" s="136" t="s">
        <v>8747</v>
      </c>
      <c r="D1969" s="137" t="s">
        <v>15645</v>
      </c>
      <c r="E1969" s="139">
        <v>234.14</v>
      </c>
    </row>
    <row r="1970" spans="1:5" ht="15" customHeight="1" x14ac:dyDescent="0.25">
      <c r="A1970" s="136" t="s">
        <v>8748</v>
      </c>
      <c r="B1970" s="136"/>
      <c r="C1970" s="136" t="s">
        <v>8749</v>
      </c>
      <c r="D1970" s="137" t="s">
        <v>15645</v>
      </c>
      <c r="E1970" s="139">
        <v>262.95999999999998</v>
      </c>
    </row>
    <row r="1971" spans="1:5" ht="15" customHeight="1" x14ac:dyDescent="0.25">
      <c r="A1971" s="136" t="s">
        <v>8750</v>
      </c>
      <c r="B1971" s="136"/>
      <c r="C1971" s="136" t="s">
        <v>8751</v>
      </c>
      <c r="D1971" s="137" t="s">
        <v>15645</v>
      </c>
      <c r="E1971" s="139">
        <v>320.58</v>
      </c>
    </row>
    <row r="1972" spans="1:5" ht="15" customHeight="1" x14ac:dyDescent="0.25">
      <c r="A1972" s="136" t="s">
        <v>8752</v>
      </c>
      <c r="B1972" s="136"/>
      <c r="C1972" s="136" t="s">
        <v>8753</v>
      </c>
      <c r="D1972" s="137" t="s">
        <v>15645</v>
      </c>
      <c r="E1972" s="139">
        <v>372.57</v>
      </c>
    </row>
    <row r="1973" spans="1:5" ht="15" customHeight="1" x14ac:dyDescent="0.25">
      <c r="A1973" s="136" t="s">
        <v>8754</v>
      </c>
      <c r="B1973" s="136"/>
      <c r="C1973" s="136" t="s">
        <v>8755</v>
      </c>
      <c r="D1973" s="137" t="s">
        <v>15645</v>
      </c>
      <c r="E1973" s="139">
        <v>447.09</v>
      </c>
    </row>
    <row r="1974" spans="1:5" ht="15" customHeight="1" x14ac:dyDescent="0.25">
      <c r="A1974" s="136" t="s">
        <v>8756</v>
      </c>
      <c r="B1974" s="136"/>
      <c r="C1974" s="136" t="s">
        <v>8757</v>
      </c>
      <c r="D1974" s="137" t="s">
        <v>15645</v>
      </c>
      <c r="E1974" s="139">
        <v>521.62</v>
      </c>
    </row>
    <row r="1975" spans="1:5" ht="15" customHeight="1" x14ac:dyDescent="0.25">
      <c r="A1975" s="136" t="s">
        <v>8758</v>
      </c>
      <c r="B1975" s="136"/>
      <c r="C1975" s="136" t="s">
        <v>8759</v>
      </c>
      <c r="D1975" s="137" t="s">
        <v>15645</v>
      </c>
      <c r="E1975" s="139">
        <v>776</v>
      </c>
    </row>
    <row r="1976" spans="1:5" ht="15" customHeight="1" x14ac:dyDescent="0.25">
      <c r="A1976" s="136" t="s">
        <v>8760</v>
      </c>
      <c r="B1976" s="136"/>
      <c r="C1976" s="136" t="s">
        <v>8761</v>
      </c>
      <c r="D1976" s="137" t="s">
        <v>15645</v>
      </c>
      <c r="E1976" s="139">
        <v>499.55</v>
      </c>
    </row>
    <row r="1977" spans="1:5" ht="15" customHeight="1" x14ac:dyDescent="0.25">
      <c r="A1977" s="136" t="s">
        <v>8762</v>
      </c>
      <c r="B1977" s="136"/>
      <c r="C1977" s="136" t="s">
        <v>8763</v>
      </c>
      <c r="D1977" s="137" t="s">
        <v>15645</v>
      </c>
      <c r="E1977" s="139">
        <v>591.71</v>
      </c>
    </row>
    <row r="1978" spans="1:5" ht="15" customHeight="1" x14ac:dyDescent="0.25">
      <c r="A1978" s="136" t="s">
        <v>8764</v>
      </c>
      <c r="B1978" s="136"/>
      <c r="C1978" s="136" t="s">
        <v>8765</v>
      </c>
      <c r="D1978" s="137" t="s">
        <v>15645</v>
      </c>
      <c r="E1978" s="139">
        <v>975.36</v>
      </c>
    </row>
    <row r="1979" spans="1:5" ht="15" customHeight="1" x14ac:dyDescent="0.25">
      <c r="A1979" s="136" t="s">
        <v>8766</v>
      </c>
      <c r="B1979" s="136"/>
      <c r="C1979" s="136" t="s">
        <v>8767</v>
      </c>
      <c r="D1979" s="137" t="s">
        <v>15645</v>
      </c>
      <c r="E1979" s="139">
        <v>643.97</v>
      </c>
    </row>
    <row r="1980" spans="1:5" ht="15" customHeight="1" x14ac:dyDescent="0.25">
      <c r="A1980" s="136" t="s">
        <v>8768</v>
      </c>
      <c r="B1980" s="136"/>
      <c r="C1980" s="136" t="s">
        <v>8769</v>
      </c>
      <c r="D1980" s="137" t="s">
        <v>15645</v>
      </c>
      <c r="E1980" s="139">
        <v>754.43</v>
      </c>
    </row>
    <row r="1981" spans="1:5" ht="15" customHeight="1" x14ac:dyDescent="0.25">
      <c r="A1981" s="136" t="s">
        <v>8770</v>
      </c>
      <c r="B1981" s="136"/>
      <c r="C1981" s="136" t="s">
        <v>8771</v>
      </c>
      <c r="D1981" s="137" t="s">
        <v>15645</v>
      </c>
      <c r="E1981" s="139">
        <v>864.89</v>
      </c>
    </row>
    <row r="1982" spans="1:5" ht="15" customHeight="1" x14ac:dyDescent="0.25">
      <c r="A1982" s="136" t="s">
        <v>8772</v>
      </c>
      <c r="B1982" s="136"/>
      <c r="C1982" s="136" t="s">
        <v>8773</v>
      </c>
      <c r="D1982" s="137" t="s">
        <v>15645</v>
      </c>
      <c r="E1982" s="141">
        <v>1258.98</v>
      </c>
    </row>
    <row r="1983" spans="1:5" ht="15" customHeight="1" x14ac:dyDescent="0.25">
      <c r="A1983" s="136" t="s">
        <v>8774</v>
      </c>
      <c r="B1983" s="136"/>
      <c r="C1983" s="136" t="s">
        <v>8775</v>
      </c>
      <c r="D1983" s="137" t="s">
        <v>15645</v>
      </c>
      <c r="E1983" s="139">
        <v>805.77</v>
      </c>
    </row>
    <row r="1984" spans="1:5" ht="15" customHeight="1" x14ac:dyDescent="0.25">
      <c r="A1984" s="136" t="s">
        <v>8776</v>
      </c>
      <c r="B1984" s="136"/>
      <c r="C1984" s="136" t="s">
        <v>8777</v>
      </c>
      <c r="D1984" s="137" t="s">
        <v>15645</v>
      </c>
      <c r="E1984" s="139">
        <v>935.26</v>
      </c>
    </row>
    <row r="1985" spans="1:5" ht="15" customHeight="1" x14ac:dyDescent="0.25">
      <c r="A1985" s="136" t="s">
        <v>8778</v>
      </c>
      <c r="B1985" s="136"/>
      <c r="C1985" s="136" t="s">
        <v>8779</v>
      </c>
      <c r="D1985" s="137" t="s">
        <v>15645</v>
      </c>
      <c r="E1985" s="141">
        <v>1064.74</v>
      </c>
    </row>
    <row r="1986" spans="1:5" ht="15" customHeight="1" x14ac:dyDescent="0.25">
      <c r="A1986" s="136" t="s">
        <v>8780</v>
      </c>
      <c r="B1986" s="136"/>
      <c r="C1986" s="136" t="s">
        <v>8781</v>
      </c>
      <c r="D1986" s="137" t="s">
        <v>15645</v>
      </c>
      <c r="E1986" s="141">
        <v>1432.62</v>
      </c>
    </row>
    <row r="1987" spans="1:5" ht="15" customHeight="1" x14ac:dyDescent="0.25">
      <c r="A1987" s="136" t="s">
        <v>8782</v>
      </c>
      <c r="B1987" s="136"/>
      <c r="C1987" s="136" t="s">
        <v>8783</v>
      </c>
      <c r="D1987" s="137" t="s">
        <v>15645</v>
      </c>
      <c r="E1987" s="141">
        <v>1731.06</v>
      </c>
    </row>
    <row r="1988" spans="1:5" ht="15" customHeight="1" x14ac:dyDescent="0.25">
      <c r="A1988" s="136" t="s">
        <v>8784</v>
      </c>
      <c r="B1988" s="136"/>
      <c r="C1988" s="136" t="s">
        <v>8785</v>
      </c>
      <c r="D1988" s="137" t="s">
        <v>15645</v>
      </c>
      <c r="E1988" s="139">
        <v>984.95</v>
      </c>
    </row>
    <row r="1989" spans="1:5" ht="15" customHeight="1" x14ac:dyDescent="0.25">
      <c r="A1989" s="136" t="s">
        <v>8786</v>
      </c>
      <c r="B1989" s="136"/>
      <c r="C1989" s="136" t="s">
        <v>8787</v>
      </c>
      <c r="D1989" s="137" t="s">
        <v>15645</v>
      </c>
      <c r="E1989" s="141">
        <v>1134.18</v>
      </c>
    </row>
    <row r="1990" spans="1:5" ht="15" customHeight="1" x14ac:dyDescent="0.25">
      <c r="A1990" s="136" t="s">
        <v>8788</v>
      </c>
      <c r="B1990" s="136"/>
      <c r="C1990" s="136" t="s">
        <v>8789</v>
      </c>
      <c r="D1990" s="137" t="s">
        <v>15645</v>
      </c>
      <c r="E1990" s="141">
        <v>1283.3800000000001</v>
      </c>
    </row>
    <row r="1991" spans="1:5" ht="15" customHeight="1" x14ac:dyDescent="0.25">
      <c r="A1991" s="136" t="s">
        <v>8790</v>
      </c>
      <c r="B1991" s="136"/>
      <c r="C1991" s="136" t="s">
        <v>8791</v>
      </c>
      <c r="D1991" s="137" t="s">
        <v>15645</v>
      </c>
      <c r="E1991" s="141">
        <v>1690.52</v>
      </c>
    </row>
    <row r="1992" spans="1:5" ht="15" customHeight="1" x14ac:dyDescent="0.25">
      <c r="A1992" s="136" t="s">
        <v>8792</v>
      </c>
      <c r="B1992" s="136"/>
      <c r="C1992" s="136" t="s">
        <v>8793</v>
      </c>
      <c r="D1992" s="137" t="s">
        <v>15645</v>
      </c>
      <c r="E1992" s="141">
        <v>2029.86</v>
      </c>
    </row>
    <row r="1993" spans="1:5" ht="15" customHeight="1" x14ac:dyDescent="0.25">
      <c r="A1993" s="136" t="s">
        <v>8794</v>
      </c>
      <c r="B1993" s="136"/>
      <c r="C1993" s="136" t="s">
        <v>8795</v>
      </c>
      <c r="D1993" s="137" t="s">
        <v>15645</v>
      </c>
      <c r="E1993" s="141">
        <v>1351.19</v>
      </c>
    </row>
    <row r="1994" spans="1:5" ht="15" customHeight="1" x14ac:dyDescent="0.25">
      <c r="A1994" s="136" t="s">
        <v>8796</v>
      </c>
      <c r="B1994" s="136"/>
      <c r="C1994" s="136" t="s">
        <v>8797</v>
      </c>
      <c r="D1994" s="137" t="s">
        <v>15645</v>
      </c>
      <c r="E1994" s="141">
        <v>1520.86</v>
      </c>
    </row>
    <row r="1995" spans="1:5" ht="15" customHeight="1" x14ac:dyDescent="0.25">
      <c r="A1995" s="136" t="s">
        <v>8798</v>
      </c>
      <c r="B1995" s="136"/>
      <c r="C1995" s="136" t="s">
        <v>8799</v>
      </c>
      <c r="D1995" s="137" t="s">
        <v>15645</v>
      </c>
      <c r="E1995" s="139">
        <v>885.94</v>
      </c>
    </row>
    <row r="1996" spans="1:5" ht="15" customHeight="1" x14ac:dyDescent="0.25">
      <c r="A1996" s="136" t="s">
        <v>8800</v>
      </c>
      <c r="B1996" s="136"/>
      <c r="C1996" s="136" t="s">
        <v>8801</v>
      </c>
      <c r="D1996" s="137" t="s">
        <v>15645</v>
      </c>
      <c r="E1996" s="141">
        <v>1686.77</v>
      </c>
    </row>
    <row r="1997" spans="1:5" ht="15" customHeight="1" x14ac:dyDescent="0.25">
      <c r="A1997" s="136" t="s">
        <v>8802</v>
      </c>
      <c r="B1997" s="136"/>
      <c r="C1997" s="136" t="s">
        <v>8803</v>
      </c>
      <c r="D1997" s="137" t="s">
        <v>15645</v>
      </c>
      <c r="E1997" s="139">
        <v>620.41</v>
      </c>
    </row>
    <row r="1998" spans="1:5" ht="15" customHeight="1" x14ac:dyDescent="0.25">
      <c r="A1998" s="136" t="s">
        <v>20195</v>
      </c>
      <c r="B1998" s="136"/>
      <c r="C1998" s="136" t="s">
        <v>20196</v>
      </c>
      <c r="D1998" s="137" t="s">
        <v>15645</v>
      </c>
      <c r="E1998" s="141">
        <v>2770.18</v>
      </c>
    </row>
    <row r="1999" spans="1:5" ht="15" customHeight="1" x14ac:dyDescent="0.25">
      <c r="A1999" s="136" t="s">
        <v>20197</v>
      </c>
      <c r="B1999" s="136"/>
      <c r="C1999" s="136" t="s">
        <v>20198</v>
      </c>
      <c r="D1999" s="137" t="s">
        <v>15645</v>
      </c>
      <c r="E1999" s="139">
        <v>636.85</v>
      </c>
    </row>
    <row r="2000" spans="1:5" ht="15" customHeight="1" x14ac:dyDescent="0.25">
      <c r="A2000" s="136" t="s">
        <v>8804</v>
      </c>
      <c r="B2000" s="136"/>
      <c r="C2000" s="136" t="s">
        <v>8805</v>
      </c>
      <c r="D2000" s="137" t="s">
        <v>15645</v>
      </c>
      <c r="E2000" s="139">
        <v>645.23</v>
      </c>
    </row>
    <row r="2001" spans="1:5" ht="15" customHeight="1" x14ac:dyDescent="0.25">
      <c r="A2001" s="136" t="s">
        <v>20199</v>
      </c>
      <c r="B2001" s="136"/>
      <c r="C2001" s="136" t="s">
        <v>20200</v>
      </c>
      <c r="D2001" s="137" t="s">
        <v>15645</v>
      </c>
      <c r="E2001" s="141">
        <v>3813.24</v>
      </c>
    </row>
    <row r="2002" spans="1:5" ht="15" customHeight="1" x14ac:dyDescent="0.25">
      <c r="A2002" s="136" t="s">
        <v>8806</v>
      </c>
      <c r="B2002" s="136"/>
      <c r="C2002" s="136" t="s">
        <v>8807</v>
      </c>
      <c r="D2002" s="137" t="s">
        <v>15645</v>
      </c>
      <c r="E2002" s="142">
        <v>31786.77</v>
      </c>
    </row>
    <row r="2003" spans="1:5" ht="15" customHeight="1" x14ac:dyDescent="0.25">
      <c r="A2003" s="136" t="s">
        <v>8808</v>
      </c>
      <c r="B2003" s="136"/>
      <c r="C2003" s="136" t="s">
        <v>8809</v>
      </c>
      <c r="D2003" s="137" t="s">
        <v>15645</v>
      </c>
      <c r="E2003" s="141">
        <v>3319.98</v>
      </c>
    </row>
    <row r="2004" spans="1:5" ht="15" customHeight="1" x14ac:dyDescent="0.25">
      <c r="A2004" s="136" t="s">
        <v>8810</v>
      </c>
      <c r="B2004" s="136"/>
      <c r="C2004" s="136" t="s">
        <v>8811</v>
      </c>
      <c r="D2004" s="137" t="s">
        <v>15645</v>
      </c>
      <c r="E2004" s="141">
        <v>3546.4</v>
      </c>
    </row>
    <row r="2005" spans="1:5" ht="15" customHeight="1" x14ac:dyDescent="0.25">
      <c r="A2005" s="136" t="s">
        <v>8812</v>
      </c>
      <c r="B2005" s="136"/>
      <c r="C2005" s="136" t="s">
        <v>8813</v>
      </c>
      <c r="D2005" s="137" t="s">
        <v>15645</v>
      </c>
      <c r="E2005" s="139">
        <v>873.09</v>
      </c>
    </row>
    <row r="2006" spans="1:5" ht="15" customHeight="1" x14ac:dyDescent="0.25">
      <c r="A2006" s="136" t="s">
        <v>8814</v>
      </c>
      <c r="B2006" s="136"/>
      <c r="C2006" s="136" t="s">
        <v>8815</v>
      </c>
      <c r="D2006" s="137" t="s">
        <v>15645</v>
      </c>
      <c r="E2006" s="139">
        <v>837.24</v>
      </c>
    </row>
    <row r="2007" spans="1:5" ht="15" customHeight="1" x14ac:dyDescent="0.25">
      <c r="A2007" s="136" t="s">
        <v>8816</v>
      </c>
      <c r="B2007" s="136"/>
      <c r="C2007" s="136" t="s">
        <v>8817</v>
      </c>
      <c r="D2007" s="137" t="s">
        <v>15645</v>
      </c>
      <c r="E2007" s="141">
        <v>1497.86</v>
      </c>
    </row>
    <row r="2008" spans="1:5" ht="15" customHeight="1" x14ac:dyDescent="0.25">
      <c r="A2008" s="136" t="s">
        <v>8818</v>
      </c>
      <c r="B2008" s="136"/>
      <c r="C2008" s="136" t="s">
        <v>8819</v>
      </c>
      <c r="D2008" s="137" t="s">
        <v>15645</v>
      </c>
      <c r="E2008" s="141">
        <v>1279.71</v>
      </c>
    </row>
    <row r="2009" spans="1:5" ht="15" customHeight="1" x14ac:dyDescent="0.25">
      <c r="A2009" s="136" t="s">
        <v>8820</v>
      </c>
      <c r="B2009" s="136"/>
      <c r="C2009" s="136" t="s">
        <v>8821</v>
      </c>
      <c r="D2009" s="137" t="s">
        <v>15645</v>
      </c>
      <c r="E2009" s="141">
        <v>2414.31</v>
      </c>
    </row>
    <row r="2010" spans="1:5" ht="15" customHeight="1" x14ac:dyDescent="0.25">
      <c r="A2010" s="136" t="s">
        <v>8822</v>
      </c>
      <c r="B2010" s="136"/>
      <c r="C2010" s="136" t="s">
        <v>8823</v>
      </c>
      <c r="D2010" s="137" t="s">
        <v>15645</v>
      </c>
      <c r="E2010" s="141">
        <v>2881.44</v>
      </c>
    </row>
    <row r="2011" spans="1:5" ht="15" customHeight="1" x14ac:dyDescent="0.25">
      <c r="A2011" s="136" t="s">
        <v>8824</v>
      </c>
      <c r="B2011" s="136"/>
      <c r="C2011" s="136" t="s">
        <v>8825</v>
      </c>
      <c r="D2011" s="137" t="s">
        <v>15645</v>
      </c>
      <c r="E2011" s="141">
        <v>1548.7</v>
      </c>
    </row>
    <row r="2012" spans="1:5" ht="15" customHeight="1" x14ac:dyDescent="0.25">
      <c r="A2012" s="136" t="s">
        <v>8826</v>
      </c>
      <c r="B2012" s="136"/>
      <c r="C2012" s="136" t="s">
        <v>8827</v>
      </c>
      <c r="D2012" s="137" t="s">
        <v>15645</v>
      </c>
      <c r="E2012" s="141">
        <v>1720.7</v>
      </c>
    </row>
    <row r="2013" spans="1:5" ht="15" customHeight="1" x14ac:dyDescent="0.25">
      <c r="A2013" s="136" t="s">
        <v>8828</v>
      </c>
      <c r="B2013" s="136"/>
      <c r="C2013" s="136" t="s">
        <v>8829</v>
      </c>
      <c r="D2013" s="137" t="s">
        <v>16570</v>
      </c>
      <c r="E2013" s="140">
        <v>96.27</v>
      </c>
    </row>
    <row r="2014" spans="1:5" ht="15" customHeight="1" x14ac:dyDescent="0.25">
      <c r="A2014" s="136" t="s">
        <v>8830</v>
      </c>
      <c r="B2014" s="136"/>
      <c r="C2014" s="136" t="s">
        <v>8831</v>
      </c>
      <c r="D2014" s="137" t="s">
        <v>15645</v>
      </c>
      <c r="E2014" s="139">
        <v>103.68</v>
      </c>
    </row>
    <row r="2015" spans="1:5" ht="15" customHeight="1" x14ac:dyDescent="0.25">
      <c r="A2015" s="136" t="s">
        <v>8832</v>
      </c>
      <c r="B2015" s="136"/>
      <c r="C2015" s="136" t="s">
        <v>8833</v>
      </c>
      <c r="D2015" s="137" t="s">
        <v>15645</v>
      </c>
      <c r="E2015" s="139">
        <v>219.41</v>
      </c>
    </row>
    <row r="2016" spans="1:5" ht="15" customHeight="1" x14ac:dyDescent="0.25">
      <c r="A2016" s="136" t="s">
        <v>8834</v>
      </c>
      <c r="B2016" s="136"/>
      <c r="C2016" s="136" t="s">
        <v>8835</v>
      </c>
      <c r="D2016" s="137" t="s">
        <v>15645</v>
      </c>
      <c r="E2016" s="139">
        <v>188.36</v>
      </c>
    </row>
    <row r="2017" spans="1:5" ht="15" customHeight="1" x14ac:dyDescent="0.25">
      <c r="A2017" s="136" t="s">
        <v>8836</v>
      </c>
      <c r="B2017" s="136"/>
      <c r="C2017" s="136" t="s">
        <v>8837</v>
      </c>
      <c r="D2017" s="137" t="s">
        <v>15645</v>
      </c>
      <c r="E2017" s="140">
        <v>73.91</v>
      </c>
    </row>
    <row r="2018" spans="1:5" ht="15" customHeight="1" x14ac:dyDescent="0.25">
      <c r="A2018" s="136" t="s">
        <v>8838</v>
      </c>
      <c r="B2018" s="136"/>
      <c r="C2018" s="136" t="s">
        <v>8839</v>
      </c>
      <c r="D2018" s="137" t="s">
        <v>15645</v>
      </c>
      <c r="E2018" s="139">
        <v>264.66000000000003</v>
      </c>
    </row>
    <row r="2019" spans="1:5" ht="15" customHeight="1" x14ac:dyDescent="0.25">
      <c r="A2019" s="136" t="s">
        <v>8840</v>
      </c>
      <c r="B2019" s="136"/>
      <c r="C2019" s="136" t="s">
        <v>8841</v>
      </c>
      <c r="D2019" s="137" t="s">
        <v>15645</v>
      </c>
      <c r="E2019" s="140">
        <v>58.9</v>
      </c>
    </row>
    <row r="2020" spans="1:5" ht="15" customHeight="1" x14ac:dyDescent="0.25">
      <c r="A2020" s="136" t="s">
        <v>8843</v>
      </c>
      <c r="B2020" s="136"/>
      <c r="C2020" s="136" t="s">
        <v>20201</v>
      </c>
      <c r="D2020" s="137" t="s">
        <v>3</v>
      </c>
      <c r="E2020" s="139">
        <v>257.92</v>
      </c>
    </row>
    <row r="2021" spans="1:5" ht="15" customHeight="1" x14ac:dyDescent="0.25">
      <c r="A2021" s="136" t="s">
        <v>8842</v>
      </c>
      <c r="B2021" s="136"/>
      <c r="C2021" s="136" t="s">
        <v>20202</v>
      </c>
      <c r="D2021" s="137" t="s">
        <v>3</v>
      </c>
      <c r="E2021" s="139">
        <v>201.12</v>
      </c>
    </row>
    <row r="2022" spans="1:5" ht="15" customHeight="1" x14ac:dyDescent="0.25">
      <c r="A2022" s="136" t="s">
        <v>34567</v>
      </c>
      <c r="B2022" s="136"/>
      <c r="C2022" s="136" t="s">
        <v>34568</v>
      </c>
      <c r="D2022" s="137" t="s">
        <v>15645</v>
      </c>
      <c r="E2022" s="141">
        <v>3720.44</v>
      </c>
    </row>
    <row r="2023" spans="1:5" ht="15" customHeight="1" x14ac:dyDescent="0.25">
      <c r="A2023" s="136" t="s">
        <v>8844</v>
      </c>
      <c r="B2023" s="136"/>
      <c r="C2023" s="136" t="s">
        <v>8845</v>
      </c>
      <c r="D2023" s="137" t="s">
        <v>15645</v>
      </c>
      <c r="E2023" s="141">
        <v>2004.04</v>
      </c>
    </row>
    <row r="2024" spans="1:5" ht="15" customHeight="1" x14ac:dyDescent="0.25">
      <c r="A2024" s="136" t="s">
        <v>8846</v>
      </c>
      <c r="B2024" s="136"/>
      <c r="C2024" s="136" t="s">
        <v>8847</v>
      </c>
      <c r="D2024" s="137" t="s">
        <v>15645</v>
      </c>
      <c r="E2024" s="141">
        <v>2788.52</v>
      </c>
    </row>
    <row r="2025" spans="1:5" ht="15" customHeight="1" x14ac:dyDescent="0.25">
      <c r="A2025" s="136" t="s">
        <v>8848</v>
      </c>
      <c r="B2025" s="136"/>
      <c r="C2025" s="136" t="s">
        <v>8849</v>
      </c>
      <c r="D2025" s="137" t="s">
        <v>15645</v>
      </c>
      <c r="E2025" s="141">
        <v>3218.75</v>
      </c>
    </row>
    <row r="2026" spans="1:5" ht="15" customHeight="1" x14ac:dyDescent="0.25">
      <c r="A2026" s="136" t="s">
        <v>8850</v>
      </c>
      <c r="B2026" s="136"/>
      <c r="C2026" s="136" t="s">
        <v>8851</v>
      </c>
      <c r="D2026" s="137" t="s">
        <v>15645</v>
      </c>
      <c r="E2026" s="141">
        <v>3677.16</v>
      </c>
    </row>
    <row r="2027" spans="1:5" ht="15" customHeight="1" x14ac:dyDescent="0.25">
      <c r="A2027" s="136" t="s">
        <v>8852</v>
      </c>
      <c r="B2027" s="136"/>
      <c r="C2027" s="136" t="s">
        <v>8853</v>
      </c>
      <c r="D2027" s="137" t="s">
        <v>3</v>
      </c>
      <c r="E2027" s="140">
        <v>79.819999999999993</v>
      </c>
    </row>
    <row r="2028" spans="1:5" ht="15" customHeight="1" x14ac:dyDescent="0.25">
      <c r="A2028" s="136" t="s">
        <v>8854</v>
      </c>
      <c r="B2028" s="136"/>
      <c r="C2028" s="136" t="s">
        <v>8855</v>
      </c>
      <c r="D2028" s="137" t="s">
        <v>3</v>
      </c>
      <c r="E2028" s="139">
        <v>111.61</v>
      </c>
    </row>
    <row r="2029" spans="1:5" ht="15" customHeight="1" x14ac:dyDescent="0.25">
      <c r="A2029" s="136" t="s">
        <v>8856</v>
      </c>
      <c r="B2029" s="136"/>
      <c r="C2029" s="136" t="s">
        <v>8857</v>
      </c>
      <c r="D2029" s="137" t="s">
        <v>3</v>
      </c>
      <c r="E2029" s="139">
        <v>158.04</v>
      </c>
    </row>
    <row r="2030" spans="1:5" ht="15" customHeight="1" x14ac:dyDescent="0.25">
      <c r="A2030" s="136" t="s">
        <v>8858</v>
      </c>
      <c r="B2030" s="136"/>
      <c r="C2030" s="136" t="s">
        <v>8859</v>
      </c>
      <c r="D2030" s="137" t="s">
        <v>3</v>
      </c>
      <c r="E2030" s="139">
        <v>202.25</v>
      </c>
    </row>
    <row r="2031" spans="1:5" ht="15" customHeight="1" x14ac:dyDescent="0.25">
      <c r="A2031" s="136" t="s">
        <v>8860</v>
      </c>
      <c r="B2031" s="136"/>
      <c r="C2031" s="136" t="s">
        <v>8861</v>
      </c>
      <c r="D2031" s="137" t="s">
        <v>3</v>
      </c>
      <c r="E2031" s="140">
        <v>31.06</v>
      </c>
    </row>
    <row r="2032" spans="1:5" ht="15" customHeight="1" x14ac:dyDescent="0.25">
      <c r="A2032" s="136" t="s">
        <v>8862</v>
      </c>
      <c r="B2032" s="136"/>
      <c r="C2032" s="136" t="s">
        <v>8863</v>
      </c>
      <c r="D2032" s="137" t="s">
        <v>3</v>
      </c>
      <c r="E2032" s="140">
        <v>66.680000000000007</v>
      </c>
    </row>
    <row r="2033" spans="1:5" ht="15" customHeight="1" x14ac:dyDescent="0.25">
      <c r="A2033" s="136" t="s">
        <v>8864</v>
      </c>
      <c r="B2033" s="136"/>
      <c r="C2033" s="136" t="s">
        <v>8865</v>
      </c>
      <c r="D2033" s="137" t="s">
        <v>3</v>
      </c>
      <c r="E2033" s="139">
        <v>116.23</v>
      </c>
    </row>
    <row r="2034" spans="1:5" ht="15" customHeight="1" x14ac:dyDescent="0.25">
      <c r="A2034" s="136" t="s">
        <v>8866</v>
      </c>
      <c r="B2034" s="136"/>
      <c r="C2034" s="136" t="s">
        <v>8867</v>
      </c>
      <c r="D2034" s="137" t="s">
        <v>3</v>
      </c>
      <c r="E2034" s="140">
        <v>86.37</v>
      </c>
    </row>
    <row r="2035" spans="1:5" ht="15" customHeight="1" x14ac:dyDescent="0.25">
      <c r="A2035" s="136" t="s">
        <v>8868</v>
      </c>
      <c r="B2035" s="136"/>
      <c r="C2035" s="136" t="s">
        <v>8869</v>
      </c>
      <c r="D2035" s="137" t="s">
        <v>3</v>
      </c>
      <c r="E2035" s="139">
        <v>143.88</v>
      </c>
    </row>
    <row r="2036" spans="1:5" ht="15" customHeight="1" x14ac:dyDescent="0.25">
      <c r="A2036" s="136" t="s">
        <v>8870</v>
      </c>
      <c r="B2036" s="136"/>
      <c r="C2036" s="136" t="s">
        <v>8871</v>
      </c>
      <c r="D2036" s="137" t="s">
        <v>3</v>
      </c>
      <c r="E2036" s="139">
        <v>294.14</v>
      </c>
    </row>
    <row r="2037" spans="1:5" ht="15" customHeight="1" x14ac:dyDescent="0.25">
      <c r="A2037" s="136" t="s">
        <v>8872</v>
      </c>
      <c r="B2037" s="136"/>
      <c r="C2037" s="136" t="s">
        <v>8873</v>
      </c>
      <c r="D2037" s="137" t="s">
        <v>3</v>
      </c>
      <c r="E2037" s="139">
        <v>155.59</v>
      </c>
    </row>
    <row r="2038" spans="1:5" ht="15" customHeight="1" x14ac:dyDescent="0.25">
      <c r="A2038" s="136" t="s">
        <v>8874</v>
      </c>
      <c r="B2038" s="136"/>
      <c r="C2038" s="136" t="s">
        <v>8875</v>
      </c>
      <c r="D2038" s="137" t="s">
        <v>3</v>
      </c>
      <c r="E2038" s="139">
        <v>114.58</v>
      </c>
    </row>
    <row r="2039" spans="1:5" ht="15" customHeight="1" x14ac:dyDescent="0.25">
      <c r="A2039" s="136" t="s">
        <v>8876</v>
      </c>
      <c r="B2039" s="136"/>
      <c r="C2039" s="136" t="s">
        <v>8877</v>
      </c>
      <c r="D2039" s="137" t="s">
        <v>3</v>
      </c>
      <c r="E2039" s="139">
        <v>367.53</v>
      </c>
    </row>
    <row r="2040" spans="1:5" ht="15" customHeight="1" x14ac:dyDescent="0.25">
      <c r="A2040" s="136" t="s">
        <v>8878</v>
      </c>
      <c r="B2040" s="136"/>
      <c r="C2040" s="136" t="s">
        <v>8879</v>
      </c>
      <c r="D2040" s="137" t="s">
        <v>3</v>
      </c>
      <c r="E2040" s="139">
        <v>228.98</v>
      </c>
    </row>
    <row r="2041" spans="1:5" ht="15" customHeight="1" x14ac:dyDescent="0.25">
      <c r="A2041" s="136" t="s">
        <v>8880</v>
      </c>
      <c r="B2041" s="136"/>
      <c r="C2041" s="136" t="s">
        <v>8881</v>
      </c>
      <c r="D2041" s="137" t="s">
        <v>3</v>
      </c>
      <c r="E2041" s="139">
        <v>452.49</v>
      </c>
    </row>
    <row r="2042" spans="1:5" ht="15" customHeight="1" x14ac:dyDescent="0.25">
      <c r="A2042" s="136" t="s">
        <v>8882</v>
      </c>
      <c r="B2042" s="136"/>
      <c r="C2042" s="136" t="s">
        <v>8883</v>
      </c>
      <c r="D2042" s="137" t="s">
        <v>3</v>
      </c>
      <c r="E2042" s="139">
        <v>307.97000000000003</v>
      </c>
    </row>
    <row r="2043" spans="1:5" ht="15" customHeight="1" x14ac:dyDescent="0.25">
      <c r="A2043" s="136" t="s">
        <v>8884</v>
      </c>
      <c r="B2043" s="136"/>
      <c r="C2043" s="136" t="s">
        <v>8885</v>
      </c>
      <c r="D2043" s="137" t="s">
        <v>3</v>
      </c>
      <c r="E2043" s="139">
        <v>169.42</v>
      </c>
    </row>
    <row r="2044" spans="1:5" ht="15" customHeight="1" x14ac:dyDescent="0.25">
      <c r="A2044" s="136" t="s">
        <v>8886</v>
      </c>
      <c r="B2044" s="136"/>
      <c r="C2044" s="136" t="s">
        <v>8887</v>
      </c>
      <c r="D2044" s="137" t="s">
        <v>3</v>
      </c>
      <c r="E2044" s="139">
        <v>128.41</v>
      </c>
    </row>
    <row r="2045" spans="1:5" ht="15" customHeight="1" x14ac:dyDescent="0.25">
      <c r="A2045" s="136" t="s">
        <v>8888</v>
      </c>
      <c r="B2045" s="136"/>
      <c r="C2045" s="136" t="s">
        <v>8889</v>
      </c>
      <c r="D2045" s="137" t="s">
        <v>3</v>
      </c>
      <c r="E2045" s="139">
        <v>381.35</v>
      </c>
    </row>
    <row r="2046" spans="1:5" ht="15" customHeight="1" x14ac:dyDescent="0.25">
      <c r="A2046" s="136" t="s">
        <v>8890</v>
      </c>
      <c r="B2046" s="136"/>
      <c r="C2046" s="136" t="s">
        <v>8891</v>
      </c>
      <c r="D2046" s="137" t="s">
        <v>3</v>
      </c>
      <c r="E2046" s="139">
        <v>242.8</v>
      </c>
    </row>
    <row r="2047" spans="1:5" ht="15" customHeight="1" x14ac:dyDescent="0.25">
      <c r="A2047" s="136" t="s">
        <v>8892</v>
      </c>
      <c r="B2047" s="136"/>
      <c r="C2047" s="136" t="s">
        <v>8893</v>
      </c>
      <c r="D2047" s="137" t="s">
        <v>3</v>
      </c>
      <c r="E2047" s="139">
        <v>201.79</v>
      </c>
    </row>
    <row r="2048" spans="1:5" ht="15" customHeight="1" x14ac:dyDescent="0.25">
      <c r="A2048" s="136" t="s">
        <v>8894</v>
      </c>
      <c r="B2048" s="136"/>
      <c r="C2048" s="136" t="s">
        <v>8895</v>
      </c>
      <c r="D2048" s="137" t="s">
        <v>3</v>
      </c>
      <c r="E2048" s="139">
        <v>264.13</v>
      </c>
    </row>
    <row r="2049" spans="1:5" ht="15" customHeight="1" x14ac:dyDescent="0.25">
      <c r="A2049" s="136" t="s">
        <v>8896</v>
      </c>
      <c r="B2049" s="136"/>
      <c r="C2049" s="136" t="s">
        <v>8897</v>
      </c>
      <c r="D2049" s="137" t="s">
        <v>3</v>
      </c>
      <c r="E2049" s="139">
        <v>348.03</v>
      </c>
    </row>
    <row r="2050" spans="1:5" ht="15" customHeight="1" x14ac:dyDescent="0.25">
      <c r="A2050" s="136" t="s">
        <v>8898</v>
      </c>
      <c r="B2050" s="136"/>
      <c r="C2050" s="136" t="s">
        <v>8899</v>
      </c>
      <c r="D2050" s="137" t="s">
        <v>3</v>
      </c>
      <c r="E2050" s="139">
        <v>443.84</v>
      </c>
    </row>
    <row r="2051" spans="1:5" ht="15" customHeight="1" x14ac:dyDescent="0.25">
      <c r="A2051" s="136" t="s">
        <v>8900</v>
      </c>
      <c r="B2051" s="136"/>
      <c r="C2051" s="136" t="s">
        <v>8901</v>
      </c>
      <c r="D2051" s="137" t="s">
        <v>3</v>
      </c>
      <c r="E2051" s="139">
        <v>580.91999999999996</v>
      </c>
    </row>
    <row r="2052" spans="1:5" ht="15" customHeight="1" x14ac:dyDescent="0.25">
      <c r="A2052" s="136" t="s">
        <v>8902</v>
      </c>
      <c r="B2052" s="136"/>
      <c r="C2052" s="136" t="s">
        <v>8903</v>
      </c>
      <c r="D2052" s="137" t="s">
        <v>3</v>
      </c>
      <c r="E2052" s="139">
        <v>846.61</v>
      </c>
    </row>
    <row r="2053" spans="1:5" ht="15" customHeight="1" x14ac:dyDescent="0.25">
      <c r="A2053" s="136" t="s">
        <v>8904</v>
      </c>
      <c r="B2053" s="136"/>
      <c r="C2053" s="136" t="s">
        <v>8905</v>
      </c>
      <c r="D2053" s="137" t="s">
        <v>3</v>
      </c>
      <c r="E2053" s="141">
        <v>1040.18</v>
      </c>
    </row>
    <row r="2054" spans="1:5" ht="15" customHeight="1" x14ac:dyDescent="0.25">
      <c r="A2054" s="136" t="s">
        <v>8906</v>
      </c>
      <c r="B2054" s="136"/>
      <c r="C2054" s="136" t="s">
        <v>8907</v>
      </c>
      <c r="D2054" s="137" t="s">
        <v>3</v>
      </c>
      <c r="E2054" s="140">
        <v>35.409999999999997</v>
      </c>
    </row>
    <row r="2055" spans="1:5" ht="15" customHeight="1" x14ac:dyDescent="0.25">
      <c r="A2055" s="136" t="s">
        <v>8908</v>
      </c>
      <c r="B2055" s="136"/>
      <c r="C2055" s="136" t="s">
        <v>8909</v>
      </c>
      <c r="D2055" s="137" t="s">
        <v>3</v>
      </c>
      <c r="E2055" s="140">
        <v>67.680000000000007</v>
      </c>
    </row>
    <row r="2056" spans="1:5" ht="15" customHeight="1" x14ac:dyDescent="0.25">
      <c r="A2056" s="136" t="s">
        <v>8910</v>
      </c>
      <c r="B2056" s="136"/>
      <c r="C2056" s="136" t="s">
        <v>8911</v>
      </c>
      <c r="D2056" s="137" t="s">
        <v>3</v>
      </c>
      <c r="E2056" s="139">
        <v>126.46</v>
      </c>
    </row>
    <row r="2057" spans="1:5" ht="15" customHeight="1" x14ac:dyDescent="0.25">
      <c r="A2057" s="136" t="s">
        <v>8912</v>
      </c>
      <c r="B2057" s="136"/>
      <c r="C2057" s="136" t="s">
        <v>8913</v>
      </c>
      <c r="D2057" s="137" t="s">
        <v>3</v>
      </c>
      <c r="E2057" s="140">
        <v>24.66</v>
      </c>
    </row>
    <row r="2058" spans="1:5" ht="15" customHeight="1" x14ac:dyDescent="0.25">
      <c r="A2058" s="136" t="s">
        <v>8914</v>
      </c>
      <c r="B2058" s="136"/>
      <c r="C2058" s="136" t="s">
        <v>8915</v>
      </c>
      <c r="D2058" s="137" t="s">
        <v>3</v>
      </c>
      <c r="E2058" s="140">
        <v>32.03</v>
      </c>
    </row>
    <row r="2059" spans="1:5" ht="15" customHeight="1" x14ac:dyDescent="0.25">
      <c r="A2059" s="136" t="s">
        <v>8916</v>
      </c>
      <c r="B2059" s="136"/>
      <c r="C2059" s="136" t="s">
        <v>8917</v>
      </c>
      <c r="D2059" s="137" t="s">
        <v>3</v>
      </c>
      <c r="E2059" s="140">
        <v>19.09</v>
      </c>
    </row>
    <row r="2060" spans="1:5" ht="15" customHeight="1" x14ac:dyDescent="0.25">
      <c r="A2060" s="136" t="s">
        <v>8918</v>
      </c>
      <c r="B2060" s="136"/>
      <c r="C2060" s="136" t="s">
        <v>8919</v>
      </c>
      <c r="D2060" s="137" t="s">
        <v>3</v>
      </c>
      <c r="E2060" s="140">
        <v>13.85</v>
      </c>
    </row>
    <row r="2061" spans="1:5" ht="15" customHeight="1" x14ac:dyDescent="0.25">
      <c r="A2061" s="136" t="s">
        <v>8920</v>
      </c>
      <c r="B2061" s="136"/>
      <c r="C2061" s="136" t="s">
        <v>8921</v>
      </c>
      <c r="D2061" s="137" t="s">
        <v>3</v>
      </c>
      <c r="E2061" s="140">
        <v>22.28</v>
      </c>
    </row>
    <row r="2062" spans="1:5" ht="15" customHeight="1" x14ac:dyDescent="0.25">
      <c r="A2062" s="136" t="s">
        <v>8922</v>
      </c>
      <c r="B2062" s="136"/>
      <c r="C2062" s="136" t="s">
        <v>20343</v>
      </c>
      <c r="D2062" s="137" t="s">
        <v>3</v>
      </c>
      <c r="E2062" s="140">
        <v>60.81</v>
      </c>
    </row>
    <row r="2063" spans="1:5" ht="15" customHeight="1" x14ac:dyDescent="0.25">
      <c r="A2063" s="136" t="s">
        <v>8923</v>
      </c>
      <c r="B2063" s="136"/>
      <c r="C2063" s="136" t="s">
        <v>8924</v>
      </c>
      <c r="D2063" s="137" t="s">
        <v>3</v>
      </c>
      <c r="E2063" s="140">
        <v>82.7</v>
      </c>
    </row>
    <row r="2064" spans="1:5" ht="15" customHeight="1" x14ac:dyDescent="0.25">
      <c r="A2064" s="136" t="s">
        <v>8925</v>
      </c>
      <c r="B2064" s="136"/>
      <c r="C2064" s="136" t="s">
        <v>8926</v>
      </c>
      <c r="D2064" s="137" t="s">
        <v>3</v>
      </c>
      <c r="E2064" s="139">
        <v>114.75</v>
      </c>
    </row>
    <row r="2065" spans="1:5" ht="15" customHeight="1" x14ac:dyDescent="0.25">
      <c r="A2065" s="136" t="s">
        <v>8927</v>
      </c>
      <c r="B2065" s="136"/>
      <c r="C2065" s="136" t="s">
        <v>8928</v>
      </c>
      <c r="D2065" s="137" t="s">
        <v>3</v>
      </c>
      <c r="E2065" s="139">
        <v>140.35</v>
      </c>
    </row>
    <row r="2066" spans="1:5" ht="15" customHeight="1" x14ac:dyDescent="0.25">
      <c r="A2066" s="136" t="s">
        <v>8929</v>
      </c>
      <c r="B2066" s="136"/>
      <c r="C2066" s="136" t="s">
        <v>8930</v>
      </c>
      <c r="D2066" s="137" t="s">
        <v>3</v>
      </c>
      <c r="E2066" s="139">
        <v>175.41</v>
      </c>
    </row>
    <row r="2067" spans="1:5" ht="15" customHeight="1" x14ac:dyDescent="0.25">
      <c r="A2067" s="136" t="s">
        <v>8931</v>
      </c>
      <c r="B2067" s="136"/>
      <c r="C2067" s="136" t="s">
        <v>8932</v>
      </c>
      <c r="D2067" s="137" t="s">
        <v>3</v>
      </c>
      <c r="E2067" s="139">
        <v>574.65</v>
      </c>
    </row>
    <row r="2068" spans="1:5" ht="15" customHeight="1" x14ac:dyDescent="0.25">
      <c r="A2068" s="136" t="s">
        <v>8933</v>
      </c>
      <c r="B2068" s="136"/>
      <c r="C2068" s="136" t="s">
        <v>8934</v>
      </c>
      <c r="D2068" s="137" t="s">
        <v>3</v>
      </c>
      <c r="E2068" s="139">
        <v>833.82</v>
      </c>
    </row>
    <row r="2069" spans="1:5" ht="15" customHeight="1" x14ac:dyDescent="0.25">
      <c r="A2069" s="136" t="s">
        <v>8935</v>
      </c>
      <c r="B2069" s="136"/>
      <c r="C2069" s="136" t="s">
        <v>8936</v>
      </c>
      <c r="D2069" s="137" t="s">
        <v>3</v>
      </c>
      <c r="E2069" s="141">
        <v>1201.52</v>
      </c>
    </row>
    <row r="2070" spans="1:5" ht="15" customHeight="1" x14ac:dyDescent="0.25">
      <c r="A2070" s="136" t="s">
        <v>8937</v>
      </c>
      <c r="B2070" s="136"/>
      <c r="C2070" s="136" t="s">
        <v>8938</v>
      </c>
      <c r="D2070" s="137" t="s">
        <v>3</v>
      </c>
      <c r="E2070" s="139">
        <v>155.41999999999999</v>
      </c>
    </row>
    <row r="2071" spans="1:5" ht="15" customHeight="1" x14ac:dyDescent="0.25">
      <c r="A2071" s="136" t="s">
        <v>8939</v>
      </c>
      <c r="B2071" s="136"/>
      <c r="C2071" s="136" t="s">
        <v>8940</v>
      </c>
      <c r="D2071" s="137" t="s">
        <v>3</v>
      </c>
      <c r="E2071" s="139">
        <v>186.7</v>
      </c>
    </row>
    <row r="2072" spans="1:5" ht="15" customHeight="1" x14ac:dyDescent="0.25">
      <c r="A2072" s="136" t="s">
        <v>8941</v>
      </c>
      <c r="B2072" s="136"/>
      <c r="C2072" s="136" t="s">
        <v>8942</v>
      </c>
      <c r="D2072" s="137" t="s">
        <v>3</v>
      </c>
      <c r="E2072" s="139">
        <v>264.63</v>
      </c>
    </row>
    <row r="2073" spans="1:5" ht="15" customHeight="1" x14ac:dyDescent="0.25">
      <c r="A2073" s="136" t="s">
        <v>8943</v>
      </c>
      <c r="B2073" s="136"/>
      <c r="C2073" s="136" t="s">
        <v>8944</v>
      </c>
      <c r="D2073" s="137" t="s">
        <v>3</v>
      </c>
      <c r="E2073" s="139">
        <v>433.14</v>
      </c>
    </row>
    <row r="2074" spans="1:5" ht="15" customHeight="1" x14ac:dyDescent="0.25">
      <c r="A2074" s="136" t="s">
        <v>8945</v>
      </c>
      <c r="B2074" s="136"/>
      <c r="C2074" s="136" t="s">
        <v>8946</v>
      </c>
      <c r="D2074" s="137" t="s">
        <v>3</v>
      </c>
      <c r="E2074" s="141">
        <v>7626.12</v>
      </c>
    </row>
    <row r="2075" spans="1:5" ht="15" customHeight="1" x14ac:dyDescent="0.25">
      <c r="A2075" s="136" t="s">
        <v>8947</v>
      </c>
      <c r="B2075" s="136"/>
      <c r="C2075" s="136" t="s">
        <v>8948</v>
      </c>
      <c r="D2075" s="137" t="s">
        <v>3</v>
      </c>
      <c r="E2075" s="141">
        <v>7918.46</v>
      </c>
    </row>
    <row r="2076" spans="1:5" ht="15" customHeight="1" x14ac:dyDescent="0.25">
      <c r="A2076" s="136" t="s">
        <v>8949</v>
      </c>
      <c r="B2076" s="136"/>
      <c r="C2076" s="136" t="s">
        <v>8950</v>
      </c>
      <c r="D2076" s="137" t="s">
        <v>3</v>
      </c>
      <c r="E2076" s="141">
        <v>8210.19</v>
      </c>
    </row>
    <row r="2077" spans="1:5" ht="15" customHeight="1" x14ac:dyDescent="0.25">
      <c r="A2077" s="136" t="s">
        <v>8951</v>
      </c>
      <c r="B2077" s="136"/>
      <c r="C2077" s="136" t="s">
        <v>8952</v>
      </c>
      <c r="D2077" s="137" t="s">
        <v>3</v>
      </c>
      <c r="E2077" s="141">
        <v>8508.77</v>
      </c>
    </row>
    <row r="2078" spans="1:5" ht="15" customHeight="1" x14ac:dyDescent="0.25">
      <c r="A2078" s="136" t="s">
        <v>8953</v>
      </c>
      <c r="B2078" s="136"/>
      <c r="C2078" s="136" t="s">
        <v>8954</v>
      </c>
      <c r="D2078" s="137" t="s">
        <v>3</v>
      </c>
      <c r="E2078" s="142">
        <v>11922.29</v>
      </c>
    </row>
    <row r="2079" spans="1:5" ht="15" customHeight="1" x14ac:dyDescent="0.25">
      <c r="A2079" s="136" t="s">
        <v>8955</v>
      </c>
      <c r="B2079" s="136"/>
      <c r="C2079" s="136" t="s">
        <v>8956</v>
      </c>
      <c r="D2079" s="137" t="s">
        <v>3</v>
      </c>
      <c r="E2079" s="142">
        <v>12291.81</v>
      </c>
    </row>
    <row r="2080" spans="1:5" ht="15" customHeight="1" x14ac:dyDescent="0.25">
      <c r="A2080" s="136" t="s">
        <v>8957</v>
      </c>
      <c r="B2080" s="136"/>
      <c r="C2080" s="136" t="s">
        <v>8958</v>
      </c>
      <c r="D2080" s="137" t="s">
        <v>3</v>
      </c>
      <c r="E2080" s="142">
        <v>12649.16</v>
      </c>
    </row>
    <row r="2081" spans="1:5" ht="15" customHeight="1" x14ac:dyDescent="0.25">
      <c r="A2081" s="136" t="s">
        <v>8959</v>
      </c>
      <c r="B2081" s="136"/>
      <c r="C2081" s="136" t="s">
        <v>8960</v>
      </c>
      <c r="D2081" s="137" t="s">
        <v>3</v>
      </c>
      <c r="E2081" s="142">
        <v>13037.97</v>
      </c>
    </row>
    <row r="2082" spans="1:5" ht="15" customHeight="1" x14ac:dyDescent="0.25">
      <c r="A2082" s="136" t="s">
        <v>8961</v>
      </c>
      <c r="B2082" s="136"/>
      <c r="C2082" s="136" t="s">
        <v>8962</v>
      </c>
      <c r="D2082" s="137" t="s">
        <v>3</v>
      </c>
      <c r="E2082" s="142">
        <v>13475.27</v>
      </c>
    </row>
    <row r="2083" spans="1:5" ht="15" customHeight="1" x14ac:dyDescent="0.25">
      <c r="A2083" s="136" t="s">
        <v>8963</v>
      </c>
      <c r="B2083" s="136"/>
      <c r="C2083" s="136" t="s">
        <v>8964</v>
      </c>
      <c r="D2083" s="137" t="s">
        <v>3</v>
      </c>
      <c r="E2083" s="142">
        <v>13931.31</v>
      </c>
    </row>
    <row r="2084" spans="1:5" ht="15" customHeight="1" x14ac:dyDescent="0.25">
      <c r="A2084" s="136" t="s">
        <v>8965</v>
      </c>
      <c r="B2084" s="136"/>
      <c r="C2084" s="136" t="s">
        <v>8966</v>
      </c>
      <c r="D2084" s="137" t="s">
        <v>3</v>
      </c>
      <c r="E2084" s="142">
        <v>14355.88</v>
      </c>
    </row>
    <row r="2085" spans="1:5" ht="15" customHeight="1" x14ac:dyDescent="0.25">
      <c r="A2085" s="136" t="s">
        <v>8967</v>
      </c>
      <c r="B2085" s="136"/>
      <c r="C2085" s="136" t="s">
        <v>8968</v>
      </c>
      <c r="D2085" s="137" t="s">
        <v>3</v>
      </c>
      <c r="E2085" s="142">
        <v>14902.34</v>
      </c>
    </row>
    <row r="2086" spans="1:5" ht="15" customHeight="1" x14ac:dyDescent="0.25">
      <c r="A2086" s="136" t="s">
        <v>8969</v>
      </c>
      <c r="B2086" s="136"/>
      <c r="C2086" s="136" t="s">
        <v>8970</v>
      </c>
      <c r="D2086" s="137" t="s">
        <v>3</v>
      </c>
      <c r="E2086" s="142">
        <v>15319.41</v>
      </c>
    </row>
    <row r="2087" spans="1:5" ht="15" customHeight="1" x14ac:dyDescent="0.25">
      <c r="A2087" s="136" t="s">
        <v>8971</v>
      </c>
      <c r="B2087" s="136"/>
      <c r="C2087" s="136" t="s">
        <v>8972</v>
      </c>
      <c r="D2087" s="137" t="s">
        <v>3</v>
      </c>
      <c r="E2087" s="142">
        <v>15775.47</v>
      </c>
    </row>
    <row r="2088" spans="1:5" ht="15" customHeight="1" x14ac:dyDescent="0.25">
      <c r="A2088" s="136" t="s">
        <v>8973</v>
      </c>
      <c r="B2088" s="136"/>
      <c r="C2088" s="136" t="s">
        <v>8974</v>
      </c>
      <c r="D2088" s="137" t="s">
        <v>3</v>
      </c>
      <c r="E2088" s="142">
        <v>16236.93</v>
      </c>
    </row>
    <row r="2089" spans="1:5" ht="15" customHeight="1" x14ac:dyDescent="0.25">
      <c r="A2089" s="136" t="s">
        <v>8975</v>
      </c>
      <c r="B2089" s="136"/>
      <c r="C2089" s="136" t="s">
        <v>8976</v>
      </c>
      <c r="D2089" s="137" t="s">
        <v>3</v>
      </c>
      <c r="E2089" s="142">
        <v>16624.650000000001</v>
      </c>
    </row>
    <row r="2090" spans="1:5" ht="15" customHeight="1" x14ac:dyDescent="0.25">
      <c r="A2090" s="136" t="s">
        <v>8977</v>
      </c>
      <c r="B2090" s="136"/>
      <c r="C2090" s="136" t="s">
        <v>8978</v>
      </c>
      <c r="D2090" s="137" t="s">
        <v>3</v>
      </c>
      <c r="E2090" s="142">
        <v>17037.650000000001</v>
      </c>
    </row>
    <row r="2091" spans="1:5" ht="15" customHeight="1" x14ac:dyDescent="0.25">
      <c r="A2091" s="136" t="s">
        <v>8979</v>
      </c>
      <c r="B2091" s="136"/>
      <c r="C2091" s="136" t="s">
        <v>8980</v>
      </c>
      <c r="D2091" s="137" t="s">
        <v>3</v>
      </c>
      <c r="E2091" s="142">
        <v>17424.490000000002</v>
      </c>
    </row>
    <row r="2092" spans="1:5" ht="15" customHeight="1" x14ac:dyDescent="0.25">
      <c r="A2092" s="136" t="s">
        <v>8981</v>
      </c>
      <c r="B2092" s="136"/>
      <c r="C2092" s="136" t="s">
        <v>8982</v>
      </c>
      <c r="D2092" s="137" t="s">
        <v>3</v>
      </c>
      <c r="E2092" s="142">
        <v>17813.72</v>
      </c>
    </row>
    <row r="2093" spans="1:5" ht="15" customHeight="1" x14ac:dyDescent="0.25">
      <c r="A2093" s="136" t="s">
        <v>8983</v>
      </c>
      <c r="B2093" s="136"/>
      <c r="C2093" s="136" t="s">
        <v>8984</v>
      </c>
      <c r="D2093" s="137" t="s">
        <v>16570</v>
      </c>
      <c r="E2093" s="141">
        <v>1807.33</v>
      </c>
    </row>
    <row r="2094" spans="1:5" ht="15" customHeight="1" x14ac:dyDescent="0.25">
      <c r="A2094" s="136" t="s">
        <v>8985</v>
      </c>
      <c r="B2094" s="136"/>
      <c r="C2094" s="136" t="s">
        <v>8986</v>
      </c>
      <c r="D2094" s="137" t="s">
        <v>16570</v>
      </c>
      <c r="E2094" s="141">
        <v>2440.64</v>
      </c>
    </row>
    <row r="2095" spans="1:5" ht="15" customHeight="1" x14ac:dyDescent="0.25">
      <c r="A2095" s="136" t="s">
        <v>8987</v>
      </c>
      <c r="B2095" s="136"/>
      <c r="C2095" s="136" t="s">
        <v>8988</v>
      </c>
      <c r="D2095" s="137" t="s">
        <v>16570</v>
      </c>
      <c r="E2095" s="141">
        <v>2597.4</v>
      </c>
    </row>
    <row r="2096" spans="1:5" ht="15" customHeight="1" x14ac:dyDescent="0.25">
      <c r="A2096" s="136" t="s">
        <v>8989</v>
      </c>
      <c r="B2096" s="136"/>
      <c r="C2096" s="136" t="s">
        <v>8990</v>
      </c>
      <c r="D2096" s="137" t="s">
        <v>16570</v>
      </c>
      <c r="E2096" s="141">
        <v>3226.56</v>
      </c>
    </row>
    <row r="2097" spans="1:5" ht="15" customHeight="1" x14ac:dyDescent="0.25">
      <c r="A2097" s="136" t="s">
        <v>8991</v>
      </c>
      <c r="B2097" s="136"/>
      <c r="C2097" s="136" t="s">
        <v>8992</v>
      </c>
      <c r="D2097" s="137" t="s">
        <v>16570</v>
      </c>
      <c r="E2097" s="141">
        <v>3599.45</v>
      </c>
    </row>
    <row r="2098" spans="1:5" ht="15" customHeight="1" x14ac:dyDescent="0.25">
      <c r="A2098" s="136" t="s">
        <v>8993</v>
      </c>
      <c r="B2098" s="136"/>
      <c r="C2098" s="136" t="s">
        <v>8994</v>
      </c>
      <c r="D2098" s="137" t="s">
        <v>16570</v>
      </c>
      <c r="E2098" s="141">
        <v>1155.33</v>
      </c>
    </row>
    <row r="2099" spans="1:5" ht="15" customHeight="1" x14ac:dyDescent="0.25">
      <c r="A2099" s="136" t="s">
        <v>8995</v>
      </c>
      <c r="B2099" s="136"/>
      <c r="C2099" s="136" t="s">
        <v>8996</v>
      </c>
      <c r="D2099" s="137" t="s">
        <v>16570</v>
      </c>
      <c r="E2099" s="141">
        <v>1286.49</v>
      </c>
    </row>
    <row r="2100" spans="1:5" ht="15" customHeight="1" x14ac:dyDescent="0.25">
      <c r="A2100" s="136" t="s">
        <v>8997</v>
      </c>
      <c r="B2100" s="136"/>
      <c r="C2100" s="136" t="s">
        <v>8998</v>
      </c>
      <c r="D2100" s="137" t="s">
        <v>16570</v>
      </c>
      <c r="E2100" s="141">
        <v>1403.03</v>
      </c>
    </row>
    <row r="2101" spans="1:5" ht="15" customHeight="1" x14ac:dyDescent="0.25">
      <c r="A2101" s="136" t="s">
        <v>8999</v>
      </c>
      <c r="B2101" s="136"/>
      <c r="C2101" s="136" t="s">
        <v>9000</v>
      </c>
      <c r="D2101" s="137" t="s">
        <v>16570</v>
      </c>
      <c r="E2101" s="141">
        <v>1524.39</v>
      </c>
    </row>
    <row r="2102" spans="1:5" ht="15" customHeight="1" x14ac:dyDescent="0.25">
      <c r="A2102" s="136" t="s">
        <v>9001</v>
      </c>
      <c r="B2102" s="136"/>
      <c r="C2102" s="136" t="s">
        <v>9002</v>
      </c>
      <c r="D2102" s="137" t="s">
        <v>16570</v>
      </c>
      <c r="E2102" s="141">
        <v>1659.2</v>
      </c>
    </row>
    <row r="2103" spans="1:5" ht="15" customHeight="1" x14ac:dyDescent="0.25">
      <c r="A2103" s="136" t="s">
        <v>9003</v>
      </c>
      <c r="B2103" s="136"/>
      <c r="C2103" s="136" t="s">
        <v>9004</v>
      </c>
      <c r="D2103" s="137" t="s">
        <v>3</v>
      </c>
      <c r="E2103" s="139">
        <v>784.36</v>
      </c>
    </row>
    <row r="2104" spans="1:5" ht="15" customHeight="1" x14ac:dyDescent="0.25">
      <c r="A2104" s="136" t="s">
        <v>9005</v>
      </c>
      <c r="B2104" s="136"/>
      <c r="C2104" s="136" t="s">
        <v>9006</v>
      </c>
      <c r="D2104" s="137" t="s">
        <v>3</v>
      </c>
      <c r="E2104" s="139">
        <v>290.08</v>
      </c>
    </row>
    <row r="2105" spans="1:5" ht="15" customHeight="1" x14ac:dyDescent="0.25">
      <c r="A2105" s="136" t="s">
        <v>9007</v>
      </c>
      <c r="B2105" s="136"/>
      <c r="C2105" s="136" t="s">
        <v>9008</v>
      </c>
      <c r="D2105" s="137" t="s">
        <v>16570</v>
      </c>
      <c r="E2105" s="141">
        <v>2907.16</v>
      </c>
    </row>
    <row r="2106" spans="1:5" ht="15" customHeight="1" x14ac:dyDescent="0.25">
      <c r="A2106" s="136" t="s">
        <v>9009</v>
      </c>
      <c r="B2106" s="136"/>
      <c r="C2106" s="136" t="s">
        <v>9010</v>
      </c>
      <c r="D2106" s="137" t="s">
        <v>16570</v>
      </c>
      <c r="E2106" s="141">
        <v>3498.8</v>
      </c>
    </row>
    <row r="2107" spans="1:5" ht="15" customHeight="1" x14ac:dyDescent="0.25">
      <c r="A2107" s="136" t="s">
        <v>9011</v>
      </c>
      <c r="B2107" s="136"/>
      <c r="C2107" s="136" t="s">
        <v>9012</v>
      </c>
      <c r="D2107" s="137" t="s">
        <v>16570</v>
      </c>
      <c r="E2107" s="141">
        <v>3766.6</v>
      </c>
    </row>
    <row r="2108" spans="1:5" ht="15" customHeight="1" x14ac:dyDescent="0.25">
      <c r="A2108" s="136" t="s">
        <v>9013</v>
      </c>
      <c r="B2108" s="136"/>
      <c r="C2108" s="136" t="s">
        <v>9014</v>
      </c>
      <c r="D2108" s="137" t="s">
        <v>16570</v>
      </c>
      <c r="E2108" s="141">
        <v>4083.2</v>
      </c>
    </row>
    <row r="2109" spans="1:5" ht="15" customHeight="1" x14ac:dyDescent="0.25">
      <c r="A2109" s="136" t="s">
        <v>9015</v>
      </c>
      <c r="B2109" s="136"/>
      <c r="C2109" s="136" t="s">
        <v>9016</v>
      </c>
      <c r="D2109" s="137" t="s">
        <v>16570</v>
      </c>
      <c r="E2109" s="141">
        <v>4729.1099999999997</v>
      </c>
    </row>
    <row r="2110" spans="1:5" ht="15" customHeight="1" x14ac:dyDescent="0.25">
      <c r="A2110" s="136" t="s">
        <v>9017</v>
      </c>
      <c r="B2110" s="136"/>
      <c r="C2110" s="136" t="s">
        <v>9018</v>
      </c>
      <c r="D2110" s="137" t="s">
        <v>16570</v>
      </c>
      <c r="E2110" s="141">
        <v>1970.88</v>
      </c>
    </row>
    <row r="2111" spans="1:5" ht="15" customHeight="1" x14ac:dyDescent="0.25">
      <c r="A2111" s="136" t="s">
        <v>9019</v>
      </c>
      <c r="B2111" s="136"/>
      <c r="C2111" s="136" t="s">
        <v>9020</v>
      </c>
      <c r="D2111" s="137" t="s">
        <v>16570</v>
      </c>
      <c r="E2111" s="141">
        <v>2073.2399999999998</v>
      </c>
    </row>
    <row r="2112" spans="1:5" ht="15" customHeight="1" x14ac:dyDescent="0.25">
      <c r="A2112" s="136" t="s">
        <v>9021</v>
      </c>
      <c r="B2112" s="136"/>
      <c r="C2112" s="136" t="s">
        <v>9022</v>
      </c>
      <c r="D2112" s="137" t="s">
        <v>16570</v>
      </c>
      <c r="E2112" s="141">
        <v>2156.8000000000002</v>
      </c>
    </row>
    <row r="2113" spans="1:5" ht="15" customHeight="1" x14ac:dyDescent="0.25">
      <c r="A2113" s="136" t="s">
        <v>9023</v>
      </c>
      <c r="B2113" s="136"/>
      <c r="C2113" s="136" t="s">
        <v>9024</v>
      </c>
      <c r="D2113" s="137" t="s">
        <v>16570</v>
      </c>
      <c r="E2113" s="141">
        <v>2435.75</v>
      </c>
    </row>
    <row r="2114" spans="1:5" ht="15" customHeight="1" x14ac:dyDescent="0.25">
      <c r="A2114" s="136" t="s">
        <v>9025</v>
      </c>
      <c r="B2114" s="136"/>
      <c r="C2114" s="136" t="s">
        <v>9026</v>
      </c>
      <c r="D2114" s="137" t="s">
        <v>16570</v>
      </c>
      <c r="E2114" s="141">
        <v>2663.7</v>
      </c>
    </row>
    <row r="2115" spans="1:5" ht="15" customHeight="1" x14ac:dyDescent="0.25">
      <c r="A2115" s="136" t="s">
        <v>9027</v>
      </c>
      <c r="B2115" s="136"/>
      <c r="C2115" s="136" t="s">
        <v>9028</v>
      </c>
      <c r="D2115" s="137" t="s">
        <v>16570</v>
      </c>
      <c r="E2115" s="141">
        <v>3611.46</v>
      </c>
    </row>
    <row r="2116" spans="1:5" ht="15" customHeight="1" x14ac:dyDescent="0.25">
      <c r="A2116" s="136" t="s">
        <v>9029</v>
      </c>
      <c r="B2116" s="136"/>
      <c r="C2116" s="136" t="s">
        <v>9030</v>
      </c>
      <c r="D2116" s="137" t="s">
        <v>16570</v>
      </c>
      <c r="E2116" s="141">
        <v>3932.46</v>
      </c>
    </row>
    <row r="2117" spans="1:5" ht="15" customHeight="1" x14ac:dyDescent="0.25">
      <c r="A2117" s="136" t="s">
        <v>9031</v>
      </c>
      <c r="B2117" s="136"/>
      <c r="C2117" s="136" t="s">
        <v>9032</v>
      </c>
      <c r="D2117" s="137" t="s">
        <v>16570</v>
      </c>
      <c r="E2117" s="141">
        <v>4251.5</v>
      </c>
    </row>
    <row r="2118" spans="1:5" ht="15" customHeight="1" x14ac:dyDescent="0.25">
      <c r="A2118" s="136" t="s">
        <v>9033</v>
      </c>
      <c r="B2118" s="136"/>
      <c r="C2118" s="136" t="s">
        <v>9034</v>
      </c>
      <c r="D2118" s="137" t="s">
        <v>16570</v>
      </c>
      <c r="E2118" s="141">
        <v>4597.76</v>
      </c>
    </row>
    <row r="2119" spans="1:5" ht="15" customHeight="1" x14ac:dyDescent="0.25">
      <c r="A2119" s="136" t="s">
        <v>9035</v>
      </c>
      <c r="B2119" s="136"/>
      <c r="C2119" s="136" t="s">
        <v>9036</v>
      </c>
      <c r="D2119" s="137" t="s">
        <v>16570</v>
      </c>
      <c r="E2119" s="141">
        <v>5330.83</v>
      </c>
    </row>
    <row r="2120" spans="1:5" ht="15" customHeight="1" x14ac:dyDescent="0.25">
      <c r="A2120" s="136" t="s">
        <v>9037</v>
      </c>
      <c r="B2120" s="136"/>
      <c r="C2120" s="136" t="s">
        <v>9038</v>
      </c>
      <c r="D2120" s="137" t="s">
        <v>16570</v>
      </c>
      <c r="E2120" s="141">
        <v>2433.7800000000002</v>
      </c>
    </row>
    <row r="2121" spans="1:5" ht="15" customHeight="1" x14ac:dyDescent="0.25">
      <c r="A2121" s="136" t="s">
        <v>9039</v>
      </c>
      <c r="B2121" s="136"/>
      <c r="C2121" s="136" t="s">
        <v>9040</v>
      </c>
      <c r="D2121" s="137" t="s">
        <v>16570</v>
      </c>
      <c r="E2121" s="141">
        <v>2650.87</v>
      </c>
    </row>
    <row r="2122" spans="1:5" ht="15" customHeight="1" x14ac:dyDescent="0.25">
      <c r="A2122" s="136" t="s">
        <v>9041</v>
      </c>
      <c r="B2122" s="136"/>
      <c r="C2122" s="136" t="s">
        <v>9042</v>
      </c>
      <c r="D2122" s="137" t="s">
        <v>16570</v>
      </c>
      <c r="E2122" s="141">
        <v>2762.54</v>
      </c>
    </row>
    <row r="2123" spans="1:5" ht="15" customHeight="1" x14ac:dyDescent="0.25">
      <c r="A2123" s="136" t="s">
        <v>9043</v>
      </c>
      <c r="B2123" s="136"/>
      <c r="C2123" s="136" t="s">
        <v>9044</v>
      </c>
      <c r="D2123" s="137" t="s">
        <v>16570</v>
      </c>
      <c r="E2123" s="141">
        <v>2860.46</v>
      </c>
    </row>
    <row r="2124" spans="1:5" ht="15" customHeight="1" x14ac:dyDescent="0.25">
      <c r="A2124" s="136" t="s">
        <v>9045</v>
      </c>
      <c r="B2124" s="136"/>
      <c r="C2124" s="136" t="s">
        <v>9046</v>
      </c>
      <c r="D2124" s="137" t="s">
        <v>16570</v>
      </c>
      <c r="E2124" s="141">
        <v>3261.18</v>
      </c>
    </row>
    <row r="2125" spans="1:5" ht="15" customHeight="1" x14ac:dyDescent="0.25">
      <c r="A2125" s="136" t="s">
        <v>9047</v>
      </c>
      <c r="B2125" s="136"/>
      <c r="C2125" s="136" t="s">
        <v>9048</v>
      </c>
      <c r="D2125" s="137" t="s">
        <v>16570</v>
      </c>
      <c r="E2125" s="141">
        <v>4155.25</v>
      </c>
    </row>
    <row r="2126" spans="1:5" ht="15" customHeight="1" x14ac:dyDescent="0.25">
      <c r="A2126" s="136" t="s">
        <v>9049</v>
      </c>
      <c r="B2126" s="136"/>
      <c r="C2126" s="136" t="s">
        <v>9050</v>
      </c>
      <c r="D2126" s="137" t="s">
        <v>16570</v>
      </c>
      <c r="E2126" s="141">
        <v>4502.96</v>
      </c>
    </row>
    <row r="2127" spans="1:5" ht="15" customHeight="1" x14ac:dyDescent="0.25">
      <c r="A2127" s="136" t="s">
        <v>9051</v>
      </c>
      <c r="B2127" s="136"/>
      <c r="C2127" s="136" t="s">
        <v>9052</v>
      </c>
      <c r="D2127" s="137" t="s">
        <v>16570</v>
      </c>
      <c r="E2127" s="141">
        <v>4848.7</v>
      </c>
    </row>
    <row r="2128" spans="1:5" ht="15" customHeight="1" x14ac:dyDescent="0.25">
      <c r="A2128" s="136" t="s">
        <v>9053</v>
      </c>
      <c r="B2128" s="136"/>
      <c r="C2128" s="136" t="s">
        <v>9054</v>
      </c>
      <c r="D2128" s="137" t="s">
        <v>16570</v>
      </c>
      <c r="E2128" s="141">
        <v>5221.6499999999996</v>
      </c>
    </row>
    <row r="2129" spans="1:5" ht="15" customHeight="1" x14ac:dyDescent="0.25">
      <c r="A2129" s="136" t="s">
        <v>9055</v>
      </c>
      <c r="B2129" s="136"/>
      <c r="C2129" s="136" t="s">
        <v>9056</v>
      </c>
      <c r="D2129" s="137" t="s">
        <v>16570</v>
      </c>
      <c r="E2129" s="141">
        <v>6008.14</v>
      </c>
    </row>
    <row r="2130" spans="1:5" ht="15" customHeight="1" x14ac:dyDescent="0.25">
      <c r="A2130" s="136" t="s">
        <v>9057</v>
      </c>
      <c r="B2130" s="136"/>
      <c r="C2130" s="136" t="s">
        <v>9058</v>
      </c>
      <c r="D2130" s="137" t="s">
        <v>16570</v>
      </c>
      <c r="E2130" s="141">
        <v>3012.63</v>
      </c>
    </row>
    <row r="2131" spans="1:5" ht="15" customHeight="1" x14ac:dyDescent="0.25">
      <c r="A2131" s="136" t="s">
        <v>9059</v>
      </c>
      <c r="B2131" s="136"/>
      <c r="C2131" s="136" t="s">
        <v>9060</v>
      </c>
      <c r="D2131" s="137" t="s">
        <v>16570</v>
      </c>
      <c r="E2131" s="141">
        <v>3130.56</v>
      </c>
    </row>
    <row r="2132" spans="1:5" ht="15" customHeight="1" x14ac:dyDescent="0.25">
      <c r="A2132" s="136" t="s">
        <v>9061</v>
      </c>
      <c r="B2132" s="136"/>
      <c r="C2132" s="136" t="s">
        <v>9062</v>
      </c>
      <c r="D2132" s="137" t="s">
        <v>16570</v>
      </c>
      <c r="E2132" s="141">
        <v>3242.22</v>
      </c>
    </row>
    <row r="2133" spans="1:5" ht="15" customHeight="1" x14ac:dyDescent="0.25">
      <c r="A2133" s="136" t="s">
        <v>9063</v>
      </c>
      <c r="B2133" s="136"/>
      <c r="C2133" s="136" t="s">
        <v>9064</v>
      </c>
      <c r="D2133" s="137" t="s">
        <v>16570</v>
      </c>
      <c r="E2133" s="141">
        <v>3492.92</v>
      </c>
    </row>
    <row r="2134" spans="1:5" ht="15" customHeight="1" x14ac:dyDescent="0.25">
      <c r="A2134" s="136" t="s">
        <v>9065</v>
      </c>
      <c r="B2134" s="136"/>
      <c r="C2134" s="136" t="s">
        <v>9066</v>
      </c>
      <c r="D2134" s="137" t="s">
        <v>16570</v>
      </c>
      <c r="E2134" s="141">
        <v>3778.27</v>
      </c>
    </row>
    <row r="2135" spans="1:5" ht="15" customHeight="1" x14ac:dyDescent="0.25">
      <c r="A2135" s="136" t="s">
        <v>9067</v>
      </c>
      <c r="B2135" s="136"/>
      <c r="C2135" s="136" t="s">
        <v>9068</v>
      </c>
      <c r="D2135" s="137" t="s">
        <v>15645</v>
      </c>
      <c r="E2135" s="139">
        <v>472.57</v>
      </c>
    </row>
    <row r="2136" spans="1:5" ht="15" customHeight="1" x14ac:dyDescent="0.25">
      <c r="A2136" s="136" t="s">
        <v>9069</v>
      </c>
      <c r="B2136" s="136"/>
      <c r="C2136" s="136" t="s">
        <v>9070</v>
      </c>
      <c r="D2136" s="137" t="s">
        <v>16570</v>
      </c>
      <c r="E2136" s="141">
        <v>2362.23</v>
      </c>
    </row>
    <row r="2137" spans="1:5" ht="15" customHeight="1" x14ac:dyDescent="0.25">
      <c r="A2137" s="136" t="s">
        <v>9071</v>
      </c>
      <c r="B2137" s="136"/>
      <c r="C2137" s="136" t="s">
        <v>9072</v>
      </c>
      <c r="D2137" s="137" t="s">
        <v>16570</v>
      </c>
      <c r="E2137" s="141">
        <v>2734.64</v>
      </c>
    </row>
    <row r="2138" spans="1:5" ht="15" customHeight="1" x14ac:dyDescent="0.25">
      <c r="A2138" s="136" t="s">
        <v>9073</v>
      </c>
      <c r="B2138" s="136"/>
      <c r="C2138" s="136" t="s">
        <v>9074</v>
      </c>
      <c r="D2138" s="137" t="s">
        <v>16570</v>
      </c>
      <c r="E2138" s="141">
        <v>1363.12</v>
      </c>
    </row>
    <row r="2139" spans="1:5" ht="15" customHeight="1" x14ac:dyDescent="0.25">
      <c r="A2139" s="136" t="s">
        <v>9075</v>
      </c>
      <c r="B2139" s="136"/>
      <c r="C2139" s="136" t="s">
        <v>9076</v>
      </c>
      <c r="D2139" s="137" t="s">
        <v>16570</v>
      </c>
      <c r="E2139" s="141">
        <v>1738.12</v>
      </c>
    </row>
    <row r="2140" spans="1:5" ht="15" customHeight="1" x14ac:dyDescent="0.25">
      <c r="A2140" s="136" t="s">
        <v>9077</v>
      </c>
      <c r="B2140" s="136"/>
      <c r="C2140" s="136" t="s">
        <v>9078</v>
      </c>
      <c r="D2140" s="137" t="s">
        <v>16570</v>
      </c>
      <c r="E2140" s="141">
        <v>2412.92</v>
      </c>
    </row>
    <row r="2141" spans="1:5" ht="15" customHeight="1" x14ac:dyDescent="0.25">
      <c r="A2141" s="136" t="s">
        <v>9079</v>
      </c>
      <c r="B2141" s="136"/>
      <c r="C2141" s="136" t="s">
        <v>9080</v>
      </c>
      <c r="D2141" s="137" t="s">
        <v>16570</v>
      </c>
      <c r="E2141" s="141">
        <v>1770.64</v>
      </c>
    </row>
    <row r="2142" spans="1:5" ht="15" customHeight="1" x14ac:dyDescent="0.25">
      <c r="A2142" s="136" t="s">
        <v>9081</v>
      </c>
      <c r="B2142" s="136"/>
      <c r="C2142" s="136" t="s">
        <v>9082</v>
      </c>
      <c r="D2142" s="137" t="s">
        <v>16570</v>
      </c>
      <c r="E2142" s="141">
        <v>2194.31</v>
      </c>
    </row>
    <row r="2143" spans="1:5" ht="15" customHeight="1" x14ac:dyDescent="0.25">
      <c r="A2143" s="136" t="s">
        <v>9083</v>
      </c>
      <c r="B2143" s="136"/>
      <c r="C2143" s="136" t="s">
        <v>9084</v>
      </c>
      <c r="D2143" s="137" t="s">
        <v>16570</v>
      </c>
      <c r="E2143" s="141">
        <v>3036.14</v>
      </c>
    </row>
    <row r="2144" spans="1:5" ht="15" customHeight="1" x14ac:dyDescent="0.25">
      <c r="A2144" s="136" t="s">
        <v>9085</v>
      </c>
      <c r="B2144" s="136"/>
      <c r="C2144" s="136" t="s">
        <v>9086</v>
      </c>
      <c r="D2144" s="137" t="s">
        <v>16570</v>
      </c>
      <c r="E2144" s="141">
        <v>1731.52</v>
      </c>
    </row>
    <row r="2145" spans="1:5" ht="15" customHeight="1" x14ac:dyDescent="0.25">
      <c r="A2145" s="136" t="s">
        <v>9087</v>
      </c>
      <c r="B2145" s="136"/>
      <c r="C2145" s="136" t="s">
        <v>9088</v>
      </c>
      <c r="D2145" s="137" t="s">
        <v>16570</v>
      </c>
      <c r="E2145" s="141">
        <v>2529.4899999999998</v>
      </c>
    </row>
    <row r="2146" spans="1:5" ht="15" customHeight="1" x14ac:dyDescent="0.25">
      <c r="A2146" s="136" t="s">
        <v>9089</v>
      </c>
      <c r="B2146" s="136"/>
      <c r="C2146" s="136" t="s">
        <v>9090</v>
      </c>
      <c r="D2146" s="137" t="s">
        <v>16570</v>
      </c>
      <c r="E2146" s="141">
        <v>1679.89</v>
      </c>
    </row>
    <row r="2147" spans="1:5" ht="15" customHeight="1" x14ac:dyDescent="0.25">
      <c r="A2147" s="136" t="s">
        <v>9091</v>
      </c>
      <c r="B2147" s="136"/>
      <c r="C2147" s="136" t="s">
        <v>9092</v>
      </c>
      <c r="D2147" s="137" t="s">
        <v>16570</v>
      </c>
      <c r="E2147" s="141">
        <v>2403.54</v>
      </c>
    </row>
    <row r="2148" spans="1:5" ht="15" customHeight="1" x14ac:dyDescent="0.25">
      <c r="A2148" s="136" t="s">
        <v>9093</v>
      </c>
      <c r="B2148" s="136"/>
      <c r="C2148" s="136" t="s">
        <v>9094</v>
      </c>
      <c r="D2148" s="137" t="s">
        <v>16570</v>
      </c>
      <c r="E2148" s="141">
        <v>2120.86</v>
      </c>
    </row>
    <row r="2149" spans="1:5" ht="15" customHeight="1" x14ac:dyDescent="0.25">
      <c r="A2149" s="136" t="s">
        <v>9095</v>
      </c>
      <c r="B2149" s="136"/>
      <c r="C2149" s="136" t="s">
        <v>9096</v>
      </c>
      <c r="D2149" s="137" t="s">
        <v>16570</v>
      </c>
      <c r="E2149" s="141">
        <v>3011.54</v>
      </c>
    </row>
    <row r="2150" spans="1:5" ht="15" customHeight="1" x14ac:dyDescent="0.25">
      <c r="A2150" s="136" t="s">
        <v>9097</v>
      </c>
      <c r="B2150" s="136"/>
      <c r="C2150" s="136" t="s">
        <v>9098</v>
      </c>
      <c r="D2150" s="137" t="s">
        <v>16570</v>
      </c>
      <c r="E2150" s="141">
        <v>1375.02</v>
      </c>
    </row>
    <row r="2151" spans="1:5" ht="15" customHeight="1" x14ac:dyDescent="0.25">
      <c r="A2151" s="136" t="s">
        <v>9099</v>
      </c>
      <c r="B2151" s="136"/>
      <c r="C2151" s="136" t="s">
        <v>9100</v>
      </c>
      <c r="D2151" s="137" t="s">
        <v>16570</v>
      </c>
      <c r="E2151" s="141">
        <v>2202.14</v>
      </c>
    </row>
    <row r="2152" spans="1:5" ht="15" customHeight="1" x14ac:dyDescent="0.25">
      <c r="A2152" s="136" t="s">
        <v>9101</v>
      </c>
      <c r="B2152" s="136"/>
      <c r="C2152" s="136" t="s">
        <v>9102</v>
      </c>
      <c r="D2152" s="137" t="s">
        <v>16570</v>
      </c>
      <c r="E2152" s="141">
        <v>1506.21</v>
      </c>
    </row>
    <row r="2153" spans="1:5" ht="15" customHeight="1" x14ac:dyDescent="0.25">
      <c r="A2153" s="136" t="s">
        <v>9103</v>
      </c>
      <c r="B2153" s="136"/>
      <c r="C2153" s="136" t="s">
        <v>9104</v>
      </c>
      <c r="D2153" s="137" t="s">
        <v>16570</v>
      </c>
      <c r="E2153" s="139">
        <v>642.64</v>
      </c>
    </row>
    <row r="2154" spans="1:5" ht="15" customHeight="1" x14ac:dyDescent="0.25">
      <c r="A2154" s="136" t="s">
        <v>9105</v>
      </c>
      <c r="B2154" s="136"/>
      <c r="C2154" s="136" t="s">
        <v>9106</v>
      </c>
      <c r="D2154" s="137" t="s">
        <v>3</v>
      </c>
      <c r="E2154" s="139">
        <v>911.74</v>
      </c>
    </row>
    <row r="2155" spans="1:5" ht="15" customHeight="1" x14ac:dyDescent="0.25">
      <c r="A2155" s="136" t="s">
        <v>9107</v>
      </c>
      <c r="B2155" s="136"/>
      <c r="C2155" s="136" t="s">
        <v>9108</v>
      </c>
      <c r="D2155" s="137" t="s">
        <v>3</v>
      </c>
      <c r="E2155" s="141">
        <v>1198.21</v>
      </c>
    </row>
    <row r="2156" spans="1:5" ht="15" customHeight="1" x14ac:dyDescent="0.25">
      <c r="A2156" s="136" t="s">
        <v>9109</v>
      </c>
      <c r="B2156" s="136"/>
      <c r="C2156" s="136" t="s">
        <v>9110</v>
      </c>
      <c r="D2156" s="137" t="s">
        <v>3</v>
      </c>
      <c r="E2156" s="141">
        <v>1310.3499999999999</v>
      </c>
    </row>
    <row r="2157" spans="1:5" ht="15" customHeight="1" x14ac:dyDescent="0.25">
      <c r="A2157" s="136" t="s">
        <v>9111</v>
      </c>
      <c r="B2157" s="136"/>
      <c r="C2157" s="136" t="s">
        <v>9112</v>
      </c>
      <c r="D2157" s="137" t="s">
        <v>3</v>
      </c>
      <c r="E2157" s="141">
        <v>1425.18</v>
      </c>
    </row>
    <row r="2158" spans="1:5" ht="15" customHeight="1" x14ac:dyDescent="0.25">
      <c r="A2158" s="136" t="s">
        <v>9113</v>
      </c>
      <c r="B2158" s="136"/>
      <c r="C2158" s="136" t="s">
        <v>9114</v>
      </c>
      <c r="D2158" s="137" t="s">
        <v>3</v>
      </c>
      <c r="E2158" s="141">
        <v>2070.3000000000002</v>
      </c>
    </row>
    <row r="2159" spans="1:5" ht="15" customHeight="1" x14ac:dyDescent="0.25">
      <c r="A2159" s="136" t="s">
        <v>9115</v>
      </c>
      <c r="B2159" s="136"/>
      <c r="C2159" s="136" t="s">
        <v>9116</v>
      </c>
      <c r="D2159" s="137" t="s">
        <v>3</v>
      </c>
      <c r="E2159" s="139">
        <v>458.4</v>
      </c>
    </row>
    <row r="2160" spans="1:5" ht="15" customHeight="1" x14ac:dyDescent="0.25">
      <c r="A2160" s="136" t="s">
        <v>9117</v>
      </c>
      <c r="B2160" s="136"/>
      <c r="C2160" s="136" t="s">
        <v>9118</v>
      </c>
      <c r="D2160" s="137" t="s">
        <v>3</v>
      </c>
      <c r="E2160" s="139">
        <v>548.55999999999995</v>
      </c>
    </row>
    <row r="2161" spans="1:5" ht="15" customHeight="1" x14ac:dyDescent="0.25">
      <c r="A2161" s="136" t="s">
        <v>9119</v>
      </c>
      <c r="B2161" s="136"/>
      <c r="C2161" s="136" t="s">
        <v>9120</v>
      </c>
      <c r="D2161" s="137" t="s">
        <v>3</v>
      </c>
      <c r="E2161" s="139">
        <v>633.64</v>
      </c>
    </row>
    <row r="2162" spans="1:5" ht="15" customHeight="1" x14ac:dyDescent="0.25">
      <c r="A2162" s="136" t="s">
        <v>9121</v>
      </c>
      <c r="B2162" s="136"/>
      <c r="C2162" s="136" t="s">
        <v>9122</v>
      </c>
      <c r="D2162" s="137" t="s">
        <v>3</v>
      </c>
      <c r="E2162" s="139">
        <v>729.14</v>
      </c>
    </row>
    <row r="2163" spans="1:5" ht="15" customHeight="1" x14ac:dyDescent="0.25">
      <c r="A2163" s="136" t="s">
        <v>9123</v>
      </c>
      <c r="B2163" s="136"/>
      <c r="C2163" s="136" t="s">
        <v>9124</v>
      </c>
      <c r="D2163" s="137" t="s">
        <v>3</v>
      </c>
      <c r="E2163" s="139">
        <v>818.66</v>
      </c>
    </row>
    <row r="2164" spans="1:5" ht="15" customHeight="1" x14ac:dyDescent="0.25">
      <c r="A2164" s="136" t="s">
        <v>9125</v>
      </c>
      <c r="B2164" s="136"/>
      <c r="C2164" s="136" t="s">
        <v>9126</v>
      </c>
      <c r="D2164" s="137" t="s">
        <v>3</v>
      </c>
      <c r="E2164" s="141">
        <v>1181.5899999999999</v>
      </c>
    </row>
    <row r="2165" spans="1:5" ht="15" customHeight="1" x14ac:dyDescent="0.25">
      <c r="A2165" s="136" t="s">
        <v>9127</v>
      </c>
      <c r="B2165" s="136"/>
      <c r="C2165" s="136" t="s">
        <v>9128</v>
      </c>
      <c r="D2165" s="137" t="s">
        <v>3</v>
      </c>
      <c r="E2165" s="141">
        <v>1490.87</v>
      </c>
    </row>
    <row r="2166" spans="1:5" ht="15" customHeight="1" x14ac:dyDescent="0.25">
      <c r="A2166" s="136" t="s">
        <v>9129</v>
      </c>
      <c r="B2166" s="136"/>
      <c r="C2166" s="136" t="s">
        <v>9130</v>
      </c>
      <c r="D2166" s="137" t="s">
        <v>3</v>
      </c>
      <c r="E2166" s="141">
        <v>1607.92</v>
      </c>
    </row>
    <row r="2167" spans="1:5" ht="15" customHeight="1" x14ac:dyDescent="0.25">
      <c r="A2167" s="136" t="s">
        <v>9131</v>
      </c>
      <c r="B2167" s="136"/>
      <c r="C2167" s="136" t="s">
        <v>9132</v>
      </c>
      <c r="D2167" s="137" t="s">
        <v>3</v>
      </c>
      <c r="E2167" s="141">
        <v>1728.26</v>
      </c>
    </row>
    <row r="2168" spans="1:5" ht="15" customHeight="1" x14ac:dyDescent="0.25">
      <c r="A2168" s="136" t="s">
        <v>9133</v>
      </c>
      <c r="B2168" s="136"/>
      <c r="C2168" s="136" t="s">
        <v>9134</v>
      </c>
      <c r="D2168" s="137" t="s">
        <v>3</v>
      </c>
      <c r="E2168" s="141">
        <v>2292.62</v>
      </c>
    </row>
    <row r="2169" spans="1:5" ht="15" customHeight="1" x14ac:dyDescent="0.25">
      <c r="A2169" s="136" t="s">
        <v>9135</v>
      </c>
      <c r="B2169" s="136"/>
      <c r="C2169" s="136" t="s">
        <v>9136</v>
      </c>
      <c r="D2169" s="137" t="s">
        <v>3</v>
      </c>
      <c r="E2169" s="139">
        <v>693.25</v>
      </c>
    </row>
    <row r="2170" spans="1:5" ht="15" customHeight="1" x14ac:dyDescent="0.25">
      <c r="A2170" s="136" t="s">
        <v>9137</v>
      </c>
      <c r="B2170" s="136"/>
      <c r="C2170" s="136" t="s">
        <v>9138</v>
      </c>
      <c r="D2170" s="137" t="s">
        <v>3</v>
      </c>
      <c r="E2170" s="139">
        <v>788.94</v>
      </c>
    </row>
    <row r="2171" spans="1:5" ht="15" customHeight="1" x14ac:dyDescent="0.25">
      <c r="A2171" s="136" t="s">
        <v>9139</v>
      </c>
      <c r="B2171" s="136"/>
      <c r="C2171" s="136" t="s">
        <v>9140</v>
      </c>
      <c r="D2171" s="137" t="s">
        <v>3</v>
      </c>
      <c r="E2171" s="139">
        <v>880.69</v>
      </c>
    </row>
    <row r="2172" spans="1:5" ht="15" customHeight="1" x14ac:dyDescent="0.25">
      <c r="A2172" s="136" t="s">
        <v>9141</v>
      </c>
      <c r="B2172" s="136"/>
      <c r="C2172" s="136" t="s">
        <v>9142</v>
      </c>
      <c r="D2172" s="137" t="s">
        <v>3</v>
      </c>
      <c r="E2172" s="139">
        <v>980.83</v>
      </c>
    </row>
    <row r="2173" spans="1:5" ht="15" customHeight="1" x14ac:dyDescent="0.25">
      <c r="A2173" s="136" t="s">
        <v>9143</v>
      </c>
      <c r="B2173" s="136"/>
      <c r="C2173" s="136" t="s">
        <v>9144</v>
      </c>
      <c r="D2173" s="137" t="s">
        <v>3</v>
      </c>
      <c r="E2173" s="141">
        <v>1077.02</v>
      </c>
    </row>
    <row r="2174" spans="1:5" ht="15" customHeight="1" x14ac:dyDescent="0.25">
      <c r="A2174" s="136" t="s">
        <v>9145</v>
      </c>
      <c r="B2174" s="136"/>
      <c r="C2174" s="136" t="s">
        <v>9146</v>
      </c>
      <c r="D2174" s="137" t="s">
        <v>16570</v>
      </c>
      <c r="E2174" s="139">
        <v>820.21</v>
      </c>
    </row>
    <row r="2175" spans="1:5" ht="15" customHeight="1" x14ac:dyDescent="0.25">
      <c r="A2175" s="136" t="s">
        <v>9147</v>
      </c>
      <c r="B2175" s="136"/>
      <c r="C2175" s="136" t="s">
        <v>9148</v>
      </c>
      <c r="D2175" s="137" t="s">
        <v>16570</v>
      </c>
      <c r="E2175" s="139">
        <v>210.98</v>
      </c>
    </row>
    <row r="2176" spans="1:5" ht="15" customHeight="1" x14ac:dyDescent="0.25">
      <c r="A2176" s="136" t="s">
        <v>9149</v>
      </c>
      <c r="B2176" s="136"/>
      <c r="C2176" s="136" t="s">
        <v>9150</v>
      </c>
      <c r="D2176" s="137" t="s">
        <v>16570</v>
      </c>
      <c r="E2176" s="139">
        <v>287.42</v>
      </c>
    </row>
    <row r="2177" spans="1:5" ht="15" customHeight="1" x14ac:dyDescent="0.25">
      <c r="A2177" s="136" t="s">
        <v>9151</v>
      </c>
      <c r="B2177" s="136"/>
      <c r="C2177" s="136" t="s">
        <v>9152</v>
      </c>
      <c r="D2177" s="137" t="s">
        <v>16570</v>
      </c>
      <c r="E2177" s="139">
        <v>373.89</v>
      </c>
    </row>
    <row r="2178" spans="1:5" ht="15" customHeight="1" x14ac:dyDescent="0.25">
      <c r="A2178" s="136" t="s">
        <v>9153</v>
      </c>
      <c r="B2178" s="136"/>
      <c r="C2178" s="136" t="s">
        <v>9154</v>
      </c>
      <c r="D2178" s="137" t="s">
        <v>16570</v>
      </c>
      <c r="E2178" s="139">
        <v>470.39</v>
      </c>
    </row>
    <row r="2179" spans="1:5" ht="15" customHeight="1" x14ac:dyDescent="0.25">
      <c r="A2179" s="136" t="s">
        <v>9155</v>
      </c>
      <c r="B2179" s="136"/>
      <c r="C2179" s="136" t="s">
        <v>9156</v>
      </c>
      <c r="D2179" s="137" t="s">
        <v>16570</v>
      </c>
      <c r="E2179" s="139">
        <v>576.94000000000005</v>
      </c>
    </row>
    <row r="2180" spans="1:5" ht="15" customHeight="1" x14ac:dyDescent="0.25">
      <c r="A2180" s="136" t="s">
        <v>9157</v>
      </c>
      <c r="B2180" s="136"/>
      <c r="C2180" s="136" t="s">
        <v>9158</v>
      </c>
      <c r="D2180" s="137" t="s">
        <v>16570</v>
      </c>
      <c r="E2180" s="139">
        <v>693.54</v>
      </c>
    </row>
    <row r="2181" spans="1:5" ht="15" customHeight="1" x14ac:dyDescent="0.25">
      <c r="A2181" s="136" t="s">
        <v>9159</v>
      </c>
      <c r="B2181" s="136"/>
      <c r="C2181" s="136" t="s">
        <v>9160</v>
      </c>
      <c r="D2181" s="137" t="s">
        <v>3</v>
      </c>
      <c r="E2181" s="140">
        <v>41.3</v>
      </c>
    </row>
    <row r="2182" spans="1:5" ht="15" customHeight="1" x14ac:dyDescent="0.25">
      <c r="A2182" s="136" t="s">
        <v>9161</v>
      </c>
      <c r="B2182" s="136"/>
      <c r="C2182" s="136" t="s">
        <v>9162</v>
      </c>
      <c r="D2182" s="137" t="s">
        <v>3</v>
      </c>
      <c r="E2182" s="140">
        <v>44.21</v>
      </c>
    </row>
    <row r="2183" spans="1:5" ht="15" customHeight="1" x14ac:dyDescent="0.25">
      <c r="A2183" s="136" t="s">
        <v>9163</v>
      </c>
      <c r="B2183" s="136"/>
      <c r="C2183" s="136" t="s">
        <v>9164</v>
      </c>
      <c r="D2183" s="137" t="s">
        <v>3</v>
      </c>
      <c r="E2183" s="140">
        <v>46.87</v>
      </c>
    </row>
    <row r="2184" spans="1:5" ht="15" customHeight="1" x14ac:dyDescent="0.25">
      <c r="A2184" s="136" t="s">
        <v>9165</v>
      </c>
      <c r="B2184" s="136"/>
      <c r="C2184" s="136" t="s">
        <v>20344</v>
      </c>
      <c r="D2184" s="137" t="s">
        <v>16570</v>
      </c>
      <c r="E2184" s="139">
        <v>436.77</v>
      </c>
    </row>
    <row r="2185" spans="1:5" ht="15" customHeight="1" x14ac:dyDescent="0.25">
      <c r="A2185" s="136" t="s">
        <v>9166</v>
      </c>
      <c r="B2185" s="136"/>
      <c r="C2185" s="136" t="s">
        <v>9167</v>
      </c>
      <c r="D2185" s="137" t="s">
        <v>16570</v>
      </c>
      <c r="E2185" s="140">
        <v>72.08</v>
      </c>
    </row>
    <row r="2186" spans="1:5" ht="15" customHeight="1" x14ac:dyDescent="0.25">
      <c r="A2186" s="136" t="s">
        <v>9168</v>
      </c>
      <c r="B2186" s="136"/>
      <c r="C2186" s="136" t="s">
        <v>9169</v>
      </c>
      <c r="D2186" s="137" t="s">
        <v>16570</v>
      </c>
      <c r="E2186" s="141">
        <v>1020.33</v>
      </c>
    </row>
    <row r="2187" spans="1:5" ht="15" customHeight="1" x14ac:dyDescent="0.25">
      <c r="A2187" s="136" t="s">
        <v>9170</v>
      </c>
      <c r="B2187" s="136"/>
      <c r="C2187" s="136" t="s">
        <v>9171</v>
      </c>
      <c r="D2187" s="137" t="s">
        <v>16570</v>
      </c>
      <c r="E2187" s="140">
        <v>66.7</v>
      </c>
    </row>
    <row r="2188" spans="1:5" ht="15" customHeight="1" x14ac:dyDescent="0.25">
      <c r="A2188" s="136" t="s">
        <v>9172</v>
      </c>
      <c r="B2188" s="136"/>
      <c r="C2188" s="136" t="s">
        <v>9173</v>
      </c>
      <c r="D2188" s="137" t="s">
        <v>15645</v>
      </c>
      <c r="E2188" s="139">
        <v>278.31</v>
      </c>
    </row>
    <row r="2189" spans="1:5" ht="15" customHeight="1" x14ac:dyDescent="0.25">
      <c r="A2189" s="136" t="s">
        <v>9174</v>
      </c>
      <c r="B2189" s="136"/>
      <c r="C2189" s="136" t="s">
        <v>9175</v>
      </c>
      <c r="D2189" s="137" t="s">
        <v>15645</v>
      </c>
      <c r="E2189" s="139">
        <v>367.36</v>
      </c>
    </row>
    <row r="2190" spans="1:5" ht="15" customHeight="1" x14ac:dyDescent="0.25">
      <c r="A2190" s="136" t="s">
        <v>9176</v>
      </c>
      <c r="B2190" s="136"/>
      <c r="C2190" s="136" t="s">
        <v>9177</v>
      </c>
      <c r="D2190" s="137" t="s">
        <v>15645</v>
      </c>
      <c r="E2190" s="141">
        <v>1100.69</v>
      </c>
    </row>
    <row r="2191" spans="1:5" ht="15" customHeight="1" x14ac:dyDescent="0.25">
      <c r="A2191" s="136" t="s">
        <v>9178</v>
      </c>
      <c r="B2191" s="136"/>
      <c r="C2191" s="136" t="s">
        <v>9179</v>
      </c>
      <c r="D2191" s="137" t="s">
        <v>15645</v>
      </c>
      <c r="E2191" s="141">
        <v>1224.5999999999999</v>
      </c>
    </row>
    <row r="2192" spans="1:5" ht="15" customHeight="1" x14ac:dyDescent="0.25">
      <c r="A2192" s="136" t="s">
        <v>9180</v>
      </c>
      <c r="B2192" s="136"/>
      <c r="C2192" s="136" t="s">
        <v>9181</v>
      </c>
      <c r="D2192" s="137" t="s">
        <v>15645</v>
      </c>
      <c r="E2192" s="140">
        <v>77.61</v>
      </c>
    </row>
    <row r="2193" spans="1:5" ht="15" customHeight="1" x14ac:dyDescent="0.25">
      <c r="A2193" s="136" t="s">
        <v>9182</v>
      </c>
      <c r="B2193" s="136"/>
      <c r="C2193" s="136" t="s">
        <v>14607</v>
      </c>
      <c r="D2193" s="137" t="s">
        <v>15645</v>
      </c>
      <c r="E2193" s="139">
        <v>113.07</v>
      </c>
    </row>
    <row r="2194" spans="1:5" ht="15" customHeight="1" x14ac:dyDescent="0.25">
      <c r="A2194" s="136" t="s">
        <v>9183</v>
      </c>
      <c r="B2194" s="136"/>
      <c r="C2194" s="136" t="s">
        <v>9184</v>
      </c>
      <c r="D2194" s="137" t="s">
        <v>16570</v>
      </c>
      <c r="E2194" s="140">
        <v>32.44</v>
      </c>
    </row>
    <row r="2195" spans="1:5" ht="15" customHeight="1" x14ac:dyDescent="0.25">
      <c r="A2195" s="136" t="s">
        <v>9185</v>
      </c>
      <c r="B2195" s="136"/>
      <c r="C2195" s="136" t="s">
        <v>9186</v>
      </c>
      <c r="D2195" s="137" t="s">
        <v>15645</v>
      </c>
      <c r="E2195" s="140">
        <v>15.66</v>
      </c>
    </row>
    <row r="2196" spans="1:5" ht="15" customHeight="1" x14ac:dyDescent="0.25">
      <c r="A2196" s="136" t="s">
        <v>9187</v>
      </c>
      <c r="B2196" s="136"/>
      <c r="C2196" s="136" t="s">
        <v>9188</v>
      </c>
      <c r="D2196" s="137" t="s">
        <v>15645</v>
      </c>
      <c r="E2196" s="139">
        <v>108.02</v>
      </c>
    </row>
    <row r="2197" spans="1:5" ht="15" customHeight="1" x14ac:dyDescent="0.25">
      <c r="A2197" s="136" t="s">
        <v>9189</v>
      </c>
      <c r="B2197" s="136"/>
      <c r="C2197" s="136" t="s">
        <v>9190</v>
      </c>
      <c r="D2197" s="137" t="s">
        <v>16570</v>
      </c>
      <c r="E2197" s="139">
        <v>706.26</v>
      </c>
    </row>
    <row r="2198" spans="1:5" ht="15" customHeight="1" x14ac:dyDescent="0.25">
      <c r="A2198" s="136" t="s">
        <v>9191</v>
      </c>
      <c r="B2198" s="136"/>
      <c r="C2198" s="136" t="s">
        <v>9192</v>
      </c>
      <c r="D2198" s="137" t="s">
        <v>16570</v>
      </c>
      <c r="E2198" s="139">
        <v>225.73</v>
      </c>
    </row>
    <row r="2199" spans="1:5" ht="15" customHeight="1" x14ac:dyDescent="0.25">
      <c r="A2199" s="136" t="s">
        <v>9193</v>
      </c>
      <c r="B2199" s="136"/>
      <c r="C2199" s="136" t="s">
        <v>9194</v>
      </c>
      <c r="D2199" s="137" t="s">
        <v>16570</v>
      </c>
      <c r="E2199" s="139">
        <v>217.46</v>
      </c>
    </row>
    <row r="2200" spans="1:5" ht="15" customHeight="1" x14ac:dyDescent="0.25">
      <c r="A2200" s="136" t="s">
        <v>9195</v>
      </c>
      <c r="B2200" s="136"/>
      <c r="C2200" s="136" t="s">
        <v>9196</v>
      </c>
      <c r="D2200" s="137" t="s">
        <v>16570</v>
      </c>
      <c r="E2200" s="139">
        <v>207.91</v>
      </c>
    </row>
    <row r="2201" spans="1:5" ht="15" customHeight="1" x14ac:dyDescent="0.25">
      <c r="A2201" s="136" t="s">
        <v>9197</v>
      </c>
      <c r="B2201" s="136"/>
      <c r="C2201" s="136" t="s">
        <v>9198</v>
      </c>
      <c r="D2201" s="137" t="s">
        <v>16570</v>
      </c>
      <c r="E2201" s="139">
        <v>818.71</v>
      </c>
    </row>
    <row r="2202" spans="1:5" ht="15" customHeight="1" x14ac:dyDescent="0.25">
      <c r="A2202" s="136" t="s">
        <v>9199</v>
      </c>
      <c r="B2202" s="136"/>
      <c r="C2202" s="136" t="s">
        <v>9200</v>
      </c>
      <c r="D2202" s="137" t="s">
        <v>15645</v>
      </c>
      <c r="E2202" s="139">
        <v>346.41</v>
      </c>
    </row>
    <row r="2203" spans="1:5" ht="15" customHeight="1" x14ac:dyDescent="0.25">
      <c r="A2203" s="136" t="s">
        <v>9201</v>
      </c>
      <c r="B2203" s="136"/>
      <c r="C2203" s="136" t="s">
        <v>9202</v>
      </c>
      <c r="D2203" s="137" t="s">
        <v>15645</v>
      </c>
      <c r="E2203" s="139">
        <v>470.32</v>
      </c>
    </row>
    <row r="2204" spans="1:5" ht="15" customHeight="1" x14ac:dyDescent="0.25">
      <c r="A2204" s="136" t="s">
        <v>9203</v>
      </c>
      <c r="B2204" s="136"/>
      <c r="C2204" s="136" t="s">
        <v>9204</v>
      </c>
      <c r="D2204" s="137" t="s">
        <v>15645</v>
      </c>
      <c r="E2204" s="139">
        <v>185.63</v>
      </c>
    </row>
    <row r="2205" spans="1:5" ht="15" customHeight="1" x14ac:dyDescent="0.25">
      <c r="A2205" s="136" t="s">
        <v>9205</v>
      </c>
      <c r="B2205" s="136"/>
      <c r="C2205" s="136" t="s">
        <v>9206</v>
      </c>
      <c r="D2205" s="137" t="s">
        <v>15645</v>
      </c>
      <c r="E2205" s="139">
        <v>158.09</v>
      </c>
    </row>
    <row r="2206" spans="1:5" ht="15" customHeight="1" x14ac:dyDescent="0.25">
      <c r="A2206" s="136" t="s">
        <v>9207</v>
      </c>
      <c r="B2206" s="136"/>
      <c r="C2206" s="136" t="s">
        <v>9208</v>
      </c>
      <c r="D2206" s="137" t="s">
        <v>15645</v>
      </c>
      <c r="E2206" s="139">
        <v>280.38</v>
      </c>
    </row>
    <row r="2207" spans="1:5" ht="15" customHeight="1" x14ac:dyDescent="0.25">
      <c r="A2207" s="136" t="s">
        <v>9209</v>
      </c>
      <c r="B2207" s="136"/>
      <c r="C2207" s="136" t="s">
        <v>9210</v>
      </c>
      <c r="D2207" s="137" t="s">
        <v>15645</v>
      </c>
      <c r="E2207" s="139">
        <v>616.66999999999996</v>
      </c>
    </row>
    <row r="2208" spans="1:5" ht="15" customHeight="1" x14ac:dyDescent="0.25">
      <c r="A2208" s="136" t="s">
        <v>14608</v>
      </c>
      <c r="B2208" s="136"/>
      <c r="C2208" s="136" t="s">
        <v>14609</v>
      </c>
      <c r="D2208" s="137" t="s">
        <v>15645</v>
      </c>
      <c r="E2208" s="139">
        <v>229.36</v>
      </c>
    </row>
    <row r="2209" spans="1:5" ht="15" customHeight="1" x14ac:dyDescent="0.25">
      <c r="A2209" s="136" t="s">
        <v>14610</v>
      </c>
      <c r="B2209" s="136"/>
      <c r="C2209" s="136" t="s">
        <v>14611</v>
      </c>
      <c r="D2209" s="137" t="s">
        <v>15645</v>
      </c>
      <c r="E2209" s="140">
        <v>30.02</v>
      </c>
    </row>
    <row r="2210" spans="1:5" ht="15" customHeight="1" x14ac:dyDescent="0.25">
      <c r="A2210" s="136" t="s">
        <v>28774</v>
      </c>
      <c r="B2210" s="136"/>
      <c r="C2210" s="136" t="s">
        <v>28775</v>
      </c>
      <c r="D2210" s="137" t="s">
        <v>15645</v>
      </c>
      <c r="E2210" s="140">
        <v>16.72</v>
      </c>
    </row>
    <row r="2211" spans="1:5" ht="15" customHeight="1" x14ac:dyDescent="0.25">
      <c r="A2211" s="136" t="s">
        <v>9211</v>
      </c>
      <c r="B2211" s="136"/>
      <c r="C2211" s="136" t="s">
        <v>20203</v>
      </c>
      <c r="D2211" s="137" t="s">
        <v>15645</v>
      </c>
      <c r="E2211" s="140">
        <v>16.72</v>
      </c>
    </row>
    <row r="2212" spans="1:5" ht="15" customHeight="1" x14ac:dyDescent="0.25">
      <c r="A2212" s="136" t="s">
        <v>28776</v>
      </c>
      <c r="B2212" s="136"/>
      <c r="C2212" s="136" t="s">
        <v>28777</v>
      </c>
      <c r="D2212" s="137" t="s">
        <v>15645</v>
      </c>
      <c r="E2212" s="140">
        <v>16.72</v>
      </c>
    </row>
    <row r="2213" spans="1:5" ht="15" customHeight="1" x14ac:dyDescent="0.25">
      <c r="A2213" s="136" t="s">
        <v>28778</v>
      </c>
      <c r="B2213" s="136"/>
      <c r="C2213" s="136" t="s">
        <v>28779</v>
      </c>
      <c r="D2213" s="137" t="s">
        <v>15645</v>
      </c>
      <c r="E2213" s="140">
        <v>16.89</v>
      </c>
    </row>
    <row r="2214" spans="1:5" ht="15" customHeight="1" x14ac:dyDescent="0.25">
      <c r="A2214" s="136" t="s">
        <v>28780</v>
      </c>
      <c r="B2214" s="136"/>
      <c r="C2214" s="136" t="s">
        <v>28781</v>
      </c>
      <c r="D2214" s="137" t="s">
        <v>15645</v>
      </c>
      <c r="E2214" s="140">
        <v>16.89</v>
      </c>
    </row>
    <row r="2215" spans="1:5" ht="15" customHeight="1" x14ac:dyDescent="0.25">
      <c r="A2215" s="136" t="s">
        <v>28782</v>
      </c>
      <c r="B2215" s="136"/>
      <c r="C2215" s="136" t="s">
        <v>28783</v>
      </c>
      <c r="D2215" s="137" t="s">
        <v>15645</v>
      </c>
      <c r="E2215" s="140">
        <v>16.89</v>
      </c>
    </row>
    <row r="2216" spans="1:5" ht="15" customHeight="1" x14ac:dyDescent="0.25">
      <c r="A2216" s="136" t="s">
        <v>28784</v>
      </c>
      <c r="B2216" s="136"/>
      <c r="C2216" s="136" t="s">
        <v>28785</v>
      </c>
      <c r="D2216" s="137" t="s">
        <v>15645</v>
      </c>
      <c r="E2216" s="140">
        <v>67.569999999999993</v>
      </c>
    </row>
    <row r="2217" spans="1:5" ht="15" customHeight="1" x14ac:dyDescent="0.25">
      <c r="A2217" s="136" t="s">
        <v>28786</v>
      </c>
      <c r="B2217" s="136"/>
      <c r="C2217" s="136" t="s">
        <v>28787</v>
      </c>
      <c r="D2217" s="137" t="s">
        <v>15645</v>
      </c>
      <c r="E2217" s="140">
        <v>16.89</v>
      </c>
    </row>
    <row r="2218" spans="1:5" ht="15" customHeight="1" x14ac:dyDescent="0.25">
      <c r="A2218" s="136" t="s">
        <v>28788</v>
      </c>
      <c r="B2218" s="136"/>
      <c r="C2218" s="136" t="s">
        <v>28789</v>
      </c>
      <c r="D2218" s="137" t="s">
        <v>15645</v>
      </c>
      <c r="E2218" s="140">
        <v>16.89</v>
      </c>
    </row>
    <row r="2219" spans="1:5" ht="15" customHeight="1" x14ac:dyDescent="0.25">
      <c r="A2219" s="136" t="s">
        <v>28790</v>
      </c>
      <c r="B2219" s="136"/>
      <c r="C2219" s="136" t="s">
        <v>28791</v>
      </c>
      <c r="D2219" s="137" t="s">
        <v>15645</v>
      </c>
      <c r="E2219" s="140">
        <v>16.89</v>
      </c>
    </row>
    <row r="2220" spans="1:5" ht="15" customHeight="1" x14ac:dyDescent="0.25">
      <c r="A2220" s="136" t="s">
        <v>28792</v>
      </c>
      <c r="B2220" s="136"/>
      <c r="C2220" s="136" t="s">
        <v>28793</v>
      </c>
      <c r="D2220" s="137" t="s">
        <v>15645</v>
      </c>
      <c r="E2220" s="140">
        <v>16.89</v>
      </c>
    </row>
    <row r="2221" spans="1:5" ht="15" customHeight="1" x14ac:dyDescent="0.25">
      <c r="A2221" s="136" t="s">
        <v>28794</v>
      </c>
      <c r="B2221" s="136"/>
      <c r="C2221" s="136" t="s">
        <v>28795</v>
      </c>
      <c r="D2221" s="137" t="s">
        <v>15645</v>
      </c>
      <c r="E2221" s="138">
        <v>9.9499999999999993</v>
      </c>
    </row>
    <row r="2222" spans="1:5" ht="15" customHeight="1" x14ac:dyDescent="0.25">
      <c r="A2222" s="136" t="s">
        <v>28796</v>
      </c>
      <c r="B2222" s="136"/>
      <c r="C2222" s="136" t="s">
        <v>28797</v>
      </c>
      <c r="D2222" s="137" t="s">
        <v>15645</v>
      </c>
      <c r="E2222" s="138">
        <v>9.9499999999999993</v>
      </c>
    </row>
    <row r="2223" spans="1:5" ht="15" customHeight="1" x14ac:dyDescent="0.25">
      <c r="A2223" s="136" t="s">
        <v>9212</v>
      </c>
      <c r="B2223" s="136"/>
      <c r="C2223" s="136" t="s">
        <v>20204</v>
      </c>
      <c r="D2223" s="137" t="s">
        <v>15645</v>
      </c>
      <c r="E2223" s="140">
        <v>16.89</v>
      </c>
    </row>
    <row r="2224" spans="1:5" ht="15" customHeight="1" x14ac:dyDescent="0.25">
      <c r="A2224" s="136" t="s">
        <v>28798</v>
      </c>
      <c r="B2224" s="136"/>
      <c r="C2224" s="136" t="s">
        <v>28799</v>
      </c>
      <c r="D2224" s="137" t="s">
        <v>15645</v>
      </c>
      <c r="E2224" s="140">
        <v>16.89</v>
      </c>
    </row>
    <row r="2225" spans="1:5" ht="15" customHeight="1" x14ac:dyDescent="0.25">
      <c r="A2225" s="136" t="s">
        <v>9213</v>
      </c>
      <c r="B2225" s="136"/>
      <c r="C2225" s="136" t="s">
        <v>20205</v>
      </c>
      <c r="D2225" s="137" t="s">
        <v>15645</v>
      </c>
      <c r="E2225" s="140">
        <v>16.89</v>
      </c>
    </row>
    <row r="2226" spans="1:5" ht="15" customHeight="1" x14ac:dyDescent="0.25">
      <c r="A2226" s="136" t="s">
        <v>28800</v>
      </c>
      <c r="B2226" s="136"/>
      <c r="C2226" s="136" t="s">
        <v>28801</v>
      </c>
      <c r="D2226" s="137" t="s">
        <v>15645</v>
      </c>
      <c r="E2226" s="140">
        <v>16.89</v>
      </c>
    </row>
    <row r="2227" spans="1:5" ht="15" customHeight="1" x14ac:dyDescent="0.25">
      <c r="A2227" s="136" t="s">
        <v>34569</v>
      </c>
      <c r="B2227" s="136"/>
      <c r="C2227" s="136" t="s">
        <v>34570</v>
      </c>
      <c r="D2227" s="137" t="s">
        <v>15645</v>
      </c>
      <c r="E2227" s="139">
        <v>105.6</v>
      </c>
    </row>
    <row r="2228" spans="1:5" ht="15" customHeight="1" x14ac:dyDescent="0.25">
      <c r="A2228" s="136" t="s">
        <v>34571</v>
      </c>
      <c r="B2228" s="136"/>
      <c r="C2228" s="136" t="s">
        <v>34572</v>
      </c>
      <c r="D2228" s="137" t="s">
        <v>15645</v>
      </c>
      <c r="E2228" s="140">
        <v>37.76</v>
      </c>
    </row>
    <row r="2229" spans="1:5" ht="15" customHeight="1" x14ac:dyDescent="0.25">
      <c r="A2229" s="136" t="s">
        <v>34573</v>
      </c>
      <c r="B2229" s="136"/>
      <c r="C2229" s="136" t="s">
        <v>34574</v>
      </c>
      <c r="D2229" s="137" t="s">
        <v>15645</v>
      </c>
      <c r="E2229" s="140">
        <v>37.76</v>
      </c>
    </row>
    <row r="2230" spans="1:5" ht="15" customHeight="1" x14ac:dyDescent="0.25">
      <c r="A2230" s="136" t="s">
        <v>34575</v>
      </c>
      <c r="B2230" s="136"/>
      <c r="C2230" s="136" t="s">
        <v>34576</v>
      </c>
      <c r="D2230" s="137" t="s">
        <v>15645</v>
      </c>
      <c r="E2230" s="140">
        <v>37.76</v>
      </c>
    </row>
    <row r="2231" spans="1:5" ht="15" customHeight="1" x14ac:dyDescent="0.25">
      <c r="A2231" s="136" t="s">
        <v>34577</v>
      </c>
      <c r="B2231" s="136"/>
      <c r="C2231" s="136" t="s">
        <v>34578</v>
      </c>
      <c r="D2231" s="137" t="s">
        <v>15645</v>
      </c>
      <c r="E2231" s="140">
        <v>37.76</v>
      </c>
    </row>
    <row r="2232" spans="1:5" ht="15" customHeight="1" x14ac:dyDescent="0.25">
      <c r="A2232" s="136" t="s">
        <v>9214</v>
      </c>
      <c r="B2232" s="136"/>
      <c r="C2232" s="136" t="s">
        <v>20206</v>
      </c>
      <c r="D2232" s="137" t="s">
        <v>15645</v>
      </c>
      <c r="E2232" s="140">
        <v>23.55</v>
      </c>
    </row>
    <row r="2233" spans="1:5" ht="15" customHeight="1" x14ac:dyDescent="0.25">
      <c r="A2233" s="136" t="s">
        <v>9216</v>
      </c>
      <c r="B2233" s="136"/>
      <c r="C2233" s="136" t="s">
        <v>20207</v>
      </c>
      <c r="D2233" s="137" t="s">
        <v>15645</v>
      </c>
      <c r="E2233" s="140">
        <v>19.87</v>
      </c>
    </row>
    <row r="2234" spans="1:5" ht="15" customHeight="1" x14ac:dyDescent="0.25">
      <c r="A2234" s="136" t="s">
        <v>9217</v>
      </c>
      <c r="B2234" s="136"/>
      <c r="C2234" s="136" t="s">
        <v>20208</v>
      </c>
      <c r="D2234" s="137" t="s">
        <v>15645</v>
      </c>
      <c r="E2234" s="140">
        <v>19.87</v>
      </c>
    </row>
    <row r="2235" spans="1:5" ht="15" customHeight="1" x14ac:dyDescent="0.25">
      <c r="A2235" s="136" t="s">
        <v>28802</v>
      </c>
      <c r="B2235" s="136"/>
      <c r="C2235" s="136" t="s">
        <v>28803</v>
      </c>
      <c r="D2235" s="137" t="s">
        <v>15645</v>
      </c>
      <c r="E2235" s="140">
        <v>19.87</v>
      </c>
    </row>
    <row r="2236" spans="1:5" ht="15" customHeight="1" x14ac:dyDescent="0.25">
      <c r="A2236" s="136" t="s">
        <v>9218</v>
      </c>
      <c r="B2236" s="136"/>
      <c r="C2236" s="136" t="s">
        <v>20209</v>
      </c>
      <c r="D2236" s="137" t="s">
        <v>15645</v>
      </c>
      <c r="E2236" s="140">
        <v>19.87</v>
      </c>
    </row>
    <row r="2237" spans="1:5" ht="15" customHeight="1" x14ac:dyDescent="0.25">
      <c r="A2237" s="136" t="s">
        <v>28804</v>
      </c>
      <c r="B2237" s="136"/>
      <c r="C2237" s="136" t="s">
        <v>28805</v>
      </c>
      <c r="D2237" s="137" t="s">
        <v>15645</v>
      </c>
      <c r="E2237" s="140">
        <v>19.87</v>
      </c>
    </row>
    <row r="2238" spans="1:5" ht="15" customHeight="1" x14ac:dyDescent="0.25">
      <c r="A2238" s="136" t="s">
        <v>28806</v>
      </c>
      <c r="B2238" s="136"/>
      <c r="C2238" s="136" t="s">
        <v>28807</v>
      </c>
      <c r="D2238" s="137" t="s">
        <v>15645</v>
      </c>
      <c r="E2238" s="140">
        <v>19.87</v>
      </c>
    </row>
    <row r="2239" spans="1:5" ht="15" customHeight="1" x14ac:dyDescent="0.25">
      <c r="A2239" s="136" t="s">
        <v>28808</v>
      </c>
      <c r="B2239" s="136"/>
      <c r="C2239" s="136" t="s">
        <v>28809</v>
      </c>
      <c r="D2239" s="137" t="s">
        <v>15645</v>
      </c>
      <c r="E2239" s="140">
        <v>19.87</v>
      </c>
    </row>
    <row r="2240" spans="1:5" ht="15" customHeight="1" x14ac:dyDescent="0.25">
      <c r="A2240" s="136" t="s">
        <v>28810</v>
      </c>
      <c r="B2240" s="136"/>
      <c r="C2240" s="136" t="s">
        <v>28811</v>
      </c>
      <c r="D2240" s="137" t="s">
        <v>15645</v>
      </c>
      <c r="E2240" s="140">
        <v>14.83</v>
      </c>
    </row>
    <row r="2241" spans="1:5" ht="15" customHeight="1" x14ac:dyDescent="0.25">
      <c r="A2241" s="136" t="s">
        <v>28812</v>
      </c>
      <c r="B2241" s="136"/>
      <c r="C2241" s="136" t="s">
        <v>28813</v>
      </c>
      <c r="D2241" s="137" t="s">
        <v>15645</v>
      </c>
      <c r="E2241" s="140">
        <v>12.09</v>
      </c>
    </row>
    <row r="2242" spans="1:5" ht="15" customHeight="1" x14ac:dyDescent="0.25">
      <c r="A2242" s="136" t="s">
        <v>28814</v>
      </c>
      <c r="B2242" s="136"/>
      <c r="C2242" s="136" t="s">
        <v>28815</v>
      </c>
      <c r="D2242" s="137" t="s">
        <v>15645</v>
      </c>
      <c r="E2242" s="140">
        <v>16.079999999999998</v>
      </c>
    </row>
    <row r="2243" spans="1:5" ht="15" customHeight="1" x14ac:dyDescent="0.25">
      <c r="A2243" s="136" t="s">
        <v>28816</v>
      </c>
      <c r="B2243" s="136"/>
      <c r="C2243" s="136" t="s">
        <v>28817</v>
      </c>
      <c r="D2243" s="137" t="s">
        <v>15645</v>
      </c>
      <c r="E2243" s="140">
        <v>12.09</v>
      </c>
    </row>
    <row r="2244" spans="1:5" ht="15" customHeight="1" x14ac:dyDescent="0.25">
      <c r="A2244" s="136" t="s">
        <v>9215</v>
      </c>
      <c r="B2244" s="136"/>
      <c r="C2244" s="136" t="s">
        <v>20210</v>
      </c>
      <c r="D2244" s="137" t="s">
        <v>15645</v>
      </c>
      <c r="E2244" s="140">
        <v>19.87</v>
      </c>
    </row>
    <row r="2245" spans="1:5" ht="15" customHeight="1" x14ac:dyDescent="0.25">
      <c r="A2245" s="136" t="s">
        <v>28818</v>
      </c>
      <c r="B2245" s="136"/>
      <c r="C2245" s="136" t="s">
        <v>28819</v>
      </c>
      <c r="D2245" s="137" t="s">
        <v>15645</v>
      </c>
      <c r="E2245" s="140">
        <v>12.09</v>
      </c>
    </row>
    <row r="2246" spans="1:5" ht="15" customHeight="1" x14ac:dyDescent="0.25">
      <c r="A2246" s="136" t="s">
        <v>28820</v>
      </c>
      <c r="B2246" s="136"/>
      <c r="C2246" s="136" t="s">
        <v>28821</v>
      </c>
      <c r="D2246" s="137" t="s">
        <v>15645</v>
      </c>
      <c r="E2246" s="140">
        <v>12.09</v>
      </c>
    </row>
    <row r="2247" spans="1:5" ht="15" customHeight="1" x14ac:dyDescent="0.25">
      <c r="A2247" s="136" t="s">
        <v>28822</v>
      </c>
      <c r="B2247" s="136"/>
      <c r="C2247" s="136" t="s">
        <v>28823</v>
      </c>
      <c r="D2247" s="137" t="s">
        <v>15645</v>
      </c>
      <c r="E2247" s="140">
        <v>19.87</v>
      </c>
    </row>
    <row r="2248" spans="1:5" ht="15" customHeight="1" x14ac:dyDescent="0.25">
      <c r="A2248" s="136" t="s">
        <v>28824</v>
      </c>
      <c r="B2248" s="136"/>
      <c r="C2248" s="136" t="s">
        <v>28825</v>
      </c>
      <c r="D2248" s="137" t="s">
        <v>15645</v>
      </c>
      <c r="E2248" s="140">
        <v>19.87</v>
      </c>
    </row>
    <row r="2249" spans="1:5" ht="15" customHeight="1" x14ac:dyDescent="0.25">
      <c r="A2249" s="136" t="s">
        <v>28826</v>
      </c>
      <c r="B2249" s="136"/>
      <c r="C2249" s="136" t="s">
        <v>28827</v>
      </c>
      <c r="D2249" s="137" t="s">
        <v>15645</v>
      </c>
      <c r="E2249" s="140">
        <v>19.87</v>
      </c>
    </row>
    <row r="2250" spans="1:5" ht="15" customHeight="1" x14ac:dyDescent="0.25">
      <c r="A2250" s="136" t="s">
        <v>28828</v>
      </c>
      <c r="B2250" s="136"/>
      <c r="C2250" s="136" t="s">
        <v>28829</v>
      </c>
      <c r="D2250" s="137" t="s">
        <v>15645</v>
      </c>
      <c r="E2250" s="140">
        <v>19.87</v>
      </c>
    </row>
    <row r="2251" spans="1:5" ht="15" customHeight="1" x14ac:dyDescent="0.25">
      <c r="A2251" s="136" t="s">
        <v>28830</v>
      </c>
      <c r="B2251" s="136"/>
      <c r="C2251" s="136" t="s">
        <v>28831</v>
      </c>
      <c r="D2251" s="137" t="s">
        <v>15645</v>
      </c>
      <c r="E2251" s="140">
        <v>19.87</v>
      </c>
    </row>
    <row r="2252" spans="1:5" ht="15" customHeight="1" x14ac:dyDescent="0.25">
      <c r="A2252" s="136" t="s">
        <v>28832</v>
      </c>
      <c r="B2252" s="136"/>
      <c r="C2252" s="136" t="s">
        <v>28833</v>
      </c>
      <c r="D2252" s="137" t="s">
        <v>15645</v>
      </c>
      <c r="E2252" s="140">
        <v>19.87</v>
      </c>
    </row>
    <row r="2253" spans="1:5" ht="15" customHeight="1" x14ac:dyDescent="0.25">
      <c r="A2253" s="136" t="s">
        <v>9219</v>
      </c>
      <c r="B2253" s="136"/>
      <c r="C2253" s="136" t="s">
        <v>20211</v>
      </c>
      <c r="D2253" s="137" t="s">
        <v>15645</v>
      </c>
      <c r="E2253" s="140">
        <v>19.87</v>
      </c>
    </row>
    <row r="2254" spans="1:5" ht="15" customHeight="1" x14ac:dyDescent="0.25">
      <c r="A2254" s="136" t="s">
        <v>9220</v>
      </c>
      <c r="B2254" s="136"/>
      <c r="C2254" s="136" t="s">
        <v>9221</v>
      </c>
      <c r="D2254" s="137" t="s">
        <v>15645</v>
      </c>
      <c r="E2254" s="139">
        <v>122.34</v>
      </c>
    </row>
    <row r="2255" spans="1:5" ht="15" customHeight="1" x14ac:dyDescent="0.25">
      <c r="A2255" s="136" t="s">
        <v>9222</v>
      </c>
      <c r="B2255" s="136"/>
      <c r="C2255" s="136" t="s">
        <v>9223</v>
      </c>
      <c r="D2255" s="137" t="s">
        <v>16570</v>
      </c>
      <c r="E2255" s="140">
        <v>10.32</v>
      </c>
    </row>
    <row r="2256" spans="1:5" ht="15" customHeight="1" x14ac:dyDescent="0.25">
      <c r="A2256" s="136" t="s">
        <v>9224</v>
      </c>
      <c r="B2256" s="136"/>
      <c r="C2256" s="136" t="s">
        <v>9225</v>
      </c>
      <c r="D2256" s="137" t="s">
        <v>16570</v>
      </c>
      <c r="E2256" s="139">
        <v>134.84</v>
      </c>
    </row>
    <row r="2257" spans="1:5" ht="15" customHeight="1" x14ac:dyDescent="0.25">
      <c r="A2257" s="136" t="s">
        <v>9226</v>
      </c>
      <c r="B2257" s="136"/>
      <c r="C2257" s="136" t="s">
        <v>9227</v>
      </c>
      <c r="D2257" s="137" t="s">
        <v>16570</v>
      </c>
      <c r="E2257" s="139">
        <v>125.36</v>
      </c>
    </row>
    <row r="2258" spans="1:5" ht="15" customHeight="1" x14ac:dyDescent="0.25">
      <c r="A2258" s="136" t="s">
        <v>9228</v>
      </c>
      <c r="B2258" s="136"/>
      <c r="C2258" s="136" t="s">
        <v>9229</v>
      </c>
      <c r="D2258" s="137" t="s">
        <v>16570</v>
      </c>
      <c r="E2258" s="139">
        <v>127.44</v>
      </c>
    </row>
    <row r="2259" spans="1:5" ht="15" customHeight="1" x14ac:dyDescent="0.25">
      <c r="A2259" s="136" t="s">
        <v>9230</v>
      </c>
      <c r="B2259" s="136"/>
      <c r="C2259" s="136" t="s">
        <v>9231</v>
      </c>
      <c r="D2259" s="137" t="s">
        <v>16570</v>
      </c>
      <c r="E2259" s="139">
        <v>128.66999999999999</v>
      </c>
    </row>
    <row r="2260" spans="1:5" ht="15" customHeight="1" x14ac:dyDescent="0.25">
      <c r="A2260" s="136" t="s">
        <v>9232</v>
      </c>
      <c r="B2260" s="136"/>
      <c r="C2260" s="136" t="s">
        <v>9233</v>
      </c>
      <c r="D2260" s="137" t="s">
        <v>3</v>
      </c>
      <c r="E2260" s="140">
        <v>41.79</v>
      </c>
    </row>
    <row r="2261" spans="1:5" ht="15" customHeight="1" x14ac:dyDescent="0.25">
      <c r="A2261" s="136" t="s">
        <v>9234</v>
      </c>
      <c r="B2261" s="136"/>
      <c r="C2261" s="136" t="s">
        <v>9235</v>
      </c>
      <c r="D2261" s="137" t="s">
        <v>3</v>
      </c>
      <c r="E2261" s="140">
        <v>51.09</v>
      </c>
    </row>
    <row r="2262" spans="1:5" ht="15" customHeight="1" x14ac:dyDescent="0.25">
      <c r="A2262" s="136" t="s">
        <v>9236</v>
      </c>
      <c r="B2262" s="136"/>
      <c r="C2262" s="136" t="s">
        <v>9237</v>
      </c>
      <c r="D2262" s="137" t="s">
        <v>3</v>
      </c>
      <c r="E2262" s="140">
        <v>35.39</v>
      </c>
    </row>
    <row r="2263" spans="1:5" ht="15" customHeight="1" x14ac:dyDescent="0.25">
      <c r="A2263" s="136" t="s">
        <v>9239</v>
      </c>
      <c r="B2263" s="136"/>
      <c r="C2263" s="136" t="s">
        <v>16630</v>
      </c>
      <c r="D2263" s="137" t="s">
        <v>15645</v>
      </c>
      <c r="E2263" s="140">
        <v>49.61</v>
      </c>
    </row>
    <row r="2264" spans="1:5" ht="15" customHeight="1" x14ac:dyDescent="0.25">
      <c r="A2264" s="136" t="s">
        <v>9238</v>
      </c>
      <c r="B2264" s="136"/>
      <c r="C2264" s="136" t="s">
        <v>16631</v>
      </c>
      <c r="D2264" s="137" t="s">
        <v>15645</v>
      </c>
      <c r="E2264" s="140">
        <v>44.8</v>
      </c>
    </row>
    <row r="2265" spans="1:5" ht="15" customHeight="1" x14ac:dyDescent="0.25">
      <c r="A2265" s="136" t="s">
        <v>9240</v>
      </c>
      <c r="B2265" s="136"/>
      <c r="C2265" s="136" t="s">
        <v>20345</v>
      </c>
      <c r="D2265" s="137" t="s">
        <v>16570</v>
      </c>
      <c r="E2265" s="139">
        <v>117.14</v>
      </c>
    </row>
    <row r="2266" spans="1:5" ht="15" customHeight="1" x14ac:dyDescent="0.25">
      <c r="A2266" s="136" t="s">
        <v>9241</v>
      </c>
      <c r="B2266" s="136"/>
      <c r="C2266" s="136" t="s">
        <v>20346</v>
      </c>
      <c r="D2266" s="137" t="s">
        <v>16570</v>
      </c>
      <c r="E2266" s="139">
        <v>151.25</v>
      </c>
    </row>
    <row r="2267" spans="1:5" ht="15" customHeight="1" x14ac:dyDescent="0.25">
      <c r="A2267" s="136" t="s">
        <v>9242</v>
      </c>
      <c r="B2267" s="136"/>
      <c r="C2267" s="136" t="s">
        <v>9243</v>
      </c>
      <c r="D2267" s="137" t="s">
        <v>16570</v>
      </c>
      <c r="E2267" s="141">
        <v>1128.57</v>
      </c>
    </row>
    <row r="2268" spans="1:5" ht="15" customHeight="1" x14ac:dyDescent="0.25">
      <c r="A2268" s="136" t="s">
        <v>9244</v>
      </c>
      <c r="B2268" s="136"/>
      <c r="C2268" s="136" t="s">
        <v>9245</v>
      </c>
      <c r="D2268" s="137" t="s">
        <v>16570</v>
      </c>
      <c r="E2268" s="141">
        <v>1881.12</v>
      </c>
    </row>
    <row r="2269" spans="1:5" ht="15" customHeight="1" x14ac:dyDescent="0.25">
      <c r="A2269" s="136" t="s">
        <v>9246</v>
      </c>
      <c r="B2269" s="136"/>
      <c r="C2269" s="136" t="s">
        <v>9247</v>
      </c>
      <c r="D2269" s="137" t="s">
        <v>16570</v>
      </c>
      <c r="E2269" s="141">
        <v>1578.93</v>
      </c>
    </row>
    <row r="2270" spans="1:5" ht="15" customHeight="1" x14ac:dyDescent="0.25">
      <c r="A2270" s="136" t="s">
        <v>9248</v>
      </c>
      <c r="B2270" s="136"/>
      <c r="C2270" s="136" t="s">
        <v>9249</v>
      </c>
      <c r="D2270" s="137" t="s">
        <v>16570</v>
      </c>
      <c r="E2270" s="139">
        <v>753.64</v>
      </c>
    </row>
    <row r="2271" spans="1:5" ht="15" customHeight="1" x14ac:dyDescent="0.25">
      <c r="A2271" s="136" t="s">
        <v>9250</v>
      </c>
      <c r="B2271" s="136"/>
      <c r="C2271" s="136" t="s">
        <v>9251</v>
      </c>
      <c r="D2271" s="137" t="s">
        <v>16570</v>
      </c>
      <c r="E2271" s="141">
        <v>2676.41</v>
      </c>
    </row>
    <row r="2272" spans="1:5" ht="15" customHeight="1" x14ac:dyDescent="0.25">
      <c r="A2272" s="136" t="s">
        <v>9252</v>
      </c>
      <c r="B2272" s="136"/>
      <c r="C2272" s="136" t="s">
        <v>9253</v>
      </c>
      <c r="D2272" s="137" t="s">
        <v>16570</v>
      </c>
      <c r="E2272" s="141">
        <v>5684.19</v>
      </c>
    </row>
    <row r="2273" spans="1:5" ht="15" customHeight="1" x14ac:dyDescent="0.25">
      <c r="A2273" s="136" t="s">
        <v>9254</v>
      </c>
      <c r="B2273" s="136"/>
      <c r="C2273" s="136" t="s">
        <v>9255</v>
      </c>
      <c r="D2273" s="137" t="s">
        <v>16570</v>
      </c>
      <c r="E2273" s="139">
        <v>939.91</v>
      </c>
    </row>
    <row r="2274" spans="1:5" ht="15" customHeight="1" x14ac:dyDescent="0.25">
      <c r="A2274" s="136" t="s">
        <v>9256</v>
      </c>
      <c r="B2274" s="136"/>
      <c r="C2274" s="136" t="s">
        <v>9257</v>
      </c>
      <c r="D2274" s="137" t="s">
        <v>16570</v>
      </c>
      <c r="E2274" s="139">
        <v>121.6</v>
      </c>
    </row>
    <row r="2275" spans="1:5" ht="15" customHeight="1" x14ac:dyDescent="0.25">
      <c r="A2275" s="136" t="s">
        <v>9258</v>
      </c>
      <c r="B2275" s="136"/>
      <c r="C2275" s="136" t="s">
        <v>9259</v>
      </c>
      <c r="D2275" s="137" t="s">
        <v>16570</v>
      </c>
      <c r="E2275" s="139">
        <v>207.97</v>
      </c>
    </row>
    <row r="2276" spans="1:5" ht="15" customHeight="1" x14ac:dyDescent="0.25">
      <c r="A2276" s="136" t="s">
        <v>9260</v>
      </c>
      <c r="B2276" s="136"/>
      <c r="C2276" s="136" t="s">
        <v>9261</v>
      </c>
      <c r="D2276" s="137" t="s">
        <v>16570</v>
      </c>
      <c r="E2276" s="139">
        <v>175.82</v>
      </c>
    </row>
    <row r="2277" spans="1:5" ht="15" customHeight="1" x14ac:dyDescent="0.25">
      <c r="A2277" s="136" t="s">
        <v>9262</v>
      </c>
      <c r="B2277" s="136"/>
      <c r="C2277" s="136" t="s">
        <v>9263</v>
      </c>
      <c r="D2277" s="137" t="s">
        <v>16570</v>
      </c>
      <c r="E2277" s="140">
        <v>71.05</v>
      </c>
    </row>
    <row r="2278" spans="1:5" ht="15" customHeight="1" x14ac:dyDescent="0.25">
      <c r="A2278" s="136" t="s">
        <v>9264</v>
      </c>
      <c r="B2278" s="136"/>
      <c r="C2278" s="136" t="s">
        <v>9265</v>
      </c>
      <c r="D2278" s="137" t="s">
        <v>16570</v>
      </c>
      <c r="E2278" s="139">
        <v>340.61</v>
      </c>
    </row>
    <row r="2279" spans="1:5" ht="15" customHeight="1" x14ac:dyDescent="0.25">
      <c r="A2279" s="136" t="s">
        <v>9266</v>
      </c>
      <c r="B2279" s="136"/>
      <c r="C2279" s="136" t="s">
        <v>9267</v>
      </c>
      <c r="D2279" s="137" t="s">
        <v>16570</v>
      </c>
      <c r="E2279" s="139">
        <v>366.27</v>
      </c>
    </row>
    <row r="2280" spans="1:5" ht="15" customHeight="1" x14ac:dyDescent="0.25">
      <c r="A2280" s="136" t="s">
        <v>9268</v>
      </c>
      <c r="B2280" s="136"/>
      <c r="C2280" s="136" t="s">
        <v>9269</v>
      </c>
      <c r="D2280" s="137" t="s">
        <v>16570</v>
      </c>
      <c r="E2280" s="140">
        <v>86.69</v>
      </c>
    </row>
    <row r="2281" spans="1:5" ht="15" customHeight="1" x14ac:dyDescent="0.25">
      <c r="A2281" s="136" t="s">
        <v>9270</v>
      </c>
      <c r="B2281" s="136"/>
      <c r="C2281" s="136" t="s">
        <v>9271</v>
      </c>
      <c r="D2281" s="137" t="s">
        <v>16570</v>
      </c>
      <c r="E2281" s="140">
        <v>67.709999999999994</v>
      </c>
    </row>
    <row r="2282" spans="1:5" ht="15" customHeight="1" x14ac:dyDescent="0.25">
      <c r="A2282" s="136" t="s">
        <v>9272</v>
      </c>
      <c r="B2282" s="136"/>
      <c r="C2282" s="136" t="s">
        <v>9273</v>
      </c>
      <c r="D2282" s="137" t="s">
        <v>16570</v>
      </c>
      <c r="E2282" s="139">
        <v>155.26</v>
      </c>
    </row>
    <row r="2283" spans="1:5" ht="15" customHeight="1" x14ac:dyDescent="0.25">
      <c r="A2283" s="136" t="s">
        <v>9274</v>
      </c>
      <c r="B2283" s="136"/>
      <c r="C2283" s="136" t="s">
        <v>9275</v>
      </c>
      <c r="D2283" s="137" t="s">
        <v>16570</v>
      </c>
      <c r="E2283" s="139">
        <v>124.32</v>
      </c>
    </row>
    <row r="2284" spans="1:5" ht="15" customHeight="1" x14ac:dyDescent="0.25">
      <c r="A2284" s="136" t="s">
        <v>9276</v>
      </c>
      <c r="B2284" s="136"/>
      <c r="C2284" s="136" t="s">
        <v>9277</v>
      </c>
      <c r="D2284" s="137" t="s">
        <v>16570</v>
      </c>
      <c r="E2284" s="140">
        <v>51.3</v>
      </c>
    </row>
    <row r="2285" spans="1:5" ht="15" customHeight="1" x14ac:dyDescent="0.25">
      <c r="A2285" s="136" t="s">
        <v>9278</v>
      </c>
      <c r="B2285" s="136"/>
      <c r="C2285" s="136" t="s">
        <v>9279</v>
      </c>
      <c r="D2285" s="137" t="s">
        <v>16570</v>
      </c>
      <c r="E2285" s="139">
        <v>207.4</v>
      </c>
    </row>
    <row r="2286" spans="1:5" ht="15" customHeight="1" x14ac:dyDescent="0.25">
      <c r="A2286" s="136" t="s">
        <v>9280</v>
      </c>
      <c r="B2286" s="136"/>
      <c r="C2286" s="136" t="s">
        <v>9281</v>
      </c>
      <c r="D2286" s="137" t="s">
        <v>16570</v>
      </c>
      <c r="E2286" s="139">
        <v>329.63</v>
      </c>
    </row>
    <row r="2287" spans="1:5" ht="15" customHeight="1" x14ac:dyDescent="0.25">
      <c r="A2287" s="136" t="s">
        <v>9282</v>
      </c>
      <c r="B2287" s="136"/>
      <c r="C2287" s="136" t="s">
        <v>9283</v>
      </c>
      <c r="D2287" s="137" t="s">
        <v>16570</v>
      </c>
      <c r="E2287" s="140">
        <v>55.59</v>
      </c>
    </row>
    <row r="2288" spans="1:5" ht="15" customHeight="1" x14ac:dyDescent="0.25">
      <c r="A2288" s="136" t="s">
        <v>9284</v>
      </c>
      <c r="B2288" s="136"/>
      <c r="C2288" s="136" t="s">
        <v>9285</v>
      </c>
      <c r="D2288" s="137" t="s">
        <v>16570</v>
      </c>
      <c r="E2288" s="139">
        <v>257.47000000000003</v>
      </c>
    </row>
    <row r="2289" spans="1:5" ht="15" customHeight="1" x14ac:dyDescent="0.25">
      <c r="A2289" s="136" t="s">
        <v>9286</v>
      </c>
      <c r="B2289" s="136"/>
      <c r="C2289" s="136" t="s">
        <v>9287</v>
      </c>
      <c r="D2289" s="137" t="s">
        <v>16570</v>
      </c>
      <c r="E2289" s="139">
        <v>192.2</v>
      </c>
    </row>
    <row r="2290" spans="1:5" ht="15" customHeight="1" x14ac:dyDescent="0.25">
      <c r="A2290" s="136" t="s">
        <v>9288</v>
      </c>
      <c r="B2290" s="136"/>
      <c r="C2290" s="136" t="s">
        <v>20347</v>
      </c>
      <c r="D2290" s="137" t="s">
        <v>16570</v>
      </c>
      <c r="E2290" s="139">
        <v>493.93</v>
      </c>
    </row>
    <row r="2291" spans="1:5" ht="15" customHeight="1" x14ac:dyDescent="0.25">
      <c r="A2291" s="136" t="s">
        <v>9289</v>
      </c>
      <c r="B2291" s="136"/>
      <c r="C2291" s="136" t="s">
        <v>20348</v>
      </c>
      <c r="D2291" s="137" t="s">
        <v>16570</v>
      </c>
      <c r="E2291" s="139">
        <v>393.28</v>
      </c>
    </row>
    <row r="2292" spans="1:5" ht="15" customHeight="1" x14ac:dyDescent="0.25">
      <c r="A2292" s="136" t="s">
        <v>9290</v>
      </c>
      <c r="B2292" s="136"/>
      <c r="C2292" s="136" t="s">
        <v>9291</v>
      </c>
      <c r="D2292" s="137" t="s">
        <v>16570</v>
      </c>
      <c r="E2292" s="139">
        <v>116.36</v>
      </c>
    </row>
    <row r="2293" spans="1:5" ht="15" customHeight="1" x14ac:dyDescent="0.25">
      <c r="A2293" s="136" t="s">
        <v>9292</v>
      </c>
      <c r="B2293" s="136"/>
      <c r="C2293" s="136" t="s">
        <v>9293</v>
      </c>
      <c r="D2293" s="137" t="s">
        <v>16570</v>
      </c>
      <c r="E2293" s="139">
        <v>116.04</v>
      </c>
    </row>
    <row r="2294" spans="1:5" ht="15" customHeight="1" x14ac:dyDescent="0.25">
      <c r="A2294" s="136" t="s">
        <v>9294</v>
      </c>
      <c r="B2294" s="136"/>
      <c r="C2294" s="136" t="s">
        <v>9295</v>
      </c>
      <c r="D2294" s="137" t="s">
        <v>16570</v>
      </c>
      <c r="E2294" s="139">
        <v>794.84</v>
      </c>
    </row>
    <row r="2295" spans="1:5" ht="15" customHeight="1" x14ac:dyDescent="0.25">
      <c r="A2295" s="136" t="s">
        <v>9296</v>
      </c>
      <c r="B2295" s="136"/>
      <c r="C2295" s="136" t="s">
        <v>9297</v>
      </c>
      <c r="D2295" s="137" t="s">
        <v>15645</v>
      </c>
      <c r="E2295" s="141">
        <v>3113.47</v>
      </c>
    </row>
    <row r="2296" spans="1:5" ht="15" customHeight="1" x14ac:dyDescent="0.25">
      <c r="A2296" s="136" t="s">
        <v>9298</v>
      </c>
      <c r="B2296" s="136"/>
      <c r="C2296" s="136" t="s">
        <v>16632</v>
      </c>
      <c r="D2296" s="137" t="s">
        <v>15645</v>
      </c>
      <c r="E2296" s="139">
        <v>120.17</v>
      </c>
    </row>
    <row r="2297" spans="1:5" ht="15" customHeight="1" x14ac:dyDescent="0.25">
      <c r="A2297" s="136" t="s">
        <v>9299</v>
      </c>
      <c r="B2297" s="136"/>
      <c r="C2297" s="136" t="s">
        <v>16633</v>
      </c>
      <c r="D2297" s="137" t="s">
        <v>15645</v>
      </c>
      <c r="E2297" s="139">
        <v>180.1</v>
      </c>
    </row>
    <row r="2298" spans="1:5" ht="15" customHeight="1" x14ac:dyDescent="0.25">
      <c r="A2298" s="136" t="s">
        <v>9300</v>
      </c>
      <c r="B2298" s="136"/>
      <c r="C2298" s="136" t="s">
        <v>9301</v>
      </c>
      <c r="D2298" s="137" t="s">
        <v>16570</v>
      </c>
      <c r="E2298" s="139">
        <v>142.38999999999999</v>
      </c>
    </row>
    <row r="2299" spans="1:5" ht="15" customHeight="1" x14ac:dyDescent="0.25">
      <c r="A2299" s="136" t="s">
        <v>9302</v>
      </c>
      <c r="B2299" s="136"/>
      <c r="C2299" s="136" t="s">
        <v>9303</v>
      </c>
      <c r="D2299" s="137" t="s">
        <v>16570</v>
      </c>
      <c r="E2299" s="139">
        <v>249.12</v>
      </c>
    </row>
    <row r="2300" spans="1:5" ht="15" customHeight="1" x14ac:dyDescent="0.25">
      <c r="A2300" s="136" t="s">
        <v>9304</v>
      </c>
      <c r="B2300" s="136"/>
      <c r="C2300" s="136" t="s">
        <v>9305</v>
      </c>
      <c r="D2300" s="137" t="s">
        <v>16570</v>
      </c>
      <c r="E2300" s="139">
        <v>212.25</v>
      </c>
    </row>
    <row r="2301" spans="1:5" ht="15" customHeight="1" x14ac:dyDescent="0.25">
      <c r="A2301" s="136" t="s">
        <v>9306</v>
      </c>
      <c r="B2301" s="136"/>
      <c r="C2301" s="136" t="s">
        <v>9307</v>
      </c>
      <c r="D2301" s="137" t="s">
        <v>16570</v>
      </c>
      <c r="E2301" s="140">
        <v>94.84</v>
      </c>
    </row>
    <row r="2302" spans="1:5" ht="15" customHeight="1" x14ac:dyDescent="0.25">
      <c r="A2302" s="136" t="s">
        <v>9308</v>
      </c>
      <c r="B2302" s="136"/>
      <c r="C2302" s="136" t="s">
        <v>9309</v>
      </c>
      <c r="D2302" s="137" t="s">
        <v>16570</v>
      </c>
      <c r="E2302" s="139">
        <v>339.35</v>
      </c>
    </row>
    <row r="2303" spans="1:5" ht="15" customHeight="1" x14ac:dyDescent="0.25">
      <c r="A2303" s="136" t="s">
        <v>9310</v>
      </c>
      <c r="B2303" s="136"/>
      <c r="C2303" s="136" t="s">
        <v>9311</v>
      </c>
      <c r="D2303" s="137" t="s">
        <v>16570</v>
      </c>
      <c r="E2303" s="139">
        <v>122.98</v>
      </c>
    </row>
    <row r="2304" spans="1:5" ht="15" customHeight="1" x14ac:dyDescent="0.25">
      <c r="A2304" s="136" t="s">
        <v>9312</v>
      </c>
      <c r="B2304" s="136"/>
      <c r="C2304" s="136" t="s">
        <v>9313</v>
      </c>
      <c r="D2304" s="137" t="s">
        <v>16570</v>
      </c>
      <c r="E2304" s="140">
        <v>31.81</v>
      </c>
    </row>
    <row r="2305" spans="1:5" ht="15" customHeight="1" x14ac:dyDescent="0.25">
      <c r="A2305" s="136" t="s">
        <v>9314</v>
      </c>
      <c r="B2305" s="136"/>
      <c r="C2305" s="136" t="s">
        <v>16634</v>
      </c>
      <c r="D2305" s="137" t="s">
        <v>15645</v>
      </c>
      <c r="E2305" s="140">
        <v>20.21</v>
      </c>
    </row>
    <row r="2306" spans="1:5" ht="15" customHeight="1" x14ac:dyDescent="0.25">
      <c r="A2306" s="136" t="s">
        <v>9315</v>
      </c>
      <c r="B2306" s="136"/>
      <c r="C2306" s="136" t="s">
        <v>16635</v>
      </c>
      <c r="D2306" s="137" t="s">
        <v>15645</v>
      </c>
      <c r="E2306" s="140">
        <v>22.81</v>
      </c>
    </row>
    <row r="2307" spans="1:5" ht="15" customHeight="1" x14ac:dyDescent="0.25">
      <c r="A2307" s="136" t="s">
        <v>9316</v>
      </c>
      <c r="B2307" s="136"/>
      <c r="C2307" s="136" t="s">
        <v>16636</v>
      </c>
      <c r="D2307" s="137" t="s">
        <v>15645</v>
      </c>
      <c r="E2307" s="140">
        <v>19.07</v>
      </c>
    </row>
    <row r="2308" spans="1:5" ht="15" customHeight="1" x14ac:dyDescent="0.25">
      <c r="A2308" s="136" t="s">
        <v>9317</v>
      </c>
      <c r="B2308" s="136"/>
      <c r="C2308" s="136" t="s">
        <v>16637</v>
      </c>
      <c r="D2308" s="137" t="s">
        <v>15645</v>
      </c>
      <c r="E2308" s="140">
        <v>48.74</v>
      </c>
    </row>
    <row r="2309" spans="1:5" ht="15" customHeight="1" x14ac:dyDescent="0.25">
      <c r="A2309" s="136" t="s">
        <v>9318</v>
      </c>
      <c r="B2309" s="136"/>
      <c r="C2309" s="136" t="s">
        <v>16638</v>
      </c>
      <c r="D2309" s="137" t="s">
        <v>15645</v>
      </c>
      <c r="E2309" s="139">
        <v>239.06</v>
      </c>
    </row>
    <row r="2310" spans="1:5" ht="15" customHeight="1" x14ac:dyDescent="0.25">
      <c r="A2310" s="136" t="s">
        <v>9319</v>
      </c>
      <c r="B2310" s="136"/>
      <c r="C2310" s="136" t="s">
        <v>16639</v>
      </c>
      <c r="D2310" s="137" t="s">
        <v>15645</v>
      </c>
      <c r="E2310" s="139">
        <v>123.94</v>
      </c>
    </row>
    <row r="2311" spans="1:5" ht="15" customHeight="1" x14ac:dyDescent="0.25">
      <c r="A2311" s="136" t="s">
        <v>9320</v>
      </c>
      <c r="B2311" s="136"/>
      <c r="C2311" s="136" t="s">
        <v>16640</v>
      </c>
      <c r="D2311" s="137" t="s">
        <v>15645</v>
      </c>
      <c r="E2311" s="139">
        <v>232.22</v>
      </c>
    </row>
    <row r="2312" spans="1:5" ht="15" customHeight="1" x14ac:dyDescent="0.25">
      <c r="A2312" s="136" t="s">
        <v>20212</v>
      </c>
      <c r="B2312" s="136"/>
      <c r="C2312" s="136" t="s">
        <v>20213</v>
      </c>
      <c r="D2312" s="137" t="s">
        <v>2</v>
      </c>
      <c r="E2312" s="139">
        <v>397.39</v>
      </c>
    </row>
    <row r="2313" spans="1:5" ht="15" customHeight="1" x14ac:dyDescent="0.25">
      <c r="A2313" s="136" t="s">
        <v>9321</v>
      </c>
      <c r="B2313" s="136"/>
      <c r="C2313" s="136" t="s">
        <v>20214</v>
      </c>
      <c r="D2313" s="137" t="s">
        <v>2</v>
      </c>
      <c r="E2313" s="139">
        <v>135.13999999999999</v>
      </c>
    </row>
    <row r="2314" spans="1:5" ht="15" customHeight="1" x14ac:dyDescent="0.25">
      <c r="A2314" s="136" t="s">
        <v>9322</v>
      </c>
      <c r="B2314" s="136"/>
      <c r="C2314" s="136" t="s">
        <v>20215</v>
      </c>
      <c r="D2314" s="137" t="s">
        <v>2</v>
      </c>
      <c r="E2314" s="139">
        <v>170.14</v>
      </c>
    </row>
    <row r="2315" spans="1:5" ht="15" customHeight="1" x14ac:dyDescent="0.25">
      <c r="A2315" s="136" t="s">
        <v>9323</v>
      </c>
      <c r="B2315" s="136"/>
      <c r="C2315" s="136" t="s">
        <v>20216</v>
      </c>
      <c r="D2315" s="137" t="s">
        <v>2</v>
      </c>
      <c r="E2315" s="139">
        <v>226.9</v>
      </c>
    </row>
    <row r="2316" spans="1:5" ht="15" customHeight="1" x14ac:dyDescent="0.25">
      <c r="A2316" s="136" t="s">
        <v>9324</v>
      </c>
      <c r="B2316" s="136"/>
      <c r="C2316" s="136" t="s">
        <v>20217</v>
      </c>
      <c r="D2316" s="137" t="s">
        <v>2</v>
      </c>
      <c r="E2316" s="139">
        <v>152.13999999999999</v>
      </c>
    </row>
    <row r="2317" spans="1:5" ht="15" customHeight="1" x14ac:dyDescent="0.25">
      <c r="A2317" s="136" t="s">
        <v>20218</v>
      </c>
      <c r="B2317" s="136"/>
      <c r="C2317" s="136" t="s">
        <v>20219</v>
      </c>
      <c r="D2317" s="137" t="s">
        <v>2</v>
      </c>
      <c r="E2317" s="139">
        <v>189.92</v>
      </c>
    </row>
    <row r="2318" spans="1:5" ht="15" customHeight="1" x14ac:dyDescent="0.25">
      <c r="A2318" s="136" t="s">
        <v>9325</v>
      </c>
      <c r="B2318" s="136"/>
      <c r="C2318" s="136" t="s">
        <v>20220</v>
      </c>
      <c r="D2318" s="137" t="s">
        <v>2</v>
      </c>
      <c r="E2318" s="139">
        <v>312.13</v>
      </c>
    </row>
    <row r="2319" spans="1:5" ht="15" customHeight="1" x14ac:dyDescent="0.25">
      <c r="A2319" s="136" t="s">
        <v>9326</v>
      </c>
      <c r="B2319" s="136"/>
      <c r="C2319" s="136" t="s">
        <v>20221</v>
      </c>
      <c r="D2319" s="137" t="s">
        <v>2</v>
      </c>
      <c r="E2319" s="139">
        <v>232.94</v>
      </c>
    </row>
    <row r="2320" spans="1:5" ht="15" customHeight="1" x14ac:dyDescent="0.25">
      <c r="A2320" s="136" t="s">
        <v>9327</v>
      </c>
      <c r="B2320" s="136"/>
      <c r="C2320" s="136" t="s">
        <v>20222</v>
      </c>
      <c r="D2320" s="137" t="s">
        <v>2</v>
      </c>
      <c r="E2320" s="139">
        <v>272.20999999999998</v>
      </c>
    </row>
    <row r="2321" spans="1:5" ht="15" customHeight="1" x14ac:dyDescent="0.25">
      <c r="A2321" s="136" t="s">
        <v>9328</v>
      </c>
      <c r="B2321" s="136"/>
      <c r="C2321" s="136" t="s">
        <v>28834</v>
      </c>
      <c r="D2321" s="137" t="s">
        <v>15645</v>
      </c>
      <c r="E2321" s="139">
        <v>720.55</v>
      </c>
    </row>
    <row r="2322" spans="1:5" ht="15" customHeight="1" x14ac:dyDescent="0.25">
      <c r="A2322" s="136" t="s">
        <v>9329</v>
      </c>
      <c r="B2322" s="136"/>
      <c r="C2322" s="136" t="s">
        <v>28835</v>
      </c>
      <c r="D2322" s="137" t="s">
        <v>15645</v>
      </c>
      <c r="E2322" s="139">
        <v>996.25</v>
      </c>
    </row>
    <row r="2323" spans="1:5" ht="15" customHeight="1" x14ac:dyDescent="0.25">
      <c r="A2323" s="136" t="s">
        <v>9330</v>
      </c>
      <c r="B2323" s="136"/>
      <c r="C2323" s="136" t="s">
        <v>28836</v>
      </c>
      <c r="D2323" s="137" t="s">
        <v>15645</v>
      </c>
      <c r="E2323" s="140">
        <v>46.24</v>
      </c>
    </row>
    <row r="2324" spans="1:5" ht="15" customHeight="1" x14ac:dyDescent="0.25">
      <c r="A2324" s="136" t="s">
        <v>9335</v>
      </c>
      <c r="B2324" s="136"/>
      <c r="C2324" s="136" t="s">
        <v>28837</v>
      </c>
      <c r="D2324" s="137" t="s">
        <v>15645</v>
      </c>
      <c r="E2324" s="139">
        <v>229.61</v>
      </c>
    </row>
    <row r="2325" spans="1:5" ht="15" customHeight="1" x14ac:dyDescent="0.25">
      <c r="A2325" s="136" t="s">
        <v>9336</v>
      </c>
      <c r="B2325" s="136"/>
      <c r="C2325" s="136" t="s">
        <v>28838</v>
      </c>
      <c r="D2325" s="137" t="s">
        <v>15645</v>
      </c>
      <c r="E2325" s="140">
        <v>59.75</v>
      </c>
    </row>
    <row r="2326" spans="1:5" ht="15" customHeight="1" x14ac:dyDescent="0.25">
      <c r="A2326" s="136" t="s">
        <v>9332</v>
      </c>
      <c r="B2326" s="136"/>
      <c r="C2326" s="136" t="s">
        <v>28839</v>
      </c>
      <c r="D2326" s="137" t="s">
        <v>15645</v>
      </c>
      <c r="E2326" s="140">
        <v>54.32</v>
      </c>
    </row>
    <row r="2327" spans="1:5" ht="15" customHeight="1" x14ac:dyDescent="0.25">
      <c r="A2327" s="136" t="s">
        <v>9331</v>
      </c>
      <c r="B2327" s="136"/>
      <c r="C2327" s="136" t="s">
        <v>28840</v>
      </c>
      <c r="D2327" s="137" t="s">
        <v>15645</v>
      </c>
      <c r="E2327" s="140">
        <v>55.18</v>
      </c>
    </row>
    <row r="2328" spans="1:5" ht="15" customHeight="1" x14ac:dyDescent="0.25">
      <c r="A2328" s="136" t="s">
        <v>9333</v>
      </c>
      <c r="B2328" s="136"/>
      <c r="C2328" s="136" t="s">
        <v>28841</v>
      </c>
      <c r="D2328" s="137" t="s">
        <v>15645</v>
      </c>
      <c r="E2328" s="140">
        <v>17.350000000000001</v>
      </c>
    </row>
    <row r="2329" spans="1:5" ht="15" customHeight="1" x14ac:dyDescent="0.25">
      <c r="A2329" s="136" t="s">
        <v>9334</v>
      </c>
      <c r="B2329" s="136"/>
      <c r="C2329" s="136" t="s">
        <v>28842</v>
      </c>
      <c r="D2329" s="137" t="s">
        <v>15645</v>
      </c>
      <c r="E2329" s="140">
        <v>17.57</v>
      </c>
    </row>
    <row r="2330" spans="1:5" ht="15" customHeight="1" x14ac:dyDescent="0.25">
      <c r="A2330" s="136" t="s">
        <v>9337</v>
      </c>
      <c r="B2330" s="136"/>
      <c r="C2330" s="136" t="s">
        <v>28843</v>
      </c>
      <c r="D2330" s="137" t="s">
        <v>15645</v>
      </c>
      <c r="E2330" s="140">
        <v>56.86</v>
      </c>
    </row>
    <row r="2331" spans="1:5" ht="15" customHeight="1" x14ac:dyDescent="0.25">
      <c r="A2331" s="136" t="s">
        <v>9338</v>
      </c>
      <c r="B2331" s="136"/>
      <c r="C2331" s="136" t="s">
        <v>34579</v>
      </c>
      <c r="D2331" s="137" t="s">
        <v>15645</v>
      </c>
      <c r="E2331" s="139">
        <v>155.35</v>
      </c>
    </row>
    <row r="2332" spans="1:5" ht="15" customHeight="1" x14ac:dyDescent="0.25">
      <c r="A2332" s="136" t="s">
        <v>9339</v>
      </c>
      <c r="B2332" s="136"/>
      <c r="C2332" s="136" t="s">
        <v>34580</v>
      </c>
      <c r="D2332" s="137" t="s">
        <v>15645</v>
      </c>
      <c r="E2332" s="139">
        <v>305.3</v>
      </c>
    </row>
    <row r="2333" spans="1:5" ht="15" customHeight="1" x14ac:dyDescent="0.25">
      <c r="A2333" s="136" t="s">
        <v>9340</v>
      </c>
      <c r="B2333" s="136"/>
      <c r="C2333" s="136" t="s">
        <v>34581</v>
      </c>
      <c r="D2333" s="137" t="s">
        <v>15645</v>
      </c>
      <c r="E2333" s="139">
        <v>216.45</v>
      </c>
    </row>
    <row r="2334" spans="1:5" ht="15" customHeight="1" x14ac:dyDescent="0.25">
      <c r="A2334" s="136" t="s">
        <v>9341</v>
      </c>
      <c r="B2334" s="136"/>
      <c r="C2334" s="136" t="s">
        <v>9342</v>
      </c>
      <c r="D2334" s="137" t="s">
        <v>15645</v>
      </c>
      <c r="E2334" s="139">
        <v>136.19999999999999</v>
      </c>
    </row>
    <row r="2335" spans="1:5" ht="15" customHeight="1" x14ac:dyDescent="0.25">
      <c r="A2335" s="136" t="s">
        <v>9343</v>
      </c>
      <c r="B2335" s="136"/>
      <c r="C2335" s="136" t="s">
        <v>9344</v>
      </c>
      <c r="D2335" s="137" t="s">
        <v>15645</v>
      </c>
      <c r="E2335" s="139">
        <v>175.45</v>
      </c>
    </row>
    <row r="2336" spans="1:5" ht="15" customHeight="1" x14ac:dyDescent="0.25">
      <c r="A2336" s="136" t="s">
        <v>9345</v>
      </c>
      <c r="B2336" s="136"/>
      <c r="C2336" s="136" t="s">
        <v>9346</v>
      </c>
      <c r="D2336" s="137" t="s">
        <v>15645</v>
      </c>
      <c r="E2336" s="139">
        <v>239.72</v>
      </c>
    </row>
    <row r="2337" spans="1:5" ht="15" customHeight="1" x14ac:dyDescent="0.25">
      <c r="A2337" s="136" t="s">
        <v>9347</v>
      </c>
      <c r="B2337" s="136"/>
      <c r="C2337" s="136" t="s">
        <v>9348</v>
      </c>
      <c r="D2337" s="137" t="s">
        <v>15645</v>
      </c>
      <c r="E2337" s="139">
        <v>150.12</v>
      </c>
    </row>
    <row r="2338" spans="1:5" ht="15" customHeight="1" x14ac:dyDescent="0.25">
      <c r="A2338" s="136" t="s">
        <v>9349</v>
      </c>
      <c r="B2338" s="136"/>
      <c r="C2338" s="136" t="s">
        <v>9350</v>
      </c>
      <c r="D2338" s="137" t="s">
        <v>15645</v>
      </c>
      <c r="E2338" s="139">
        <v>415.02</v>
      </c>
    </row>
    <row r="2339" spans="1:5" ht="15" customHeight="1" x14ac:dyDescent="0.25">
      <c r="A2339" s="136" t="s">
        <v>9351</v>
      </c>
      <c r="B2339" s="136"/>
      <c r="C2339" s="136" t="s">
        <v>9352</v>
      </c>
      <c r="D2339" s="137" t="s">
        <v>15645</v>
      </c>
      <c r="E2339" s="139">
        <v>288.82</v>
      </c>
    </row>
    <row r="2340" spans="1:5" ht="15" customHeight="1" x14ac:dyDescent="0.25">
      <c r="A2340" s="136" t="s">
        <v>9353</v>
      </c>
      <c r="B2340" s="136"/>
      <c r="C2340" s="136" t="s">
        <v>9354</v>
      </c>
      <c r="D2340" s="137" t="s">
        <v>15645</v>
      </c>
      <c r="E2340" s="139">
        <v>434.56</v>
      </c>
    </row>
    <row r="2341" spans="1:5" ht="15" customHeight="1" x14ac:dyDescent="0.25">
      <c r="A2341" s="136" t="s">
        <v>9355</v>
      </c>
      <c r="B2341" s="136"/>
      <c r="C2341" s="136" t="s">
        <v>9356</v>
      </c>
      <c r="D2341" s="137" t="s">
        <v>15645</v>
      </c>
      <c r="E2341" s="139">
        <v>431.76</v>
      </c>
    </row>
    <row r="2342" spans="1:5" ht="15" customHeight="1" x14ac:dyDescent="0.25">
      <c r="A2342" s="136" t="s">
        <v>9357</v>
      </c>
      <c r="B2342" s="136"/>
      <c r="C2342" s="136" t="s">
        <v>9358</v>
      </c>
      <c r="D2342" s="137" t="s">
        <v>15645</v>
      </c>
      <c r="E2342" s="139">
        <v>340.99</v>
      </c>
    </row>
    <row r="2343" spans="1:5" ht="15" customHeight="1" x14ac:dyDescent="0.25">
      <c r="A2343" s="136" t="s">
        <v>9359</v>
      </c>
      <c r="B2343" s="136"/>
      <c r="C2343" s="136" t="s">
        <v>9360</v>
      </c>
      <c r="D2343" s="137" t="s">
        <v>15645</v>
      </c>
      <c r="E2343" s="139">
        <v>281.16000000000003</v>
      </c>
    </row>
    <row r="2344" spans="1:5" ht="15" customHeight="1" x14ac:dyDescent="0.25">
      <c r="A2344" s="136" t="s">
        <v>9361</v>
      </c>
      <c r="B2344" s="136"/>
      <c r="C2344" s="136" t="s">
        <v>9362</v>
      </c>
      <c r="D2344" s="137" t="s">
        <v>15645</v>
      </c>
      <c r="E2344" s="139">
        <v>154.96</v>
      </c>
    </row>
    <row r="2345" spans="1:5" ht="15" customHeight="1" x14ac:dyDescent="0.25">
      <c r="A2345" s="136" t="s">
        <v>9363</v>
      </c>
      <c r="B2345" s="136"/>
      <c r="C2345" s="136" t="s">
        <v>9364</v>
      </c>
      <c r="D2345" s="137" t="s">
        <v>15645</v>
      </c>
      <c r="E2345" s="139">
        <v>194.66</v>
      </c>
    </row>
    <row r="2346" spans="1:5" ht="15" customHeight="1" x14ac:dyDescent="0.25">
      <c r="A2346" s="136" t="s">
        <v>9365</v>
      </c>
      <c r="B2346" s="136"/>
      <c r="C2346" s="136" t="s">
        <v>9366</v>
      </c>
      <c r="D2346" s="137" t="s">
        <v>15645</v>
      </c>
      <c r="E2346" s="139">
        <v>314.14999999999998</v>
      </c>
    </row>
    <row r="2347" spans="1:5" ht="15" customHeight="1" x14ac:dyDescent="0.25">
      <c r="A2347" s="136" t="s">
        <v>9367</v>
      </c>
      <c r="B2347" s="136"/>
      <c r="C2347" s="136" t="s">
        <v>9368</v>
      </c>
      <c r="D2347" s="137" t="s">
        <v>15645</v>
      </c>
      <c r="E2347" s="139">
        <v>580.79999999999995</v>
      </c>
    </row>
    <row r="2348" spans="1:5" ht="15" customHeight="1" x14ac:dyDescent="0.25">
      <c r="A2348" s="136" t="s">
        <v>9369</v>
      </c>
      <c r="B2348" s="136"/>
      <c r="C2348" s="136" t="s">
        <v>14612</v>
      </c>
      <c r="D2348" s="137" t="s">
        <v>2</v>
      </c>
      <c r="E2348" s="140">
        <v>27.62</v>
      </c>
    </row>
    <row r="2349" spans="1:5" ht="15" customHeight="1" x14ac:dyDescent="0.25">
      <c r="A2349" s="136" t="s">
        <v>9370</v>
      </c>
      <c r="B2349" s="136"/>
      <c r="C2349" s="136" t="s">
        <v>14613</v>
      </c>
      <c r="D2349" s="137" t="s">
        <v>2</v>
      </c>
      <c r="E2349" s="140">
        <v>30.66</v>
      </c>
    </row>
    <row r="2350" spans="1:5" ht="15" customHeight="1" x14ac:dyDescent="0.25">
      <c r="A2350" s="136" t="s">
        <v>9371</v>
      </c>
      <c r="B2350" s="136"/>
      <c r="C2350" s="136" t="s">
        <v>14614</v>
      </c>
      <c r="D2350" s="137" t="s">
        <v>2</v>
      </c>
      <c r="E2350" s="140">
        <v>37.270000000000003</v>
      </c>
    </row>
    <row r="2351" spans="1:5" ht="15" customHeight="1" x14ac:dyDescent="0.25">
      <c r="A2351" s="136" t="s">
        <v>9372</v>
      </c>
      <c r="B2351" s="136"/>
      <c r="C2351" s="136" t="s">
        <v>9373</v>
      </c>
      <c r="D2351" s="137" t="s">
        <v>15645</v>
      </c>
      <c r="E2351" s="140">
        <v>11</v>
      </c>
    </row>
    <row r="2352" spans="1:5" ht="15" customHeight="1" x14ac:dyDescent="0.25">
      <c r="A2352" s="136" t="s">
        <v>9375</v>
      </c>
      <c r="B2352" s="136"/>
      <c r="C2352" s="136" t="s">
        <v>9376</v>
      </c>
      <c r="D2352" s="137" t="s">
        <v>2</v>
      </c>
      <c r="E2352" s="140">
        <v>27.2</v>
      </c>
    </row>
    <row r="2353" spans="1:5" ht="15" customHeight="1" x14ac:dyDescent="0.25">
      <c r="A2353" s="136" t="s">
        <v>9374</v>
      </c>
      <c r="B2353" s="136"/>
      <c r="C2353" s="136" t="s">
        <v>14615</v>
      </c>
      <c r="D2353" s="137" t="s">
        <v>15645</v>
      </c>
      <c r="E2353" s="140">
        <v>14.65</v>
      </c>
    </row>
    <row r="2354" spans="1:5" ht="15" customHeight="1" x14ac:dyDescent="0.25">
      <c r="A2354" s="136" t="s">
        <v>9377</v>
      </c>
      <c r="B2354" s="136"/>
      <c r="C2354" s="136" t="s">
        <v>14616</v>
      </c>
      <c r="D2354" s="137" t="s">
        <v>15645</v>
      </c>
      <c r="E2354" s="138">
        <v>3.89</v>
      </c>
    </row>
    <row r="2355" spans="1:5" ht="15" customHeight="1" x14ac:dyDescent="0.25">
      <c r="A2355" s="136" t="s">
        <v>9378</v>
      </c>
      <c r="B2355" s="136"/>
      <c r="C2355" s="136" t="s">
        <v>14617</v>
      </c>
      <c r="D2355" s="137" t="s">
        <v>15645</v>
      </c>
      <c r="E2355" s="138">
        <v>2.4700000000000002</v>
      </c>
    </row>
    <row r="2356" spans="1:5" ht="15" customHeight="1" x14ac:dyDescent="0.25">
      <c r="A2356" s="136" t="s">
        <v>9379</v>
      </c>
      <c r="B2356" s="136"/>
      <c r="C2356" s="136" t="s">
        <v>14618</v>
      </c>
      <c r="D2356" s="137" t="s">
        <v>15645</v>
      </c>
      <c r="E2356" s="139">
        <v>165.11</v>
      </c>
    </row>
    <row r="2357" spans="1:5" ht="15" customHeight="1" x14ac:dyDescent="0.25">
      <c r="A2357" s="136" t="s">
        <v>14619</v>
      </c>
      <c r="B2357" s="136"/>
      <c r="C2357" s="136" t="s">
        <v>14620</v>
      </c>
      <c r="D2357" s="137" t="s">
        <v>15645</v>
      </c>
      <c r="E2357" s="140">
        <v>82.23</v>
      </c>
    </row>
    <row r="2358" spans="1:5" ht="15" customHeight="1" x14ac:dyDescent="0.25">
      <c r="A2358" s="136" t="s">
        <v>14621</v>
      </c>
      <c r="B2358" s="136"/>
      <c r="C2358" s="136" t="s">
        <v>14622</v>
      </c>
      <c r="D2358" s="137" t="s">
        <v>15645</v>
      </c>
      <c r="E2358" s="140">
        <v>82.23</v>
      </c>
    </row>
    <row r="2359" spans="1:5" ht="15" customHeight="1" x14ac:dyDescent="0.25">
      <c r="A2359" s="136" t="s">
        <v>14623</v>
      </c>
      <c r="B2359" s="136"/>
      <c r="C2359" s="136" t="s">
        <v>14624</v>
      </c>
      <c r="D2359" s="137" t="s">
        <v>15645</v>
      </c>
      <c r="E2359" s="139">
        <v>104.47</v>
      </c>
    </row>
    <row r="2360" spans="1:5" ht="15" customHeight="1" x14ac:dyDescent="0.25">
      <c r="A2360" s="136" t="s">
        <v>14625</v>
      </c>
      <c r="B2360" s="136"/>
      <c r="C2360" s="136" t="s">
        <v>14626</v>
      </c>
      <c r="D2360" s="137" t="s">
        <v>15645</v>
      </c>
      <c r="E2360" s="139">
        <v>104.47</v>
      </c>
    </row>
    <row r="2361" spans="1:5" ht="15" customHeight="1" x14ac:dyDescent="0.25">
      <c r="A2361" s="136" t="s">
        <v>9380</v>
      </c>
      <c r="B2361" s="136"/>
      <c r="C2361" s="136" t="s">
        <v>14627</v>
      </c>
      <c r="D2361" s="137" t="s">
        <v>15645</v>
      </c>
      <c r="E2361" s="139">
        <v>104.47</v>
      </c>
    </row>
    <row r="2362" spans="1:5" ht="15" customHeight="1" x14ac:dyDescent="0.25">
      <c r="A2362" s="136" t="s">
        <v>14628</v>
      </c>
      <c r="B2362" s="136"/>
      <c r="C2362" s="136" t="s">
        <v>14629</v>
      </c>
      <c r="D2362" s="137" t="s">
        <v>15645</v>
      </c>
      <c r="E2362" s="139">
        <v>104.47</v>
      </c>
    </row>
    <row r="2363" spans="1:5" ht="15" customHeight="1" x14ac:dyDescent="0.25">
      <c r="A2363" s="136" t="s">
        <v>9381</v>
      </c>
      <c r="B2363" s="136"/>
      <c r="C2363" s="136" t="s">
        <v>14630</v>
      </c>
      <c r="D2363" s="137" t="s">
        <v>15645</v>
      </c>
      <c r="E2363" s="139">
        <v>100.47</v>
      </c>
    </row>
    <row r="2364" spans="1:5" ht="15" customHeight="1" x14ac:dyDescent="0.25">
      <c r="A2364" s="136" t="s">
        <v>14631</v>
      </c>
      <c r="B2364" s="136"/>
      <c r="C2364" s="136" t="s">
        <v>14632</v>
      </c>
      <c r="D2364" s="137" t="s">
        <v>15645</v>
      </c>
      <c r="E2364" s="140">
        <v>95.37</v>
      </c>
    </row>
    <row r="2365" spans="1:5" ht="15" customHeight="1" x14ac:dyDescent="0.25">
      <c r="A2365" s="136" t="s">
        <v>14633</v>
      </c>
      <c r="B2365" s="136"/>
      <c r="C2365" s="136" t="s">
        <v>14634</v>
      </c>
      <c r="D2365" s="137" t="s">
        <v>15645</v>
      </c>
      <c r="E2365" s="140">
        <v>96.65</v>
      </c>
    </row>
    <row r="2366" spans="1:5" ht="15" customHeight="1" x14ac:dyDescent="0.25">
      <c r="A2366" s="136" t="s">
        <v>14635</v>
      </c>
      <c r="B2366" s="136"/>
      <c r="C2366" s="136" t="s">
        <v>14636</v>
      </c>
      <c r="D2366" s="137" t="s">
        <v>15645</v>
      </c>
      <c r="E2366" s="140">
        <v>74.12</v>
      </c>
    </row>
    <row r="2367" spans="1:5" ht="15" customHeight="1" x14ac:dyDescent="0.25">
      <c r="A2367" s="136" t="s">
        <v>14637</v>
      </c>
      <c r="B2367" s="136"/>
      <c r="C2367" s="136" t="s">
        <v>14638</v>
      </c>
      <c r="D2367" s="137" t="s">
        <v>15645</v>
      </c>
      <c r="E2367" s="140">
        <v>81.77</v>
      </c>
    </row>
    <row r="2368" spans="1:5" ht="15" customHeight="1" x14ac:dyDescent="0.25">
      <c r="A2368" s="136" t="s">
        <v>14639</v>
      </c>
      <c r="B2368" s="136"/>
      <c r="C2368" s="136" t="s">
        <v>14640</v>
      </c>
      <c r="D2368" s="137" t="s">
        <v>15645</v>
      </c>
      <c r="E2368" s="140">
        <v>75.89</v>
      </c>
    </row>
    <row r="2369" spans="1:5" ht="15" customHeight="1" x14ac:dyDescent="0.25">
      <c r="A2369" s="136" t="s">
        <v>9382</v>
      </c>
      <c r="B2369" s="136"/>
      <c r="C2369" s="136" t="s">
        <v>14641</v>
      </c>
      <c r="D2369" s="137" t="s">
        <v>15645</v>
      </c>
      <c r="E2369" s="139">
        <v>100.74</v>
      </c>
    </row>
    <row r="2370" spans="1:5" ht="15" customHeight="1" x14ac:dyDescent="0.25">
      <c r="A2370" s="136" t="s">
        <v>14642</v>
      </c>
      <c r="B2370" s="136"/>
      <c r="C2370" s="136" t="s">
        <v>14643</v>
      </c>
      <c r="D2370" s="137" t="s">
        <v>15645</v>
      </c>
      <c r="E2370" s="140">
        <v>82.24</v>
      </c>
    </row>
    <row r="2371" spans="1:5" ht="15" customHeight="1" x14ac:dyDescent="0.25">
      <c r="A2371" s="136" t="s">
        <v>14644</v>
      </c>
      <c r="B2371" s="136"/>
      <c r="C2371" s="136" t="s">
        <v>14645</v>
      </c>
      <c r="D2371" s="137" t="s">
        <v>15645</v>
      </c>
      <c r="E2371" s="140">
        <v>96.65</v>
      </c>
    </row>
    <row r="2372" spans="1:5" ht="15" customHeight="1" x14ac:dyDescent="0.25">
      <c r="A2372" s="136" t="s">
        <v>14646</v>
      </c>
      <c r="B2372" s="136"/>
      <c r="C2372" s="136" t="s">
        <v>14647</v>
      </c>
      <c r="D2372" s="137" t="s">
        <v>15645</v>
      </c>
      <c r="E2372" s="140">
        <v>96.64</v>
      </c>
    </row>
    <row r="2373" spans="1:5" ht="15" customHeight="1" x14ac:dyDescent="0.25">
      <c r="A2373" s="136" t="s">
        <v>9383</v>
      </c>
      <c r="B2373" s="136"/>
      <c r="C2373" s="136" t="s">
        <v>14648</v>
      </c>
      <c r="D2373" s="137" t="s">
        <v>15645</v>
      </c>
      <c r="E2373" s="139">
        <v>101.23</v>
      </c>
    </row>
    <row r="2374" spans="1:5" ht="15" customHeight="1" x14ac:dyDescent="0.25">
      <c r="A2374" s="136" t="s">
        <v>14649</v>
      </c>
      <c r="B2374" s="136"/>
      <c r="C2374" s="136" t="s">
        <v>14650</v>
      </c>
      <c r="D2374" s="137" t="s">
        <v>15645</v>
      </c>
      <c r="E2374" s="140">
        <v>77.900000000000006</v>
      </c>
    </row>
    <row r="2375" spans="1:5" ht="15" customHeight="1" x14ac:dyDescent="0.25">
      <c r="A2375" s="136" t="s">
        <v>14651</v>
      </c>
      <c r="B2375" s="136"/>
      <c r="C2375" s="136" t="s">
        <v>14652</v>
      </c>
      <c r="D2375" s="137" t="s">
        <v>2</v>
      </c>
      <c r="E2375" s="140">
        <v>56</v>
      </c>
    </row>
    <row r="2376" spans="1:5" ht="15" customHeight="1" x14ac:dyDescent="0.25">
      <c r="A2376" s="136" t="s">
        <v>14653</v>
      </c>
      <c r="B2376" s="136"/>
      <c r="C2376" s="136" t="s">
        <v>14654</v>
      </c>
      <c r="D2376" s="137" t="s">
        <v>2</v>
      </c>
      <c r="E2376" s="140">
        <v>43.75</v>
      </c>
    </row>
    <row r="2377" spans="1:5" ht="15" customHeight="1" x14ac:dyDescent="0.25">
      <c r="A2377" s="136" t="s">
        <v>14655</v>
      </c>
      <c r="B2377" s="136"/>
      <c r="C2377" s="136" t="s">
        <v>14656</v>
      </c>
      <c r="D2377" s="137" t="s">
        <v>2</v>
      </c>
      <c r="E2377" s="140">
        <v>18.25</v>
      </c>
    </row>
    <row r="2378" spans="1:5" ht="15" customHeight="1" x14ac:dyDescent="0.25">
      <c r="A2378" s="136" t="s">
        <v>14657</v>
      </c>
      <c r="B2378" s="136"/>
      <c r="C2378" s="136" t="s">
        <v>14658</v>
      </c>
      <c r="D2378" s="137" t="s">
        <v>2</v>
      </c>
      <c r="E2378" s="140">
        <v>64.5</v>
      </c>
    </row>
    <row r="2379" spans="1:5" ht="15" customHeight="1" x14ac:dyDescent="0.25">
      <c r="A2379" s="136" t="s">
        <v>9385</v>
      </c>
      <c r="B2379" s="136"/>
      <c r="C2379" s="136" t="s">
        <v>14659</v>
      </c>
      <c r="D2379" s="137" t="s">
        <v>15645</v>
      </c>
      <c r="E2379" s="140">
        <v>24.44</v>
      </c>
    </row>
    <row r="2380" spans="1:5" ht="15" customHeight="1" x14ac:dyDescent="0.25">
      <c r="A2380" s="136" t="s">
        <v>14660</v>
      </c>
      <c r="B2380" s="136"/>
      <c r="C2380" s="136" t="s">
        <v>14661</v>
      </c>
      <c r="D2380" s="137" t="s">
        <v>15645</v>
      </c>
      <c r="E2380" s="139">
        <v>176</v>
      </c>
    </row>
    <row r="2381" spans="1:5" ht="15" customHeight="1" x14ac:dyDescent="0.25">
      <c r="A2381" s="136" t="s">
        <v>9384</v>
      </c>
      <c r="B2381" s="136"/>
      <c r="C2381" s="136" t="s">
        <v>14662</v>
      </c>
      <c r="D2381" s="137" t="s">
        <v>15645</v>
      </c>
      <c r="E2381" s="139">
        <v>176</v>
      </c>
    </row>
    <row r="2382" spans="1:5" ht="15" customHeight="1" x14ac:dyDescent="0.25">
      <c r="A2382" s="136" t="s">
        <v>28844</v>
      </c>
      <c r="B2382" s="136"/>
      <c r="C2382" s="136" t="s">
        <v>28845</v>
      </c>
      <c r="D2382" s="137" t="s">
        <v>39</v>
      </c>
      <c r="E2382" s="139">
        <v>793.15</v>
      </c>
    </row>
    <row r="2383" spans="1:5" ht="15" customHeight="1" x14ac:dyDescent="0.25">
      <c r="A2383" s="136" t="s">
        <v>9388</v>
      </c>
      <c r="B2383" s="136"/>
      <c r="C2383" s="136" t="s">
        <v>28846</v>
      </c>
      <c r="D2383" s="137" t="s">
        <v>15645</v>
      </c>
      <c r="E2383" s="139">
        <v>249.94</v>
      </c>
    </row>
    <row r="2384" spans="1:5" ht="15" customHeight="1" x14ac:dyDescent="0.25">
      <c r="A2384" s="136" t="s">
        <v>28847</v>
      </c>
      <c r="B2384" s="136"/>
      <c r="C2384" s="136" t="s">
        <v>28848</v>
      </c>
      <c r="D2384" s="137" t="s">
        <v>15645</v>
      </c>
      <c r="E2384" s="140">
        <v>65.400000000000006</v>
      </c>
    </row>
    <row r="2385" spans="1:5" ht="15" customHeight="1" x14ac:dyDescent="0.25">
      <c r="A2385" s="136" t="s">
        <v>9389</v>
      </c>
      <c r="B2385" s="136"/>
      <c r="C2385" s="136" t="s">
        <v>28849</v>
      </c>
      <c r="D2385" s="137" t="s">
        <v>3</v>
      </c>
      <c r="E2385" s="138">
        <v>2.59</v>
      </c>
    </row>
    <row r="2386" spans="1:5" ht="15" customHeight="1" x14ac:dyDescent="0.25">
      <c r="A2386" s="136" t="s">
        <v>9390</v>
      </c>
      <c r="B2386" s="136"/>
      <c r="C2386" s="136" t="s">
        <v>28850</v>
      </c>
      <c r="D2386" s="137" t="s">
        <v>3</v>
      </c>
      <c r="E2386" s="138">
        <v>3.36</v>
      </c>
    </row>
    <row r="2387" spans="1:5" ht="15" customHeight="1" x14ac:dyDescent="0.25">
      <c r="A2387" s="136" t="s">
        <v>9391</v>
      </c>
      <c r="B2387" s="136"/>
      <c r="C2387" s="136" t="s">
        <v>28851</v>
      </c>
      <c r="D2387" s="137" t="s">
        <v>3</v>
      </c>
      <c r="E2387" s="138">
        <v>5.54</v>
      </c>
    </row>
    <row r="2388" spans="1:5" ht="15" customHeight="1" x14ac:dyDescent="0.25">
      <c r="A2388" s="136" t="s">
        <v>9392</v>
      </c>
      <c r="B2388" s="136"/>
      <c r="C2388" s="136" t="s">
        <v>9393</v>
      </c>
      <c r="D2388" s="137" t="s">
        <v>3</v>
      </c>
      <c r="E2388" s="138">
        <v>3.5</v>
      </c>
    </row>
    <row r="2389" spans="1:5" ht="15" customHeight="1" x14ac:dyDescent="0.25">
      <c r="A2389" s="136" t="s">
        <v>9394</v>
      </c>
      <c r="B2389" s="136"/>
      <c r="C2389" s="136" t="s">
        <v>9395</v>
      </c>
      <c r="D2389" s="137" t="s">
        <v>3</v>
      </c>
      <c r="E2389" s="138">
        <v>5.45</v>
      </c>
    </row>
    <row r="2390" spans="1:5" ht="15" customHeight="1" x14ac:dyDescent="0.25">
      <c r="A2390" s="136" t="s">
        <v>9396</v>
      </c>
      <c r="B2390" s="136"/>
      <c r="C2390" s="136" t="s">
        <v>9397</v>
      </c>
      <c r="D2390" s="137" t="s">
        <v>3</v>
      </c>
      <c r="E2390" s="138">
        <v>7.01</v>
      </c>
    </row>
    <row r="2391" spans="1:5" ht="15" customHeight="1" x14ac:dyDescent="0.25">
      <c r="A2391" s="136" t="s">
        <v>9398</v>
      </c>
      <c r="B2391" s="136"/>
      <c r="C2391" s="136" t="s">
        <v>9399</v>
      </c>
      <c r="D2391" s="137" t="s">
        <v>3</v>
      </c>
      <c r="E2391" s="138">
        <v>9.81</v>
      </c>
    </row>
    <row r="2392" spans="1:5" ht="15" customHeight="1" x14ac:dyDescent="0.25">
      <c r="A2392" s="136" t="s">
        <v>9400</v>
      </c>
      <c r="B2392" s="136"/>
      <c r="C2392" s="136" t="s">
        <v>9401</v>
      </c>
      <c r="D2392" s="137" t="s">
        <v>3</v>
      </c>
      <c r="E2392" s="140">
        <v>10.67</v>
      </c>
    </row>
    <row r="2393" spans="1:5" ht="15" customHeight="1" x14ac:dyDescent="0.25">
      <c r="A2393" s="136" t="s">
        <v>9402</v>
      </c>
      <c r="B2393" s="136"/>
      <c r="C2393" s="136" t="s">
        <v>9403</v>
      </c>
      <c r="D2393" s="137" t="s">
        <v>3</v>
      </c>
      <c r="E2393" s="140">
        <v>13.64</v>
      </c>
    </row>
    <row r="2394" spans="1:5" ht="15" customHeight="1" x14ac:dyDescent="0.25">
      <c r="A2394" s="136" t="s">
        <v>9404</v>
      </c>
      <c r="B2394" s="136"/>
      <c r="C2394" s="136" t="s">
        <v>28852</v>
      </c>
      <c r="D2394" s="137" t="s">
        <v>3</v>
      </c>
      <c r="E2394" s="140">
        <v>41.25</v>
      </c>
    </row>
    <row r="2395" spans="1:5" ht="15" customHeight="1" x14ac:dyDescent="0.25">
      <c r="A2395" s="136" t="s">
        <v>9405</v>
      </c>
      <c r="B2395" s="136"/>
      <c r="C2395" s="136" t="s">
        <v>28853</v>
      </c>
      <c r="D2395" s="137" t="s">
        <v>3</v>
      </c>
      <c r="E2395" s="140">
        <v>27.5</v>
      </c>
    </row>
    <row r="2396" spans="1:5" ht="15" customHeight="1" x14ac:dyDescent="0.25">
      <c r="A2396" s="136" t="s">
        <v>9406</v>
      </c>
      <c r="B2396" s="136"/>
      <c r="C2396" s="136" t="s">
        <v>28854</v>
      </c>
      <c r="D2396" s="137" t="s">
        <v>3</v>
      </c>
      <c r="E2396" s="140">
        <v>22.54</v>
      </c>
    </row>
    <row r="2397" spans="1:5" ht="15" customHeight="1" x14ac:dyDescent="0.25">
      <c r="A2397" s="136" t="s">
        <v>9407</v>
      </c>
      <c r="B2397" s="136"/>
      <c r="C2397" s="136" t="s">
        <v>28855</v>
      </c>
      <c r="D2397" s="137" t="s">
        <v>3</v>
      </c>
      <c r="E2397" s="140">
        <v>16.05</v>
      </c>
    </row>
    <row r="2398" spans="1:5" ht="15" customHeight="1" x14ac:dyDescent="0.25">
      <c r="A2398" s="136" t="s">
        <v>9408</v>
      </c>
      <c r="B2398" s="136"/>
      <c r="C2398" s="136" t="s">
        <v>28856</v>
      </c>
      <c r="D2398" s="137" t="s">
        <v>3</v>
      </c>
      <c r="E2398" s="138">
        <v>6.76</v>
      </c>
    </row>
    <row r="2399" spans="1:5" ht="15" customHeight="1" x14ac:dyDescent="0.25">
      <c r="A2399" s="136" t="s">
        <v>9409</v>
      </c>
      <c r="B2399" s="136"/>
      <c r="C2399" s="136" t="s">
        <v>28857</v>
      </c>
      <c r="D2399" s="137" t="s">
        <v>3</v>
      </c>
      <c r="E2399" s="138">
        <v>9.49</v>
      </c>
    </row>
    <row r="2400" spans="1:5" ht="15" customHeight="1" x14ac:dyDescent="0.25">
      <c r="A2400" s="136" t="s">
        <v>28858</v>
      </c>
      <c r="B2400" s="136"/>
      <c r="C2400" s="136" t="s">
        <v>28859</v>
      </c>
      <c r="D2400" s="137" t="s">
        <v>2</v>
      </c>
      <c r="E2400" s="140">
        <v>37.99</v>
      </c>
    </row>
    <row r="2401" spans="1:5" ht="15" customHeight="1" x14ac:dyDescent="0.25">
      <c r="A2401" s="136" t="s">
        <v>9410</v>
      </c>
      <c r="B2401" s="136"/>
      <c r="C2401" s="136" t="s">
        <v>9411</v>
      </c>
      <c r="D2401" s="137" t="s">
        <v>2</v>
      </c>
      <c r="E2401" s="138">
        <v>8.48</v>
      </c>
    </row>
    <row r="2402" spans="1:5" ht="15" customHeight="1" x14ac:dyDescent="0.25">
      <c r="A2402" s="136" t="s">
        <v>9412</v>
      </c>
      <c r="B2402" s="136"/>
      <c r="C2402" s="136" t="s">
        <v>9413</v>
      </c>
      <c r="D2402" s="137" t="s">
        <v>15645</v>
      </c>
      <c r="E2402" s="138">
        <v>6.04</v>
      </c>
    </row>
    <row r="2403" spans="1:5" ht="15" customHeight="1" x14ac:dyDescent="0.25">
      <c r="A2403" s="136" t="s">
        <v>9414</v>
      </c>
      <c r="B2403" s="136"/>
      <c r="C2403" s="136" t="s">
        <v>9415</v>
      </c>
      <c r="D2403" s="137" t="s">
        <v>15645</v>
      </c>
      <c r="E2403" s="138">
        <v>7.42</v>
      </c>
    </row>
    <row r="2404" spans="1:5" ht="15" customHeight="1" x14ac:dyDescent="0.25">
      <c r="A2404" s="136" t="s">
        <v>9416</v>
      </c>
      <c r="B2404" s="136"/>
      <c r="C2404" s="136" t="s">
        <v>9417</v>
      </c>
      <c r="D2404" s="137" t="s">
        <v>15645</v>
      </c>
      <c r="E2404" s="138">
        <v>6.86</v>
      </c>
    </row>
    <row r="2405" spans="1:5" ht="15" customHeight="1" x14ac:dyDescent="0.25">
      <c r="A2405" s="136" t="s">
        <v>9418</v>
      </c>
      <c r="B2405" s="136"/>
      <c r="C2405" s="136" t="s">
        <v>9419</v>
      </c>
      <c r="D2405" s="137" t="s">
        <v>15645</v>
      </c>
      <c r="E2405" s="138">
        <v>7</v>
      </c>
    </row>
    <row r="2406" spans="1:5" ht="15" customHeight="1" x14ac:dyDescent="0.25">
      <c r="A2406" s="136" t="s">
        <v>9420</v>
      </c>
      <c r="B2406" s="136"/>
      <c r="C2406" s="136" t="s">
        <v>9421</v>
      </c>
      <c r="D2406" s="137" t="s">
        <v>2</v>
      </c>
      <c r="E2406" s="140">
        <v>31.08</v>
      </c>
    </row>
    <row r="2407" spans="1:5" ht="15" customHeight="1" x14ac:dyDescent="0.25">
      <c r="A2407" s="136" t="s">
        <v>9422</v>
      </c>
      <c r="B2407" s="136"/>
      <c r="C2407" s="136" t="s">
        <v>9423</v>
      </c>
      <c r="D2407" s="137" t="s">
        <v>3</v>
      </c>
      <c r="E2407" s="138">
        <v>1.06</v>
      </c>
    </row>
    <row r="2408" spans="1:5" ht="15" customHeight="1" x14ac:dyDescent="0.25">
      <c r="A2408" s="136" t="s">
        <v>9424</v>
      </c>
      <c r="B2408" s="136"/>
      <c r="C2408" s="136" t="s">
        <v>9425</v>
      </c>
      <c r="D2408" s="137" t="s">
        <v>16570</v>
      </c>
      <c r="E2408" s="139">
        <v>161.76</v>
      </c>
    </row>
    <row r="2409" spans="1:5" ht="15" customHeight="1" x14ac:dyDescent="0.25">
      <c r="A2409" s="136" t="s">
        <v>9426</v>
      </c>
      <c r="B2409" s="136"/>
      <c r="C2409" s="136" t="s">
        <v>9427</v>
      </c>
      <c r="D2409" s="137" t="s">
        <v>16570</v>
      </c>
      <c r="E2409" s="139">
        <v>205.82</v>
      </c>
    </row>
    <row r="2410" spans="1:5" ht="15" customHeight="1" x14ac:dyDescent="0.25">
      <c r="A2410" s="136" t="s">
        <v>9428</v>
      </c>
      <c r="B2410" s="136"/>
      <c r="C2410" s="136" t="s">
        <v>9429</v>
      </c>
      <c r="D2410" s="137" t="s">
        <v>16570</v>
      </c>
      <c r="E2410" s="139">
        <v>117.29</v>
      </c>
    </row>
    <row r="2411" spans="1:5" ht="15" customHeight="1" x14ac:dyDescent="0.25">
      <c r="A2411" s="136" t="s">
        <v>9430</v>
      </c>
      <c r="B2411" s="136"/>
      <c r="C2411" s="136" t="s">
        <v>9431</v>
      </c>
      <c r="D2411" s="137" t="s">
        <v>16570</v>
      </c>
      <c r="E2411" s="139">
        <v>112.1</v>
      </c>
    </row>
    <row r="2412" spans="1:5" ht="15" customHeight="1" x14ac:dyDescent="0.25">
      <c r="A2412" s="136" t="s">
        <v>9432</v>
      </c>
      <c r="B2412" s="136"/>
      <c r="C2412" s="136" t="s">
        <v>9433</v>
      </c>
      <c r="D2412" s="137" t="s">
        <v>16570</v>
      </c>
      <c r="E2412" s="140">
        <v>49.69</v>
      </c>
    </row>
    <row r="2413" spans="1:5" ht="15" customHeight="1" x14ac:dyDescent="0.25">
      <c r="A2413" s="136" t="s">
        <v>9434</v>
      </c>
      <c r="B2413" s="136"/>
      <c r="C2413" s="136" t="s">
        <v>9435</v>
      </c>
      <c r="D2413" s="137" t="s">
        <v>16570</v>
      </c>
      <c r="E2413" s="140">
        <v>81.27</v>
      </c>
    </row>
    <row r="2414" spans="1:5" ht="15" customHeight="1" x14ac:dyDescent="0.25">
      <c r="A2414" s="136" t="s">
        <v>9436</v>
      </c>
      <c r="B2414" s="136"/>
      <c r="C2414" s="136" t="s">
        <v>9437</v>
      </c>
      <c r="D2414" s="137" t="s">
        <v>16570</v>
      </c>
      <c r="E2414" s="140">
        <v>94.11</v>
      </c>
    </row>
    <row r="2415" spans="1:5" ht="15" customHeight="1" x14ac:dyDescent="0.25">
      <c r="A2415" s="136" t="s">
        <v>9438</v>
      </c>
      <c r="B2415" s="136"/>
      <c r="C2415" s="136" t="s">
        <v>9439</v>
      </c>
      <c r="D2415" s="137" t="s">
        <v>16570</v>
      </c>
      <c r="E2415" s="139">
        <v>149.51</v>
      </c>
    </row>
    <row r="2416" spans="1:5" ht="15" customHeight="1" x14ac:dyDescent="0.25">
      <c r="A2416" s="136" t="s">
        <v>9440</v>
      </c>
      <c r="B2416" s="136"/>
      <c r="C2416" s="136" t="s">
        <v>9441</v>
      </c>
      <c r="D2416" s="137" t="s">
        <v>16570</v>
      </c>
      <c r="E2416" s="140">
        <v>79.180000000000007</v>
      </c>
    </row>
    <row r="2417" spans="1:5" ht="15" customHeight="1" x14ac:dyDescent="0.25">
      <c r="A2417" s="136" t="s">
        <v>9442</v>
      </c>
      <c r="B2417" s="136"/>
      <c r="C2417" s="136" t="s">
        <v>9443</v>
      </c>
      <c r="D2417" s="137" t="s">
        <v>16570</v>
      </c>
      <c r="E2417" s="140">
        <v>79.19</v>
      </c>
    </row>
    <row r="2418" spans="1:5" ht="15" customHeight="1" x14ac:dyDescent="0.25">
      <c r="A2418" s="136" t="s">
        <v>9444</v>
      </c>
      <c r="B2418" s="136"/>
      <c r="C2418" s="136" t="s">
        <v>9445</v>
      </c>
      <c r="D2418" s="137" t="s">
        <v>16570</v>
      </c>
      <c r="E2418" s="140">
        <v>61.34</v>
      </c>
    </row>
    <row r="2419" spans="1:5" ht="15" customHeight="1" x14ac:dyDescent="0.25">
      <c r="A2419" s="136" t="s">
        <v>9446</v>
      </c>
      <c r="B2419" s="136"/>
      <c r="C2419" s="136" t="s">
        <v>9447</v>
      </c>
      <c r="D2419" s="137" t="s">
        <v>16570</v>
      </c>
      <c r="E2419" s="140">
        <v>44.6</v>
      </c>
    </row>
    <row r="2420" spans="1:5" ht="15" customHeight="1" x14ac:dyDescent="0.25">
      <c r="A2420" s="136" t="s">
        <v>9448</v>
      </c>
      <c r="B2420" s="136"/>
      <c r="C2420" s="136" t="s">
        <v>9449</v>
      </c>
      <c r="D2420" s="137" t="s">
        <v>16570</v>
      </c>
      <c r="E2420" s="140">
        <v>38.659999999999997</v>
      </c>
    </row>
    <row r="2421" spans="1:5" ht="15" customHeight="1" x14ac:dyDescent="0.25">
      <c r="A2421" s="136" t="s">
        <v>9450</v>
      </c>
      <c r="B2421" s="136"/>
      <c r="C2421" s="136" t="s">
        <v>9451</v>
      </c>
      <c r="D2421" s="137" t="s">
        <v>16570</v>
      </c>
      <c r="E2421" s="139">
        <v>712.66</v>
      </c>
    </row>
    <row r="2422" spans="1:5" ht="15" customHeight="1" x14ac:dyDescent="0.25">
      <c r="A2422" s="136" t="s">
        <v>9452</v>
      </c>
      <c r="B2422" s="136"/>
      <c r="C2422" s="136" t="s">
        <v>9453</v>
      </c>
      <c r="D2422" s="137" t="s">
        <v>16570</v>
      </c>
      <c r="E2422" s="140">
        <v>44.18</v>
      </c>
    </row>
    <row r="2423" spans="1:5" ht="15" customHeight="1" x14ac:dyDescent="0.25">
      <c r="A2423" s="136" t="s">
        <v>9454</v>
      </c>
      <c r="B2423" s="136"/>
      <c r="C2423" s="136" t="s">
        <v>9455</v>
      </c>
      <c r="D2423" s="137" t="s">
        <v>16570</v>
      </c>
      <c r="E2423" s="140">
        <v>33.28</v>
      </c>
    </row>
    <row r="2424" spans="1:5" ht="15" customHeight="1" x14ac:dyDescent="0.25">
      <c r="A2424" s="136" t="s">
        <v>9456</v>
      </c>
      <c r="B2424" s="136"/>
      <c r="C2424" s="136" t="s">
        <v>9457</v>
      </c>
      <c r="D2424" s="137" t="s">
        <v>16570</v>
      </c>
      <c r="E2424" s="140">
        <v>33.119999999999997</v>
      </c>
    </row>
    <row r="2425" spans="1:5" ht="15" customHeight="1" x14ac:dyDescent="0.25">
      <c r="A2425" s="136" t="s">
        <v>9458</v>
      </c>
      <c r="B2425" s="136"/>
      <c r="C2425" s="136" t="s">
        <v>9459</v>
      </c>
      <c r="D2425" s="137" t="s">
        <v>39</v>
      </c>
      <c r="E2425" s="138">
        <v>1.26</v>
      </c>
    </row>
    <row r="2426" spans="1:5" ht="15" customHeight="1" x14ac:dyDescent="0.25">
      <c r="A2426" s="136" t="s">
        <v>9460</v>
      </c>
      <c r="B2426" s="136"/>
      <c r="C2426" s="136" t="s">
        <v>9461</v>
      </c>
      <c r="D2426" s="137" t="s">
        <v>39</v>
      </c>
      <c r="E2426" s="138">
        <v>0.38</v>
      </c>
    </row>
    <row r="2427" spans="1:5" ht="15" customHeight="1" x14ac:dyDescent="0.25">
      <c r="A2427" s="136" t="s">
        <v>9462</v>
      </c>
      <c r="B2427" s="136"/>
      <c r="C2427" s="136" t="s">
        <v>9463</v>
      </c>
      <c r="D2427" s="137" t="s">
        <v>16570</v>
      </c>
      <c r="E2427" s="140">
        <v>61.64</v>
      </c>
    </row>
    <row r="2428" spans="1:5" ht="15" customHeight="1" x14ac:dyDescent="0.25">
      <c r="A2428" s="136" t="s">
        <v>9464</v>
      </c>
      <c r="B2428" s="136"/>
      <c r="C2428" s="136" t="s">
        <v>9465</v>
      </c>
      <c r="D2428" s="137" t="s">
        <v>16570</v>
      </c>
      <c r="E2428" s="139">
        <v>179.24</v>
      </c>
    </row>
    <row r="2429" spans="1:5" ht="15" customHeight="1" x14ac:dyDescent="0.25">
      <c r="A2429" s="136" t="s">
        <v>9466</v>
      </c>
      <c r="B2429" s="136"/>
      <c r="C2429" s="136" t="s">
        <v>9467</v>
      </c>
      <c r="D2429" s="137" t="s">
        <v>16570</v>
      </c>
      <c r="E2429" s="139">
        <v>114.59</v>
      </c>
    </row>
    <row r="2430" spans="1:5" ht="15" customHeight="1" x14ac:dyDescent="0.25">
      <c r="A2430" s="136" t="s">
        <v>9468</v>
      </c>
      <c r="B2430" s="136"/>
      <c r="C2430" s="136" t="s">
        <v>9469</v>
      </c>
      <c r="D2430" s="137" t="s">
        <v>16570</v>
      </c>
      <c r="E2430" s="140">
        <v>99.42</v>
      </c>
    </row>
    <row r="2431" spans="1:5" ht="15" customHeight="1" x14ac:dyDescent="0.25">
      <c r="A2431" s="136" t="s">
        <v>9470</v>
      </c>
      <c r="B2431" s="136"/>
      <c r="C2431" s="136" t="s">
        <v>9471</v>
      </c>
      <c r="D2431" s="137" t="s">
        <v>16570</v>
      </c>
      <c r="E2431" s="139">
        <v>107.25</v>
      </c>
    </row>
    <row r="2432" spans="1:5" ht="15" customHeight="1" x14ac:dyDescent="0.25">
      <c r="A2432" s="136" t="s">
        <v>9472</v>
      </c>
      <c r="B2432" s="136"/>
      <c r="C2432" s="136" t="s">
        <v>9473</v>
      </c>
      <c r="D2432" s="137" t="s">
        <v>16570</v>
      </c>
      <c r="E2432" s="140">
        <v>99.9</v>
      </c>
    </row>
    <row r="2433" spans="1:5" ht="15" customHeight="1" x14ac:dyDescent="0.25">
      <c r="A2433" s="136" t="s">
        <v>5937</v>
      </c>
      <c r="B2433" s="136"/>
      <c r="C2433" s="136" t="s">
        <v>5938</v>
      </c>
      <c r="D2433" s="137" t="s">
        <v>15645</v>
      </c>
      <c r="E2433" s="140">
        <v>69.180000000000007</v>
      </c>
    </row>
    <row r="2434" spans="1:5" ht="15" customHeight="1" x14ac:dyDescent="0.25">
      <c r="A2434" s="136" t="s">
        <v>5939</v>
      </c>
      <c r="B2434" s="136"/>
      <c r="C2434" s="136" t="s">
        <v>5940</v>
      </c>
      <c r="D2434" s="137" t="s">
        <v>15645</v>
      </c>
      <c r="E2434" s="140">
        <v>68.959999999999994</v>
      </c>
    </row>
    <row r="2435" spans="1:5" ht="15" customHeight="1" x14ac:dyDescent="0.25">
      <c r="A2435" s="136" t="s">
        <v>20223</v>
      </c>
      <c r="B2435" s="136"/>
      <c r="C2435" s="136" t="s">
        <v>20224</v>
      </c>
      <c r="D2435" s="137" t="s">
        <v>3</v>
      </c>
      <c r="E2435" s="139">
        <v>199</v>
      </c>
    </row>
    <row r="2436" spans="1:5" ht="15" customHeight="1" x14ac:dyDescent="0.25">
      <c r="A2436" s="136" t="s">
        <v>20225</v>
      </c>
      <c r="B2436" s="136"/>
      <c r="C2436" s="136" t="s">
        <v>20226</v>
      </c>
      <c r="D2436" s="137" t="s">
        <v>3</v>
      </c>
      <c r="E2436" s="139">
        <v>232</v>
      </c>
    </row>
    <row r="2437" spans="1:5" ht="15" customHeight="1" x14ac:dyDescent="0.25">
      <c r="A2437" s="136" t="s">
        <v>20227</v>
      </c>
      <c r="B2437" s="136"/>
      <c r="C2437" s="136" t="s">
        <v>20228</v>
      </c>
      <c r="D2437" s="137" t="s">
        <v>3</v>
      </c>
      <c r="E2437" s="139">
        <v>114</v>
      </c>
    </row>
    <row r="2438" spans="1:5" ht="15" customHeight="1" x14ac:dyDescent="0.25">
      <c r="A2438" s="136" t="s">
        <v>20229</v>
      </c>
      <c r="B2438" s="136"/>
      <c r="C2438" s="136" t="s">
        <v>20230</v>
      </c>
      <c r="D2438" s="137" t="s">
        <v>3</v>
      </c>
      <c r="E2438" s="139">
        <v>133</v>
      </c>
    </row>
    <row r="2439" spans="1:5" ht="15" customHeight="1" x14ac:dyDescent="0.25">
      <c r="A2439" s="136" t="s">
        <v>20231</v>
      </c>
      <c r="B2439" s="136"/>
      <c r="C2439" s="136" t="s">
        <v>20232</v>
      </c>
      <c r="D2439" s="137" t="s">
        <v>3</v>
      </c>
      <c r="E2439" s="139">
        <v>142</v>
      </c>
    </row>
    <row r="2440" spans="1:5" ht="15" customHeight="1" x14ac:dyDescent="0.25">
      <c r="A2440" s="136" t="s">
        <v>20233</v>
      </c>
      <c r="B2440" s="136"/>
      <c r="C2440" s="136" t="s">
        <v>20234</v>
      </c>
      <c r="D2440" s="137" t="s">
        <v>3</v>
      </c>
      <c r="E2440" s="139">
        <v>159</v>
      </c>
    </row>
    <row r="2441" spans="1:5" ht="15" customHeight="1" x14ac:dyDescent="0.25">
      <c r="A2441" s="136" t="s">
        <v>20235</v>
      </c>
      <c r="B2441" s="136"/>
      <c r="C2441" s="136" t="s">
        <v>20236</v>
      </c>
      <c r="D2441" s="137" t="s">
        <v>3</v>
      </c>
      <c r="E2441" s="139">
        <v>287</v>
      </c>
    </row>
    <row r="2442" spans="1:5" ht="15" customHeight="1" x14ac:dyDescent="0.25">
      <c r="A2442" s="136" t="s">
        <v>20237</v>
      </c>
      <c r="B2442" s="136"/>
      <c r="C2442" s="136" t="s">
        <v>20238</v>
      </c>
      <c r="D2442" s="137" t="s">
        <v>3</v>
      </c>
      <c r="E2442" s="139">
        <v>336</v>
      </c>
    </row>
    <row r="2443" spans="1:5" ht="15" customHeight="1" x14ac:dyDescent="0.25">
      <c r="A2443" s="136" t="s">
        <v>20239</v>
      </c>
      <c r="B2443" s="136"/>
      <c r="C2443" s="136" t="s">
        <v>20240</v>
      </c>
      <c r="D2443" s="137" t="s">
        <v>3</v>
      </c>
      <c r="E2443" s="139">
        <v>142</v>
      </c>
    </row>
    <row r="2444" spans="1:5" ht="15" customHeight="1" x14ac:dyDescent="0.25">
      <c r="A2444" s="136" t="s">
        <v>20241</v>
      </c>
      <c r="B2444" s="136"/>
      <c r="C2444" s="136" t="s">
        <v>20242</v>
      </c>
      <c r="D2444" s="137" t="s">
        <v>3</v>
      </c>
      <c r="E2444" s="139">
        <v>168</v>
      </c>
    </row>
    <row r="2445" spans="1:5" ht="15" customHeight="1" x14ac:dyDescent="0.25">
      <c r="A2445" s="136" t="s">
        <v>20243</v>
      </c>
      <c r="B2445" s="136"/>
      <c r="C2445" s="136" t="s">
        <v>20244</v>
      </c>
      <c r="D2445" s="137" t="s">
        <v>3</v>
      </c>
      <c r="E2445" s="139">
        <v>178</v>
      </c>
    </row>
    <row r="2446" spans="1:5" ht="15" customHeight="1" x14ac:dyDescent="0.25">
      <c r="A2446" s="136" t="s">
        <v>20245</v>
      </c>
      <c r="B2446" s="136"/>
      <c r="C2446" s="136" t="s">
        <v>20246</v>
      </c>
      <c r="D2446" s="137" t="s">
        <v>3</v>
      </c>
      <c r="E2446" s="139">
        <v>198</v>
      </c>
    </row>
    <row r="2447" spans="1:5" ht="15" customHeight="1" x14ac:dyDescent="0.25">
      <c r="A2447" s="136" t="s">
        <v>28860</v>
      </c>
      <c r="B2447" s="136"/>
      <c r="C2447" s="136" t="s">
        <v>28861</v>
      </c>
      <c r="D2447" s="137" t="s">
        <v>2948</v>
      </c>
      <c r="E2447" s="140">
        <v>83.77</v>
      </c>
    </row>
    <row r="2448" spans="1:5" ht="15" customHeight="1" x14ac:dyDescent="0.25">
      <c r="A2448" s="136" t="s">
        <v>28862</v>
      </c>
      <c r="B2448" s="136"/>
      <c r="C2448" s="136" t="s">
        <v>28863</v>
      </c>
      <c r="D2448" s="137" t="s">
        <v>15645</v>
      </c>
      <c r="E2448" s="140">
        <v>34.380000000000003</v>
      </c>
    </row>
    <row r="2449" spans="1:5" ht="15" customHeight="1" x14ac:dyDescent="0.25">
      <c r="A2449" s="136" t="s">
        <v>9474</v>
      </c>
      <c r="B2449" s="136"/>
      <c r="C2449" s="136" t="s">
        <v>9475</v>
      </c>
      <c r="D2449" s="137" t="s">
        <v>39</v>
      </c>
      <c r="E2449" s="140">
        <v>22.72</v>
      </c>
    </row>
    <row r="2450" spans="1:5" ht="15" customHeight="1" x14ac:dyDescent="0.25">
      <c r="A2450" s="136" t="s">
        <v>9476</v>
      </c>
      <c r="B2450" s="136"/>
      <c r="C2450" s="136" t="s">
        <v>9477</v>
      </c>
      <c r="D2450" s="137" t="s">
        <v>2</v>
      </c>
      <c r="E2450" s="140">
        <v>60.36</v>
      </c>
    </row>
    <row r="2451" spans="1:5" ht="15" customHeight="1" x14ac:dyDescent="0.25">
      <c r="A2451" s="136" t="s">
        <v>9478</v>
      </c>
      <c r="B2451" s="136"/>
      <c r="C2451" s="136" t="s">
        <v>9479</v>
      </c>
      <c r="D2451" s="137" t="s">
        <v>2</v>
      </c>
      <c r="E2451" s="140">
        <v>71.03</v>
      </c>
    </row>
    <row r="2452" spans="1:5" ht="15" customHeight="1" x14ac:dyDescent="0.25">
      <c r="A2452" s="136" t="s">
        <v>6391</v>
      </c>
      <c r="B2452" s="136"/>
      <c r="C2452" s="136" t="s">
        <v>28864</v>
      </c>
      <c r="D2452" s="137" t="s">
        <v>2</v>
      </c>
      <c r="E2452" s="139">
        <v>119.6</v>
      </c>
    </row>
    <row r="2453" spans="1:5" ht="15" customHeight="1" x14ac:dyDescent="0.25">
      <c r="A2453" s="136" t="s">
        <v>9480</v>
      </c>
      <c r="B2453" s="136"/>
      <c r="C2453" s="136" t="s">
        <v>9481</v>
      </c>
      <c r="D2453" s="137" t="s">
        <v>16570</v>
      </c>
      <c r="E2453" s="139">
        <v>417.36</v>
      </c>
    </row>
    <row r="2454" spans="1:5" ht="15" customHeight="1" x14ac:dyDescent="0.25">
      <c r="A2454" s="136" t="s">
        <v>9489</v>
      </c>
      <c r="B2454" s="136"/>
      <c r="C2454" s="136" t="s">
        <v>9490</v>
      </c>
      <c r="D2454" s="137" t="s">
        <v>3</v>
      </c>
      <c r="E2454" s="139">
        <v>459.94</v>
      </c>
    </row>
    <row r="2455" spans="1:5" ht="15" customHeight="1" x14ac:dyDescent="0.25">
      <c r="A2455" s="136" t="s">
        <v>9491</v>
      </c>
      <c r="B2455" s="136"/>
      <c r="C2455" s="136" t="s">
        <v>9492</v>
      </c>
      <c r="D2455" s="137" t="s">
        <v>3</v>
      </c>
      <c r="E2455" s="139">
        <v>460.4</v>
      </c>
    </row>
    <row r="2456" spans="1:5" ht="15" customHeight="1" x14ac:dyDescent="0.25">
      <c r="A2456" s="136" t="s">
        <v>9493</v>
      </c>
      <c r="B2456" s="136"/>
      <c r="C2456" s="136" t="s">
        <v>9494</v>
      </c>
      <c r="D2456" s="137" t="s">
        <v>3</v>
      </c>
      <c r="E2456" s="139">
        <v>504.32</v>
      </c>
    </row>
    <row r="2457" spans="1:5" ht="15" customHeight="1" x14ac:dyDescent="0.25">
      <c r="A2457" s="136" t="s">
        <v>9495</v>
      </c>
      <c r="B2457" s="136"/>
      <c r="C2457" s="136" t="s">
        <v>9496</v>
      </c>
      <c r="D2457" s="137" t="s">
        <v>3</v>
      </c>
      <c r="E2457" s="139">
        <v>778.33</v>
      </c>
    </row>
    <row r="2458" spans="1:5" ht="15" customHeight="1" x14ac:dyDescent="0.25">
      <c r="A2458" s="136" t="s">
        <v>9497</v>
      </c>
      <c r="B2458" s="136"/>
      <c r="C2458" s="136" t="s">
        <v>20349</v>
      </c>
      <c r="D2458" s="137" t="s">
        <v>3</v>
      </c>
      <c r="E2458" s="139">
        <v>727.04</v>
      </c>
    </row>
    <row r="2459" spans="1:5" ht="15" customHeight="1" x14ac:dyDescent="0.25">
      <c r="A2459" s="136" t="s">
        <v>9498</v>
      </c>
      <c r="B2459" s="136"/>
      <c r="C2459" s="136" t="s">
        <v>20350</v>
      </c>
      <c r="D2459" s="137" t="s">
        <v>3</v>
      </c>
      <c r="E2459" s="139">
        <v>992.08</v>
      </c>
    </row>
    <row r="2460" spans="1:5" ht="15" customHeight="1" x14ac:dyDescent="0.25">
      <c r="A2460" s="136" t="s">
        <v>9499</v>
      </c>
      <c r="B2460" s="136"/>
      <c r="C2460" s="136" t="s">
        <v>20351</v>
      </c>
      <c r="D2460" s="137" t="s">
        <v>3</v>
      </c>
      <c r="E2460" s="139">
        <v>790.24</v>
      </c>
    </row>
    <row r="2461" spans="1:5" ht="15" customHeight="1" x14ac:dyDescent="0.25">
      <c r="A2461" s="136" t="s">
        <v>9500</v>
      </c>
      <c r="B2461" s="136"/>
      <c r="C2461" s="136" t="s">
        <v>9501</v>
      </c>
      <c r="D2461" s="137" t="s">
        <v>3</v>
      </c>
      <c r="E2461" s="140">
        <v>81.010000000000005</v>
      </c>
    </row>
    <row r="2462" spans="1:5" ht="15" customHeight="1" x14ac:dyDescent="0.25">
      <c r="A2462" s="136" t="s">
        <v>9502</v>
      </c>
      <c r="B2462" s="136"/>
      <c r="C2462" s="136" t="s">
        <v>9503</v>
      </c>
      <c r="D2462" s="137" t="s">
        <v>3</v>
      </c>
      <c r="E2462" s="140">
        <v>85.47</v>
      </c>
    </row>
    <row r="2463" spans="1:5" ht="15" customHeight="1" x14ac:dyDescent="0.25">
      <c r="A2463" s="136" t="s">
        <v>9504</v>
      </c>
      <c r="B2463" s="136"/>
      <c r="C2463" s="136" t="s">
        <v>9505</v>
      </c>
      <c r="D2463" s="137" t="s">
        <v>3</v>
      </c>
      <c r="E2463" s="140">
        <v>87.76</v>
      </c>
    </row>
    <row r="2464" spans="1:5" ht="15" customHeight="1" x14ac:dyDescent="0.25">
      <c r="A2464" s="136" t="s">
        <v>9506</v>
      </c>
      <c r="B2464" s="136"/>
      <c r="C2464" s="136" t="s">
        <v>9507</v>
      </c>
      <c r="D2464" s="137" t="s">
        <v>3</v>
      </c>
      <c r="E2464" s="140">
        <v>30.98</v>
      </c>
    </row>
    <row r="2465" spans="1:5" ht="15" customHeight="1" x14ac:dyDescent="0.25">
      <c r="A2465" s="136" t="s">
        <v>9508</v>
      </c>
      <c r="B2465" s="136"/>
      <c r="C2465" s="136" t="s">
        <v>9509</v>
      </c>
      <c r="D2465" s="137" t="s">
        <v>3</v>
      </c>
      <c r="E2465" s="140">
        <v>33.92</v>
      </c>
    </row>
    <row r="2466" spans="1:5" ht="15" customHeight="1" x14ac:dyDescent="0.25">
      <c r="A2466" s="136" t="s">
        <v>9510</v>
      </c>
      <c r="B2466" s="136"/>
      <c r="C2466" s="136" t="s">
        <v>9511</v>
      </c>
      <c r="D2466" s="137" t="s">
        <v>3</v>
      </c>
      <c r="E2466" s="139">
        <v>114.41</v>
      </c>
    </row>
    <row r="2467" spans="1:5" ht="15" customHeight="1" x14ac:dyDescent="0.25">
      <c r="A2467" s="136" t="s">
        <v>9512</v>
      </c>
      <c r="B2467" s="136"/>
      <c r="C2467" s="136" t="s">
        <v>9513</v>
      </c>
      <c r="D2467" s="137" t="s">
        <v>3</v>
      </c>
      <c r="E2467" s="140">
        <v>59.76</v>
      </c>
    </row>
    <row r="2468" spans="1:5" ht="15" customHeight="1" x14ac:dyDescent="0.25">
      <c r="A2468" s="136" t="s">
        <v>9514</v>
      </c>
      <c r="B2468" s="136"/>
      <c r="C2468" s="136" t="s">
        <v>9515</v>
      </c>
      <c r="D2468" s="137" t="s">
        <v>3</v>
      </c>
      <c r="E2468" s="140">
        <v>76.75</v>
      </c>
    </row>
    <row r="2469" spans="1:5" ht="15" customHeight="1" x14ac:dyDescent="0.25">
      <c r="A2469" s="136" t="s">
        <v>9516</v>
      </c>
      <c r="B2469" s="136"/>
      <c r="C2469" s="136" t="s">
        <v>9517</v>
      </c>
      <c r="D2469" s="137" t="s">
        <v>3</v>
      </c>
      <c r="E2469" s="139">
        <v>102.49</v>
      </c>
    </row>
    <row r="2470" spans="1:5" ht="15" customHeight="1" x14ac:dyDescent="0.25">
      <c r="A2470" s="136" t="s">
        <v>9519</v>
      </c>
      <c r="B2470" s="136"/>
      <c r="C2470" s="136" t="s">
        <v>9520</v>
      </c>
      <c r="D2470" s="137" t="s">
        <v>3</v>
      </c>
      <c r="E2470" s="140">
        <v>57.23</v>
      </c>
    </row>
    <row r="2471" spans="1:5" ht="15" customHeight="1" x14ac:dyDescent="0.25">
      <c r="A2471" s="136" t="s">
        <v>9521</v>
      </c>
      <c r="B2471" s="136"/>
      <c r="C2471" s="136" t="s">
        <v>9522</v>
      </c>
      <c r="D2471" s="137" t="s">
        <v>3</v>
      </c>
      <c r="E2471" s="140">
        <v>38.520000000000003</v>
      </c>
    </row>
    <row r="2472" spans="1:5" ht="15" customHeight="1" x14ac:dyDescent="0.25">
      <c r="A2472" s="136" t="s">
        <v>9518</v>
      </c>
      <c r="B2472" s="136"/>
      <c r="C2472" s="136" t="s">
        <v>28865</v>
      </c>
      <c r="D2472" s="137" t="s">
        <v>2</v>
      </c>
      <c r="E2472" s="140">
        <v>79.64</v>
      </c>
    </row>
    <row r="2473" spans="1:5" ht="15" customHeight="1" x14ac:dyDescent="0.25">
      <c r="A2473" s="136" t="s">
        <v>9523</v>
      </c>
      <c r="B2473" s="136"/>
      <c r="C2473" s="136" t="s">
        <v>9524</v>
      </c>
      <c r="D2473" s="137" t="s">
        <v>3</v>
      </c>
      <c r="E2473" s="140">
        <v>41.96</v>
      </c>
    </row>
    <row r="2474" spans="1:5" ht="15" customHeight="1" x14ac:dyDescent="0.25">
      <c r="A2474" s="136" t="s">
        <v>9525</v>
      </c>
      <c r="B2474" s="136"/>
      <c r="C2474" s="136" t="s">
        <v>9526</v>
      </c>
      <c r="D2474" s="137" t="s">
        <v>3</v>
      </c>
      <c r="E2474" s="140">
        <v>58.6</v>
      </c>
    </row>
    <row r="2475" spans="1:5" ht="15" customHeight="1" x14ac:dyDescent="0.25">
      <c r="A2475" s="136" t="s">
        <v>9527</v>
      </c>
      <c r="B2475" s="136"/>
      <c r="C2475" s="136" t="s">
        <v>9528</v>
      </c>
      <c r="D2475" s="137" t="s">
        <v>3</v>
      </c>
      <c r="E2475" s="140">
        <v>97.25</v>
      </c>
    </row>
    <row r="2476" spans="1:5" ht="15" customHeight="1" x14ac:dyDescent="0.25">
      <c r="A2476" s="136" t="s">
        <v>9529</v>
      </c>
      <c r="B2476" s="136"/>
      <c r="C2476" s="136" t="s">
        <v>9530</v>
      </c>
      <c r="D2476" s="137" t="s">
        <v>3</v>
      </c>
      <c r="E2476" s="139">
        <v>326.3</v>
      </c>
    </row>
    <row r="2477" spans="1:5" ht="15" customHeight="1" x14ac:dyDescent="0.25">
      <c r="A2477" s="136" t="s">
        <v>9531</v>
      </c>
      <c r="B2477" s="136"/>
      <c r="C2477" s="136" t="s">
        <v>9532</v>
      </c>
      <c r="D2477" s="137" t="s">
        <v>15645</v>
      </c>
      <c r="E2477" s="139">
        <v>320.98</v>
      </c>
    </row>
    <row r="2478" spans="1:5" ht="15" customHeight="1" x14ac:dyDescent="0.25">
      <c r="A2478" s="136" t="s">
        <v>9533</v>
      </c>
      <c r="B2478" s="136"/>
      <c r="C2478" s="136" t="s">
        <v>9534</v>
      </c>
      <c r="D2478" s="137" t="s">
        <v>15645</v>
      </c>
      <c r="E2478" s="139">
        <v>347.21</v>
      </c>
    </row>
    <row r="2479" spans="1:5" ht="15" customHeight="1" x14ac:dyDescent="0.25">
      <c r="A2479" s="136" t="s">
        <v>9535</v>
      </c>
      <c r="B2479" s="136"/>
      <c r="C2479" s="136" t="s">
        <v>9536</v>
      </c>
      <c r="D2479" s="137" t="s">
        <v>15645</v>
      </c>
      <c r="E2479" s="139">
        <v>187.31</v>
      </c>
    </row>
    <row r="2480" spans="1:5" ht="15" customHeight="1" x14ac:dyDescent="0.25">
      <c r="A2480" s="136" t="s">
        <v>9537</v>
      </c>
      <c r="B2480" s="136"/>
      <c r="C2480" s="136" t="s">
        <v>9538</v>
      </c>
      <c r="D2480" s="137" t="s">
        <v>15645</v>
      </c>
      <c r="E2480" s="139">
        <v>212.55</v>
      </c>
    </row>
    <row r="2481" spans="1:5" ht="15" customHeight="1" x14ac:dyDescent="0.25">
      <c r="A2481" s="136" t="s">
        <v>9539</v>
      </c>
      <c r="B2481" s="136"/>
      <c r="C2481" s="136" t="s">
        <v>9540</v>
      </c>
      <c r="D2481" s="137" t="s">
        <v>15645</v>
      </c>
      <c r="E2481" s="139">
        <v>211.17</v>
      </c>
    </row>
    <row r="2482" spans="1:5" ht="15" customHeight="1" x14ac:dyDescent="0.25">
      <c r="A2482" s="136" t="s">
        <v>9541</v>
      </c>
      <c r="B2482" s="136"/>
      <c r="C2482" s="136" t="s">
        <v>9542</v>
      </c>
      <c r="D2482" s="137" t="s">
        <v>15645</v>
      </c>
      <c r="E2482" s="139">
        <v>236.41</v>
      </c>
    </row>
    <row r="2483" spans="1:5" ht="15" customHeight="1" x14ac:dyDescent="0.25">
      <c r="A2483" s="136" t="s">
        <v>9543</v>
      </c>
      <c r="B2483" s="136"/>
      <c r="C2483" s="136" t="s">
        <v>9544</v>
      </c>
      <c r="D2483" s="137" t="s">
        <v>16570</v>
      </c>
      <c r="E2483" s="140">
        <v>39.57</v>
      </c>
    </row>
    <row r="2484" spans="1:5" ht="15" customHeight="1" x14ac:dyDescent="0.25">
      <c r="A2484" s="136" t="s">
        <v>9545</v>
      </c>
      <c r="B2484" s="136"/>
      <c r="C2484" s="136" t="s">
        <v>9546</v>
      </c>
      <c r="D2484" s="137" t="s">
        <v>3</v>
      </c>
      <c r="E2484" s="139">
        <v>143.08000000000001</v>
      </c>
    </row>
    <row r="2485" spans="1:5" ht="15" customHeight="1" x14ac:dyDescent="0.25">
      <c r="A2485" s="136" t="s">
        <v>9547</v>
      </c>
      <c r="B2485" s="136"/>
      <c r="C2485" s="136" t="s">
        <v>9548</v>
      </c>
      <c r="D2485" s="137" t="s">
        <v>3</v>
      </c>
      <c r="E2485" s="139">
        <v>205.88</v>
      </c>
    </row>
    <row r="2486" spans="1:5" ht="15" customHeight="1" x14ac:dyDescent="0.25">
      <c r="A2486" s="136" t="s">
        <v>9549</v>
      </c>
      <c r="B2486" s="136"/>
      <c r="C2486" s="136" t="s">
        <v>9550</v>
      </c>
      <c r="D2486" s="137" t="s">
        <v>5701</v>
      </c>
      <c r="E2486" s="139">
        <v>631.94000000000005</v>
      </c>
    </row>
    <row r="2487" spans="1:5" ht="15" customHeight="1" x14ac:dyDescent="0.25">
      <c r="A2487" s="136" t="s">
        <v>9551</v>
      </c>
      <c r="B2487" s="136"/>
      <c r="C2487" s="136" t="s">
        <v>9552</v>
      </c>
      <c r="D2487" s="137" t="s">
        <v>5701</v>
      </c>
      <c r="E2487" s="139">
        <v>865.11</v>
      </c>
    </row>
    <row r="2488" spans="1:5" ht="15" customHeight="1" x14ac:dyDescent="0.25">
      <c r="A2488" s="136" t="s">
        <v>9553</v>
      </c>
      <c r="B2488" s="136"/>
      <c r="C2488" s="136" t="s">
        <v>9554</v>
      </c>
      <c r="D2488" s="137" t="s">
        <v>5701</v>
      </c>
      <c r="E2488" s="139">
        <v>677.38</v>
      </c>
    </row>
    <row r="2489" spans="1:5" ht="15" customHeight="1" x14ac:dyDescent="0.25">
      <c r="A2489" s="136" t="s">
        <v>9555</v>
      </c>
      <c r="B2489" s="136"/>
      <c r="C2489" s="136" t="s">
        <v>9556</v>
      </c>
      <c r="D2489" s="137" t="s">
        <v>5701</v>
      </c>
      <c r="E2489" s="139">
        <v>664.45</v>
      </c>
    </row>
    <row r="2490" spans="1:5" ht="15" customHeight="1" x14ac:dyDescent="0.25">
      <c r="A2490" s="136" t="s">
        <v>9557</v>
      </c>
      <c r="B2490" s="136"/>
      <c r="C2490" s="136" t="s">
        <v>9558</v>
      </c>
      <c r="D2490" s="137" t="s">
        <v>5701</v>
      </c>
      <c r="E2490" s="141">
        <v>1292.99</v>
      </c>
    </row>
    <row r="2491" spans="1:5" ht="15" customHeight="1" x14ac:dyDescent="0.25">
      <c r="A2491" s="136" t="s">
        <v>9559</v>
      </c>
      <c r="B2491" s="136"/>
      <c r="C2491" s="136" t="s">
        <v>9560</v>
      </c>
      <c r="D2491" s="137" t="s">
        <v>16570</v>
      </c>
      <c r="E2491" s="141">
        <v>2672.15</v>
      </c>
    </row>
    <row r="2492" spans="1:5" ht="15" customHeight="1" x14ac:dyDescent="0.25">
      <c r="A2492" s="136" t="s">
        <v>9561</v>
      </c>
      <c r="B2492" s="136"/>
      <c r="C2492" s="136" t="s">
        <v>9562</v>
      </c>
      <c r="D2492" s="137" t="s">
        <v>16570</v>
      </c>
      <c r="E2492" s="141">
        <v>3135.93</v>
      </c>
    </row>
    <row r="2493" spans="1:5" ht="15" customHeight="1" x14ac:dyDescent="0.25">
      <c r="A2493" s="136" t="s">
        <v>9563</v>
      </c>
      <c r="B2493" s="136"/>
      <c r="C2493" s="136" t="s">
        <v>9564</v>
      </c>
      <c r="D2493" s="137" t="s">
        <v>16570</v>
      </c>
      <c r="E2493" s="141">
        <v>3263.01</v>
      </c>
    </row>
    <row r="2494" spans="1:5" ht="15" customHeight="1" x14ac:dyDescent="0.25">
      <c r="A2494" s="136" t="s">
        <v>9565</v>
      </c>
      <c r="B2494" s="136"/>
      <c r="C2494" s="136" t="s">
        <v>9566</v>
      </c>
      <c r="D2494" s="137" t="s">
        <v>15645</v>
      </c>
      <c r="E2494" s="141">
        <v>2611.54</v>
      </c>
    </row>
    <row r="2495" spans="1:5" ht="15" customHeight="1" x14ac:dyDescent="0.25">
      <c r="A2495" s="136" t="s">
        <v>9567</v>
      </c>
      <c r="B2495" s="136"/>
      <c r="C2495" s="136" t="s">
        <v>9568</v>
      </c>
      <c r="D2495" s="137" t="s">
        <v>15645</v>
      </c>
      <c r="E2495" s="139">
        <v>711.56</v>
      </c>
    </row>
    <row r="2496" spans="1:5" ht="15" customHeight="1" x14ac:dyDescent="0.25">
      <c r="A2496" s="136" t="s">
        <v>9569</v>
      </c>
      <c r="B2496" s="136"/>
      <c r="C2496" s="136" t="s">
        <v>9570</v>
      </c>
      <c r="D2496" s="137" t="s">
        <v>15645</v>
      </c>
      <c r="E2496" s="141">
        <v>1134.3900000000001</v>
      </c>
    </row>
    <row r="2497" spans="1:5" ht="15" customHeight="1" x14ac:dyDescent="0.25">
      <c r="A2497" s="136" t="s">
        <v>9571</v>
      </c>
      <c r="B2497" s="136"/>
      <c r="C2497" s="136" t="s">
        <v>9572</v>
      </c>
      <c r="D2497" s="137" t="s">
        <v>15645</v>
      </c>
      <c r="E2497" s="141">
        <v>1446.53</v>
      </c>
    </row>
    <row r="2498" spans="1:5" ht="15" customHeight="1" x14ac:dyDescent="0.25">
      <c r="A2498" s="136" t="s">
        <v>9573</v>
      </c>
      <c r="B2498" s="136"/>
      <c r="C2498" s="136" t="s">
        <v>9574</v>
      </c>
      <c r="D2498" s="137" t="s">
        <v>15645</v>
      </c>
      <c r="E2498" s="141">
        <v>1641.93</v>
      </c>
    </row>
    <row r="2499" spans="1:5" ht="15" customHeight="1" x14ac:dyDescent="0.25">
      <c r="A2499" s="136" t="s">
        <v>9575</v>
      </c>
      <c r="B2499" s="136"/>
      <c r="C2499" s="136" t="s">
        <v>9576</v>
      </c>
      <c r="D2499" s="137" t="s">
        <v>15645</v>
      </c>
      <c r="E2499" s="141">
        <v>1436.84</v>
      </c>
    </row>
    <row r="2500" spans="1:5" ht="15" customHeight="1" x14ac:dyDescent="0.25">
      <c r="A2500" s="136" t="s">
        <v>9577</v>
      </c>
      <c r="B2500" s="136"/>
      <c r="C2500" s="136" t="s">
        <v>9578</v>
      </c>
      <c r="D2500" s="137" t="s">
        <v>15645</v>
      </c>
      <c r="E2500" s="141">
        <v>1373.26</v>
      </c>
    </row>
    <row r="2501" spans="1:5" ht="15" customHeight="1" x14ac:dyDescent="0.25">
      <c r="A2501" s="136" t="s">
        <v>7872</v>
      </c>
      <c r="B2501" s="136"/>
      <c r="C2501" s="136" t="s">
        <v>7873</v>
      </c>
      <c r="D2501" s="137" t="s">
        <v>39</v>
      </c>
      <c r="E2501" s="139">
        <v>630.79999999999995</v>
      </c>
    </row>
    <row r="2502" spans="1:5" ht="15" customHeight="1" x14ac:dyDescent="0.25">
      <c r="A2502" s="136" t="s">
        <v>9579</v>
      </c>
      <c r="B2502" s="136"/>
      <c r="C2502" s="136" t="s">
        <v>14663</v>
      </c>
      <c r="D2502" s="137" t="s">
        <v>2</v>
      </c>
      <c r="E2502" s="138">
        <v>5.68</v>
      </c>
    </row>
    <row r="2503" spans="1:5" ht="15" customHeight="1" x14ac:dyDescent="0.25">
      <c r="A2503" s="136" t="s">
        <v>9586</v>
      </c>
      <c r="B2503" s="136"/>
      <c r="C2503" s="136" t="s">
        <v>14664</v>
      </c>
      <c r="D2503" s="137" t="s">
        <v>3</v>
      </c>
      <c r="E2503" s="138">
        <v>2.6</v>
      </c>
    </row>
    <row r="2504" spans="1:5" ht="15" customHeight="1" x14ac:dyDescent="0.25">
      <c r="A2504" s="136" t="s">
        <v>9580</v>
      </c>
      <c r="B2504" s="136"/>
      <c r="C2504" s="136" t="s">
        <v>9581</v>
      </c>
      <c r="D2504" s="137" t="s">
        <v>2</v>
      </c>
      <c r="E2504" s="140">
        <v>10.36</v>
      </c>
    </row>
    <row r="2505" spans="1:5" ht="15" customHeight="1" x14ac:dyDescent="0.25">
      <c r="A2505" s="136" t="s">
        <v>9582</v>
      </c>
      <c r="B2505" s="136"/>
      <c r="C2505" s="136" t="s">
        <v>9583</v>
      </c>
      <c r="D2505" s="137" t="s">
        <v>2</v>
      </c>
      <c r="E2505" s="138">
        <v>1.97</v>
      </c>
    </row>
    <row r="2506" spans="1:5" ht="15" customHeight="1" x14ac:dyDescent="0.25">
      <c r="A2506" s="136" t="s">
        <v>9584</v>
      </c>
      <c r="B2506" s="136"/>
      <c r="C2506" s="136" t="s">
        <v>9585</v>
      </c>
      <c r="D2506" s="137" t="s">
        <v>2</v>
      </c>
      <c r="E2506" s="138">
        <v>6.91</v>
      </c>
    </row>
    <row r="2507" spans="1:5" ht="15" customHeight="1" x14ac:dyDescent="0.25">
      <c r="A2507" s="136" t="s">
        <v>9587</v>
      </c>
      <c r="B2507" s="136"/>
      <c r="C2507" s="136" t="s">
        <v>9588</v>
      </c>
      <c r="D2507" s="137" t="s">
        <v>1440</v>
      </c>
      <c r="E2507" s="141">
        <v>2173.6</v>
      </c>
    </row>
    <row r="2508" spans="1:5" ht="15" customHeight="1" x14ac:dyDescent="0.25">
      <c r="A2508" s="136" t="s">
        <v>9589</v>
      </c>
      <c r="B2508" s="136"/>
      <c r="C2508" s="136" t="s">
        <v>9590</v>
      </c>
      <c r="D2508" s="137" t="s">
        <v>1440</v>
      </c>
      <c r="E2508" s="141">
        <v>4347.2</v>
      </c>
    </row>
    <row r="2509" spans="1:5" ht="15" customHeight="1" x14ac:dyDescent="0.25">
      <c r="A2509" s="136" t="s">
        <v>3155</v>
      </c>
      <c r="B2509" s="136"/>
      <c r="C2509" s="136" t="s">
        <v>9591</v>
      </c>
      <c r="D2509" s="137" t="s">
        <v>2</v>
      </c>
      <c r="E2509" s="138">
        <v>7.18</v>
      </c>
    </row>
    <row r="2510" spans="1:5" ht="15" customHeight="1" x14ac:dyDescent="0.25">
      <c r="A2510" s="136" t="s">
        <v>9592</v>
      </c>
      <c r="B2510" s="136"/>
      <c r="C2510" s="136" t="s">
        <v>9593</v>
      </c>
      <c r="D2510" s="137" t="s">
        <v>2</v>
      </c>
      <c r="E2510" s="138">
        <v>8.33</v>
      </c>
    </row>
    <row r="2511" spans="1:5" ht="15" customHeight="1" x14ac:dyDescent="0.25">
      <c r="A2511" s="136" t="s">
        <v>14196</v>
      </c>
      <c r="B2511" s="136"/>
      <c r="C2511" s="136" t="s">
        <v>14197</v>
      </c>
      <c r="D2511" s="137" t="s">
        <v>39</v>
      </c>
      <c r="E2511" s="139">
        <v>174.68</v>
      </c>
    </row>
    <row r="2512" spans="1:5" ht="15" customHeight="1" x14ac:dyDescent="0.25">
      <c r="A2512" s="136" t="s">
        <v>9482</v>
      </c>
      <c r="B2512" s="136"/>
      <c r="C2512" s="136" t="s">
        <v>14198</v>
      </c>
      <c r="D2512" s="137" t="s">
        <v>2</v>
      </c>
      <c r="E2512" s="140">
        <v>74.22</v>
      </c>
    </row>
    <row r="2513" spans="1:5" ht="15" customHeight="1" x14ac:dyDescent="0.25">
      <c r="A2513" s="136" t="s">
        <v>14199</v>
      </c>
      <c r="B2513" s="136"/>
      <c r="C2513" s="136" t="s">
        <v>14200</v>
      </c>
      <c r="D2513" s="137" t="s">
        <v>2</v>
      </c>
      <c r="E2513" s="140">
        <v>71.69</v>
      </c>
    </row>
    <row r="2514" spans="1:5" ht="15" customHeight="1" x14ac:dyDescent="0.25">
      <c r="A2514" s="136" t="s">
        <v>14201</v>
      </c>
      <c r="B2514" s="136"/>
      <c r="C2514" s="136" t="s">
        <v>14202</v>
      </c>
      <c r="D2514" s="137" t="s">
        <v>2</v>
      </c>
      <c r="E2514" s="140">
        <v>90.01</v>
      </c>
    </row>
    <row r="2515" spans="1:5" ht="15" customHeight="1" x14ac:dyDescent="0.25">
      <c r="A2515" s="136" t="s">
        <v>9594</v>
      </c>
      <c r="B2515" s="136"/>
      <c r="C2515" s="136" t="s">
        <v>14203</v>
      </c>
      <c r="D2515" s="137" t="s">
        <v>2</v>
      </c>
      <c r="E2515" s="140">
        <v>95.89</v>
      </c>
    </row>
    <row r="2516" spans="1:5" ht="15" customHeight="1" x14ac:dyDescent="0.25">
      <c r="A2516" s="136" t="s">
        <v>9595</v>
      </c>
      <c r="B2516" s="136"/>
      <c r="C2516" s="136" t="s">
        <v>14204</v>
      </c>
      <c r="D2516" s="137" t="s">
        <v>2</v>
      </c>
      <c r="E2516" s="140">
        <v>64.25</v>
      </c>
    </row>
    <row r="2517" spans="1:5" ht="15" customHeight="1" x14ac:dyDescent="0.25">
      <c r="A2517" s="136" t="s">
        <v>9596</v>
      </c>
      <c r="B2517" s="136"/>
      <c r="C2517" s="136" t="s">
        <v>14205</v>
      </c>
      <c r="D2517" s="137" t="s">
        <v>2</v>
      </c>
      <c r="E2517" s="140">
        <v>81.180000000000007</v>
      </c>
    </row>
    <row r="2518" spans="1:5" ht="15" customHeight="1" x14ac:dyDescent="0.25">
      <c r="A2518" s="136" t="s">
        <v>9597</v>
      </c>
      <c r="B2518" s="136"/>
      <c r="C2518" s="136" t="s">
        <v>9598</v>
      </c>
      <c r="D2518" s="137" t="s">
        <v>2</v>
      </c>
      <c r="E2518" s="140">
        <v>28.61</v>
      </c>
    </row>
    <row r="2519" spans="1:5" ht="15" customHeight="1" x14ac:dyDescent="0.25">
      <c r="A2519" s="136" t="s">
        <v>9599</v>
      </c>
      <c r="B2519" s="136"/>
      <c r="C2519" s="136" t="s">
        <v>9600</v>
      </c>
      <c r="D2519" s="137" t="s">
        <v>16570</v>
      </c>
      <c r="E2519" s="139">
        <v>922.59</v>
      </c>
    </row>
    <row r="2520" spans="1:5" ht="15" customHeight="1" x14ac:dyDescent="0.25">
      <c r="A2520" s="136" t="s">
        <v>9602</v>
      </c>
      <c r="B2520" s="136"/>
      <c r="C2520" s="136" t="s">
        <v>14206</v>
      </c>
      <c r="D2520" s="137" t="s">
        <v>2</v>
      </c>
      <c r="E2520" s="140">
        <v>76.03</v>
      </c>
    </row>
    <row r="2521" spans="1:5" ht="15" customHeight="1" x14ac:dyDescent="0.25">
      <c r="A2521" s="136" t="s">
        <v>9603</v>
      </c>
      <c r="B2521" s="136"/>
      <c r="C2521" s="136" t="s">
        <v>9604</v>
      </c>
      <c r="D2521" s="137" t="s">
        <v>39</v>
      </c>
      <c r="E2521" s="139">
        <v>853.89</v>
      </c>
    </row>
    <row r="2522" spans="1:5" ht="15" customHeight="1" x14ac:dyDescent="0.25">
      <c r="A2522" s="136" t="s">
        <v>9605</v>
      </c>
      <c r="B2522" s="136"/>
      <c r="C2522" s="136" t="s">
        <v>9606</v>
      </c>
      <c r="D2522" s="137" t="s">
        <v>39</v>
      </c>
      <c r="E2522" s="141">
        <v>1535.32</v>
      </c>
    </row>
    <row r="2523" spans="1:5" ht="15" customHeight="1" x14ac:dyDescent="0.25">
      <c r="A2523" s="136" t="s">
        <v>9607</v>
      </c>
      <c r="B2523" s="136"/>
      <c r="C2523" s="136" t="s">
        <v>9608</v>
      </c>
      <c r="D2523" s="137" t="s">
        <v>2</v>
      </c>
      <c r="E2523" s="140">
        <v>38.92</v>
      </c>
    </row>
    <row r="2524" spans="1:5" ht="15" customHeight="1" x14ac:dyDescent="0.25">
      <c r="A2524" s="136" t="s">
        <v>9601</v>
      </c>
      <c r="B2524" s="136"/>
      <c r="C2524" s="136" t="s">
        <v>20247</v>
      </c>
      <c r="D2524" s="137" t="s">
        <v>2</v>
      </c>
      <c r="E2524" s="140">
        <v>32.97</v>
      </c>
    </row>
    <row r="2525" spans="1:5" ht="15" customHeight="1" x14ac:dyDescent="0.25">
      <c r="A2525" s="136" t="s">
        <v>9609</v>
      </c>
      <c r="B2525" s="136"/>
      <c r="C2525" s="136" t="s">
        <v>9610</v>
      </c>
      <c r="D2525" s="137" t="s">
        <v>2</v>
      </c>
      <c r="E2525" s="139">
        <v>397.71</v>
      </c>
    </row>
    <row r="2526" spans="1:5" ht="15" customHeight="1" x14ac:dyDescent="0.25">
      <c r="A2526" s="136" t="s">
        <v>9611</v>
      </c>
      <c r="B2526" s="136"/>
      <c r="C2526" s="136" t="s">
        <v>9612</v>
      </c>
      <c r="D2526" s="137" t="s">
        <v>2</v>
      </c>
      <c r="E2526" s="139">
        <v>160.15</v>
      </c>
    </row>
    <row r="2527" spans="1:5" ht="15" customHeight="1" x14ac:dyDescent="0.25">
      <c r="A2527" s="136" t="s">
        <v>16641</v>
      </c>
      <c r="B2527" s="136"/>
      <c r="C2527" s="136" t="s">
        <v>16642</v>
      </c>
      <c r="D2527" s="137" t="s">
        <v>15645</v>
      </c>
      <c r="E2527" s="141">
        <v>3933.35</v>
      </c>
    </row>
    <row r="2528" spans="1:5" ht="15" customHeight="1" x14ac:dyDescent="0.25">
      <c r="A2528" s="136" t="s">
        <v>16643</v>
      </c>
      <c r="B2528" s="136"/>
      <c r="C2528" s="136" t="s">
        <v>16644</v>
      </c>
      <c r="D2528" s="137" t="s">
        <v>4</v>
      </c>
      <c r="E2528" s="140">
        <v>19.149999999999999</v>
      </c>
    </row>
    <row r="2529" spans="1:5" ht="15" customHeight="1" x14ac:dyDescent="0.25">
      <c r="A2529" s="136" t="s">
        <v>9613</v>
      </c>
      <c r="B2529" s="136"/>
      <c r="C2529" s="136" t="s">
        <v>16645</v>
      </c>
      <c r="D2529" s="137" t="s">
        <v>4</v>
      </c>
      <c r="E2529" s="138">
        <v>1.46</v>
      </c>
    </row>
    <row r="2530" spans="1:5" ht="15" customHeight="1" x14ac:dyDescent="0.25">
      <c r="A2530" s="136" t="s">
        <v>16646</v>
      </c>
      <c r="B2530" s="136"/>
      <c r="C2530" s="136" t="s">
        <v>16647</v>
      </c>
      <c r="D2530" s="137" t="s">
        <v>15645</v>
      </c>
      <c r="E2530" s="141">
        <v>2506.3000000000002</v>
      </c>
    </row>
    <row r="2531" spans="1:5" ht="15" customHeight="1" x14ac:dyDescent="0.25">
      <c r="A2531" s="136" t="s">
        <v>16648</v>
      </c>
      <c r="B2531" s="136"/>
      <c r="C2531" s="136" t="s">
        <v>16649</v>
      </c>
      <c r="D2531" s="137" t="s">
        <v>1126</v>
      </c>
      <c r="E2531" s="138">
        <v>0.78</v>
      </c>
    </row>
    <row r="2532" spans="1:5" ht="15" customHeight="1" x14ac:dyDescent="0.25">
      <c r="A2532" s="136" t="s">
        <v>9614</v>
      </c>
      <c r="B2532" s="136"/>
      <c r="C2532" s="136" t="s">
        <v>20248</v>
      </c>
      <c r="D2532" s="137" t="s">
        <v>39</v>
      </c>
      <c r="E2532" s="140">
        <v>39.520000000000003</v>
      </c>
    </row>
    <row r="2533" spans="1:5" ht="15" customHeight="1" x14ac:dyDescent="0.25">
      <c r="A2533" s="136" t="s">
        <v>9615</v>
      </c>
      <c r="B2533" s="136"/>
      <c r="C2533" s="136" t="s">
        <v>20249</v>
      </c>
      <c r="D2533" s="137" t="s">
        <v>39</v>
      </c>
      <c r="E2533" s="138">
        <v>3.24</v>
      </c>
    </row>
    <row r="2534" spans="1:5" ht="15" customHeight="1" x14ac:dyDescent="0.25">
      <c r="A2534" s="136" t="s">
        <v>9617</v>
      </c>
      <c r="B2534" s="136"/>
      <c r="C2534" s="136" t="s">
        <v>14665</v>
      </c>
      <c r="D2534" s="137" t="s">
        <v>39</v>
      </c>
      <c r="E2534" s="140">
        <v>39.159999999999997</v>
      </c>
    </row>
    <row r="2535" spans="1:5" ht="15" customHeight="1" x14ac:dyDescent="0.25">
      <c r="A2535" s="136" t="s">
        <v>9616</v>
      </c>
      <c r="B2535" s="136"/>
      <c r="C2535" s="136" t="s">
        <v>14666</v>
      </c>
      <c r="D2535" s="137" t="s">
        <v>39</v>
      </c>
      <c r="E2535" s="140">
        <v>23.37</v>
      </c>
    </row>
    <row r="2536" spans="1:5" ht="15" customHeight="1" x14ac:dyDescent="0.25">
      <c r="A2536" s="136" t="s">
        <v>20250</v>
      </c>
      <c r="B2536" s="136"/>
      <c r="C2536" s="136" t="s">
        <v>20251</v>
      </c>
      <c r="D2536" s="137" t="s">
        <v>1127</v>
      </c>
      <c r="E2536" s="138">
        <v>4.5599999999999996</v>
      </c>
    </row>
    <row r="2537" spans="1:5" ht="15" customHeight="1" x14ac:dyDescent="0.25">
      <c r="A2537" s="136" t="s">
        <v>20252</v>
      </c>
      <c r="B2537" s="136"/>
      <c r="C2537" s="136" t="s">
        <v>20253</v>
      </c>
      <c r="D2537" s="137" t="s">
        <v>1127</v>
      </c>
      <c r="E2537" s="138">
        <v>2.0699999999999998</v>
      </c>
    </row>
    <row r="2538" spans="1:5" ht="15" customHeight="1" x14ac:dyDescent="0.25">
      <c r="A2538" s="136" t="s">
        <v>20254</v>
      </c>
      <c r="B2538" s="136"/>
      <c r="C2538" s="136" t="s">
        <v>20255</v>
      </c>
      <c r="D2538" s="137" t="s">
        <v>1127</v>
      </c>
      <c r="E2538" s="138">
        <v>3.04</v>
      </c>
    </row>
    <row r="2539" spans="1:5" ht="15" customHeight="1" x14ac:dyDescent="0.25">
      <c r="A2539" s="136" t="s">
        <v>20256</v>
      </c>
      <c r="B2539" s="136"/>
      <c r="C2539" s="136" t="s">
        <v>20257</v>
      </c>
      <c r="D2539" s="137" t="s">
        <v>1127</v>
      </c>
      <c r="E2539" s="138">
        <v>1.96</v>
      </c>
    </row>
    <row r="2540" spans="1:5" ht="15" customHeight="1" x14ac:dyDescent="0.25">
      <c r="A2540" s="136" t="s">
        <v>20258</v>
      </c>
      <c r="B2540" s="136"/>
      <c r="C2540" s="136" t="s">
        <v>20259</v>
      </c>
      <c r="D2540" s="137" t="s">
        <v>1127</v>
      </c>
      <c r="E2540" s="138">
        <v>2.35</v>
      </c>
    </row>
    <row r="2541" spans="1:5" ht="15" customHeight="1" x14ac:dyDescent="0.25">
      <c r="A2541" s="136" t="s">
        <v>20260</v>
      </c>
      <c r="B2541" s="136"/>
      <c r="C2541" s="136" t="s">
        <v>20261</v>
      </c>
      <c r="D2541" s="137" t="s">
        <v>1127</v>
      </c>
      <c r="E2541" s="138">
        <v>1.86</v>
      </c>
    </row>
    <row r="2542" spans="1:5" ht="15" customHeight="1" x14ac:dyDescent="0.25">
      <c r="A2542" s="136" t="s">
        <v>20262</v>
      </c>
      <c r="B2542" s="136"/>
      <c r="C2542" s="136" t="s">
        <v>20263</v>
      </c>
      <c r="D2542" s="137" t="s">
        <v>39</v>
      </c>
      <c r="E2542" s="138">
        <v>7.02</v>
      </c>
    </row>
    <row r="2543" spans="1:5" ht="15" customHeight="1" x14ac:dyDescent="0.25">
      <c r="A2543" s="136" t="s">
        <v>9618</v>
      </c>
      <c r="B2543" s="136"/>
      <c r="C2543" s="136" t="s">
        <v>16650</v>
      </c>
      <c r="D2543" s="137" t="s">
        <v>39</v>
      </c>
      <c r="E2543" s="140">
        <v>61.01</v>
      </c>
    </row>
    <row r="2544" spans="1:5" ht="15" customHeight="1" x14ac:dyDescent="0.25">
      <c r="A2544" s="136" t="s">
        <v>9619</v>
      </c>
      <c r="B2544" s="136"/>
      <c r="C2544" s="136" t="s">
        <v>16651</v>
      </c>
      <c r="D2544" s="137" t="s">
        <v>39</v>
      </c>
      <c r="E2544" s="140">
        <v>60.15</v>
      </c>
    </row>
    <row r="2545" spans="1:5" ht="15" customHeight="1" x14ac:dyDescent="0.25">
      <c r="A2545" s="136" t="s">
        <v>9483</v>
      </c>
      <c r="B2545" s="136"/>
      <c r="C2545" s="136" t="s">
        <v>9484</v>
      </c>
      <c r="D2545" s="137" t="s">
        <v>16570</v>
      </c>
      <c r="E2545" s="141">
        <v>1332.02</v>
      </c>
    </row>
    <row r="2546" spans="1:5" ht="15" customHeight="1" x14ac:dyDescent="0.25">
      <c r="A2546" s="136" t="s">
        <v>9485</v>
      </c>
      <c r="B2546" s="136"/>
      <c r="C2546" s="136" t="s">
        <v>9486</v>
      </c>
      <c r="D2546" s="137" t="s">
        <v>3</v>
      </c>
      <c r="E2546" s="139">
        <v>348.79</v>
      </c>
    </row>
    <row r="2547" spans="1:5" ht="15" customHeight="1" x14ac:dyDescent="0.25">
      <c r="A2547" s="136" t="s">
        <v>9487</v>
      </c>
      <c r="B2547" s="136"/>
      <c r="C2547" s="136" t="s">
        <v>9488</v>
      </c>
      <c r="D2547" s="137" t="s">
        <v>3</v>
      </c>
      <c r="E2547" s="139">
        <v>398.57</v>
      </c>
    </row>
    <row r="2548" spans="1:5" ht="15" customHeight="1" x14ac:dyDescent="0.25">
      <c r="A2548" s="136" t="s">
        <v>28866</v>
      </c>
      <c r="B2548" s="136"/>
      <c r="C2548" s="136" t="s">
        <v>28867</v>
      </c>
      <c r="D2548" s="137" t="s">
        <v>15645</v>
      </c>
      <c r="E2548" s="139">
        <v>536.66999999999996</v>
      </c>
    </row>
    <row r="2549" spans="1:5" ht="15" customHeight="1" x14ac:dyDescent="0.25">
      <c r="A2549" s="136" t="s">
        <v>9620</v>
      </c>
      <c r="B2549" s="136"/>
      <c r="C2549" s="136" t="s">
        <v>28868</v>
      </c>
      <c r="D2549" s="137" t="s">
        <v>15645</v>
      </c>
      <c r="E2549" s="139">
        <v>435.49</v>
      </c>
    </row>
    <row r="2550" spans="1:5" ht="15" customHeight="1" x14ac:dyDescent="0.25">
      <c r="A2550" s="136" t="s">
        <v>9621</v>
      </c>
      <c r="B2550" s="136"/>
      <c r="C2550" s="136" t="s">
        <v>9622</v>
      </c>
      <c r="D2550" s="137" t="s">
        <v>2</v>
      </c>
      <c r="E2550" s="139">
        <v>107.08</v>
      </c>
    </row>
    <row r="2551" spans="1:5" ht="15" customHeight="1" x14ac:dyDescent="0.25">
      <c r="A2551" s="136" t="s">
        <v>6125</v>
      </c>
      <c r="B2551" s="136"/>
      <c r="C2551" s="136" t="s">
        <v>6126</v>
      </c>
      <c r="D2551" s="137" t="s">
        <v>2</v>
      </c>
      <c r="E2551" s="139">
        <v>230.19</v>
      </c>
    </row>
    <row r="2552" spans="1:5" ht="15" customHeight="1" x14ac:dyDescent="0.25">
      <c r="A2552" s="136" t="s">
        <v>6725</v>
      </c>
      <c r="B2552" s="136"/>
      <c r="C2552" s="136" t="s">
        <v>34582</v>
      </c>
      <c r="D2552" s="137" t="s">
        <v>15645</v>
      </c>
      <c r="E2552" s="139">
        <v>450.95</v>
      </c>
    </row>
    <row r="2553" spans="1:5" ht="15" customHeight="1" x14ac:dyDescent="0.25">
      <c r="A2553" s="136" t="s">
        <v>9623</v>
      </c>
      <c r="B2553" s="136"/>
      <c r="C2553" s="136" t="s">
        <v>9624</v>
      </c>
      <c r="D2553" s="137" t="s">
        <v>16570</v>
      </c>
      <c r="E2553" s="141">
        <v>1776.13</v>
      </c>
    </row>
    <row r="2554" spans="1:5" ht="15" customHeight="1" x14ac:dyDescent="0.25">
      <c r="A2554" s="136" t="s">
        <v>9625</v>
      </c>
      <c r="B2554" s="136"/>
      <c r="C2554" s="136" t="s">
        <v>9626</v>
      </c>
      <c r="D2554" s="137" t="s">
        <v>16570</v>
      </c>
      <c r="E2554" s="141">
        <v>2021.11</v>
      </c>
    </row>
    <row r="2555" spans="1:5" ht="15" customHeight="1" x14ac:dyDescent="0.25">
      <c r="A2555" s="136" t="s">
        <v>9627</v>
      </c>
      <c r="B2555" s="136"/>
      <c r="C2555" s="136" t="s">
        <v>9628</v>
      </c>
      <c r="D2555" s="137" t="s">
        <v>16570</v>
      </c>
      <c r="E2555" s="141">
        <v>1286.1600000000001</v>
      </c>
    </row>
    <row r="2556" spans="1:5" ht="15" customHeight="1" x14ac:dyDescent="0.25">
      <c r="A2556" s="136" t="s">
        <v>9629</v>
      </c>
      <c r="B2556" s="136"/>
      <c r="C2556" s="136" t="s">
        <v>9630</v>
      </c>
      <c r="D2556" s="137" t="s">
        <v>16570</v>
      </c>
      <c r="E2556" s="141">
        <v>2021.11</v>
      </c>
    </row>
    <row r="2557" spans="1:5" ht="15" customHeight="1" x14ac:dyDescent="0.25">
      <c r="A2557" s="136" t="s">
        <v>9631</v>
      </c>
      <c r="B2557" s="136"/>
      <c r="C2557" s="136" t="s">
        <v>9632</v>
      </c>
      <c r="D2557" s="137" t="s">
        <v>16570</v>
      </c>
      <c r="E2557" s="139">
        <v>734.95</v>
      </c>
    </row>
    <row r="2558" spans="1:5" ht="15" customHeight="1" x14ac:dyDescent="0.25">
      <c r="A2558" s="136" t="s">
        <v>9633</v>
      </c>
      <c r="B2558" s="136"/>
      <c r="C2558" s="136" t="s">
        <v>9634</v>
      </c>
      <c r="D2558" s="137" t="s">
        <v>16570</v>
      </c>
      <c r="E2558" s="139">
        <v>979.93</v>
      </c>
    </row>
    <row r="2559" spans="1:5" ht="15" customHeight="1" x14ac:dyDescent="0.25">
      <c r="A2559" s="136" t="s">
        <v>9635</v>
      </c>
      <c r="B2559" s="136"/>
      <c r="C2559" s="136" t="s">
        <v>9636</v>
      </c>
      <c r="D2559" s="137" t="s">
        <v>16570</v>
      </c>
      <c r="E2559" s="139">
        <v>468.35</v>
      </c>
    </row>
    <row r="2560" spans="1:5" ht="15" customHeight="1" x14ac:dyDescent="0.25">
      <c r="A2560" s="136" t="s">
        <v>9637</v>
      </c>
      <c r="B2560" s="136"/>
      <c r="C2560" s="136" t="s">
        <v>9638</v>
      </c>
      <c r="D2560" s="137" t="s">
        <v>16570</v>
      </c>
      <c r="E2560" s="141">
        <v>2266.09</v>
      </c>
    </row>
    <row r="2561" spans="1:5" ht="15" customHeight="1" x14ac:dyDescent="0.25">
      <c r="A2561" s="136" t="s">
        <v>9639</v>
      </c>
      <c r="B2561" s="136"/>
      <c r="C2561" s="136" t="s">
        <v>9640</v>
      </c>
      <c r="D2561" s="137" t="s">
        <v>16570</v>
      </c>
      <c r="E2561" s="139">
        <v>489.96</v>
      </c>
    </row>
    <row r="2562" spans="1:5" ht="15" customHeight="1" x14ac:dyDescent="0.25">
      <c r="A2562" s="136" t="s">
        <v>9641</v>
      </c>
      <c r="B2562" s="136"/>
      <c r="C2562" s="136" t="s">
        <v>9642</v>
      </c>
      <c r="D2562" s="137" t="s">
        <v>16570</v>
      </c>
      <c r="E2562" s="141">
        <v>1024.5999999999999</v>
      </c>
    </row>
    <row r="2563" spans="1:5" ht="15" customHeight="1" x14ac:dyDescent="0.25">
      <c r="A2563" s="136" t="s">
        <v>9643</v>
      </c>
      <c r="B2563" s="136"/>
      <c r="C2563" s="136" t="s">
        <v>9644</v>
      </c>
      <c r="D2563" s="137" t="s">
        <v>16570</v>
      </c>
      <c r="E2563" s="139">
        <v>179.8</v>
      </c>
    </row>
    <row r="2564" spans="1:5" ht="15" customHeight="1" x14ac:dyDescent="0.25">
      <c r="A2564" s="136" t="s">
        <v>9645</v>
      </c>
      <c r="B2564" s="136"/>
      <c r="C2564" s="136" t="s">
        <v>9646</v>
      </c>
      <c r="D2564" s="137" t="s">
        <v>16570</v>
      </c>
      <c r="E2564" s="139">
        <v>359.6</v>
      </c>
    </row>
    <row r="2565" spans="1:5" ht="15" customHeight="1" x14ac:dyDescent="0.25">
      <c r="A2565" s="136" t="s">
        <v>9647</v>
      </c>
      <c r="B2565" s="136"/>
      <c r="C2565" s="136" t="s">
        <v>9648</v>
      </c>
      <c r="D2565" s="137" t="s">
        <v>16570</v>
      </c>
      <c r="E2565" s="139">
        <v>648.62</v>
      </c>
    </row>
    <row r="2566" spans="1:5" ht="15" customHeight="1" x14ac:dyDescent="0.25">
      <c r="A2566" s="136" t="s">
        <v>9649</v>
      </c>
      <c r="B2566" s="136"/>
      <c r="C2566" s="136" t="s">
        <v>9650</v>
      </c>
      <c r="D2566" s="137" t="s">
        <v>16570</v>
      </c>
      <c r="E2566" s="139">
        <v>658.16</v>
      </c>
    </row>
    <row r="2567" spans="1:5" ht="15" customHeight="1" x14ac:dyDescent="0.25">
      <c r="A2567" s="136" t="s">
        <v>9651</v>
      </c>
      <c r="B2567" s="136"/>
      <c r="C2567" s="136" t="s">
        <v>9652</v>
      </c>
      <c r="D2567" s="137" t="s">
        <v>16570</v>
      </c>
      <c r="E2567" s="139">
        <v>972.93</v>
      </c>
    </row>
    <row r="2568" spans="1:5" ht="15" customHeight="1" x14ac:dyDescent="0.25">
      <c r="A2568" s="136" t="s">
        <v>9653</v>
      </c>
      <c r="B2568" s="136"/>
      <c r="C2568" s="136" t="s">
        <v>9654</v>
      </c>
      <c r="D2568" s="137" t="s">
        <v>16570</v>
      </c>
      <c r="E2568" s="139">
        <v>987.24</v>
      </c>
    </row>
    <row r="2569" spans="1:5" ht="15" customHeight="1" x14ac:dyDescent="0.25">
      <c r="A2569" s="136" t="s">
        <v>9655</v>
      </c>
      <c r="B2569" s="136"/>
      <c r="C2569" s="136" t="s">
        <v>9656</v>
      </c>
      <c r="D2569" s="137" t="s">
        <v>16570</v>
      </c>
      <c r="E2569" s="141">
        <v>1297.24</v>
      </c>
    </row>
    <row r="2570" spans="1:5" ht="15" customHeight="1" x14ac:dyDescent="0.25">
      <c r="A2570" s="136" t="s">
        <v>9657</v>
      </c>
      <c r="B2570" s="136"/>
      <c r="C2570" s="136" t="s">
        <v>9658</v>
      </c>
      <c r="D2570" s="137" t="s">
        <v>16570</v>
      </c>
      <c r="E2570" s="141">
        <v>1316.32</v>
      </c>
    </row>
    <row r="2571" spans="1:5" ht="15" customHeight="1" x14ac:dyDescent="0.25">
      <c r="A2571" s="136" t="s">
        <v>9659</v>
      </c>
      <c r="B2571" s="136"/>
      <c r="C2571" s="136" t="s">
        <v>9660</v>
      </c>
      <c r="D2571" s="137" t="s">
        <v>16570</v>
      </c>
      <c r="E2571" s="139">
        <v>643.85</v>
      </c>
    </row>
    <row r="2572" spans="1:5" ht="15" customHeight="1" x14ac:dyDescent="0.25">
      <c r="A2572" s="136" t="s">
        <v>9661</v>
      </c>
      <c r="B2572" s="136"/>
      <c r="C2572" s="136" t="s">
        <v>9662</v>
      </c>
      <c r="D2572" s="137" t="s">
        <v>16570</v>
      </c>
      <c r="E2572" s="139">
        <v>329.08</v>
      </c>
    </row>
    <row r="2573" spans="1:5" ht="15" customHeight="1" x14ac:dyDescent="0.25">
      <c r="A2573" s="136" t="s">
        <v>9663</v>
      </c>
      <c r="B2573" s="136"/>
      <c r="C2573" s="136" t="s">
        <v>9664</v>
      </c>
      <c r="D2573" s="137" t="s">
        <v>16570</v>
      </c>
      <c r="E2573" s="139">
        <v>372</v>
      </c>
    </row>
    <row r="2574" spans="1:5" ht="15" customHeight="1" x14ac:dyDescent="0.25">
      <c r="A2574" s="136" t="s">
        <v>9665</v>
      </c>
      <c r="B2574" s="136"/>
      <c r="C2574" s="136" t="s">
        <v>9666</v>
      </c>
      <c r="D2574" s="137" t="s">
        <v>16570</v>
      </c>
      <c r="E2574" s="139">
        <v>419.69</v>
      </c>
    </row>
    <row r="2575" spans="1:5" ht="15" customHeight="1" x14ac:dyDescent="0.25">
      <c r="A2575" s="136" t="s">
        <v>9667</v>
      </c>
      <c r="B2575" s="136"/>
      <c r="C2575" s="136" t="s">
        <v>9668</v>
      </c>
      <c r="D2575" s="137" t="s">
        <v>16570</v>
      </c>
      <c r="E2575" s="139">
        <v>156.9</v>
      </c>
    </row>
    <row r="2576" spans="1:5" ht="15" customHeight="1" x14ac:dyDescent="0.25">
      <c r="A2576" s="136" t="s">
        <v>9669</v>
      </c>
      <c r="B2576" s="136"/>
      <c r="C2576" s="136" t="s">
        <v>9670</v>
      </c>
      <c r="D2576" s="137" t="s">
        <v>16570</v>
      </c>
      <c r="E2576" s="139">
        <v>310</v>
      </c>
    </row>
    <row r="2577" spans="1:5" ht="15" customHeight="1" x14ac:dyDescent="0.25">
      <c r="A2577" s="136" t="s">
        <v>9671</v>
      </c>
      <c r="B2577" s="136"/>
      <c r="C2577" s="136" t="s">
        <v>9672</v>
      </c>
      <c r="D2577" s="137" t="s">
        <v>16570</v>
      </c>
      <c r="E2577" s="139">
        <v>314.77</v>
      </c>
    </row>
    <row r="2578" spans="1:5" ht="15" customHeight="1" x14ac:dyDescent="0.25">
      <c r="A2578" s="136" t="s">
        <v>9673</v>
      </c>
      <c r="B2578" s="136"/>
      <c r="C2578" s="136" t="s">
        <v>9674</v>
      </c>
      <c r="D2578" s="137" t="s">
        <v>16570</v>
      </c>
      <c r="E2578" s="139">
        <v>248</v>
      </c>
    </row>
    <row r="2579" spans="1:5" ht="15" customHeight="1" x14ac:dyDescent="0.25">
      <c r="A2579" s="136" t="s">
        <v>9675</v>
      </c>
      <c r="B2579" s="136"/>
      <c r="C2579" s="136" t="s">
        <v>9676</v>
      </c>
      <c r="D2579" s="137" t="s">
        <v>16570</v>
      </c>
      <c r="E2579" s="139">
        <v>257.54000000000002</v>
      </c>
    </row>
    <row r="2580" spans="1:5" ht="15" customHeight="1" x14ac:dyDescent="0.25">
      <c r="A2580" s="136" t="s">
        <v>9677</v>
      </c>
      <c r="B2580" s="136"/>
      <c r="C2580" s="136" t="s">
        <v>20352</v>
      </c>
      <c r="D2580" s="137" t="s">
        <v>16570</v>
      </c>
      <c r="E2580" s="141">
        <v>2351.2600000000002</v>
      </c>
    </row>
    <row r="2581" spans="1:5" ht="15" customHeight="1" x14ac:dyDescent="0.25">
      <c r="A2581" s="136" t="s">
        <v>9678</v>
      </c>
      <c r="B2581" s="136"/>
      <c r="C2581" s="136" t="s">
        <v>20353</v>
      </c>
      <c r="D2581" s="137" t="s">
        <v>16570</v>
      </c>
      <c r="E2581" s="141">
        <v>2385.84</v>
      </c>
    </row>
    <row r="2582" spans="1:5" ht="15" customHeight="1" x14ac:dyDescent="0.25">
      <c r="A2582" s="136" t="s">
        <v>9679</v>
      </c>
      <c r="B2582" s="136"/>
      <c r="C2582" s="136" t="s">
        <v>9680</v>
      </c>
      <c r="D2582" s="137" t="s">
        <v>16570</v>
      </c>
      <c r="E2582" s="141">
        <v>2675.57</v>
      </c>
    </row>
    <row r="2583" spans="1:5" ht="15" customHeight="1" x14ac:dyDescent="0.25">
      <c r="A2583" s="136" t="s">
        <v>9681</v>
      </c>
      <c r="B2583" s="136"/>
      <c r="C2583" s="136" t="s">
        <v>9682</v>
      </c>
      <c r="D2583" s="137" t="s">
        <v>16570</v>
      </c>
      <c r="E2583" s="141">
        <v>2714.92</v>
      </c>
    </row>
    <row r="2584" spans="1:5" ht="15" customHeight="1" x14ac:dyDescent="0.25">
      <c r="A2584" s="136" t="s">
        <v>9683</v>
      </c>
      <c r="B2584" s="136"/>
      <c r="C2584" s="136" t="s">
        <v>20354</v>
      </c>
      <c r="D2584" s="137" t="s">
        <v>16570</v>
      </c>
      <c r="E2584" s="139">
        <v>318</v>
      </c>
    </row>
    <row r="2585" spans="1:5" ht="15" customHeight="1" x14ac:dyDescent="0.25">
      <c r="A2585" s="136" t="s">
        <v>9684</v>
      </c>
      <c r="B2585" s="136"/>
      <c r="C2585" s="136" t="s">
        <v>20355</v>
      </c>
      <c r="D2585" s="137" t="s">
        <v>16570</v>
      </c>
      <c r="E2585" s="139">
        <v>339.2</v>
      </c>
    </row>
    <row r="2586" spans="1:5" ht="15" customHeight="1" x14ac:dyDescent="0.25">
      <c r="A2586" s="136" t="s">
        <v>9685</v>
      </c>
      <c r="B2586" s="136"/>
      <c r="C2586" s="136" t="s">
        <v>20356</v>
      </c>
      <c r="D2586" s="137" t="s">
        <v>16570</v>
      </c>
      <c r="E2586" s="139">
        <v>706.12</v>
      </c>
    </row>
    <row r="2587" spans="1:5" ht="15" customHeight="1" x14ac:dyDescent="0.25">
      <c r="A2587" s="136" t="s">
        <v>9686</v>
      </c>
      <c r="B2587" s="136"/>
      <c r="C2587" s="136" t="s">
        <v>20357</v>
      </c>
      <c r="D2587" s="137" t="s">
        <v>16570</v>
      </c>
      <c r="E2587" s="139">
        <v>994.92</v>
      </c>
    </row>
    <row r="2588" spans="1:5" ht="15" customHeight="1" x14ac:dyDescent="0.25">
      <c r="A2588" s="136" t="s">
        <v>9687</v>
      </c>
      <c r="B2588" s="136"/>
      <c r="C2588" s="136" t="s">
        <v>9688</v>
      </c>
      <c r="D2588" s="137" t="s">
        <v>16570</v>
      </c>
      <c r="E2588" s="139">
        <v>260.66000000000003</v>
      </c>
    </row>
    <row r="2589" spans="1:5" ht="15" customHeight="1" x14ac:dyDescent="0.25">
      <c r="A2589" s="136" t="s">
        <v>9689</v>
      </c>
      <c r="B2589" s="136"/>
      <c r="C2589" s="136" t="s">
        <v>9690</v>
      </c>
      <c r="D2589" s="137" t="s">
        <v>15645</v>
      </c>
      <c r="E2589" s="139">
        <v>584.57000000000005</v>
      </c>
    </row>
    <row r="2590" spans="1:5" ht="15" customHeight="1" x14ac:dyDescent="0.25">
      <c r="A2590" s="136" t="s">
        <v>9691</v>
      </c>
      <c r="B2590" s="136"/>
      <c r="C2590" s="136" t="s">
        <v>9692</v>
      </c>
      <c r="D2590" s="137" t="s">
        <v>16570</v>
      </c>
      <c r="E2590" s="139">
        <v>596.95000000000005</v>
      </c>
    </row>
    <row r="2591" spans="1:5" ht="15" customHeight="1" x14ac:dyDescent="0.25">
      <c r="A2591" s="136" t="s">
        <v>9693</v>
      </c>
      <c r="B2591" s="136"/>
      <c r="C2591" s="136" t="s">
        <v>9694</v>
      </c>
      <c r="D2591" s="137" t="s">
        <v>16570</v>
      </c>
      <c r="E2591" s="139">
        <v>682.23</v>
      </c>
    </row>
    <row r="2592" spans="1:5" ht="15" customHeight="1" x14ac:dyDescent="0.25">
      <c r="A2592" s="136" t="s">
        <v>9695</v>
      </c>
      <c r="B2592" s="136"/>
      <c r="C2592" s="136" t="s">
        <v>9696</v>
      </c>
      <c r="D2592" s="137" t="s">
        <v>16570</v>
      </c>
      <c r="E2592" s="139">
        <v>852.78</v>
      </c>
    </row>
    <row r="2593" spans="1:5" ht="15" customHeight="1" x14ac:dyDescent="0.25">
      <c r="A2593" s="136" t="s">
        <v>9697</v>
      </c>
      <c r="B2593" s="136"/>
      <c r="C2593" s="136" t="s">
        <v>20358</v>
      </c>
      <c r="D2593" s="137" t="s">
        <v>16570</v>
      </c>
      <c r="E2593" s="139">
        <v>348.85</v>
      </c>
    </row>
    <row r="2594" spans="1:5" ht="15" customHeight="1" x14ac:dyDescent="0.25">
      <c r="A2594" s="136" t="s">
        <v>9698</v>
      </c>
      <c r="B2594" s="136"/>
      <c r="C2594" s="136" t="s">
        <v>20359</v>
      </c>
      <c r="D2594" s="137" t="s">
        <v>2</v>
      </c>
      <c r="E2594" s="139">
        <v>147.61000000000001</v>
      </c>
    </row>
    <row r="2595" spans="1:5" ht="15" customHeight="1" x14ac:dyDescent="0.25">
      <c r="A2595" s="136" t="s">
        <v>9699</v>
      </c>
      <c r="B2595" s="136"/>
      <c r="C2595" s="136" t="s">
        <v>9700</v>
      </c>
      <c r="D2595" s="137" t="s">
        <v>16570</v>
      </c>
      <c r="E2595" s="139">
        <v>190.09</v>
      </c>
    </row>
    <row r="2596" spans="1:5" ht="15" customHeight="1" x14ac:dyDescent="0.25">
      <c r="A2596" s="136" t="s">
        <v>9701</v>
      </c>
      <c r="B2596" s="136"/>
      <c r="C2596" s="136" t="s">
        <v>20360</v>
      </c>
      <c r="D2596" s="137" t="s">
        <v>39</v>
      </c>
      <c r="E2596" s="141">
        <v>3832.16</v>
      </c>
    </row>
    <row r="2597" spans="1:5" ht="15" customHeight="1" x14ac:dyDescent="0.25">
      <c r="A2597" s="136" t="s">
        <v>9702</v>
      </c>
      <c r="B2597" s="136"/>
      <c r="C2597" s="136" t="s">
        <v>20361</v>
      </c>
      <c r="D2597" s="137" t="s">
        <v>39</v>
      </c>
      <c r="E2597" s="141">
        <v>3832.16</v>
      </c>
    </row>
    <row r="2598" spans="1:5" ht="15" customHeight="1" x14ac:dyDescent="0.25">
      <c r="A2598" s="136" t="s">
        <v>9703</v>
      </c>
      <c r="B2598" s="136"/>
      <c r="C2598" s="136" t="s">
        <v>20362</v>
      </c>
      <c r="D2598" s="137" t="s">
        <v>39</v>
      </c>
      <c r="E2598" s="141">
        <v>1808.32</v>
      </c>
    </row>
    <row r="2599" spans="1:5" ht="15" customHeight="1" x14ac:dyDescent="0.25">
      <c r="A2599" s="136" t="s">
        <v>9704</v>
      </c>
      <c r="B2599" s="136"/>
      <c r="C2599" s="136" t="s">
        <v>20363</v>
      </c>
      <c r="D2599" s="137" t="s">
        <v>39</v>
      </c>
      <c r="E2599" s="141">
        <v>1957.61</v>
      </c>
    </row>
    <row r="2600" spans="1:5" ht="15" customHeight="1" x14ac:dyDescent="0.25">
      <c r="A2600" s="136" t="s">
        <v>9705</v>
      </c>
      <c r="B2600" s="136"/>
      <c r="C2600" s="136" t="s">
        <v>20364</v>
      </c>
      <c r="D2600" s="137" t="s">
        <v>39</v>
      </c>
      <c r="E2600" s="141">
        <v>2439.14</v>
      </c>
    </row>
    <row r="2601" spans="1:5" ht="15" customHeight="1" x14ac:dyDescent="0.25">
      <c r="A2601" s="136" t="s">
        <v>9706</v>
      </c>
      <c r="B2601" s="136"/>
      <c r="C2601" s="136" t="s">
        <v>9707</v>
      </c>
      <c r="D2601" s="137" t="s">
        <v>2</v>
      </c>
      <c r="E2601" s="139">
        <v>161.38</v>
      </c>
    </row>
    <row r="2602" spans="1:5" ht="15" customHeight="1" x14ac:dyDescent="0.25">
      <c r="A2602" s="136" t="s">
        <v>9708</v>
      </c>
      <c r="B2602" s="136"/>
      <c r="C2602" s="136" t="s">
        <v>20365</v>
      </c>
      <c r="D2602" s="137" t="s">
        <v>2</v>
      </c>
      <c r="E2602" s="139">
        <v>257.74</v>
      </c>
    </row>
    <row r="2603" spans="1:5" ht="15" customHeight="1" x14ac:dyDescent="0.25">
      <c r="A2603" s="136" t="s">
        <v>9709</v>
      </c>
      <c r="B2603" s="136"/>
      <c r="C2603" s="136" t="s">
        <v>20366</v>
      </c>
      <c r="D2603" s="137" t="s">
        <v>2</v>
      </c>
      <c r="E2603" s="139">
        <v>209.8</v>
      </c>
    </row>
    <row r="2604" spans="1:5" ht="15" customHeight="1" x14ac:dyDescent="0.25">
      <c r="A2604" s="136" t="s">
        <v>9710</v>
      </c>
      <c r="B2604" s="136"/>
      <c r="C2604" s="136" t="s">
        <v>20367</v>
      </c>
      <c r="D2604" s="137" t="s">
        <v>2</v>
      </c>
      <c r="E2604" s="139">
        <v>181.33</v>
      </c>
    </row>
    <row r="2605" spans="1:5" ht="15" customHeight="1" x14ac:dyDescent="0.25">
      <c r="A2605" s="136" t="s">
        <v>9711</v>
      </c>
      <c r="B2605" s="136"/>
      <c r="C2605" s="136" t="s">
        <v>20368</v>
      </c>
      <c r="D2605" s="137" t="s">
        <v>2</v>
      </c>
      <c r="E2605" s="139">
        <v>331.03</v>
      </c>
    </row>
    <row r="2606" spans="1:5" ht="15" customHeight="1" x14ac:dyDescent="0.25">
      <c r="A2606" s="136" t="s">
        <v>9712</v>
      </c>
      <c r="B2606" s="136"/>
      <c r="C2606" s="136" t="s">
        <v>20369</v>
      </c>
      <c r="D2606" s="137" t="s">
        <v>39</v>
      </c>
      <c r="E2606" s="141">
        <v>2904.55</v>
      </c>
    </row>
    <row r="2607" spans="1:5" ht="15" customHeight="1" x14ac:dyDescent="0.25">
      <c r="A2607" s="136" t="s">
        <v>9713</v>
      </c>
      <c r="B2607" s="136"/>
      <c r="C2607" s="136" t="s">
        <v>20370</v>
      </c>
      <c r="D2607" s="137" t="s">
        <v>39</v>
      </c>
      <c r="E2607" s="141">
        <v>2826.73</v>
      </c>
    </row>
    <row r="2608" spans="1:5" ht="15" customHeight="1" x14ac:dyDescent="0.25">
      <c r="A2608" s="136" t="s">
        <v>9714</v>
      </c>
      <c r="B2608" s="136"/>
      <c r="C2608" s="136" t="s">
        <v>20371</v>
      </c>
      <c r="D2608" s="137" t="s">
        <v>39</v>
      </c>
      <c r="E2608" s="141">
        <v>1967.88</v>
      </c>
    </row>
    <row r="2609" spans="1:5" ht="15" customHeight="1" x14ac:dyDescent="0.25">
      <c r="A2609" s="136" t="s">
        <v>9715</v>
      </c>
      <c r="B2609" s="136"/>
      <c r="C2609" s="136" t="s">
        <v>9716</v>
      </c>
      <c r="D2609" s="137" t="s">
        <v>16570</v>
      </c>
      <c r="E2609" s="139">
        <v>275.7</v>
      </c>
    </row>
    <row r="2610" spans="1:5" ht="15" customHeight="1" x14ac:dyDescent="0.25">
      <c r="A2610" s="136" t="s">
        <v>9717</v>
      </c>
      <c r="B2610" s="136"/>
      <c r="C2610" s="136" t="s">
        <v>20264</v>
      </c>
      <c r="D2610" s="137" t="s">
        <v>15645</v>
      </c>
      <c r="E2610" s="142">
        <v>17387.21</v>
      </c>
    </row>
    <row r="2611" spans="1:5" ht="15" customHeight="1" x14ac:dyDescent="0.25">
      <c r="A2611" s="136" t="s">
        <v>9718</v>
      </c>
      <c r="B2611" s="136"/>
      <c r="C2611" s="136" t="s">
        <v>20265</v>
      </c>
      <c r="D2611" s="137" t="s">
        <v>15645</v>
      </c>
      <c r="E2611" s="142">
        <v>21394.91</v>
      </c>
    </row>
    <row r="2612" spans="1:5" ht="15" customHeight="1" x14ac:dyDescent="0.25">
      <c r="A2612" s="136" t="s">
        <v>9719</v>
      </c>
      <c r="B2612" s="136"/>
      <c r="C2612" s="136" t="s">
        <v>20266</v>
      </c>
      <c r="D2612" s="137" t="s">
        <v>15645</v>
      </c>
      <c r="E2612" s="142">
        <v>23519.21</v>
      </c>
    </row>
    <row r="2613" spans="1:5" ht="15" customHeight="1" x14ac:dyDescent="0.25">
      <c r="A2613" s="136" t="s">
        <v>9720</v>
      </c>
      <c r="B2613" s="136"/>
      <c r="C2613" s="136" t="s">
        <v>20267</v>
      </c>
      <c r="D2613" s="137" t="s">
        <v>15645</v>
      </c>
      <c r="E2613" s="142">
        <v>25723.360000000001</v>
      </c>
    </row>
    <row r="2614" spans="1:5" ht="15" customHeight="1" x14ac:dyDescent="0.25">
      <c r="A2614" s="136" t="s">
        <v>9721</v>
      </c>
      <c r="B2614" s="136"/>
      <c r="C2614" s="136" t="s">
        <v>20268</v>
      </c>
      <c r="D2614" s="137" t="s">
        <v>15645</v>
      </c>
      <c r="E2614" s="142">
        <v>27679.89</v>
      </c>
    </row>
    <row r="2615" spans="1:5" ht="15" customHeight="1" x14ac:dyDescent="0.25">
      <c r="A2615" s="136" t="s">
        <v>9722</v>
      </c>
      <c r="B2615" s="136"/>
      <c r="C2615" s="136" t="s">
        <v>20372</v>
      </c>
      <c r="D2615" s="137" t="s">
        <v>15645</v>
      </c>
      <c r="E2615" s="141">
        <v>4645.24</v>
      </c>
    </row>
    <row r="2616" spans="1:5" ht="15" customHeight="1" x14ac:dyDescent="0.25">
      <c r="A2616" s="136" t="s">
        <v>9723</v>
      </c>
      <c r="B2616" s="136"/>
      <c r="C2616" s="136" t="s">
        <v>9724</v>
      </c>
      <c r="D2616" s="137" t="s">
        <v>5701</v>
      </c>
      <c r="E2616" s="141">
        <v>5993.12</v>
      </c>
    </row>
    <row r="2617" spans="1:5" ht="15" customHeight="1" x14ac:dyDescent="0.25">
      <c r="A2617" s="136" t="s">
        <v>9725</v>
      </c>
      <c r="B2617" s="136"/>
      <c r="C2617" s="136" t="s">
        <v>9726</v>
      </c>
      <c r="D2617" s="137" t="s">
        <v>15645</v>
      </c>
      <c r="E2617" s="141">
        <v>3021.25</v>
      </c>
    </row>
    <row r="2618" spans="1:5" ht="15" customHeight="1" x14ac:dyDescent="0.25">
      <c r="A2618" s="136" t="s">
        <v>9727</v>
      </c>
      <c r="B2618" s="136"/>
      <c r="C2618" s="136" t="s">
        <v>20373</v>
      </c>
      <c r="D2618" s="137" t="s">
        <v>5701</v>
      </c>
      <c r="E2618" s="139">
        <v>661.47</v>
      </c>
    </row>
    <row r="2619" spans="1:5" ht="15" customHeight="1" x14ac:dyDescent="0.25">
      <c r="A2619" s="136" t="s">
        <v>9728</v>
      </c>
      <c r="B2619" s="136"/>
      <c r="C2619" s="136" t="s">
        <v>9729</v>
      </c>
      <c r="D2619" s="137" t="s">
        <v>3</v>
      </c>
      <c r="E2619" s="140">
        <v>67.02</v>
      </c>
    </row>
    <row r="2620" spans="1:5" ht="15" customHeight="1" x14ac:dyDescent="0.25">
      <c r="A2620" s="136" t="s">
        <v>9730</v>
      </c>
      <c r="B2620" s="136"/>
      <c r="C2620" s="136" t="s">
        <v>9731</v>
      </c>
      <c r="D2620" s="137" t="s">
        <v>5701</v>
      </c>
      <c r="E2620" s="139">
        <v>513.04</v>
      </c>
    </row>
    <row r="2621" spans="1:5" ht="15" customHeight="1" x14ac:dyDescent="0.25">
      <c r="A2621" s="136" t="s">
        <v>9732</v>
      </c>
      <c r="B2621" s="136"/>
      <c r="C2621" s="136" t="s">
        <v>9733</v>
      </c>
      <c r="D2621" s="137" t="s">
        <v>16570</v>
      </c>
      <c r="E2621" s="139">
        <v>240.46</v>
      </c>
    </row>
    <row r="2622" spans="1:5" ht="15" customHeight="1" x14ac:dyDescent="0.25">
      <c r="A2622" s="136" t="s">
        <v>9734</v>
      </c>
      <c r="B2622" s="136"/>
      <c r="C2622" s="136" t="s">
        <v>9735</v>
      </c>
      <c r="D2622" s="137" t="s">
        <v>2</v>
      </c>
      <c r="E2622" s="139">
        <v>182.49</v>
      </c>
    </row>
    <row r="2623" spans="1:5" ht="15" customHeight="1" x14ac:dyDescent="0.25">
      <c r="A2623" s="136" t="s">
        <v>9736</v>
      </c>
      <c r="B2623" s="136"/>
      <c r="C2623" s="136" t="s">
        <v>9737</v>
      </c>
      <c r="D2623" s="137" t="s">
        <v>16570</v>
      </c>
      <c r="E2623" s="139">
        <v>866.88</v>
      </c>
    </row>
    <row r="2624" spans="1:5" ht="15" customHeight="1" x14ac:dyDescent="0.25">
      <c r="A2624" s="136" t="s">
        <v>9738</v>
      </c>
      <c r="B2624" s="136"/>
      <c r="C2624" s="136" t="s">
        <v>9739</v>
      </c>
      <c r="D2624" s="137" t="s">
        <v>16570</v>
      </c>
      <c r="E2624" s="139">
        <v>732.61</v>
      </c>
    </row>
    <row r="2625" spans="1:5" ht="15" customHeight="1" x14ac:dyDescent="0.25">
      <c r="A2625" s="136" t="s">
        <v>9740</v>
      </c>
      <c r="B2625" s="136"/>
      <c r="C2625" s="136" t="s">
        <v>9741</v>
      </c>
      <c r="D2625" s="137" t="s">
        <v>16570</v>
      </c>
      <c r="E2625" s="139">
        <v>607.16999999999996</v>
      </c>
    </row>
    <row r="2626" spans="1:5" ht="15" customHeight="1" x14ac:dyDescent="0.25">
      <c r="A2626" s="136" t="s">
        <v>9742</v>
      </c>
      <c r="B2626" s="136"/>
      <c r="C2626" s="136" t="s">
        <v>9743</v>
      </c>
      <c r="D2626" s="137" t="s">
        <v>16570</v>
      </c>
      <c r="E2626" s="139">
        <v>739.61</v>
      </c>
    </row>
    <row r="2627" spans="1:5" ht="15" customHeight="1" x14ac:dyDescent="0.25">
      <c r="A2627" s="136" t="s">
        <v>9744</v>
      </c>
      <c r="B2627" s="136"/>
      <c r="C2627" s="136" t="s">
        <v>9745</v>
      </c>
      <c r="D2627" s="137" t="s">
        <v>16570</v>
      </c>
      <c r="E2627" s="139">
        <v>621.65</v>
      </c>
    </row>
    <row r="2628" spans="1:5" ht="15" customHeight="1" x14ac:dyDescent="0.25">
      <c r="A2628" s="136" t="s">
        <v>9746</v>
      </c>
      <c r="B2628" s="136"/>
      <c r="C2628" s="136" t="s">
        <v>9747</v>
      </c>
      <c r="D2628" s="137" t="s">
        <v>16570</v>
      </c>
      <c r="E2628" s="139">
        <v>615.76</v>
      </c>
    </row>
    <row r="2629" spans="1:5" ht="15" customHeight="1" x14ac:dyDescent="0.25">
      <c r="A2629" s="136" t="s">
        <v>9748</v>
      </c>
      <c r="B2629" s="136"/>
      <c r="C2629" s="136" t="s">
        <v>9749</v>
      </c>
      <c r="D2629" s="137" t="s">
        <v>16570</v>
      </c>
      <c r="E2629" s="139">
        <v>339.2</v>
      </c>
    </row>
    <row r="2630" spans="1:5" ht="15" customHeight="1" x14ac:dyDescent="0.25">
      <c r="A2630" s="136" t="s">
        <v>9750</v>
      </c>
      <c r="B2630" s="136"/>
      <c r="C2630" s="136" t="s">
        <v>9751</v>
      </c>
      <c r="D2630" s="137" t="s">
        <v>16570</v>
      </c>
      <c r="E2630" s="141">
        <v>2494.4</v>
      </c>
    </row>
    <row r="2631" spans="1:5" ht="15" customHeight="1" x14ac:dyDescent="0.25">
      <c r="A2631" s="136" t="s">
        <v>9752</v>
      </c>
      <c r="B2631" s="136"/>
      <c r="C2631" s="136" t="s">
        <v>9753</v>
      </c>
      <c r="D2631" s="137" t="s">
        <v>16570</v>
      </c>
      <c r="E2631" s="141">
        <v>1801.41</v>
      </c>
    </row>
    <row r="2632" spans="1:5" ht="15" customHeight="1" x14ac:dyDescent="0.25">
      <c r="A2632" s="136" t="s">
        <v>9754</v>
      </c>
      <c r="B2632" s="136"/>
      <c r="C2632" s="136" t="s">
        <v>9755</v>
      </c>
      <c r="D2632" s="137" t="s">
        <v>16570</v>
      </c>
      <c r="E2632" s="141">
        <v>1297.68</v>
      </c>
    </row>
    <row r="2633" spans="1:5" ht="15" customHeight="1" x14ac:dyDescent="0.25">
      <c r="A2633" s="136" t="s">
        <v>9756</v>
      </c>
      <c r="B2633" s="136"/>
      <c r="C2633" s="136" t="s">
        <v>9757</v>
      </c>
      <c r="D2633" s="137" t="s">
        <v>16570</v>
      </c>
      <c r="E2633" s="141">
        <v>1993.18</v>
      </c>
    </row>
    <row r="2634" spans="1:5" ht="15" customHeight="1" x14ac:dyDescent="0.25">
      <c r="A2634" s="136" t="s">
        <v>9758</v>
      </c>
      <c r="B2634" s="136"/>
      <c r="C2634" s="136" t="s">
        <v>20374</v>
      </c>
      <c r="D2634" s="137" t="s">
        <v>16570</v>
      </c>
      <c r="E2634" s="141">
        <v>1297.6099999999999</v>
      </c>
    </row>
    <row r="2635" spans="1:5" ht="15" customHeight="1" x14ac:dyDescent="0.25">
      <c r="A2635" s="136" t="s">
        <v>9759</v>
      </c>
      <c r="B2635" s="136"/>
      <c r="C2635" s="136" t="s">
        <v>9760</v>
      </c>
      <c r="D2635" s="137" t="s">
        <v>3</v>
      </c>
      <c r="E2635" s="140">
        <v>20.239999999999998</v>
      </c>
    </row>
    <row r="2636" spans="1:5" ht="15" customHeight="1" x14ac:dyDescent="0.25">
      <c r="A2636" s="136" t="s">
        <v>9761</v>
      </c>
      <c r="B2636" s="136"/>
      <c r="C2636" s="136" t="s">
        <v>16652</v>
      </c>
      <c r="D2636" s="137" t="s">
        <v>3</v>
      </c>
      <c r="E2636" s="140">
        <v>32.07</v>
      </c>
    </row>
    <row r="2637" spans="1:5" ht="15" customHeight="1" x14ac:dyDescent="0.25">
      <c r="A2637" s="136" t="s">
        <v>9762</v>
      </c>
      <c r="B2637" s="136"/>
      <c r="C2637" s="136" t="s">
        <v>9763</v>
      </c>
      <c r="D2637" s="137" t="s">
        <v>3</v>
      </c>
      <c r="E2637" s="139">
        <v>768.29</v>
      </c>
    </row>
    <row r="2638" spans="1:5" ht="15" customHeight="1" x14ac:dyDescent="0.25">
      <c r="A2638" s="136" t="s">
        <v>9764</v>
      </c>
      <c r="B2638" s="136"/>
      <c r="C2638" s="136" t="s">
        <v>9765</v>
      </c>
      <c r="D2638" s="137" t="s">
        <v>3</v>
      </c>
      <c r="E2638" s="141">
        <v>1991.85</v>
      </c>
    </row>
    <row r="2639" spans="1:5" ht="15" customHeight="1" x14ac:dyDescent="0.25">
      <c r="A2639" s="136" t="s">
        <v>9766</v>
      </c>
      <c r="B2639" s="136"/>
      <c r="C2639" s="136" t="s">
        <v>9767</v>
      </c>
      <c r="D2639" s="137" t="s">
        <v>16570</v>
      </c>
      <c r="E2639" s="139">
        <v>200.77</v>
      </c>
    </row>
    <row r="2640" spans="1:5" ht="15" customHeight="1" x14ac:dyDescent="0.25">
      <c r="A2640" s="136" t="s">
        <v>9768</v>
      </c>
      <c r="B2640" s="136"/>
      <c r="C2640" s="136" t="s">
        <v>9769</v>
      </c>
      <c r="D2640" s="137" t="s">
        <v>16570</v>
      </c>
      <c r="E2640" s="139">
        <v>628.36</v>
      </c>
    </row>
    <row r="2641" spans="1:5" ht="15" customHeight="1" x14ac:dyDescent="0.25">
      <c r="A2641" s="136" t="s">
        <v>9770</v>
      </c>
      <c r="B2641" s="136"/>
      <c r="C2641" s="136" t="s">
        <v>9771</v>
      </c>
      <c r="D2641" s="137" t="s">
        <v>2</v>
      </c>
      <c r="E2641" s="141">
        <v>1107.69</v>
      </c>
    </row>
    <row r="2642" spans="1:5" ht="15" customHeight="1" x14ac:dyDescent="0.25">
      <c r="A2642" s="136" t="s">
        <v>28869</v>
      </c>
      <c r="B2642" s="136"/>
      <c r="C2642" s="136" t="s">
        <v>28870</v>
      </c>
      <c r="D2642" s="137" t="s">
        <v>2</v>
      </c>
      <c r="E2642" s="139">
        <v>982.15</v>
      </c>
    </row>
    <row r="2643" spans="1:5" ht="15" customHeight="1" x14ac:dyDescent="0.25">
      <c r="A2643" s="136" t="s">
        <v>28871</v>
      </c>
      <c r="B2643" s="136"/>
      <c r="C2643" s="136" t="s">
        <v>28872</v>
      </c>
      <c r="D2643" s="137" t="s">
        <v>2</v>
      </c>
      <c r="E2643" s="139">
        <v>766.82</v>
      </c>
    </row>
    <row r="2644" spans="1:5" ht="15" customHeight="1" x14ac:dyDescent="0.25">
      <c r="A2644" s="136" t="s">
        <v>28873</v>
      </c>
      <c r="B2644" s="136"/>
      <c r="C2644" s="136" t="s">
        <v>28874</v>
      </c>
      <c r="D2644" s="137" t="s">
        <v>2</v>
      </c>
      <c r="E2644" s="141">
        <v>1247.68</v>
      </c>
    </row>
    <row r="2645" spans="1:5" ht="15" customHeight="1" x14ac:dyDescent="0.25">
      <c r="A2645" s="136" t="s">
        <v>28875</v>
      </c>
      <c r="B2645" s="136"/>
      <c r="C2645" s="136" t="s">
        <v>28876</v>
      </c>
      <c r="D2645" s="137" t="s">
        <v>2</v>
      </c>
      <c r="E2645" s="141">
        <v>1498.65</v>
      </c>
    </row>
    <row r="2646" spans="1:5" ht="15" customHeight="1" x14ac:dyDescent="0.25">
      <c r="A2646" s="136" t="s">
        <v>28877</v>
      </c>
      <c r="B2646" s="136"/>
      <c r="C2646" s="136" t="s">
        <v>28878</v>
      </c>
      <c r="D2646" s="137" t="s">
        <v>2</v>
      </c>
      <c r="E2646" s="141">
        <v>1213.6300000000001</v>
      </c>
    </row>
    <row r="2647" spans="1:5" ht="15" customHeight="1" x14ac:dyDescent="0.25">
      <c r="A2647" s="136" t="s">
        <v>28879</v>
      </c>
      <c r="B2647" s="136"/>
      <c r="C2647" s="136" t="s">
        <v>28880</v>
      </c>
      <c r="D2647" s="137" t="s">
        <v>15645</v>
      </c>
      <c r="E2647" s="141">
        <v>2170.67</v>
      </c>
    </row>
    <row r="2648" spans="1:5" ht="15" customHeight="1" x14ac:dyDescent="0.25">
      <c r="A2648" s="136" t="s">
        <v>28881</v>
      </c>
      <c r="B2648" s="136"/>
      <c r="C2648" s="136" t="s">
        <v>28882</v>
      </c>
      <c r="D2648" s="137" t="s">
        <v>15645</v>
      </c>
      <c r="E2648" s="139">
        <v>786.46</v>
      </c>
    </row>
    <row r="2649" spans="1:5" ht="15" customHeight="1" x14ac:dyDescent="0.25">
      <c r="A2649" s="136" t="s">
        <v>28883</v>
      </c>
      <c r="B2649" s="136"/>
      <c r="C2649" s="136" t="s">
        <v>28884</v>
      </c>
      <c r="D2649" s="137" t="s">
        <v>2</v>
      </c>
      <c r="E2649" s="141">
        <v>1273.8499999999999</v>
      </c>
    </row>
    <row r="2650" spans="1:5" ht="15" customHeight="1" x14ac:dyDescent="0.25">
      <c r="A2650" s="136" t="s">
        <v>28885</v>
      </c>
      <c r="B2650" s="136"/>
      <c r="C2650" s="136" t="s">
        <v>28886</v>
      </c>
      <c r="D2650" s="137" t="s">
        <v>2</v>
      </c>
      <c r="E2650" s="139">
        <v>988.83</v>
      </c>
    </row>
    <row r="2651" spans="1:5" ht="15" customHeight="1" x14ac:dyDescent="0.25">
      <c r="A2651" s="136" t="s">
        <v>28887</v>
      </c>
      <c r="B2651" s="136"/>
      <c r="C2651" s="136" t="s">
        <v>28888</v>
      </c>
      <c r="D2651" s="137" t="s">
        <v>2</v>
      </c>
      <c r="E2651" s="139">
        <v>428.49</v>
      </c>
    </row>
    <row r="2652" spans="1:5" ht="15" customHeight="1" x14ac:dyDescent="0.25">
      <c r="A2652" s="136" t="s">
        <v>28889</v>
      </c>
      <c r="B2652" s="136"/>
      <c r="C2652" s="136" t="s">
        <v>28890</v>
      </c>
      <c r="D2652" s="137" t="s">
        <v>2</v>
      </c>
      <c r="E2652" s="141">
        <v>1105.02</v>
      </c>
    </row>
    <row r="2653" spans="1:5" ht="15" customHeight="1" x14ac:dyDescent="0.25">
      <c r="A2653" s="136" t="s">
        <v>28891</v>
      </c>
      <c r="B2653" s="136"/>
      <c r="C2653" s="136" t="s">
        <v>28892</v>
      </c>
      <c r="D2653" s="137" t="s">
        <v>15645</v>
      </c>
      <c r="E2653" s="139">
        <v>876.67</v>
      </c>
    </row>
    <row r="2654" spans="1:5" ht="15" customHeight="1" x14ac:dyDescent="0.25">
      <c r="A2654" s="136" t="s">
        <v>28893</v>
      </c>
      <c r="B2654" s="136"/>
      <c r="C2654" s="136" t="s">
        <v>28894</v>
      </c>
      <c r="D2654" s="137" t="s">
        <v>15645</v>
      </c>
      <c r="E2654" s="139">
        <v>656.95</v>
      </c>
    </row>
    <row r="2655" spans="1:5" ht="15" customHeight="1" x14ac:dyDescent="0.25">
      <c r="A2655" s="136" t="s">
        <v>20269</v>
      </c>
      <c r="B2655" s="136"/>
      <c r="C2655" s="136" t="s">
        <v>20270</v>
      </c>
      <c r="D2655" s="137" t="s">
        <v>15645</v>
      </c>
      <c r="E2655" s="139">
        <v>259.67</v>
      </c>
    </row>
    <row r="2656" spans="1:5" ht="15" customHeight="1" x14ac:dyDescent="0.25">
      <c r="A2656" s="136" t="s">
        <v>20271</v>
      </c>
      <c r="B2656" s="136"/>
      <c r="C2656" s="136" t="s">
        <v>20272</v>
      </c>
      <c r="D2656" s="137" t="s">
        <v>15645</v>
      </c>
      <c r="E2656" s="139">
        <v>324.08999999999997</v>
      </c>
    </row>
    <row r="2657" spans="1:5" ht="15" customHeight="1" x14ac:dyDescent="0.25">
      <c r="A2657" s="136" t="s">
        <v>9772</v>
      </c>
      <c r="B2657" s="136"/>
      <c r="C2657" s="136" t="s">
        <v>20375</v>
      </c>
      <c r="D2657" s="137" t="s">
        <v>2</v>
      </c>
      <c r="E2657" s="141">
        <v>1280.25</v>
      </c>
    </row>
    <row r="2658" spans="1:5" ht="15" customHeight="1" x14ac:dyDescent="0.25">
      <c r="A2658" s="136" t="s">
        <v>9773</v>
      </c>
      <c r="B2658" s="136"/>
      <c r="C2658" s="136" t="s">
        <v>9774</v>
      </c>
      <c r="D2658" s="137" t="s">
        <v>2</v>
      </c>
      <c r="E2658" s="139">
        <v>353.19</v>
      </c>
    </row>
    <row r="2659" spans="1:5" ht="15" customHeight="1" x14ac:dyDescent="0.25">
      <c r="A2659" s="136" t="s">
        <v>9775</v>
      </c>
      <c r="B2659" s="136"/>
      <c r="C2659" s="136" t="s">
        <v>9776</v>
      </c>
      <c r="D2659" s="137" t="s">
        <v>2</v>
      </c>
      <c r="E2659" s="141">
        <v>1049.3499999999999</v>
      </c>
    </row>
    <row r="2660" spans="1:5" ht="15" customHeight="1" x14ac:dyDescent="0.25">
      <c r="A2660" s="136" t="s">
        <v>9777</v>
      </c>
      <c r="B2660" s="136"/>
      <c r="C2660" s="136" t="s">
        <v>9778</v>
      </c>
      <c r="D2660" s="137" t="s">
        <v>2</v>
      </c>
      <c r="E2660" s="139">
        <v>783.29</v>
      </c>
    </row>
    <row r="2661" spans="1:5" ht="15" customHeight="1" x14ac:dyDescent="0.25">
      <c r="A2661" s="136" t="s">
        <v>9779</v>
      </c>
      <c r="B2661" s="136"/>
      <c r="C2661" s="136" t="s">
        <v>9780</v>
      </c>
      <c r="D2661" s="137" t="s">
        <v>2</v>
      </c>
      <c r="E2661" s="139">
        <v>783.29</v>
      </c>
    </row>
    <row r="2662" spans="1:5" ht="15" customHeight="1" x14ac:dyDescent="0.25">
      <c r="A2662" s="136" t="s">
        <v>20273</v>
      </c>
      <c r="B2662" s="136"/>
      <c r="C2662" s="136" t="s">
        <v>20274</v>
      </c>
      <c r="D2662" s="137" t="s">
        <v>15645</v>
      </c>
      <c r="E2662" s="141">
        <v>2690.12</v>
      </c>
    </row>
    <row r="2663" spans="1:5" ht="15" customHeight="1" x14ac:dyDescent="0.25">
      <c r="A2663" s="136" t="s">
        <v>20275</v>
      </c>
      <c r="B2663" s="136"/>
      <c r="C2663" s="136" t="s">
        <v>20276</v>
      </c>
      <c r="D2663" s="137" t="s">
        <v>15645</v>
      </c>
      <c r="E2663" s="141">
        <v>2942.76</v>
      </c>
    </row>
    <row r="2664" spans="1:5" ht="15" customHeight="1" x14ac:dyDescent="0.25">
      <c r="A2664" s="136" t="s">
        <v>20277</v>
      </c>
      <c r="B2664" s="136"/>
      <c r="C2664" s="136" t="s">
        <v>20278</v>
      </c>
      <c r="D2664" s="137" t="s">
        <v>15645</v>
      </c>
      <c r="E2664" s="141">
        <v>3195.41</v>
      </c>
    </row>
    <row r="2665" spans="1:5" ht="15" customHeight="1" x14ac:dyDescent="0.25">
      <c r="A2665" s="136" t="s">
        <v>20279</v>
      </c>
      <c r="B2665" s="136"/>
      <c r="C2665" s="136" t="s">
        <v>20280</v>
      </c>
      <c r="D2665" s="137" t="s">
        <v>2</v>
      </c>
      <c r="E2665" s="141">
        <v>1185</v>
      </c>
    </row>
    <row r="2666" spans="1:5" ht="15" customHeight="1" x14ac:dyDescent="0.25">
      <c r="A2666" s="136" t="s">
        <v>20281</v>
      </c>
      <c r="B2666" s="136"/>
      <c r="C2666" s="136" t="s">
        <v>20282</v>
      </c>
      <c r="D2666" s="137" t="s">
        <v>15645</v>
      </c>
      <c r="E2666" s="141">
        <v>2596.08</v>
      </c>
    </row>
    <row r="2667" spans="1:5" ht="15" customHeight="1" x14ac:dyDescent="0.25">
      <c r="A2667" s="136" t="s">
        <v>9781</v>
      </c>
      <c r="B2667" s="136"/>
      <c r="C2667" s="136" t="s">
        <v>9782</v>
      </c>
      <c r="D2667" s="137" t="s">
        <v>2</v>
      </c>
      <c r="E2667" s="139">
        <v>494.11</v>
      </c>
    </row>
    <row r="2668" spans="1:5" ht="15" customHeight="1" x14ac:dyDescent="0.25">
      <c r="A2668" s="136" t="s">
        <v>20283</v>
      </c>
      <c r="B2668" s="136"/>
      <c r="C2668" s="136" t="s">
        <v>20284</v>
      </c>
      <c r="D2668" s="137" t="s">
        <v>15645</v>
      </c>
      <c r="E2668" s="141">
        <v>2793.93</v>
      </c>
    </row>
    <row r="2669" spans="1:5" ht="15" customHeight="1" x14ac:dyDescent="0.25">
      <c r="A2669" s="136" t="s">
        <v>20285</v>
      </c>
      <c r="B2669" s="136"/>
      <c r="C2669" s="136" t="s">
        <v>20286</v>
      </c>
      <c r="D2669" s="137" t="s">
        <v>15645</v>
      </c>
      <c r="E2669" s="139">
        <v>471.77</v>
      </c>
    </row>
    <row r="2670" spans="1:5" ht="15" customHeight="1" x14ac:dyDescent="0.25">
      <c r="A2670" s="136" t="s">
        <v>20287</v>
      </c>
      <c r="B2670" s="136"/>
      <c r="C2670" s="136" t="s">
        <v>20288</v>
      </c>
      <c r="D2670" s="137" t="s">
        <v>15645</v>
      </c>
      <c r="E2670" s="140">
        <v>42.41</v>
      </c>
    </row>
    <row r="2671" spans="1:5" ht="15" customHeight="1" x14ac:dyDescent="0.25">
      <c r="A2671" s="136" t="s">
        <v>28895</v>
      </c>
      <c r="B2671" s="136"/>
      <c r="C2671" s="136" t="s">
        <v>28896</v>
      </c>
      <c r="D2671" s="137" t="s">
        <v>3</v>
      </c>
      <c r="E2671" s="139">
        <v>375.48</v>
      </c>
    </row>
    <row r="2672" spans="1:5" ht="15" customHeight="1" x14ac:dyDescent="0.25">
      <c r="A2672" s="136" t="s">
        <v>28897</v>
      </c>
      <c r="B2672" s="136"/>
      <c r="C2672" s="136" t="s">
        <v>28898</v>
      </c>
      <c r="D2672" s="137" t="s">
        <v>3</v>
      </c>
      <c r="E2672" s="139">
        <v>332.95</v>
      </c>
    </row>
    <row r="2673" spans="1:5" ht="15" customHeight="1" x14ac:dyDescent="0.25">
      <c r="A2673" s="136" t="s">
        <v>20289</v>
      </c>
      <c r="B2673" s="136"/>
      <c r="C2673" s="136" t="s">
        <v>20290</v>
      </c>
      <c r="D2673" s="137" t="s">
        <v>15645</v>
      </c>
      <c r="E2673" s="139">
        <v>690.89</v>
      </c>
    </row>
    <row r="2674" spans="1:5" ht="15" customHeight="1" x14ac:dyDescent="0.25">
      <c r="A2674" s="136" t="s">
        <v>20291</v>
      </c>
      <c r="B2674" s="136"/>
      <c r="C2674" s="136" t="s">
        <v>20292</v>
      </c>
      <c r="D2674" s="137" t="s">
        <v>15645</v>
      </c>
      <c r="E2674" s="139">
        <v>145.61000000000001</v>
      </c>
    </row>
    <row r="2675" spans="1:5" ht="15" customHeight="1" x14ac:dyDescent="0.25">
      <c r="A2675" s="136" t="s">
        <v>28899</v>
      </c>
      <c r="B2675" s="136"/>
      <c r="C2675" s="136" t="s">
        <v>34583</v>
      </c>
      <c r="D2675" s="137" t="s">
        <v>3</v>
      </c>
      <c r="E2675" s="139">
        <v>929.6</v>
      </c>
    </row>
    <row r="2676" spans="1:5" ht="15" customHeight="1" x14ac:dyDescent="0.25">
      <c r="A2676" s="136" t="s">
        <v>28900</v>
      </c>
      <c r="B2676" s="136"/>
      <c r="C2676" s="136" t="s">
        <v>34584</v>
      </c>
      <c r="D2676" s="137" t="s">
        <v>3</v>
      </c>
      <c r="E2676" s="141">
        <v>1055.1300000000001</v>
      </c>
    </row>
    <row r="2677" spans="1:5" ht="15" customHeight="1" x14ac:dyDescent="0.25">
      <c r="A2677" s="136" t="s">
        <v>34585</v>
      </c>
      <c r="B2677" s="136"/>
      <c r="C2677" s="136" t="s">
        <v>34586</v>
      </c>
      <c r="D2677" s="137" t="s">
        <v>15645</v>
      </c>
      <c r="E2677" s="141">
        <v>2082.9899999999998</v>
      </c>
    </row>
    <row r="2678" spans="1:5" ht="15" customHeight="1" x14ac:dyDescent="0.25">
      <c r="A2678" s="136" t="s">
        <v>34587</v>
      </c>
      <c r="B2678" s="136"/>
      <c r="C2678" s="136" t="s">
        <v>34588</v>
      </c>
      <c r="D2678" s="137" t="s">
        <v>15645</v>
      </c>
      <c r="E2678" s="141">
        <v>2835.41</v>
      </c>
    </row>
    <row r="2679" spans="1:5" ht="15" customHeight="1" x14ac:dyDescent="0.25">
      <c r="A2679" s="136" t="s">
        <v>34589</v>
      </c>
      <c r="B2679" s="136"/>
      <c r="C2679" s="136" t="s">
        <v>34590</v>
      </c>
      <c r="D2679" s="137" t="s">
        <v>15645</v>
      </c>
      <c r="E2679" s="141">
        <v>2556.35</v>
      </c>
    </row>
    <row r="2680" spans="1:5" ht="15" customHeight="1" x14ac:dyDescent="0.25">
      <c r="A2680" s="136" t="s">
        <v>34591</v>
      </c>
      <c r="B2680" s="136"/>
      <c r="C2680" s="136" t="s">
        <v>34592</v>
      </c>
      <c r="D2680" s="137" t="s">
        <v>15645</v>
      </c>
      <c r="E2680" s="141">
        <v>1980.67</v>
      </c>
    </row>
    <row r="2681" spans="1:5" ht="15" customHeight="1" x14ac:dyDescent="0.25">
      <c r="A2681" s="136" t="s">
        <v>34593</v>
      </c>
      <c r="B2681" s="136"/>
      <c r="C2681" s="136" t="s">
        <v>34594</v>
      </c>
      <c r="D2681" s="137" t="s">
        <v>15645</v>
      </c>
      <c r="E2681" s="139">
        <v>277.7</v>
      </c>
    </row>
    <row r="2682" spans="1:5" ht="15" customHeight="1" x14ac:dyDescent="0.25">
      <c r="A2682" s="136" t="s">
        <v>34595</v>
      </c>
      <c r="B2682" s="136"/>
      <c r="C2682" s="136" t="s">
        <v>34596</v>
      </c>
      <c r="D2682" s="137" t="s">
        <v>15645</v>
      </c>
      <c r="E2682" s="139">
        <v>752.52</v>
      </c>
    </row>
    <row r="2683" spans="1:5" ht="15" customHeight="1" x14ac:dyDescent="0.25">
      <c r="A2683" s="136" t="s">
        <v>34597</v>
      </c>
      <c r="B2683" s="136"/>
      <c r="C2683" s="136" t="s">
        <v>34598</v>
      </c>
      <c r="D2683" s="137" t="s">
        <v>3</v>
      </c>
      <c r="E2683" s="139">
        <v>169.13</v>
      </c>
    </row>
    <row r="2684" spans="1:5" ht="15" customHeight="1" x14ac:dyDescent="0.25">
      <c r="A2684" s="136" t="s">
        <v>34599</v>
      </c>
      <c r="B2684" s="136"/>
      <c r="C2684" s="136" t="s">
        <v>34600</v>
      </c>
      <c r="D2684" s="137" t="s">
        <v>3</v>
      </c>
      <c r="E2684" s="139">
        <v>216.94</v>
      </c>
    </row>
    <row r="2685" spans="1:5" ht="15" customHeight="1" x14ac:dyDescent="0.25">
      <c r="A2685" s="136" t="s">
        <v>9783</v>
      </c>
      <c r="B2685" s="136"/>
      <c r="C2685" s="136" t="s">
        <v>34601</v>
      </c>
      <c r="D2685" s="137" t="s">
        <v>3</v>
      </c>
      <c r="E2685" s="139">
        <v>198.68</v>
      </c>
    </row>
    <row r="2686" spans="1:5" ht="15" customHeight="1" x14ac:dyDescent="0.25">
      <c r="A2686" s="136" t="s">
        <v>34602</v>
      </c>
      <c r="B2686" s="136"/>
      <c r="C2686" s="136" t="s">
        <v>34603</v>
      </c>
      <c r="D2686" s="137" t="s">
        <v>3</v>
      </c>
      <c r="E2686" s="139">
        <v>475.56</v>
      </c>
    </row>
    <row r="2687" spans="1:5" ht="15" customHeight="1" x14ac:dyDescent="0.25">
      <c r="A2687" s="136" t="s">
        <v>9784</v>
      </c>
      <c r="B2687" s="136"/>
      <c r="C2687" s="136" t="s">
        <v>9785</v>
      </c>
      <c r="D2687" s="137" t="s">
        <v>3</v>
      </c>
      <c r="E2687" s="139">
        <v>219.96</v>
      </c>
    </row>
    <row r="2688" spans="1:5" ht="15" customHeight="1" x14ac:dyDescent="0.25">
      <c r="A2688" s="136" t="s">
        <v>9786</v>
      </c>
      <c r="B2688" s="136"/>
      <c r="C2688" s="136" t="s">
        <v>9787</v>
      </c>
      <c r="D2688" s="137" t="s">
        <v>3</v>
      </c>
      <c r="E2688" s="139">
        <v>210.06</v>
      </c>
    </row>
    <row r="2689" spans="1:5" ht="15" customHeight="1" x14ac:dyDescent="0.25">
      <c r="A2689" s="136" t="s">
        <v>34604</v>
      </c>
      <c r="B2689" s="136"/>
      <c r="C2689" s="136" t="s">
        <v>34605</v>
      </c>
      <c r="D2689" s="137" t="s">
        <v>15645</v>
      </c>
      <c r="E2689" s="141">
        <v>3406.04</v>
      </c>
    </row>
    <row r="2690" spans="1:5" ht="15" customHeight="1" x14ac:dyDescent="0.25">
      <c r="A2690" s="136" t="s">
        <v>9788</v>
      </c>
      <c r="B2690" s="136"/>
      <c r="C2690" s="136" t="s">
        <v>20293</v>
      </c>
      <c r="D2690" s="137" t="s">
        <v>39</v>
      </c>
      <c r="E2690" s="141">
        <v>2088.34</v>
      </c>
    </row>
    <row r="2691" spans="1:5" ht="15" customHeight="1" x14ac:dyDescent="0.25">
      <c r="A2691" s="136" t="s">
        <v>9789</v>
      </c>
      <c r="B2691" s="136"/>
      <c r="C2691" s="136" t="s">
        <v>9790</v>
      </c>
      <c r="D2691" s="137" t="s">
        <v>16570</v>
      </c>
      <c r="E2691" s="141">
        <v>1487.11</v>
      </c>
    </row>
    <row r="2692" spans="1:5" ht="15" customHeight="1" x14ac:dyDescent="0.25">
      <c r="A2692" s="136" t="s">
        <v>9791</v>
      </c>
      <c r="B2692" s="136"/>
      <c r="C2692" s="136" t="s">
        <v>9792</v>
      </c>
      <c r="D2692" s="137" t="s">
        <v>16570</v>
      </c>
      <c r="E2692" s="139">
        <v>447.42</v>
      </c>
    </row>
    <row r="2693" spans="1:5" ht="15" customHeight="1" x14ac:dyDescent="0.25">
      <c r="A2693" s="136" t="s">
        <v>9793</v>
      </c>
      <c r="B2693" s="136"/>
      <c r="C2693" s="136" t="s">
        <v>9794</v>
      </c>
      <c r="D2693" s="137" t="s">
        <v>15645</v>
      </c>
      <c r="E2693" s="139">
        <v>642.88</v>
      </c>
    </row>
    <row r="2694" spans="1:5" ht="15" customHeight="1" x14ac:dyDescent="0.25">
      <c r="A2694" s="136" t="s">
        <v>9795</v>
      </c>
      <c r="B2694" s="136"/>
      <c r="C2694" s="136" t="s">
        <v>9796</v>
      </c>
      <c r="D2694" s="137" t="s">
        <v>3</v>
      </c>
      <c r="E2694" s="139">
        <v>582.9</v>
      </c>
    </row>
    <row r="2695" spans="1:5" ht="15" customHeight="1" x14ac:dyDescent="0.25">
      <c r="A2695" s="136" t="s">
        <v>9797</v>
      </c>
      <c r="B2695" s="136"/>
      <c r="C2695" s="136" t="s">
        <v>9798</v>
      </c>
      <c r="D2695" s="137" t="s">
        <v>16570</v>
      </c>
      <c r="E2695" s="140">
        <v>75.58</v>
      </c>
    </row>
    <row r="2696" spans="1:5" ht="15" customHeight="1" x14ac:dyDescent="0.25">
      <c r="A2696" s="136" t="s">
        <v>6097</v>
      </c>
      <c r="B2696" s="136"/>
      <c r="C2696" s="136" t="s">
        <v>6098</v>
      </c>
      <c r="D2696" s="137" t="s">
        <v>2</v>
      </c>
      <c r="E2696" s="139">
        <v>206.5</v>
      </c>
    </row>
    <row r="2697" spans="1:5" ht="15" customHeight="1" x14ac:dyDescent="0.25">
      <c r="A2697" s="136" t="s">
        <v>6099</v>
      </c>
      <c r="B2697" s="136"/>
      <c r="C2697" s="136" t="s">
        <v>6100</v>
      </c>
      <c r="D2697" s="137" t="s">
        <v>2</v>
      </c>
      <c r="E2697" s="139">
        <v>250.5</v>
      </c>
    </row>
    <row r="2698" spans="1:5" ht="15" customHeight="1" x14ac:dyDescent="0.25">
      <c r="A2698" s="136" t="s">
        <v>6101</v>
      </c>
      <c r="B2698" s="136"/>
      <c r="C2698" s="136" t="s">
        <v>6102</v>
      </c>
      <c r="D2698" s="137" t="s">
        <v>2</v>
      </c>
      <c r="E2698" s="139">
        <v>160.55000000000001</v>
      </c>
    </row>
    <row r="2699" spans="1:5" ht="15" customHeight="1" x14ac:dyDescent="0.25">
      <c r="A2699" s="136" t="s">
        <v>6103</v>
      </c>
      <c r="B2699" s="136"/>
      <c r="C2699" s="136" t="s">
        <v>6104</v>
      </c>
      <c r="D2699" s="137" t="s">
        <v>2</v>
      </c>
      <c r="E2699" s="139">
        <v>143.56</v>
      </c>
    </row>
    <row r="2700" spans="1:5" ht="15" customHeight="1" x14ac:dyDescent="0.25">
      <c r="A2700" s="136" t="s">
        <v>6105</v>
      </c>
      <c r="B2700" s="136"/>
      <c r="C2700" s="136" t="s">
        <v>6106</v>
      </c>
      <c r="D2700" s="137" t="s">
        <v>2</v>
      </c>
      <c r="E2700" s="139">
        <v>188.61</v>
      </c>
    </row>
    <row r="2701" spans="1:5" ht="15" customHeight="1" x14ac:dyDescent="0.25">
      <c r="A2701" s="136" t="s">
        <v>6107</v>
      </c>
      <c r="B2701" s="136"/>
      <c r="C2701" s="136" t="s">
        <v>6108</v>
      </c>
      <c r="D2701" s="137" t="s">
        <v>2</v>
      </c>
      <c r="E2701" s="140">
        <v>96.55</v>
      </c>
    </row>
    <row r="2702" spans="1:5" ht="15" customHeight="1" x14ac:dyDescent="0.25">
      <c r="A2702" s="136" t="s">
        <v>6109</v>
      </c>
      <c r="B2702" s="136"/>
      <c r="C2702" s="136" t="s">
        <v>6110</v>
      </c>
      <c r="D2702" s="137" t="s">
        <v>2</v>
      </c>
      <c r="E2702" s="139">
        <v>141.22999999999999</v>
      </c>
    </row>
    <row r="2703" spans="1:5" ht="15" customHeight="1" x14ac:dyDescent="0.25">
      <c r="A2703" s="136" t="s">
        <v>6111</v>
      </c>
      <c r="B2703" s="136"/>
      <c r="C2703" s="136" t="s">
        <v>6112</v>
      </c>
      <c r="D2703" s="137" t="s">
        <v>2</v>
      </c>
      <c r="E2703" s="139">
        <v>185.23</v>
      </c>
    </row>
    <row r="2704" spans="1:5" ht="15" customHeight="1" x14ac:dyDescent="0.25">
      <c r="A2704" s="136" t="s">
        <v>6113</v>
      </c>
      <c r="B2704" s="136"/>
      <c r="C2704" s="136" t="s">
        <v>6114</v>
      </c>
      <c r="D2704" s="137" t="s">
        <v>2</v>
      </c>
      <c r="E2704" s="140">
        <v>95.28</v>
      </c>
    </row>
    <row r="2705" spans="1:5" ht="15" customHeight="1" x14ac:dyDescent="0.25">
      <c r="A2705" s="136" t="s">
        <v>9862</v>
      </c>
      <c r="B2705" s="136"/>
      <c r="C2705" s="136" t="s">
        <v>9863</v>
      </c>
      <c r="D2705" s="137" t="s">
        <v>39</v>
      </c>
      <c r="E2705" s="140">
        <v>42.01</v>
      </c>
    </row>
    <row r="2706" spans="1:5" ht="15" customHeight="1" x14ac:dyDescent="0.25">
      <c r="A2706" s="136" t="s">
        <v>9864</v>
      </c>
      <c r="B2706" s="136"/>
      <c r="C2706" s="136" t="s">
        <v>20294</v>
      </c>
      <c r="D2706" s="137" t="s">
        <v>39</v>
      </c>
      <c r="E2706" s="140">
        <v>28.02</v>
      </c>
    </row>
    <row r="2707" spans="1:5" ht="15" customHeight="1" x14ac:dyDescent="0.25">
      <c r="A2707" s="136" t="s">
        <v>9865</v>
      </c>
      <c r="B2707" s="136"/>
      <c r="C2707" s="136" t="s">
        <v>9866</v>
      </c>
      <c r="D2707" s="137" t="s">
        <v>39</v>
      </c>
      <c r="E2707" s="140">
        <v>29.64</v>
      </c>
    </row>
    <row r="2708" spans="1:5" ht="15" customHeight="1" x14ac:dyDescent="0.25">
      <c r="A2708" s="136" t="s">
        <v>9867</v>
      </c>
      <c r="B2708" s="136"/>
      <c r="C2708" s="136" t="s">
        <v>9868</v>
      </c>
      <c r="D2708" s="137" t="s">
        <v>39</v>
      </c>
      <c r="E2708" s="141">
        <v>1003.78</v>
      </c>
    </row>
    <row r="2709" spans="1:5" ht="15" customHeight="1" x14ac:dyDescent="0.25">
      <c r="A2709" s="136" t="s">
        <v>9869</v>
      </c>
      <c r="B2709" s="136"/>
      <c r="C2709" s="136" t="s">
        <v>9870</v>
      </c>
      <c r="D2709" s="137" t="s">
        <v>39</v>
      </c>
      <c r="E2709" s="139">
        <v>538.91</v>
      </c>
    </row>
    <row r="2710" spans="1:5" ht="15" customHeight="1" x14ac:dyDescent="0.25">
      <c r="A2710" s="136" t="s">
        <v>9871</v>
      </c>
      <c r="B2710" s="136"/>
      <c r="C2710" s="136" t="s">
        <v>28901</v>
      </c>
      <c r="D2710" s="137" t="s">
        <v>39</v>
      </c>
      <c r="E2710" s="139">
        <v>595.49</v>
      </c>
    </row>
    <row r="2711" spans="1:5" ht="15" customHeight="1" x14ac:dyDescent="0.25">
      <c r="A2711" s="136" t="s">
        <v>9872</v>
      </c>
      <c r="B2711" s="136"/>
      <c r="C2711" s="136" t="s">
        <v>28902</v>
      </c>
      <c r="D2711" s="137" t="s">
        <v>39</v>
      </c>
      <c r="E2711" s="139">
        <v>559.65</v>
      </c>
    </row>
    <row r="2712" spans="1:5" ht="15" customHeight="1" x14ac:dyDescent="0.25">
      <c r="A2712" s="136" t="s">
        <v>9873</v>
      </c>
      <c r="B2712" s="136"/>
      <c r="C2712" s="136" t="s">
        <v>28903</v>
      </c>
      <c r="D2712" s="137" t="s">
        <v>39</v>
      </c>
      <c r="E2712" s="139">
        <v>642.27</v>
      </c>
    </row>
    <row r="2713" spans="1:5" ht="15" customHeight="1" x14ac:dyDescent="0.25">
      <c r="A2713" s="136" t="s">
        <v>9874</v>
      </c>
      <c r="B2713" s="136"/>
      <c r="C2713" s="136" t="s">
        <v>28904</v>
      </c>
      <c r="D2713" s="137" t="s">
        <v>39</v>
      </c>
      <c r="E2713" s="139">
        <v>549.1</v>
      </c>
    </row>
    <row r="2714" spans="1:5" ht="15" customHeight="1" x14ac:dyDescent="0.25">
      <c r="A2714" s="136" t="s">
        <v>9875</v>
      </c>
      <c r="B2714" s="136"/>
      <c r="C2714" s="136" t="s">
        <v>28905</v>
      </c>
      <c r="D2714" s="137" t="s">
        <v>39</v>
      </c>
      <c r="E2714" s="139">
        <v>492.89</v>
      </c>
    </row>
    <row r="2715" spans="1:5" ht="15" customHeight="1" x14ac:dyDescent="0.25">
      <c r="A2715" s="136" t="s">
        <v>9876</v>
      </c>
      <c r="B2715" s="136"/>
      <c r="C2715" s="136" t="s">
        <v>28906</v>
      </c>
      <c r="D2715" s="137" t="s">
        <v>39</v>
      </c>
      <c r="E2715" s="139">
        <v>455.16</v>
      </c>
    </row>
    <row r="2716" spans="1:5" ht="15" customHeight="1" x14ac:dyDescent="0.25">
      <c r="A2716" s="136" t="s">
        <v>9877</v>
      </c>
      <c r="B2716" s="136"/>
      <c r="C2716" s="136" t="s">
        <v>28907</v>
      </c>
      <c r="D2716" s="137" t="s">
        <v>39</v>
      </c>
      <c r="E2716" s="139">
        <v>428.21</v>
      </c>
    </row>
    <row r="2717" spans="1:5" ht="15" customHeight="1" x14ac:dyDescent="0.25">
      <c r="A2717" s="136" t="s">
        <v>9878</v>
      </c>
      <c r="B2717" s="136"/>
      <c r="C2717" s="136" t="s">
        <v>9879</v>
      </c>
      <c r="D2717" s="137" t="s">
        <v>2</v>
      </c>
      <c r="E2717" s="139">
        <v>359.88</v>
      </c>
    </row>
    <row r="2718" spans="1:5" ht="15" customHeight="1" x14ac:dyDescent="0.25">
      <c r="A2718" s="136" t="s">
        <v>9880</v>
      </c>
      <c r="B2718" s="136"/>
      <c r="C2718" s="136" t="s">
        <v>20295</v>
      </c>
      <c r="D2718" s="137" t="s">
        <v>39</v>
      </c>
      <c r="E2718" s="139">
        <v>501.69</v>
      </c>
    </row>
    <row r="2719" spans="1:5" ht="15" customHeight="1" x14ac:dyDescent="0.25">
      <c r="A2719" s="136" t="s">
        <v>9881</v>
      </c>
      <c r="B2719" s="136"/>
      <c r="C2719" s="136" t="s">
        <v>20296</v>
      </c>
      <c r="D2719" s="137" t="s">
        <v>39</v>
      </c>
      <c r="E2719" s="139">
        <v>550.91</v>
      </c>
    </row>
    <row r="2720" spans="1:5" ht="15" customHeight="1" x14ac:dyDescent="0.25">
      <c r="A2720" s="136" t="s">
        <v>9882</v>
      </c>
      <c r="B2720" s="136"/>
      <c r="C2720" s="136" t="s">
        <v>20297</v>
      </c>
      <c r="D2720" s="137" t="s">
        <v>39</v>
      </c>
      <c r="E2720" s="139">
        <v>534.41999999999996</v>
      </c>
    </row>
    <row r="2721" spans="1:5" ht="15" customHeight="1" x14ac:dyDescent="0.25">
      <c r="A2721" s="136" t="s">
        <v>9883</v>
      </c>
      <c r="B2721" s="136"/>
      <c r="C2721" s="136" t="s">
        <v>20298</v>
      </c>
      <c r="D2721" s="137" t="s">
        <v>39</v>
      </c>
      <c r="E2721" s="139">
        <v>580.37</v>
      </c>
    </row>
    <row r="2722" spans="1:5" ht="15" customHeight="1" x14ac:dyDescent="0.25">
      <c r="A2722" s="136" t="s">
        <v>9884</v>
      </c>
      <c r="B2722" s="136"/>
      <c r="C2722" s="136" t="s">
        <v>20299</v>
      </c>
      <c r="D2722" s="137" t="s">
        <v>39</v>
      </c>
      <c r="E2722" s="139">
        <v>571.58000000000004</v>
      </c>
    </row>
    <row r="2723" spans="1:5" ht="15" customHeight="1" x14ac:dyDescent="0.25">
      <c r="A2723" s="136" t="s">
        <v>9885</v>
      </c>
      <c r="B2723" s="136"/>
      <c r="C2723" s="136" t="s">
        <v>20300</v>
      </c>
      <c r="D2723" s="137" t="s">
        <v>39</v>
      </c>
      <c r="E2723" s="139">
        <v>623.22</v>
      </c>
    </row>
    <row r="2724" spans="1:5" ht="15" customHeight="1" x14ac:dyDescent="0.25">
      <c r="A2724" s="136" t="s">
        <v>9886</v>
      </c>
      <c r="B2724" s="136"/>
      <c r="C2724" s="136" t="s">
        <v>20301</v>
      </c>
      <c r="D2724" s="137" t="s">
        <v>39</v>
      </c>
      <c r="E2724" s="139">
        <v>615.21</v>
      </c>
    </row>
    <row r="2725" spans="1:5" ht="15" customHeight="1" x14ac:dyDescent="0.25">
      <c r="A2725" s="136" t="s">
        <v>9887</v>
      </c>
      <c r="B2725" s="136"/>
      <c r="C2725" s="136" t="s">
        <v>20302</v>
      </c>
      <c r="D2725" s="137" t="s">
        <v>39</v>
      </c>
      <c r="E2725" s="139">
        <v>648.01</v>
      </c>
    </row>
    <row r="2726" spans="1:5" ht="15" customHeight="1" x14ac:dyDescent="0.25">
      <c r="A2726" s="136" t="s">
        <v>9888</v>
      </c>
      <c r="B2726" s="136"/>
      <c r="C2726" s="136" t="s">
        <v>20303</v>
      </c>
      <c r="D2726" s="137" t="s">
        <v>39</v>
      </c>
      <c r="E2726" s="139">
        <v>703.31</v>
      </c>
    </row>
    <row r="2727" spans="1:5" ht="15" customHeight="1" x14ac:dyDescent="0.25">
      <c r="A2727" s="136" t="s">
        <v>9889</v>
      </c>
      <c r="B2727" s="136"/>
      <c r="C2727" s="136" t="s">
        <v>20304</v>
      </c>
      <c r="D2727" s="137" t="s">
        <v>39</v>
      </c>
      <c r="E2727" s="139">
        <v>688.28</v>
      </c>
    </row>
    <row r="2728" spans="1:5" ht="15" customHeight="1" x14ac:dyDescent="0.25">
      <c r="A2728" s="136" t="s">
        <v>9890</v>
      </c>
      <c r="B2728" s="136"/>
      <c r="C2728" s="136" t="s">
        <v>20305</v>
      </c>
      <c r="D2728" s="137" t="s">
        <v>39</v>
      </c>
      <c r="E2728" s="139">
        <v>561</v>
      </c>
    </row>
    <row r="2729" spans="1:5" ht="15" customHeight="1" x14ac:dyDescent="0.25">
      <c r="A2729" s="136" t="s">
        <v>9891</v>
      </c>
      <c r="B2729" s="136"/>
      <c r="C2729" s="136" t="s">
        <v>20306</v>
      </c>
      <c r="D2729" s="137" t="s">
        <v>39</v>
      </c>
      <c r="E2729" s="139">
        <v>581.17999999999995</v>
      </c>
    </row>
    <row r="2730" spans="1:5" ht="15" customHeight="1" x14ac:dyDescent="0.25">
      <c r="A2730" s="136" t="s">
        <v>9892</v>
      </c>
      <c r="B2730" s="136"/>
      <c r="C2730" s="136" t="s">
        <v>9893</v>
      </c>
      <c r="D2730" s="137" t="s">
        <v>39</v>
      </c>
      <c r="E2730" s="139">
        <v>391.07</v>
      </c>
    </row>
    <row r="2731" spans="1:5" ht="15" customHeight="1" x14ac:dyDescent="0.25">
      <c r="A2731" s="136" t="s">
        <v>9894</v>
      </c>
      <c r="B2731" s="136"/>
      <c r="C2731" s="136" t="s">
        <v>9895</v>
      </c>
      <c r="D2731" s="137" t="s">
        <v>39</v>
      </c>
      <c r="E2731" s="139">
        <v>409.62</v>
      </c>
    </row>
    <row r="2732" spans="1:5" ht="15" customHeight="1" x14ac:dyDescent="0.25">
      <c r="A2732" s="136" t="s">
        <v>9896</v>
      </c>
      <c r="B2732" s="136"/>
      <c r="C2732" s="136" t="s">
        <v>20307</v>
      </c>
      <c r="D2732" s="137" t="s">
        <v>39</v>
      </c>
      <c r="E2732" s="139">
        <v>530.41</v>
      </c>
    </row>
    <row r="2733" spans="1:5" ht="15" customHeight="1" x14ac:dyDescent="0.25">
      <c r="A2733" s="136" t="s">
        <v>9897</v>
      </c>
      <c r="B2733" s="136"/>
      <c r="C2733" s="136" t="s">
        <v>20308</v>
      </c>
      <c r="D2733" s="137" t="s">
        <v>39</v>
      </c>
      <c r="E2733" s="139">
        <v>524.42999999999995</v>
      </c>
    </row>
    <row r="2734" spans="1:5" ht="15" customHeight="1" x14ac:dyDescent="0.25">
      <c r="A2734" s="136" t="s">
        <v>9898</v>
      </c>
      <c r="B2734" s="136"/>
      <c r="C2734" s="136" t="s">
        <v>20309</v>
      </c>
      <c r="D2734" s="137" t="s">
        <v>39</v>
      </c>
      <c r="E2734" s="139">
        <v>504.47</v>
      </c>
    </row>
    <row r="2735" spans="1:5" ht="15" customHeight="1" x14ac:dyDescent="0.25">
      <c r="A2735" s="136" t="s">
        <v>9899</v>
      </c>
      <c r="B2735" s="136"/>
      <c r="C2735" s="136" t="s">
        <v>20310</v>
      </c>
      <c r="D2735" s="137" t="s">
        <v>39</v>
      </c>
      <c r="E2735" s="139">
        <v>525.26</v>
      </c>
    </row>
    <row r="2736" spans="1:5" ht="15" customHeight="1" x14ac:dyDescent="0.25">
      <c r="A2736" s="136" t="s">
        <v>9900</v>
      </c>
      <c r="B2736" s="136"/>
      <c r="C2736" s="136" t="s">
        <v>20311</v>
      </c>
      <c r="D2736" s="137" t="s">
        <v>39</v>
      </c>
      <c r="E2736" s="139">
        <v>533.26</v>
      </c>
    </row>
    <row r="2737" spans="1:5" ht="15" customHeight="1" x14ac:dyDescent="0.25">
      <c r="A2737" s="136" t="s">
        <v>9901</v>
      </c>
      <c r="B2737" s="136"/>
      <c r="C2737" s="136" t="s">
        <v>20312</v>
      </c>
      <c r="D2737" s="137" t="s">
        <v>39</v>
      </c>
      <c r="E2737" s="139">
        <v>549.76</v>
      </c>
    </row>
    <row r="2738" spans="1:5" ht="15" customHeight="1" x14ac:dyDescent="0.25">
      <c r="A2738" s="136" t="s">
        <v>9902</v>
      </c>
      <c r="B2738" s="136"/>
      <c r="C2738" s="136" t="s">
        <v>20313</v>
      </c>
      <c r="D2738" s="137" t="s">
        <v>39</v>
      </c>
      <c r="E2738" s="139">
        <v>498.45</v>
      </c>
    </row>
    <row r="2739" spans="1:5" ht="15" customHeight="1" x14ac:dyDescent="0.25">
      <c r="A2739" s="136" t="s">
        <v>9903</v>
      </c>
      <c r="B2739" s="136"/>
      <c r="C2739" s="136" t="s">
        <v>20314</v>
      </c>
      <c r="D2739" s="137" t="s">
        <v>2</v>
      </c>
      <c r="E2739" s="138">
        <v>7.43</v>
      </c>
    </row>
    <row r="2740" spans="1:5" ht="15" customHeight="1" x14ac:dyDescent="0.25">
      <c r="A2740" s="136" t="s">
        <v>9904</v>
      </c>
      <c r="B2740" s="136"/>
      <c r="C2740" s="136" t="s">
        <v>20315</v>
      </c>
      <c r="D2740" s="137" t="s">
        <v>2</v>
      </c>
      <c r="E2740" s="139">
        <v>129.85</v>
      </c>
    </row>
    <row r="2741" spans="1:5" ht="15" customHeight="1" x14ac:dyDescent="0.25">
      <c r="A2741" s="136" t="s">
        <v>9905</v>
      </c>
      <c r="B2741" s="136"/>
      <c r="C2741" s="136" t="s">
        <v>20316</v>
      </c>
      <c r="D2741" s="137" t="s">
        <v>2</v>
      </c>
      <c r="E2741" s="140">
        <v>20.21</v>
      </c>
    </row>
    <row r="2742" spans="1:5" ht="15" customHeight="1" x14ac:dyDescent="0.25">
      <c r="A2742" s="136" t="s">
        <v>9906</v>
      </c>
      <c r="B2742" s="136"/>
      <c r="C2742" s="136" t="s">
        <v>20317</v>
      </c>
      <c r="D2742" s="137" t="s">
        <v>2</v>
      </c>
      <c r="E2742" s="138">
        <v>7.43</v>
      </c>
    </row>
    <row r="2743" spans="1:5" ht="15" customHeight="1" x14ac:dyDescent="0.25">
      <c r="A2743" s="136" t="s">
        <v>9907</v>
      </c>
      <c r="B2743" s="136"/>
      <c r="C2743" s="136" t="s">
        <v>20318</v>
      </c>
      <c r="D2743" s="137" t="s">
        <v>2</v>
      </c>
      <c r="E2743" s="139">
        <v>107.89</v>
      </c>
    </row>
    <row r="2744" spans="1:5" ht="15" customHeight="1" x14ac:dyDescent="0.25">
      <c r="A2744" s="136" t="s">
        <v>9908</v>
      </c>
      <c r="B2744" s="136"/>
      <c r="C2744" s="136" t="s">
        <v>20319</v>
      </c>
      <c r="D2744" s="137" t="s">
        <v>2</v>
      </c>
      <c r="E2744" s="140">
        <v>20.21</v>
      </c>
    </row>
    <row r="2745" spans="1:5" ht="15" customHeight="1" x14ac:dyDescent="0.25">
      <c r="A2745" s="136" t="s">
        <v>9909</v>
      </c>
      <c r="B2745" s="136"/>
      <c r="C2745" s="136" t="s">
        <v>20320</v>
      </c>
      <c r="D2745" s="137" t="s">
        <v>2</v>
      </c>
      <c r="E2745" s="138">
        <v>8.2100000000000009</v>
      </c>
    </row>
    <row r="2746" spans="1:5" ht="15" customHeight="1" x14ac:dyDescent="0.25">
      <c r="A2746" s="136" t="s">
        <v>9910</v>
      </c>
      <c r="B2746" s="136"/>
      <c r="C2746" s="136" t="s">
        <v>20321</v>
      </c>
      <c r="D2746" s="137" t="s">
        <v>2</v>
      </c>
      <c r="E2746" s="140">
        <v>80.989999999999995</v>
      </c>
    </row>
    <row r="2747" spans="1:5" ht="15" customHeight="1" x14ac:dyDescent="0.25">
      <c r="A2747" s="136" t="s">
        <v>9911</v>
      </c>
      <c r="B2747" s="136"/>
      <c r="C2747" s="136" t="s">
        <v>20322</v>
      </c>
      <c r="D2747" s="137" t="s">
        <v>2</v>
      </c>
      <c r="E2747" s="140">
        <v>25.67</v>
      </c>
    </row>
    <row r="2748" spans="1:5" ht="15" customHeight="1" x14ac:dyDescent="0.25">
      <c r="A2748" s="136" t="s">
        <v>9912</v>
      </c>
      <c r="B2748" s="136"/>
      <c r="C2748" s="136" t="s">
        <v>9913</v>
      </c>
      <c r="D2748" s="137" t="s">
        <v>2</v>
      </c>
      <c r="E2748" s="139">
        <v>172.57</v>
      </c>
    </row>
    <row r="2749" spans="1:5" ht="15" customHeight="1" x14ac:dyDescent="0.25">
      <c r="A2749" s="136" t="s">
        <v>9914</v>
      </c>
      <c r="B2749" s="136"/>
      <c r="C2749" s="136" t="s">
        <v>9915</v>
      </c>
      <c r="D2749" s="137" t="s">
        <v>2</v>
      </c>
      <c r="E2749" s="140">
        <v>56.59</v>
      </c>
    </row>
    <row r="2750" spans="1:5" ht="15" customHeight="1" x14ac:dyDescent="0.25">
      <c r="A2750" s="136" t="s">
        <v>9916</v>
      </c>
      <c r="B2750" s="136"/>
      <c r="C2750" s="136" t="s">
        <v>9917</v>
      </c>
      <c r="D2750" s="137" t="s">
        <v>39</v>
      </c>
      <c r="E2750" s="140">
        <v>89.28</v>
      </c>
    </row>
    <row r="2751" spans="1:5" ht="15" customHeight="1" x14ac:dyDescent="0.25">
      <c r="A2751" s="136" t="s">
        <v>9918</v>
      </c>
      <c r="B2751" s="136"/>
      <c r="C2751" s="136" t="s">
        <v>20323</v>
      </c>
      <c r="D2751" s="137" t="s">
        <v>39</v>
      </c>
      <c r="E2751" s="140">
        <v>70.150000000000006</v>
      </c>
    </row>
    <row r="2752" spans="1:5" ht="15" customHeight="1" x14ac:dyDescent="0.25">
      <c r="A2752" s="136" t="s">
        <v>9919</v>
      </c>
      <c r="B2752" s="136"/>
      <c r="C2752" s="136" t="s">
        <v>20376</v>
      </c>
      <c r="D2752" s="137" t="s">
        <v>2</v>
      </c>
      <c r="E2752" s="140">
        <v>11.33</v>
      </c>
    </row>
    <row r="2753" spans="1:5" ht="15" customHeight="1" x14ac:dyDescent="0.25">
      <c r="A2753" s="136" t="s">
        <v>9920</v>
      </c>
      <c r="B2753" s="136"/>
      <c r="C2753" s="136" t="s">
        <v>9921</v>
      </c>
      <c r="D2753" s="137" t="s">
        <v>3</v>
      </c>
      <c r="E2753" s="140">
        <v>18.72</v>
      </c>
    </row>
    <row r="2754" spans="1:5" ht="15" customHeight="1" x14ac:dyDescent="0.25">
      <c r="A2754" s="136" t="s">
        <v>9922</v>
      </c>
      <c r="B2754" s="136"/>
      <c r="C2754" s="136" t="s">
        <v>9923</v>
      </c>
      <c r="D2754" s="137" t="s">
        <v>3</v>
      </c>
      <c r="E2754" s="138">
        <v>8.41</v>
      </c>
    </row>
    <row r="2755" spans="1:5" ht="15" customHeight="1" x14ac:dyDescent="0.25">
      <c r="A2755" s="136" t="s">
        <v>9924</v>
      </c>
      <c r="B2755" s="136"/>
      <c r="C2755" s="136" t="s">
        <v>9925</v>
      </c>
      <c r="D2755" s="137" t="s">
        <v>2</v>
      </c>
      <c r="E2755" s="139">
        <v>201.2</v>
      </c>
    </row>
    <row r="2756" spans="1:5" ht="15" customHeight="1" x14ac:dyDescent="0.25">
      <c r="A2756" s="136" t="s">
        <v>9926</v>
      </c>
      <c r="B2756" s="136"/>
      <c r="C2756" s="136" t="s">
        <v>9927</v>
      </c>
      <c r="D2756" s="137" t="s">
        <v>2</v>
      </c>
      <c r="E2756" s="139">
        <v>238.93</v>
      </c>
    </row>
    <row r="2757" spans="1:5" ht="15" customHeight="1" x14ac:dyDescent="0.25">
      <c r="A2757" s="136" t="s">
        <v>9928</v>
      </c>
      <c r="B2757" s="136"/>
      <c r="C2757" s="136" t="s">
        <v>9929</v>
      </c>
      <c r="D2757" s="137" t="s">
        <v>2</v>
      </c>
      <c r="E2757" s="139">
        <v>172.57</v>
      </c>
    </row>
    <row r="2758" spans="1:5" ht="15" customHeight="1" x14ac:dyDescent="0.25">
      <c r="A2758" s="136" t="s">
        <v>9930</v>
      </c>
      <c r="B2758" s="136"/>
      <c r="C2758" s="136" t="s">
        <v>9931</v>
      </c>
      <c r="D2758" s="137" t="s">
        <v>3</v>
      </c>
      <c r="E2758" s="140">
        <v>43.16</v>
      </c>
    </row>
    <row r="2759" spans="1:5" ht="15" customHeight="1" x14ac:dyDescent="0.25">
      <c r="A2759" s="136" t="s">
        <v>9932</v>
      </c>
      <c r="B2759" s="136"/>
      <c r="C2759" s="136" t="s">
        <v>20324</v>
      </c>
      <c r="D2759" s="137" t="s">
        <v>39</v>
      </c>
      <c r="E2759" s="139">
        <v>105.54</v>
      </c>
    </row>
    <row r="2760" spans="1:5" ht="15" customHeight="1" x14ac:dyDescent="0.25">
      <c r="A2760" s="136" t="s">
        <v>9933</v>
      </c>
      <c r="B2760" s="136"/>
      <c r="C2760" s="136" t="s">
        <v>9934</v>
      </c>
      <c r="D2760" s="137" t="s">
        <v>39</v>
      </c>
      <c r="E2760" s="141">
        <v>2214.91</v>
      </c>
    </row>
    <row r="2761" spans="1:5" ht="15" customHeight="1" x14ac:dyDescent="0.25">
      <c r="A2761" s="136" t="s">
        <v>9799</v>
      </c>
      <c r="B2761" s="136"/>
      <c r="C2761" s="136" t="s">
        <v>64</v>
      </c>
      <c r="D2761" s="137" t="s">
        <v>16670</v>
      </c>
      <c r="E2761" s="140">
        <v>20.18</v>
      </c>
    </row>
    <row r="2762" spans="1:5" ht="15" customHeight="1" x14ac:dyDescent="0.25">
      <c r="A2762" s="136" t="s">
        <v>9800</v>
      </c>
      <c r="B2762" s="136"/>
      <c r="C2762" s="136" t="s">
        <v>9801</v>
      </c>
      <c r="D2762" s="137" t="s">
        <v>16670</v>
      </c>
      <c r="E2762" s="140">
        <v>21.34</v>
      </c>
    </row>
    <row r="2763" spans="1:5" ht="15" customHeight="1" x14ac:dyDescent="0.25">
      <c r="A2763" s="136" t="s">
        <v>9802</v>
      </c>
      <c r="B2763" s="136"/>
      <c r="C2763" s="136" t="s">
        <v>43</v>
      </c>
      <c r="D2763" s="137" t="s">
        <v>16670</v>
      </c>
      <c r="E2763" s="140">
        <v>21.78</v>
      </c>
    </row>
    <row r="2764" spans="1:5" ht="15" customHeight="1" x14ac:dyDescent="0.25">
      <c r="A2764" s="136" t="s">
        <v>9803</v>
      </c>
      <c r="B2764" s="136"/>
      <c r="C2764" s="136" t="s">
        <v>65</v>
      </c>
      <c r="D2764" s="137" t="s">
        <v>16670</v>
      </c>
      <c r="E2764" s="140">
        <v>22.34</v>
      </c>
    </row>
    <row r="2765" spans="1:5" ht="15" customHeight="1" x14ac:dyDescent="0.25">
      <c r="A2765" s="136" t="s">
        <v>9804</v>
      </c>
      <c r="B2765" s="136"/>
      <c r="C2765" s="136" t="s">
        <v>66</v>
      </c>
      <c r="D2765" s="137" t="s">
        <v>16670</v>
      </c>
      <c r="E2765" s="140">
        <v>23.31</v>
      </c>
    </row>
    <row r="2766" spans="1:5" ht="15" customHeight="1" x14ac:dyDescent="0.25">
      <c r="A2766" s="136" t="s">
        <v>9805</v>
      </c>
      <c r="B2766" s="136"/>
      <c r="C2766" s="136" t="s">
        <v>9806</v>
      </c>
      <c r="D2766" s="137" t="s">
        <v>16670</v>
      </c>
      <c r="E2766" s="140">
        <v>21.78</v>
      </c>
    </row>
    <row r="2767" spans="1:5" ht="15" customHeight="1" x14ac:dyDescent="0.25">
      <c r="A2767" s="136" t="s">
        <v>9807</v>
      </c>
      <c r="B2767" s="136"/>
      <c r="C2767" s="136" t="s">
        <v>67</v>
      </c>
      <c r="D2767" s="137" t="s">
        <v>16670</v>
      </c>
      <c r="E2767" s="140">
        <v>21.76</v>
      </c>
    </row>
    <row r="2768" spans="1:5" ht="15" customHeight="1" x14ac:dyDescent="0.25">
      <c r="A2768" s="136" t="s">
        <v>9808</v>
      </c>
      <c r="B2768" s="136"/>
      <c r="C2768" s="136" t="s">
        <v>9809</v>
      </c>
      <c r="D2768" s="137" t="s">
        <v>16670</v>
      </c>
      <c r="E2768" s="140">
        <v>19.760000000000002</v>
      </c>
    </row>
    <row r="2769" spans="1:5" ht="15" customHeight="1" x14ac:dyDescent="0.25">
      <c r="A2769" s="136" t="s">
        <v>9810</v>
      </c>
      <c r="B2769" s="136"/>
      <c r="C2769" s="136" t="s">
        <v>1277</v>
      </c>
      <c r="D2769" s="137" t="s">
        <v>1440</v>
      </c>
      <c r="E2769" s="141">
        <v>5021.68</v>
      </c>
    </row>
    <row r="2770" spans="1:5" ht="15" customHeight="1" x14ac:dyDescent="0.25">
      <c r="A2770" s="136" t="s">
        <v>9811</v>
      </c>
      <c r="B2770" s="136"/>
      <c r="C2770" s="136" t="s">
        <v>9812</v>
      </c>
      <c r="D2770" s="137" t="s">
        <v>1440</v>
      </c>
      <c r="E2770" s="141">
        <v>4466.09</v>
      </c>
    </row>
    <row r="2771" spans="1:5" ht="15" customHeight="1" x14ac:dyDescent="0.25">
      <c r="A2771" s="136" t="s">
        <v>9813</v>
      </c>
      <c r="B2771" s="136"/>
      <c r="C2771" s="136" t="s">
        <v>69</v>
      </c>
      <c r="D2771" s="137" t="s">
        <v>16670</v>
      </c>
      <c r="E2771" s="140">
        <v>27.23</v>
      </c>
    </row>
    <row r="2772" spans="1:5" ht="15" customHeight="1" x14ac:dyDescent="0.25">
      <c r="A2772" s="136" t="s">
        <v>9814</v>
      </c>
      <c r="B2772" s="136"/>
      <c r="C2772" s="136" t="s">
        <v>2347</v>
      </c>
      <c r="D2772" s="137" t="s">
        <v>1440</v>
      </c>
      <c r="E2772" s="141">
        <v>3879.28</v>
      </c>
    </row>
    <row r="2773" spans="1:5" ht="15" customHeight="1" x14ac:dyDescent="0.25">
      <c r="A2773" s="136" t="s">
        <v>16653</v>
      </c>
      <c r="B2773" s="136"/>
      <c r="C2773" s="136" t="s">
        <v>1225</v>
      </c>
      <c r="D2773" s="137" t="s">
        <v>16670</v>
      </c>
      <c r="E2773" s="140">
        <v>21.57</v>
      </c>
    </row>
    <row r="2774" spans="1:5" ht="15" customHeight="1" x14ac:dyDescent="0.25">
      <c r="A2774" s="136" t="s">
        <v>9815</v>
      </c>
      <c r="B2774" s="136"/>
      <c r="C2774" s="136" t="s">
        <v>9816</v>
      </c>
      <c r="D2774" s="137" t="s">
        <v>16670</v>
      </c>
      <c r="E2774" s="140">
        <v>29.13</v>
      </c>
    </row>
    <row r="2775" spans="1:5" ht="15" customHeight="1" x14ac:dyDescent="0.25">
      <c r="A2775" s="136" t="s">
        <v>9817</v>
      </c>
      <c r="B2775" s="136"/>
      <c r="C2775" s="136" t="s">
        <v>9818</v>
      </c>
      <c r="D2775" s="137" t="s">
        <v>16670</v>
      </c>
      <c r="E2775" s="140">
        <v>26.7</v>
      </c>
    </row>
    <row r="2776" spans="1:5" ht="15" customHeight="1" x14ac:dyDescent="0.25">
      <c r="A2776" s="136" t="s">
        <v>9819</v>
      </c>
      <c r="B2776" s="136"/>
      <c r="C2776" s="136" t="s">
        <v>1230</v>
      </c>
      <c r="D2776" s="137" t="s">
        <v>16670</v>
      </c>
      <c r="E2776" s="140">
        <v>21.06</v>
      </c>
    </row>
    <row r="2777" spans="1:5" ht="15" customHeight="1" x14ac:dyDescent="0.25">
      <c r="A2777" s="136" t="s">
        <v>9820</v>
      </c>
      <c r="B2777" s="136"/>
      <c r="C2777" s="136" t="s">
        <v>68</v>
      </c>
      <c r="D2777" s="137" t="s">
        <v>16670</v>
      </c>
      <c r="E2777" s="140">
        <v>30.59</v>
      </c>
    </row>
    <row r="2778" spans="1:5" ht="15" customHeight="1" x14ac:dyDescent="0.25">
      <c r="A2778" s="136" t="s">
        <v>9821</v>
      </c>
      <c r="B2778" s="136"/>
      <c r="C2778" s="136" t="s">
        <v>9822</v>
      </c>
      <c r="D2778" s="137" t="s">
        <v>16670</v>
      </c>
      <c r="E2778" s="140">
        <v>27.05</v>
      </c>
    </row>
    <row r="2779" spans="1:5" ht="15" customHeight="1" x14ac:dyDescent="0.25">
      <c r="A2779" s="136" t="s">
        <v>9823</v>
      </c>
      <c r="B2779" s="136"/>
      <c r="C2779" s="136" t="s">
        <v>44</v>
      </c>
      <c r="D2779" s="137" t="s">
        <v>16670</v>
      </c>
      <c r="E2779" s="140">
        <v>27.8</v>
      </c>
    </row>
    <row r="2780" spans="1:5" ht="15" customHeight="1" x14ac:dyDescent="0.25">
      <c r="A2780" s="136" t="s">
        <v>9824</v>
      </c>
      <c r="B2780" s="136"/>
      <c r="C2780" s="136" t="s">
        <v>1297</v>
      </c>
      <c r="D2780" s="137" t="s">
        <v>1440</v>
      </c>
      <c r="E2780" s="142">
        <v>10164.4</v>
      </c>
    </row>
    <row r="2781" spans="1:5" ht="15" customHeight="1" x14ac:dyDescent="0.25">
      <c r="A2781" s="136" t="s">
        <v>9825</v>
      </c>
      <c r="B2781" s="136"/>
      <c r="C2781" s="136" t="s">
        <v>9826</v>
      </c>
      <c r="D2781" s="137" t="s">
        <v>1440</v>
      </c>
      <c r="E2781" s="142">
        <v>20078.53</v>
      </c>
    </row>
    <row r="2782" spans="1:5" ht="15" customHeight="1" x14ac:dyDescent="0.25">
      <c r="A2782" s="136" t="s">
        <v>9827</v>
      </c>
      <c r="B2782" s="136"/>
      <c r="C2782" s="136" t="s">
        <v>1288</v>
      </c>
      <c r="D2782" s="137" t="s">
        <v>1440</v>
      </c>
      <c r="E2782" s="142">
        <v>22803.14</v>
      </c>
    </row>
    <row r="2783" spans="1:5" ht="15" customHeight="1" x14ac:dyDescent="0.25">
      <c r="A2783" s="136" t="s">
        <v>9828</v>
      </c>
      <c r="B2783" s="136"/>
      <c r="C2783" s="136" t="s">
        <v>9829</v>
      </c>
      <c r="D2783" s="137" t="s">
        <v>1440</v>
      </c>
      <c r="E2783" s="142">
        <v>31037.55</v>
      </c>
    </row>
    <row r="2784" spans="1:5" ht="15" customHeight="1" x14ac:dyDescent="0.25">
      <c r="A2784" s="136" t="s">
        <v>9830</v>
      </c>
      <c r="B2784" s="136"/>
      <c r="C2784" s="136" t="s">
        <v>14207</v>
      </c>
      <c r="D2784" s="137" t="s">
        <v>1440</v>
      </c>
      <c r="E2784" s="142">
        <v>20402.84</v>
      </c>
    </row>
    <row r="2785" spans="1:5" ht="15" customHeight="1" x14ac:dyDescent="0.25">
      <c r="A2785" s="136" t="s">
        <v>9831</v>
      </c>
      <c r="B2785" s="136"/>
      <c r="C2785" s="136" t="s">
        <v>1292</v>
      </c>
      <c r="D2785" s="137" t="s">
        <v>1440</v>
      </c>
      <c r="E2785" s="142">
        <v>15692.26</v>
      </c>
    </row>
    <row r="2786" spans="1:5" ht="15" customHeight="1" x14ac:dyDescent="0.25">
      <c r="A2786" s="136" t="s">
        <v>9832</v>
      </c>
      <c r="B2786" s="136"/>
      <c r="C2786" s="136" t="s">
        <v>9833</v>
      </c>
      <c r="D2786" s="137" t="s">
        <v>16670</v>
      </c>
      <c r="E2786" s="140">
        <v>27.45</v>
      </c>
    </row>
    <row r="2787" spans="1:5" ht="15" customHeight="1" x14ac:dyDescent="0.25">
      <c r="A2787" s="136" t="s">
        <v>9834</v>
      </c>
      <c r="B2787" s="136"/>
      <c r="C2787" s="136" t="s">
        <v>1236</v>
      </c>
      <c r="D2787" s="137" t="s">
        <v>16670</v>
      </c>
      <c r="E2787" s="140">
        <v>27.87</v>
      </c>
    </row>
    <row r="2788" spans="1:5" ht="15" customHeight="1" x14ac:dyDescent="0.25">
      <c r="A2788" s="136" t="s">
        <v>9835</v>
      </c>
      <c r="B2788" s="136"/>
      <c r="C2788" s="136" t="s">
        <v>9836</v>
      </c>
      <c r="D2788" s="137" t="s">
        <v>16670</v>
      </c>
      <c r="E2788" s="140">
        <v>28.59</v>
      </c>
    </row>
    <row r="2789" spans="1:5" ht="15" customHeight="1" x14ac:dyDescent="0.25">
      <c r="A2789" s="136" t="s">
        <v>9837</v>
      </c>
      <c r="B2789" s="136"/>
      <c r="C2789" s="136" t="s">
        <v>72</v>
      </c>
      <c r="D2789" s="137" t="s">
        <v>16670</v>
      </c>
      <c r="E2789" s="140">
        <v>27.45</v>
      </c>
    </row>
    <row r="2790" spans="1:5" ht="15" customHeight="1" x14ac:dyDescent="0.25">
      <c r="A2790" s="136" t="s">
        <v>9838</v>
      </c>
      <c r="B2790" s="136"/>
      <c r="C2790" s="136" t="s">
        <v>57</v>
      </c>
      <c r="D2790" s="137" t="s">
        <v>16670</v>
      </c>
      <c r="E2790" s="140">
        <v>24.24</v>
      </c>
    </row>
    <row r="2791" spans="1:5" ht="15" customHeight="1" x14ac:dyDescent="0.25">
      <c r="A2791" s="136" t="s">
        <v>9839</v>
      </c>
      <c r="B2791" s="136"/>
      <c r="C2791" s="136" t="s">
        <v>9840</v>
      </c>
      <c r="D2791" s="137" t="s">
        <v>16670</v>
      </c>
      <c r="E2791" s="140">
        <v>29.13</v>
      </c>
    </row>
    <row r="2792" spans="1:5" ht="15" customHeight="1" x14ac:dyDescent="0.25">
      <c r="A2792" s="136" t="s">
        <v>9841</v>
      </c>
      <c r="B2792" s="136"/>
      <c r="C2792" s="136" t="s">
        <v>42</v>
      </c>
      <c r="D2792" s="137" t="s">
        <v>16670</v>
      </c>
      <c r="E2792" s="140">
        <v>27.16</v>
      </c>
    </row>
    <row r="2793" spans="1:5" ht="15" customHeight="1" x14ac:dyDescent="0.25">
      <c r="A2793" s="136" t="s">
        <v>9842</v>
      </c>
      <c r="B2793" s="136"/>
      <c r="C2793" s="136" t="s">
        <v>1290</v>
      </c>
      <c r="D2793" s="137" t="s">
        <v>1440</v>
      </c>
      <c r="E2793" s="142">
        <v>16283.03</v>
      </c>
    </row>
    <row r="2794" spans="1:5" ht="15" customHeight="1" x14ac:dyDescent="0.25">
      <c r="A2794" s="136" t="s">
        <v>9843</v>
      </c>
      <c r="B2794" s="136"/>
      <c r="C2794" s="136" t="s">
        <v>9844</v>
      </c>
      <c r="D2794" s="137" t="s">
        <v>16670</v>
      </c>
      <c r="E2794" s="140">
        <v>32.14</v>
      </c>
    </row>
    <row r="2795" spans="1:5" ht="15" customHeight="1" x14ac:dyDescent="0.25">
      <c r="A2795" s="136" t="s">
        <v>9845</v>
      </c>
      <c r="B2795" s="136"/>
      <c r="C2795" s="136" t="s">
        <v>3156</v>
      </c>
      <c r="D2795" s="137" t="s">
        <v>16670</v>
      </c>
      <c r="E2795" s="140">
        <v>28.92</v>
      </c>
    </row>
    <row r="2796" spans="1:5" ht="15" customHeight="1" x14ac:dyDescent="0.25">
      <c r="A2796" s="136" t="s">
        <v>9846</v>
      </c>
      <c r="B2796" s="136"/>
      <c r="C2796" s="136" t="s">
        <v>41</v>
      </c>
      <c r="D2796" s="137" t="s">
        <v>16670</v>
      </c>
      <c r="E2796" s="140">
        <v>27.45</v>
      </c>
    </row>
    <row r="2797" spans="1:5" ht="15" customHeight="1" x14ac:dyDescent="0.25">
      <c r="A2797" s="136" t="s">
        <v>9847</v>
      </c>
      <c r="B2797" s="136"/>
      <c r="C2797" s="136" t="s">
        <v>55</v>
      </c>
      <c r="D2797" s="137" t="s">
        <v>16670</v>
      </c>
      <c r="E2797" s="140">
        <v>28.66</v>
      </c>
    </row>
    <row r="2798" spans="1:5" ht="15" customHeight="1" x14ac:dyDescent="0.25">
      <c r="A2798" s="136" t="s">
        <v>9848</v>
      </c>
      <c r="B2798" s="136"/>
      <c r="C2798" s="136" t="s">
        <v>70</v>
      </c>
      <c r="D2798" s="137" t="s">
        <v>16670</v>
      </c>
      <c r="E2798" s="140">
        <v>30.52</v>
      </c>
    </row>
    <row r="2799" spans="1:5" ht="15" customHeight="1" x14ac:dyDescent="0.25">
      <c r="A2799" s="136" t="s">
        <v>9849</v>
      </c>
      <c r="B2799" s="136"/>
      <c r="C2799" s="136" t="s">
        <v>9850</v>
      </c>
      <c r="D2799" s="137" t="s">
        <v>16670</v>
      </c>
      <c r="E2799" s="140">
        <v>27.05</v>
      </c>
    </row>
    <row r="2800" spans="1:5" ht="15" customHeight="1" x14ac:dyDescent="0.25">
      <c r="A2800" s="136" t="s">
        <v>9851</v>
      </c>
      <c r="B2800" s="136"/>
      <c r="C2800" s="136" t="s">
        <v>1267</v>
      </c>
      <c r="D2800" s="137" t="s">
        <v>16670</v>
      </c>
      <c r="E2800" s="140">
        <v>26.52</v>
      </c>
    </row>
    <row r="2801" spans="1:5" ht="15" customHeight="1" x14ac:dyDescent="0.25">
      <c r="A2801" s="136" t="s">
        <v>9852</v>
      </c>
      <c r="B2801" s="136"/>
      <c r="C2801" s="136" t="s">
        <v>9853</v>
      </c>
      <c r="D2801" s="137" t="s">
        <v>16670</v>
      </c>
      <c r="E2801" s="140">
        <v>19.760000000000002</v>
      </c>
    </row>
    <row r="2802" spans="1:5" ht="15" customHeight="1" x14ac:dyDescent="0.25">
      <c r="A2802" s="136" t="s">
        <v>9854</v>
      </c>
      <c r="B2802" s="136"/>
      <c r="C2802" s="136" t="s">
        <v>60</v>
      </c>
      <c r="D2802" s="137" t="s">
        <v>16670</v>
      </c>
      <c r="E2802" s="140">
        <v>27.23</v>
      </c>
    </row>
    <row r="2803" spans="1:5" ht="15" customHeight="1" x14ac:dyDescent="0.25">
      <c r="A2803" s="136" t="s">
        <v>9855</v>
      </c>
      <c r="B2803" s="136"/>
      <c r="C2803" s="136" t="s">
        <v>40</v>
      </c>
      <c r="D2803" s="137" t="s">
        <v>16670</v>
      </c>
      <c r="E2803" s="140">
        <v>19.760000000000002</v>
      </c>
    </row>
    <row r="2804" spans="1:5" ht="15" customHeight="1" x14ac:dyDescent="0.25">
      <c r="A2804" s="136" t="s">
        <v>9856</v>
      </c>
      <c r="B2804" s="136"/>
      <c r="C2804" s="136" t="s">
        <v>9857</v>
      </c>
      <c r="D2804" s="137" t="s">
        <v>16670</v>
      </c>
      <c r="E2804" s="140">
        <v>27.05</v>
      </c>
    </row>
    <row r="2805" spans="1:5" ht="15" customHeight="1" x14ac:dyDescent="0.25">
      <c r="A2805" s="136" t="s">
        <v>9858</v>
      </c>
      <c r="B2805" s="136"/>
      <c r="C2805" s="136" t="s">
        <v>2353</v>
      </c>
      <c r="D2805" s="137" t="s">
        <v>1440</v>
      </c>
      <c r="E2805" s="141">
        <v>8054.53</v>
      </c>
    </row>
    <row r="2806" spans="1:5" ht="15" customHeight="1" x14ac:dyDescent="0.25">
      <c r="A2806" s="136" t="s">
        <v>9859</v>
      </c>
      <c r="B2806" s="136"/>
      <c r="C2806" s="136" t="s">
        <v>71</v>
      </c>
      <c r="D2806" s="137" t="s">
        <v>16670</v>
      </c>
      <c r="E2806" s="140">
        <v>26.79</v>
      </c>
    </row>
    <row r="2807" spans="1:5" ht="15" customHeight="1" x14ac:dyDescent="0.25">
      <c r="A2807" s="136" t="s">
        <v>16654</v>
      </c>
      <c r="B2807" s="136"/>
      <c r="C2807" s="136" t="s">
        <v>16655</v>
      </c>
      <c r="D2807" s="137" t="s">
        <v>16670</v>
      </c>
      <c r="E2807" s="140">
        <v>45.59</v>
      </c>
    </row>
    <row r="2808" spans="1:5" ht="15" customHeight="1" x14ac:dyDescent="0.25">
      <c r="A2808" s="136" t="s">
        <v>9860</v>
      </c>
      <c r="B2808" s="136"/>
      <c r="C2808" s="136" t="s">
        <v>56</v>
      </c>
      <c r="D2808" s="137" t="s">
        <v>16670</v>
      </c>
      <c r="E2808" s="140">
        <v>21.98</v>
      </c>
    </row>
    <row r="2809" spans="1:5" ht="15" customHeight="1" x14ac:dyDescent="0.25">
      <c r="A2809" s="136" t="s">
        <v>20325</v>
      </c>
      <c r="B2809" s="136"/>
      <c r="C2809" s="136" t="s">
        <v>2340</v>
      </c>
      <c r="D2809" s="137" t="s">
        <v>1440</v>
      </c>
      <c r="E2809" s="141">
        <v>3517.12</v>
      </c>
    </row>
    <row r="2810" spans="1:5" ht="15" customHeight="1" x14ac:dyDescent="0.25">
      <c r="A2810" s="136" t="s">
        <v>9861</v>
      </c>
      <c r="B2810" s="136"/>
      <c r="C2810" s="136" t="s">
        <v>1274</v>
      </c>
      <c r="D2810" s="137" t="s">
        <v>1440</v>
      </c>
      <c r="E2810" s="141">
        <v>4466.88</v>
      </c>
    </row>
    <row r="2811" spans="1:5" ht="15" customHeight="1" x14ac:dyDescent="0.25">
      <c r="A2811" s="136" t="s">
        <v>16656</v>
      </c>
      <c r="B2811" s="136"/>
      <c r="C2811" s="136" t="s">
        <v>20377</v>
      </c>
      <c r="D2811" s="137" t="s">
        <v>2357</v>
      </c>
      <c r="E2811" s="138">
        <v>2.75</v>
      </c>
    </row>
    <row r="2812" spans="1:5" ht="15" customHeight="1" x14ac:dyDescent="0.25">
      <c r="A2812" s="136" t="s">
        <v>16657</v>
      </c>
      <c r="B2812" s="136"/>
      <c r="C2812" s="136" t="s">
        <v>20378</v>
      </c>
      <c r="D2812" s="137" t="s">
        <v>2357</v>
      </c>
      <c r="E2812" s="138">
        <v>1.45</v>
      </c>
    </row>
    <row r="2813" spans="1:5" ht="15" customHeight="1" x14ac:dyDescent="0.25">
      <c r="A2813" s="136" t="s">
        <v>34606</v>
      </c>
      <c r="B2813" s="136"/>
      <c r="C2813" s="136" t="s">
        <v>26307</v>
      </c>
      <c r="D2813" s="137" t="s">
        <v>2</v>
      </c>
      <c r="E2813" s="140">
        <v>27.28</v>
      </c>
    </row>
    <row r="2814" spans="1:5" ht="15" customHeight="1" x14ac:dyDescent="0.25">
      <c r="A2814" s="136" t="s">
        <v>2424</v>
      </c>
      <c r="B2814" s="136"/>
      <c r="C2814" s="136" t="s">
        <v>34607</v>
      </c>
      <c r="D2814" s="137" t="s">
        <v>39</v>
      </c>
      <c r="E2814" s="138">
        <v>6.05</v>
      </c>
    </row>
    <row r="2815" spans="1:5" ht="15" customHeight="1" x14ac:dyDescent="0.25">
      <c r="A2815" s="136" t="s">
        <v>2423</v>
      </c>
      <c r="B2815" s="136"/>
      <c r="C2815" s="136" t="s">
        <v>34608</v>
      </c>
      <c r="D2815" s="137" t="s">
        <v>39</v>
      </c>
      <c r="E2815" s="138">
        <v>5.66</v>
      </c>
    </row>
    <row r="2816" spans="1:5" ht="15" customHeight="1" x14ac:dyDescent="0.25">
      <c r="A2816" s="136" t="s">
        <v>2422</v>
      </c>
      <c r="B2816" s="136"/>
      <c r="C2816" s="136" t="s">
        <v>34609</v>
      </c>
      <c r="D2816" s="137" t="s">
        <v>39</v>
      </c>
      <c r="E2816" s="138">
        <v>5.26</v>
      </c>
    </row>
    <row r="2817" spans="1:5" ht="15" customHeight="1" x14ac:dyDescent="0.25">
      <c r="A2817" s="136" t="s">
        <v>2421</v>
      </c>
      <c r="B2817" s="136"/>
      <c r="C2817" s="136" t="s">
        <v>34610</v>
      </c>
      <c r="D2817" s="137" t="s">
        <v>39</v>
      </c>
      <c r="E2817" s="138">
        <v>4.47</v>
      </c>
    </row>
    <row r="2818" spans="1:5" ht="15" customHeight="1" x14ac:dyDescent="0.25">
      <c r="A2818" s="136" t="s">
        <v>34611</v>
      </c>
      <c r="B2818" s="136"/>
      <c r="C2818" s="136" t="s">
        <v>34612</v>
      </c>
      <c r="D2818" s="137" t="s">
        <v>39</v>
      </c>
      <c r="E2818" s="140">
        <v>12.84</v>
      </c>
    </row>
    <row r="2819" spans="1:5" ht="15" customHeight="1" x14ac:dyDescent="0.25">
      <c r="A2819" s="136" t="s">
        <v>2419</v>
      </c>
      <c r="B2819" s="136"/>
      <c r="C2819" s="136" t="s">
        <v>26315</v>
      </c>
      <c r="D2819" s="137" t="s">
        <v>39</v>
      </c>
      <c r="E2819" s="140">
        <v>27.96</v>
      </c>
    </row>
    <row r="2820" spans="1:5" ht="15" customHeight="1" x14ac:dyDescent="0.25">
      <c r="A2820" s="136" t="s">
        <v>34613</v>
      </c>
      <c r="B2820" s="136"/>
      <c r="C2820" s="136" t="s">
        <v>34614</v>
      </c>
      <c r="D2820" s="137" t="s">
        <v>39</v>
      </c>
      <c r="E2820" s="140">
        <v>14.25</v>
      </c>
    </row>
    <row r="2821" spans="1:5" ht="15" customHeight="1" x14ac:dyDescent="0.25">
      <c r="A2821" s="136" t="s">
        <v>34615</v>
      </c>
      <c r="B2821" s="136"/>
      <c r="C2821" s="136" t="s">
        <v>34616</v>
      </c>
      <c r="D2821" s="137" t="s">
        <v>16570</v>
      </c>
      <c r="E2821" s="140">
        <v>10.199999999999999</v>
      </c>
    </row>
    <row r="2822" spans="1:5" ht="15" customHeight="1" x14ac:dyDescent="0.25">
      <c r="A2822" s="136" t="s">
        <v>2415</v>
      </c>
      <c r="B2822" s="136"/>
      <c r="C2822" s="136" t="s">
        <v>20379</v>
      </c>
      <c r="D2822" s="137" t="s">
        <v>39</v>
      </c>
      <c r="E2822" s="140">
        <v>80.03</v>
      </c>
    </row>
    <row r="2823" spans="1:5" ht="15" customHeight="1" x14ac:dyDescent="0.25">
      <c r="A2823" s="136" t="s">
        <v>2358</v>
      </c>
      <c r="B2823" s="136"/>
      <c r="C2823" s="136" t="s">
        <v>20380</v>
      </c>
      <c r="D2823" s="137" t="s">
        <v>2</v>
      </c>
      <c r="E2823" s="138">
        <v>0.48</v>
      </c>
    </row>
    <row r="2824" spans="1:5" ht="15" customHeight="1" x14ac:dyDescent="0.25">
      <c r="A2824" s="136" t="s">
        <v>34617</v>
      </c>
      <c r="B2824" s="136"/>
      <c r="C2824" s="136" t="s">
        <v>34618</v>
      </c>
      <c r="D2824" s="137" t="s">
        <v>2</v>
      </c>
      <c r="E2824" s="138">
        <v>0.52</v>
      </c>
    </row>
    <row r="2825" spans="1:5" ht="15" customHeight="1" x14ac:dyDescent="0.25">
      <c r="A2825" s="136" t="s">
        <v>34619</v>
      </c>
      <c r="B2825" s="136"/>
      <c r="C2825" s="136" t="s">
        <v>26963</v>
      </c>
      <c r="D2825" s="137" t="s">
        <v>39</v>
      </c>
      <c r="E2825" s="140">
        <v>43.74</v>
      </c>
    </row>
    <row r="2826" spans="1:5" ht="15" customHeight="1" x14ac:dyDescent="0.25">
      <c r="A2826" s="136" t="s">
        <v>34620</v>
      </c>
      <c r="B2826" s="136"/>
      <c r="C2826" s="136" t="s">
        <v>26964</v>
      </c>
      <c r="D2826" s="137" t="s">
        <v>39</v>
      </c>
      <c r="E2826" s="139">
        <v>312.68</v>
      </c>
    </row>
    <row r="2827" spans="1:5" ht="15" customHeight="1" x14ac:dyDescent="0.25">
      <c r="A2827" s="136" t="s">
        <v>34621</v>
      </c>
      <c r="B2827" s="136"/>
      <c r="C2827" s="136" t="s">
        <v>34622</v>
      </c>
      <c r="D2827" s="137" t="s">
        <v>16570</v>
      </c>
      <c r="E2827" s="140">
        <v>39.86</v>
      </c>
    </row>
    <row r="2828" spans="1:5" ht="15" customHeight="1" x14ac:dyDescent="0.25">
      <c r="A2828" s="136" t="s">
        <v>34623</v>
      </c>
      <c r="B2828" s="136"/>
      <c r="C2828" s="136" t="s">
        <v>34624</v>
      </c>
      <c r="D2828" s="137" t="s">
        <v>16570</v>
      </c>
      <c r="E2828" s="140">
        <v>99.67</v>
      </c>
    </row>
    <row r="2829" spans="1:5" ht="15" customHeight="1" x14ac:dyDescent="0.25">
      <c r="A2829" s="136" t="s">
        <v>34625</v>
      </c>
      <c r="B2829" s="136"/>
      <c r="C2829" s="136" t="s">
        <v>34626</v>
      </c>
      <c r="D2829" s="137" t="s">
        <v>39</v>
      </c>
      <c r="E2829" s="139">
        <v>107.32</v>
      </c>
    </row>
    <row r="2830" spans="1:5" ht="15" customHeight="1" x14ac:dyDescent="0.25">
      <c r="A2830" s="136" t="s">
        <v>34627</v>
      </c>
      <c r="B2830" s="136"/>
      <c r="C2830" s="136" t="s">
        <v>34628</v>
      </c>
      <c r="D2830" s="137" t="s">
        <v>39</v>
      </c>
      <c r="E2830" s="138">
        <v>3.85</v>
      </c>
    </row>
    <row r="2831" spans="1:5" ht="15" customHeight="1" x14ac:dyDescent="0.25">
      <c r="A2831" s="136" t="s">
        <v>2420</v>
      </c>
      <c r="B2831" s="136"/>
      <c r="C2831" s="136" t="s">
        <v>20381</v>
      </c>
      <c r="D2831" s="137" t="s">
        <v>39</v>
      </c>
      <c r="E2831" s="138">
        <v>6.76</v>
      </c>
    </row>
    <row r="2832" spans="1:5" ht="15" customHeight="1" x14ac:dyDescent="0.25">
      <c r="A2832" s="136" t="s">
        <v>34629</v>
      </c>
      <c r="B2832" s="136"/>
      <c r="C2832" s="136" t="s">
        <v>20381</v>
      </c>
      <c r="D2832" s="137" t="s">
        <v>39</v>
      </c>
      <c r="E2832" s="138">
        <v>0</v>
      </c>
    </row>
    <row r="2833" spans="1:5" ht="15" customHeight="1" x14ac:dyDescent="0.25">
      <c r="A2833" s="136" t="s">
        <v>2367</v>
      </c>
      <c r="B2833" s="136"/>
      <c r="C2833" s="136" t="s">
        <v>34630</v>
      </c>
      <c r="D2833" s="137" t="s">
        <v>39</v>
      </c>
      <c r="E2833" s="138">
        <v>6.41</v>
      </c>
    </row>
    <row r="2834" spans="1:5" ht="15" customHeight="1" x14ac:dyDescent="0.25">
      <c r="A2834" s="136" t="s">
        <v>2368</v>
      </c>
      <c r="B2834" s="136"/>
      <c r="C2834" s="136" t="s">
        <v>34631</v>
      </c>
      <c r="D2834" s="137" t="s">
        <v>39</v>
      </c>
      <c r="E2834" s="138">
        <v>6.91</v>
      </c>
    </row>
    <row r="2835" spans="1:5" ht="15" customHeight="1" x14ac:dyDescent="0.25">
      <c r="A2835" s="136" t="s">
        <v>2369</v>
      </c>
      <c r="B2835" s="136"/>
      <c r="C2835" s="136" t="s">
        <v>34632</v>
      </c>
      <c r="D2835" s="137" t="s">
        <v>39</v>
      </c>
      <c r="E2835" s="138">
        <v>7.34</v>
      </c>
    </row>
    <row r="2836" spans="1:5" ht="15" customHeight="1" x14ac:dyDescent="0.25">
      <c r="A2836" s="136" t="s">
        <v>2370</v>
      </c>
      <c r="B2836" s="136"/>
      <c r="C2836" s="136" t="s">
        <v>34633</v>
      </c>
      <c r="D2836" s="137" t="s">
        <v>39</v>
      </c>
      <c r="E2836" s="138">
        <v>8.11</v>
      </c>
    </row>
    <row r="2837" spans="1:5" ht="15" customHeight="1" x14ac:dyDescent="0.25">
      <c r="A2837" s="136" t="s">
        <v>2371</v>
      </c>
      <c r="B2837" s="136"/>
      <c r="C2837" s="136" t="s">
        <v>34634</v>
      </c>
      <c r="D2837" s="137" t="s">
        <v>39</v>
      </c>
      <c r="E2837" s="138">
        <v>8.4499999999999993</v>
      </c>
    </row>
    <row r="2838" spans="1:5" ht="15" customHeight="1" x14ac:dyDescent="0.25">
      <c r="A2838" s="136" t="s">
        <v>2372</v>
      </c>
      <c r="B2838" s="136"/>
      <c r="C2838" s="136" t="s">
        <v>34635</v>
      </c>
      <c r="D2838" s="137" t="s">
        <v>39</v>
      </c>
      <c r="E2838" s="138">
        <v>8.76</v>
      </c>
    </row>
    <row r="2839" spans="1:5" ht="15" customHeight="1" x14ac:dyDescent="0.25">
      <c r="A2839" s="136" t="s">
        <v>2373</v>
      </c>
      <c r="B2839" s="136"/>
      <c r="C2839" s="136" t="s">
        <v>34636</v>
      </c>
      <c r="D2839" s="137" t="s">
        <v>39</v>
      </c>
      <c r="E2839" s="138">
        <v>9.4700000000000006</v>
      </c>
    </row>
    <row r="2840" spans="1:5" ht="15" customHeight="1" x14ac:dyDescent="0.25">
      <c r="A2840" s="136" t="s">
        <v>2374</v>
      </c>
      <c r="B2840" s="136"/>
      <c r="C2840" s="136" t="s">
        <v>34637</v>
      </c>
      <c r="D2840" s="137" t="s">
        <v>39</v>
      </c>
      <c r="E2840" s="138">
        <v>9.7799999999999994</v>
      </c>
    </row>
    <row r="2841" spans="1:5" ht="15" customHeight="1" x14ac:dyDescent="0.25">
      <c r="A2841" s="136" t="s">
        <v>2375</v>
      </c>
      <c r="B2841" s="136"/>
      <c r="C2841" s="136" t="s">
        <v>34638</v>
      </c>
      <c r="D2841" s="137" t="s">
        <v>39</v>
      </c>
      <c r="E2841" s="140">
        <v>10.08</v>
      </c>
    </row>
    <row r="2842" spans="1:5" ht="15" customHeight="1" x14ac:dyDescent="0.25">
      <c r="A2842" s="136" t="s">
        <v>2376</v>
      </c>
      <c r="B2842" s="136"/>
      <c r="C2842" s="136" t="s">
        <v>34639</v>
      </c>
      <c r="D2842" s="137" t="s">
        <v>39</v>
      </c>
      <c r="E2842" s="140">
        <v>10.79</v>
      </c>
    </row>
    <row r="2843" spans="1:5" ht="15" customHeight="1" x14ac:dyDescent="0.25">
      <c r="A2843" s="136" t="s">
        <v>2377</v>
      </c>
      <c r="B2843" s="136"/>
      <c r="C2843" s="136" t="s">
        <v>34640</v>
      </c>
      <c r="D2843" s="137" t="s">
        <v>39</v>
      </c>
      <c r="E2843" s="140">
        <v>11.35</v>
      </c>
    </row>
    <row r="2844" spans="1:5" ht="15" customHeight="1" x14ac:dyDescent="0.25">
      <c r="A2844" s="136" t="s">
        <v>2378</v>
      </c>
      <c r="B2844" s="136"/>
      <c r="C2844" s="136" t="s">
        <v>34641</v>
      </c>
      <c r="D2844" s="137" t="s">
        <v>39</v>
      </c>
      <c r="E2844" s="140">
        <v>12.61</v>
      </c>
    </row>
    <row r="2845" spans="1:5" ht="15" customHeight="1" x14ac:dyDescent="0.25">
      <c r="A2845" s="136" t="s">
        <v>34642</v>
      </c>
      <c r="B2845" s="136"/>
      <c r="C2845" s="136" t="s">
        <v>34643</v>
      </c>
      <c r="D2845" s="137" t="s">
        <v>39</v>
      </c>
      <c r="E2845" s="138">
        <v>5.71</v>
      </c>
    </row>
    <row r="2846" spans="1:5" ht="15" customHeight="1" x14ac:dyDescent="0.25">
      <c r="A2846" s="136" t="s">
        <v>34644</v>
      </c>
      <c r="B2846" s="136"/>
      <c r="C2846" s="136" t="s">
        <v>34645</v>
      </c>
      <c r="D2846" s="137" t="s">
        <v>39</v>
      </c>
      <c r="E2846" s="138">
        <v>6.43</v>
      </c>
    </row>
    <row r="2847" spans="1:5" ht="15" customHeight="1" x14ac:dyDescent="0.25">
      <c r="A2847" s="136" t="s">
        <v>34646</v>
      </c>
      <c r="B2847" s="136"/>
      <c r="C2847" s="136" t="s">
        <v>34647</v>
      </c>
      <c r="D2847" s="137" t="s">
        <v>39</v>
      </c>
      <c r="E2847" s="138">
        <v>6.71</v>
      </c>
    </row>
    <row r="2848" spans="1:5" ht="15" customHeight="1" x14ac:dyDescent="0.25">
      <c r="A2848" s="136" t="s">
        <v>34648</v>
      </c>
      <c r="B2848" s="136"/>
      <c r="C2848" s="136" t="s">
        <v>34649</v>
      </c>
      <c r="D2848" s="137" t="s">
        <v>39</v>
      </c>
      <c r="E2848" s="138">
        <v>6.94</v>
      </c>
    </row>
    <row r="2849" spans="1:5" ht="15" customHeight="1" x14ac:dyDescent="0.25">
      <c r="A2849" s="136" t="s">
        <v>34650</v>
      </c>
      <c r="B2849" s="136"/>
      <c r="C2849" s="136" t="s">
        <v>34651</v>
      </c>
      <c r="D2849" s="137" t="s">
        <v>39</v>
      </c>
      <c r="E2849" s="138">
        <v>7.16</v>
      </c>
    </row>
    <row r="2850" spans="1:5" ht="15" customHeight="1" x14ac:dyDescent="0.25">
      <c r="A2850" s="136" t="s">
        <v>34652</v>
      </c>
      <c r="B2850" s="136"/>
      <c r="C2850" s="136" t="s">
        <v>34653</v>
      </c>
      <c r="D2850" s="137" t="s">
        <v>39</v>
      </c>
      <c r="E2850" s="138">
        <v>7.37</v>
      </c>
    </row>
    <row r="2851" spans="1:5" ht="15" customHeight="1" x14ac:dyDescent="0.25">
      <c r="A2851" s="136" t="s">
        <v>34654</v>
      </c>
      <c r="B2851" s="136"/>
      <c r="C2851" s="136" t="s">
        <v>34655</v>
      </c>
      <c r="D2851" s="137" t="s">
        <v>39</v>
      </c>
      <c r="E2851" s="138">
        <v>7.96</v>
      </c>
    </row>
    <row r="2852" spans="1:5" ht="15" customHeight="1" x14ac:dyDescent="0.25">
      <c r="A2852" s="136" t="s">
        <v>34656</v>
      </c>
      <c r="B2852" s="136"/>
      <c r="C2852" s="136" t="s">
        <v>34657</v>
      </c>
      <c r="D2852" s="137" t="s">
        <v>39</v>
      </c>
      <c r="E2852" s="138">
        <v>8.16</v>
      </c>
    </row>
    <row r="2853" spans="1:5" ht="15" customHeight="1" x14ac:dyDescent="0.25">
      <c r="A2853" s="136" t="s">
        <v>34658</v>
      </c>
      <c r="B2853" s="136"/>
      <c r="C2853" s="136" t="s">
        <v>34659</v>
      </c>
      <c r="D2853" s="137" t="s">
        <v>39</v>
      </c>
      <c r="E2853" s="138">
        <v>8.35</v>
      </c>
    </row>
    <row r="2854" spans="1:5" ht="15" customHeight="1" x14ac:dyDescent="0.25">
      <c r="A2854" s="136" t="s">
        <v>34660</v>
      </c>
      <c r="B2854" s="136"/>
      <c r="C2854" s="136" t="s">
        <v>34661</v>
      </c>
      <c r="D2854" s="137" t="s">
        <v>39</v>
      </c>
      <c r="E2854" s="138">
        <v>8.5500000000000007</v>
      </c>
    </row>
    <row r="2855" spans="1:5" ht="15" customHeight="1" x14ac:dyDescent="0.25">
      <c r="A2855" s="136" t="s">
        <v>34662</v>
      </c>
      <c r="B2855" s="136"/>
      <c r="C2855" s="136" t="s">
        <v>34663</v>
      </c>
      <c r="D2855" s="137" t="s">
        <v>39</v>
      </c>
      <c r="E2855" s="138">
        <v>9.32</v>
      </c>
    </row>
    <row r="2856" spans="1:5" ht="15" customHeight="1" x14ac:dyDescent="0.25">
      <c r="A2856" s="136" t="s">
        <v>34664</v>
      </c>
      <c r="B2856" s="136"/>
      <c r="C2856" s="136" t="s">
        <v>34665</v>
      </c>
      <c r="D2856" s="137" t="s">
        <v>39</v>
      </c>
      <c r="E2856" s="138">
        <v>9.8699999999999992</v>
      </c>
    </row>
    <row r="2857" spans="1:5" ht="15" customHeight="1" x14ac:dyDescent="0.25">
      <c r="A2857" s="136" t="s">
        <v>34666</v>
      </c>
      <c r="B2857" s="136"/>
      <c r="C2857" s="136" t="s">
        <v>34667</v>
      </c>
      <c r="D2857" s="137" t="s">
        <v>39</v>
      </c>
      <c r="E2857" s="138">
        <v>5.61</v>
      </c>
    </row>
    <row r="2858" spans="1:5" ht="15" customHeight="1" x14ac:dyDescent="0.25">
      <c r="A2858" s="136" t="s">
        <v>34668</v>
      </c>
      <c r="B2858" s="136"/>
      <c r="C2858" s="136" t="s">
        <v>34669</v>
      </c>
      <c r="D2858" s="137" t="s">
        <v>39</v>
      </c>
      <c r="E2858" s="138">
        <v>5.88</v>
      </c>
    </row>
    <row r="2859" spans="1:5" ht="15" customHeight="1" x14ac:dyDescent="0.25">
      <c r="A2859" s="136" t="s">
        <v>34670</v>
      </c>
      <c r="B2859" s="136"/>
      <c r="C2859" s="136" t="s">
        <v>34671</v>
      </c>
      <c r="D2859" s="137" t="s">
        <v>39</v>
      </c>
      <c r="E2859" s="138">
        <v>6.5</v>
      </c>
    </row>
    <row r="2860" spans="1:5" ht="15" customHeight="1" x14ac:dyDescent="0.25">
      <c r="A2860" s="136" t="s">
        <v>34672</v>
      </c>
      <c r="B2860" s="136"/>
      <c r="C2860" s="136" t="s">
        <v>34673</v>
      </c>
      <c r="D2860" s="137" t="s">
        <v>39</v>
      </c>
      <c r="E2860" s="138">
        <v>6.69</v>
      </c>
    </row>
    <row r="2861" spans="1:5" ht="15" customHeight="1" x14ac:dyDescent="0.25">
      <c r="A2861" s="136" t="s">
        <v>34674</v>
      </c>
      <c r="B2861" s="136"/>
      <c r="C2861" s="136" t="s">
        <v>34675</v>
      </c>
      <c r="D2861" s="137" t="s">
        <v>39</v>
      </c>
      <c r="E2861" s="138">
        <v>6.87</v>
      </c>
    </row>
    <row r="2862" spans="1:5" ht="15" customHeight="1" x14ac:dyDescent="0.25">
      <c r="A2862" s="136" t="s">
        <v>34676</v>
      </c>
      <c r="B2862" s="136"/>
      <c r="C2862" s="136" t="s">
        <v>34677</v>
      </c>
      <c r="D2862" s="137" t="s">
        <v>39</v>
      </c>
      <c r="E2862" s="138">
        <v>7.05</v>
      </c>
    </row>
    <row r="2863" spans="1:5" ht="15" customHeight="1" x14ac:dyDescent="0.25">
      <c r="A2863" s="136" t="s">
        <v>34678</v>
      </c>
      <c r="B2863" s="136"/>
      <c r="C2863" s="136" t="s">
        <v>34679</v>
      </c>
      <c r="D2863" s="137" t="s">
        <v>39</v>
      </c>
      <c r="E2863" s="138">
        <v>7.21</v>
      </c>
    </row>
    <row r="2864" spans="1:5" ht="15" customHeight="1" x14ac:dyDescent="0.25">
      <c r="A2864" s="136" t="s">
        <v>34680</v>
      </c>
      <c r="B2864" s="136"/>
      <c r="C2864" s="136" t="s">
        <v>34681</v>
      </c>
      <c r="D2864" s="137" t="s">
        <v>39</v>
      </c>
      <c r="E2864" s="138">
        <v>7.37</v>
      </c>
    </row>
    <row r="2865" spans="1:5" ht="15" customHeight="1" x14ac:dyDescent="0.25">
      <c r="A2865" s="136" t="s">
        <v>34682</v>
      </c>
      <c r="B2865" s="136"/>
      <c r="C2865" s="136" t="s">
        <v>34683</v>
      </c>
      <c r="D2865" s="137" t="s">
        <v>39</v>
      </c>
      <c r="E2865" s="138">
        <v>7.93</v>
      </c>
    </row>
    <row r="2866" spans="1:5" ht="15" customHeight="1" x14ac:dyDescent="0.25">
      <c r="A2866" s="136" t="s">
        <v>34684</v>
      </c>
      <c r="B2866" s="136"/>
      <c r="C2866" s="136" t="s">
        <v>34685</v>
      </c>
      <c r="D2866" s="137" t="s">
        <v>39</v>
      </c>
      <c r="E2866" s="138">
        <v>8.09</v>
      </c>
    </row>
    <row r="2867" spans="1:5" ht="15" customHeight="1" x14ac:dyDescent="0.25">
      <c r="A2867" s="136" t="s">
        <v>34686</v>
      </c>
      <c r="B2867" s="136"/>
      <c r="C2867" s="136" t="s">
        <v>34687</v>
      </c>
      <c r="D2867" s="137" t="s">
        <v>39</v>
      </c>
      <c r="E2867" s="138">
        <v>8.39</v>
      </c>
    </row>
    <row r="2868" spans="1:5" ht="15" customHeight="1" x14ac:dyDescent="0.25">
      <c r="A2868" s="136" t="s">
        <v>34688</v>
      </c>
      <c r="B2868" s="136"/>
      <c r="C2868" s="136" t="s">
        <v>34689</v>
      </c>
      <c r="D2868" s="137" t="s">
        <v>39</v>
      </c>
      <c r="E2868" s="138">
        <v>8.85</v>
      </c>
    </row>
    <row r="2869" spans="1:5" ht="15" customHeight="1" x14ac:dyDescent="0.25">
      <c r="A2869" s="136" t="s">
        <v>2379</v>
      </c>
      <c r="B2869" s="136"/>
      <c r="C2869" s="136" t="s">
        <v>34690</v>
      </c>
      <c r="D2869" s="137" t="s">
        <v>39</v>
      </c>
      <c r="E2869" s="138">
        <v>9.17</v>
      </c>
    </row>
    <row r="2870" spans="1:5" ht="15" customHeight="1" x14ac:dyDescent="0.25">
      <c r="A2870" s="136" t="s">
        <v>2380</v>
      </c>
      <c r="B2870" s="136"/>
      <c r="C2870" s="136" t="s">
        <v>34691</v>
      </c>
      <c r="D2870" s="137" t="s">
        <v>39</v>
      </c>
      <c r="E2870" s="138">
        <v>9.73</v>
      </c>
    </row>
    <row r="2871" spans="1:5" ht="15" customHeight="1" x14ac:dyDescent="0.25">
      <c r="A2871" s="136" t="s">
        <v>2381</v>
      </c>
      <c r="B2871" s="136"/>
      <c r="C2871" s="136" t="s">
        <v>34692</v>
      </c>
      <c r="D2871" s="137" t="s">
        <v>39</v>
      </c>
      <c r="E2871" s="140">
        <v>10.199999999999999</v>
      </c>
    </row>
    <row r="2872" spans="1:5" ht="15" customHeight="1" x14ac:dyDescent="0.25">
      <c r="A2872" s="136" t="s">
        <v>2382</v>
      </c>
      <c r="B2872" s="136"/>
      <c r="C2872" s="136" t="s">
        <v>34693</v>
      </c>
      <c r="D2872" s="137" t="s">
        <v>39</v>
      </c>
      <c r="E2872" s="140">
        <v>11.31</v>
      </c>
    </row>
    <row r="2873" spans="1:5" ht="15" customHeight="1" x14ac:dyDescent="0.25">
      <c r="A2873" s="136" t="s">
        <v>2383</v>
      </c>
      <c r="B2873" s="136"/>
      <c r="C2873" s="136" t="s">
        <v>34694</v>
      </c>
      <c r="D2873" s="137" t="s">
        <v>39</v>
      </c>
      <c r="E2873" s="140">
        <v>11.68</v>
      </c>
    </row>
    <row r="2874" spans="1:5" ht="15" customHeight="1" x14ac:dyDescent="0.25">
      <c r="A2874" s="136" t="s">
        <v>2384</v>
      </c>
      <c r="B2874" s="136"/>
      <c r="C2874" s="136" t="s">
        <v>34695</v>
      </c>
      <c r="D2874" s="137" t="s">
        <v>39</v>
      </c>
      <c r="E2874" s="140">
        <v>12.04</v>
      </c>
    </row>
    <row r="2875" spans="1:5" ht="15" customHeight="1" x14ac:dyDescent="0.25">
      <c r="A2875" s="136" t="s">
        <v>2385</v>
      </c>
      <c r="B2875" s="136"/>
      <c r="C2875" s="136" t="s">
        <v>34696</v>
      </c>
      <c r="D2875" s="137" t="s">
        <v>39</v>
      </c>
      <c r="E2875" s="140">
        <v>12.38</v>
      </c>
    </row>
    <row r="2876" spans="1:5" ht="15" customHeight="1" x14ac:dyDescent="0.25">
      <c r="A2876" s="136" t="s">
        <v>2386</v>
      </c>
      <c r="B2876" s="136"/>
      <c r="C2876" s="136" t="s">
        <v>34697</v>
      </c>
      <c r="D2876" s="137" t="s">
        <v>39</v>
      </c>
      <c r="E2876" s="140">
        <v>12.73</v>
      </c>
    </row>
    <row r="2877" spans="1:5" ht="15" customHeight="1" x14ac:dyDescent="0.25">
      <c r="A2877" s="136" t="s">
        <v>2387</v>
      </c>
      <c r="B2877" s="136"/>
      <c r="C2877" s="136" t="s">
        <v>34698</v>
      </c>
      <c r="D2877" s="137" t="s">
        <v>39</v>
      </c>
      <c r="E2877" s="140">
        <v>13.76</v>
      </c>
    </row>
    <row r="2878" spans="1:5" ht="15" customHeight="1" x14ac:dyDescent="0.25">
      <c r="A2878" s="136" t="s">
        <v>2388</v>
      </c>
      <c r="B2878" s="136"/>
      <c r="C2878" s="136" t="s">
        <v>34699</v>
      </c>
      <c r="D2878" s="137" t="s">
        <v>39</v>
      </c>
      <c r="E2878" s="140">
        <v>14.1</v>
      </c>
    </row>
    <row r="2879" spans="1:5" ht="15" customHeight="1" x14ac:dyDescent="0.25">
      <c r="A2879" s="136" t="s">
        <v>2389</v>
      </c>
      <c r="B2879" s="136"/>
      <c r="C2879" s="136" t="s">
        <v>34700</v>
      </c>
      <c r="D2879" s="137" t="s">
        <v>39</v>
      </c>
      <c r="E2879" s="140">
        <v>14.72</v>
      </c>
    </row>
    <row r="2880" spans="1:5" ht="15" customHeight="1" x14ac:dyDescent="0.25">
      <c r="A2880" s="136" t="s">
        <v>2390</v>
      </c>
      <c r="B2880" s="136"/>
      <c r="C2880" s="136" t="s">
        <v>34701</v>
      </c>
      <c r="D2880" s="137" t="s">
        <v>39</v>
      </c>
      <c r="E2880" s="140">
        <v>16.38</v>
      </c>
    </row>
    <row r="2881" spans="1:5" ht="15" customHeight="1" x14ac:dyDescent="0.25">
      <c r="A2881" s="136" t="s">
        <v>34702</v>
      </c>
      <c r="B2881" s="136"/>
      <c r="C2881" s="136" t="s">
        <v>34703</v>
      </c>
      <c r="D2881" s="137" t="s">
        <v>39</v>
      </c>
      <c r="E2881" s="138">
        <v>8.83</v>
      </c>
    </row>
    <row r="2882" spans="1:5" ht="15" customHeight="1" x14ac:dyDescent="0.25">
      <c r="A2882" s="136" t="s">
        <v>34704</v>
      </c>
      <c r="B2882" s="136"/>
      <c r="C2882" s="136" t="s">
        <v>34705</v>
      </c>
      <c r="D2882" s="137" t="s">
        <v>39</v>
      </c>
      <c r="E2882" s="138">
        <v>9.19</v>
      </c>
    </row>
    <row r="2883" spans="1:5" ht="15" customHeight="1" x14ac:dyDescent="0.25">
      <c r="A2883" s="136" t="s">
        <v>34706</v>
      </c>
      <c r="B2883" s="136"/>
      <c r="C2883" s="136" t="s">
        <v>34707</v>
      </c>
      <c r="D2883" s="137" t="s">
        <v>39</v>
      </c>
      <c r="E2883" s="138">
        <v>9.5</v>
      </c>
    </row>
    <row r="2884" spans="1:5" ht="15" customHeight="1" x14ac:dyDescent="0.25">
      <c r="A2884" s="136" t="s">
        <v>34708</v>
      </c>
      <c r="B2884" s="136"/>
      <c r="C2884" s="136" t="s">
        <v>34709</v>
      </c>
      <c r="D2884" s="137" t="s">
        <v>39</v>
      </c>
      <c r="E2884" s="138">
        <v>9.76</v>
      </c>
    </row>
    <row r="2885" spans="1:5" ht="15" customHeight="1" x14ac:dyDescent="0.25">
      <c r="A2885" s="136" t="s">
        <v>34710</v>
      </c>
      <c r="B2885" s="136"/>
      <c r="C2885" s="136" t="s">
        <v>34711</v>
      </c>
      <c r="D2885" s="137" t="s">
        <v>39</v>
      </c>
      <c r="E2885" s="140">
        <v>10</v>
      </c>
    </row>
    <row r="2886" spans="1:5" ht="15" customHeight="1" x14ac:dyDescent="0.25">
      <c r="A2886" s="136" t="s">
        <v>34712</v>
      </c>
      <c r="B2886" s="136"/>
      <c r="C2886" s="136" t="s">
        <v>34713</v>
      </c>
      <c r="D2886" s="137" t="s">
        <v>39</v>
      </c>
      <c r="E2886" s="140">
        <v>10.23</v>
      </c>
    </row>
    <row r="2887" spans="1:5" ht="15" customHeight="1" x14ac:dyDescent="0.25">
      <c r="A2887" s="136" t="s">
        <v>34714</v>
      </c>
      <c r="B2887" s="136"/>
      <c r="C2887" s="136" t="s">
        <v>34715</v>
      </c>
      <c r="D2887" s="137" t="s">
        <v>39</v>
      </c>
      <c r="E2887" s="140">
        <v>10.45</v>
      </c>
    </row>
    <row r="2888" spans="1:5" ht="15" customHeight="1" x14ac:dyDescent="0.25">
      <c r="A2888" s="136" t="s">
        <v>34716</v>
      </c>
      <c r="B2888" s="136"/>
      <c r="C2888" s="136" t="s">
        <v>34717</v>
      </c>
      <c r="D2888" s="137" t="s">
        <v>39</v>
      </c>
      <c r="E2888" s="140">
        <v>11.37</v>
      </c>
    </row>
    <row r="2889" spans="1:5" ht="15" customHeight="1" x14ac:dyDescent="0.25">
      <c r="A2889" s="136" t="s">
        <v>34718</v>
      </c>
      <c r="B2889" s="136"/>
      <c r="C2889" s="136" t="s">
        <v>34719</v>
      </c>
      <c r="D2889" s="137" t="s">
        <v>39</v>
      </c>
      <c r="E2889" s="140">
        <v>11.58</v>
      </c>
    </row>
    <row r="2890" spans="1:5" ht="15" customHeight="1" x14ac:dyDescent="0.25">
      <c r="A2890" s="136" t="s">
        <v>34720</v>
      </c>
      <c r="B2890" s="136"/>
      <c r="C2890" s="136" t="s">
        <v>34721</v>
      </c>
      <c r="D2890" s="137" t="s">
        <v>39</v>
      </c>
      <c r="E2890" s="140">
        <v>11.8</v>
      </c>
    </row>
    <row r="2891" spans="1:5" ht="15" customHeight="1" x14ac:dyDescent="0.25">
      <c r="A2891" s="136" t="s">
        <v>34722</v>
      </c>
      <c r="B2891" s="136"/>
      <c r="C2891" s="136" t="s">
        <v>34723</v>
      </c>
      <c r="D2891" s="137" t="s">
        <v>39</v>
      </c>
      <c r="E2891" s="140">
        <v>12.21</v>
      </c>
    </row>
    <row r="2892" spans="1:5" ht="15" customHeight="1" x14ac:dyDescent="0.25">
      <c r="A2892" s="136" t="s">
        <v>34724</v>
      </c>
      <c r="B2892" s="136"/>
      <c r="C2892" s="136" t="s">
        <v>34725</v>
      </c>
      <c r="D2892" s="137" t="s">
        <v>39</v>
      </c>
      <c r="E2892" s="140">
        <v>12.83</v>
      </c>
    </row>
    <row r="2893" spans="1:5" ht="15" customHeight="1" x14ac:dyDescent="0.25">
      <c r="A2893" s="136" t="s">
        <v>34726</v>
      </c>
      <c r="B2893" s="136"/>
      <c r="C2893" s="136" t="s">
        <v>34727</v>
      </c>
      <c r="D2893" s="137" t="s">
        <v>39</v>
      </c>
      <c r="E2893" s="138">
        <v>8.7200000000000006</v>
      </c>
    </row>
    <row r="2894" spans="1:5" ht="15" customHeight="1" x14ac:dyDescent="0.25">
      <c r="A2894" s="136" t="s">
        <v>34728</v>
      </c>
      <c r="B2894" s="136"/>
      <c r="C2894" s="136" t="s">
        <v>34729</v>
      </c>
      <c r="D2894" s="137" t="s">
        <v>39</v>
      </c>
      <c r="E2894" s="138">
        <v>9.02</v>
      </c>
    </row>
    <row r="2895" spans="1:5" ht="15" customHeight="1" x14ac:dyDescent="0.25">
      <c r="A2895" s="136" t="s">
        <v>34730</v>
      </c>
      <c r="B2895" s="136"/>
      <c r="C2895" s="136" t="s">
        <v>34731</v>
      </c>
      <c r="D2895" s="137" t="s">
        <v>39</v>
      </c>
      <c r="E2895" s="138">
        <v>9.27</v>
      </c>
    </row>
    <row r="2896" spans="1:5" ht="15" customHeight="1" x14ac:dyDescent="0.25">
      <c r="A2896" s="136" t="s">
        <v>34732</v>
      </c>
      <c r="B2896" s="136"/>
      <c r="C2896" s="136" t="s">
        <v>34733</v>
      </c>
      <c r="D2896" s="137" t="s">
        <v>39</v>
      </c>
      <c r="E2896" s="138">
        <v>9.48</v>
      </c>
    </row>
    <row r="2897" spans="1:5" ht="15" customHeight="1" x14ac:dyDescent="0.25">
      <c r="A2897" s="136" t="s">
        <v>34734</v>
      </c>
      <c r="B2897" s="136"/>
      <c r="C2897" s="136" t="s">
        <v>34735</v>
      </c>
      <c r="D2897" s="137" t="s">
        <v>39</v>
      </c>
      <c r="E2897" s="138">
        <v>9.68</v>
      </c>
    </row>
    <row r="2898" spans="1:5" ht="15" customHeight="1" x14ac:dyDescent="0.25">
      <c r="A2898" s="136" t="s">
        <v>34736</v>
      </c>
      <c r="B2898" s="136"/>
      <c r="C2898" s="136" t="s">
        <v>34737</v>
      </c>
      <c r="D2898" s="137" t="s">
        <v>39</v>
      </c>
      <c r="E2898" s="138">
        <v>9.8699999999999992</v>
      </c>
    </row>
    <row r="2899" spans="1:5" ht="15" customHeight="1" x14ac:dyDescent="0.25">
      <c r="A2899" s="136" t="s">
        <v>34738</v>
      </c>
      <c r="B2899" s="136"/>
      <c r="C2899" s="136" t="s">
        <v>34739</v>
      </c>
      <c r="D2899" s="137" t="s">
        <v>39</v>
      </c>
      <c r="E2899" s="140">
        <v>10.050000000000001</v>
      </c>
    </row>
    <row r="2900" spans="1:5" ht="15" customHeight="1" x14ac:dyDescent="0.25">
      <c r="A2900" s="136" t="s">
        <v>34740</v>
      </c>
      <c r="B2900" s="136"/>
      <c r="C2900" s="136" t="s">
        <v>34741</v>
      </c>
      <c r="D2900" s="137" t="s">
        <v>39</v>
      </c>
      <c r="E2900" s="140">
        <v>10.23</v>
      </c>
    </row>
    <row r="2901" spans="1:5" ht="15" customHeight="1" x14ac:dyDescent="0.25">
      <c r="A2901" s="136" t="s">
        <v>34742</v>
      </c>
      <c r="B2901" s="136"/>
      <c r="C2901" s="136" t="s">
        <v>34743</v>
      </c>
      <c r="D2901" s="137" t="s">
        <v>39</v>
      </c>
      <c r="E2901" s="140">
        <v>10.41</v>
      </c>
    </row>
    <row r="2902" spans="1:5" ht="15" customHeight="1" x14ac:dyDescent="0.25">
      <c r="A2902" s="136" t="s">
        <v>34744</v>
      </c>
      <c r="B2902" s="136"/>
      <c r="C2902" s="136" t="s">
        <v>34745</v>
      </c>
      <c r="D2902" s="137" t="s">
        <v>39</v>
      </c>
      <c r="E2902" s="140">
        <v>11.29</v>
      </c>
    </row>
    <row r="2903" spans="1:5" ht="15" customHeight="1" x14ac:dyDescent="0.25">
      <c r="A2903" s="136" t="s">
        <v>34746</v>
      </c>
      <c r="B2903" s="136"/>
      <c r="C2903" s="136" t="s">
        <v>34747</v>
      </c>
      <c r="D2903" s="137" t="s">
        <v>39</v>
      </c>
      <c r="E2903" s="140">
        <v>11.62</v>
      </c>
    </row>
    <row r="2904" spans="1:5" ht="15" customHeight="1" x14ac:dyDescent="0.25">
      <c r="A2904" s="136" t="s">
        <v>34748</v>
      </c>
      <c r="B2904" s="136"/>
      <c r="C2904" s="136" t="s">
        <v>34749</v>
      </c>
      <c r="D2904" s="137" t="s">
        <v>39</v>
      </c>
      <c r="E2904" s="140">
        <v>12.13</v>
      </c>
    </row>
    <row r="2905" spans="1:5" ht="15" customHeight="1" x14ac:dyDescent="0.25">
      <c r="A2905" s="136" t="s">
        <v>34750</v>
      </c>
      <c r="B2905" s="136"/>
      <c r="C2905" s="136" t="s">
        <v>34751</v>
      </c>
      <c r="D2905" s="137" t="s">
        <v>39</v>
      </c>
      <c r="E2905" s="140">
        <v>43.54</v>
      </c>
    </row>
    <row r="2906" spans="1:5" ht="15" customHeight="1" x14ac:dyDescent="0.25">
      <c r="A2906" s="136" t="s">
        <v>34752</v>
      </c>
      <c r="B2906" s="136"/>
      <c r="C2906" s="136" t="s">
        <v>34753</v>
      </c>
      <c r="D2906" s="137" t="s">
        <v>39</v>
      </c>
      <c r="E2906" s="140">
        <v>44.34</v>
      </c>
    </row>
    <row r="2907" spans="1:5" ht="15" customHeight="1" x14ac:dyDescent="0.25">
      <c r="A2907" s="136" t="s">
        <v>34754</v>
      </c>
      <c r="B2907" s="136"/>
      <c r="C2907" s="136" t="s">
        <v>34755</v>
      </c>
      <c r="D2907" s="137" t="s">
        <v>39</v>
      </c>
      <c r="E2907" s="140">
        <v>45.02</v>
      </c>
    </row>
    <row r="2908" spans="1:5" ht="15" customHeight="1" x14ac:dyDescent="0.25">
      <c r="A2908" s="136" t="s">
        <v>34756</v>
      </c>
      <c r="B2908" s="136"/>
      <c r="C2908" s="136" t="s">
        <v>34757</v>
      </c>
      <c r="D2908" s="137" t="s">
        <v>39</v>
      </c>
      <c r="E2908" s="140">
        <v>46.69</v>
      </c>
    </row>
    <row r="2909" spans="1:5" ht="15" customHeight="1" x14ac:dyDescent="0.25">
      <c r="A2909" s="136" t="s">
        <v>34758</v>
      </c>
      <c r="B2909" s="136"/>
      <c r="C2909" s="136" t="s">
        <v>34759</v>
      </c>
      <c r="D2909" s="137" t="s">
        <v>39</v>
      </c>
      <c r="E2909" s="140">
        <v>47.22</v>
      </c>
    </row>
    <row r="2910" spans="1:5" ht="15" customHeight="1" x14ac:dyDescent="0.25">
      <c r="A2910" s="136" t="s">
        <v>34760</v>
      </c>
      <c r="B2910" s="136"/>
      <c r="C2910" s="136" t="s">
        <v>34761</v>
      </c>
      <c r="D2910" s="137" t="s">
        <v>39</v>
      </c>
      <c r="E2910" s="140">
        <v>47.73</v>
      </c>
    </row>
    <row r="2911" spans="1:5" ht="15" customHeight="1" x14ac:dyDescent="0.25">
      <c r="A2911" s="136" t="s">
        <v>34762</v>
      </c>
      <c r="B2911" s="136"/>
      <c r="C2911" s="136" t="s">
        <v>34763</v>
      </c>
      <c r="D2911" s="137" t="s">
        <v>39</v>
      </c>
      <c r="E2911" s="140">
        <v>48.23</v>
      </c>
    </row>
    <row r="2912" spans="1:5" ht="15" customHeight="1" x14ac:dyDescent="0.25">
      <c r="A2912" s="136" t="s">
        <v>34764</v>
      </c>
      <c r="B2912" s="136"/>
      <c r="C2912" s="136" t="s">
        <v>34765</v>
      </c>
      <c r="D2912" s="137" t="s">
        <v>39</v>
      </c>
      <c r="E2912" s="140">
        <v>48.72</v>
      </c>
    </row>
    <row r="2913" spans="1:5" ht="15" customHeight="1" x14ac:dyDescent="0.25">
      <c r="A2913" s="136" t="s">
        <v>34766</v>
      </c>
      <c r="B2913" s="136"/>
      <c r="C2913" s="136" t="s">
        <v>34767</v>
      </c>
      <c r="D2913" s="137" t="s">
        <v>39</v>
      </c>
      <c r="E2913" s="140">
        <v>49.21</v>
      </c>
    </row>
    <row r="2914" spans="1:5" ht="15" customHeight="1" x14ac:dyDescent="0.25">
      <c r="A2914" s="136" t="s">
        <v>34768</v>
      </c>
      <c r="B2914" s="136"/>
      <c r="C2914" s="136" t="s">
        <v>34769</v>
      </c>
      <c r="D2914" s="137" t="s">
        <v>39</v>
      </c>
      <c r="E2914" s="140">
        <v>50.76</v>
      </c>
    </row>
    <row r="2915" spans="1:5" ht="15" customHeight="1" x14ac:dyDescent="0.25">
      <c r="A2915" s="136" t="s">
        <v>34770</v>
      </c>
      <c r="B2915" s="136"/>
      <c r="C2915" s="136" t="s">
        <v>34771</v>
      </c>
      <c r="D2915" s="137" t="s">
        <v>39</v>
      </c>
      <c r="E2915" s="140">
        <v>51.67</v>
      </c>
    </row>
    <row r="2916" spans="1:5" ht="15" customHeight="1" x14ac:dyDescent="0.25">
      <c r="A2916" s="136" t="s">
        <v>34772</v>
      </c>
      <c r="B2916" s="136"/>
      <c r="C2916" s="136" t="s">
        <v>34773</v>
      </c>
      <c r="D2916" s="137" t="s">
        <v>39</v>
      </c>
      <c r="E2916" s="140">
        <v>54.11</v>
      </c>
    </row>
    <row r="2917" spans="1:5" ht="15" customHeight="1" x14ac:dyDescent="0.25">
      <c r="A2917" s="136" t="s">
        <v>34774</v>
      </c>
      <c r="B2917" s="136"/>
      <c r="C2917" s="136" t="s">
        <v>34775</v>
      </c>
      <c r="D2917" s="137" t="s">
        <v>39</v>
      </c>
      <c r="E2917" s="140">
        <v>43.05</v>
      </c>
    </row>
    <row r="2918" spans="1:5" ht="15" customHeight="1" x14ac:dyDescent="0.25">
      <c r="A2918" s="136" t="s">
        <v>34776</v>
      </c>
      <c r="B2918" s="136"/>
      <c r="C2918" s="136" t="s">
        <v>34777</v>
      </c>
      <c r="D2918" s="137" t="s">
        <v>39</v>
      </c>
      <c r="E2918" s="140">
        <v>43.56</v>
      </c>
    </row>
    <row r="2919" spans="1:5" ht="15" customHeight="1" x14ac:dyDescent="0.25">
      <c r="A2919" s="136" t="s">
        <v>34778</v>
      </c>
      <c r="B2919" s="136"/>
      <c r="C2919" s="136" t="s">
        <v>34779</v>
      </c>
      <c r="D2919" s="137" t="s">
        <v>39</v>
      </c>
      <c r="E2919" s="140">
        <v>44.01</v>
      </c>
    </row>
    <row r="2920" spans="1:5" ht="15" customHeight="1" x14ac:dyDescent="0.25">
      <c r="A2920" s="136" t="s">
        <v>34780</v>
      </c>
      <c r="B2920" s="136"/>
      <c r="C2920" s="136" t="s">
        <v>34781</v>
      </c>
      <c r="D2920" s="137" t="s">
        <v>39</v>
      </c>
      <c r="E2920" s="140">
        <v>44.38</v>
      </c>
    </row>
    <row r="2921" spans="1:5" ht="15" customHeight="1" x14ac:dyDescent="0.25">
      <c r="A2921" s="136" t="s">
        <v>34782</v>
      </c>
      <c r="B2921" s="136"/>
      <c r="C2921" s="136" t="s">
        <v>34783</v>
      </c>
      <c r="D2921" s="137" t="s">
        <v>39</v>
      </c>
      <c r="E2921" s="140">
        <v>44.73</v>
      </c>
    </row>
    <row r="2922" spans="1:5" ht="15" customHeight="1" x14ac:dyDescent="0.25">
      <c r="A2922" s="136" t="s">
        <v>34784</v>
      </c>
      <c r="B2922" s="136"/>
      <c r="C2922" s="136" t="s">
        <v>34785</v>
      </c>
      <c r="D2922" s="137" t="s">
        <v>39</v>
      </c>
      <c r="E2922" s="140">
        <v>45.06</v>
      </c>
    </row>
    <row r="2923" spans="1:5" ht="15" customHeight="1" x14ac:dyDescent="0.25">
      <c r="A2923" s="136" t="s">
        <v>34786</v>
      </c>
      <c r="B2923" s="136"/>
      <c r="C2923" s="136" t="s">
        <v>34787</v>
      </c>
      <c r="D2923" s="137" t="s">
        <v>39</v>
      </c>
      <c r="E2923" s="140">
        <v>45.38</v>
      </c>
    </row>
    <row r="2924" spans="1:5" ht="15" customHeight="1" x14ac:dyDescent="0.25">
      <c r="A2924" s="136" t="s">
        <v>34788</v>
      </c>
      <c r="B2924" s="136"/>
      <c r="C2924" s="136" t="s">
        <v>34789</v>
      </c>
      <c r="D2924" s="137" t="s">
        <v>39</v>
      </c>
      <c r="E2924" s="140">
        <v>46.76</v>
      </c>
    </row>
    <row r="2925" spans="1:5" ht="15" customHeight="1" x14ac:dyDescent="0.25">
      <c r="A2925" s="136" t="s">
        <v>34790</v>
      </c>
      <c r="B2925" s="136"/>
      <c r="C2925" s="136" t="s">
        <v>34791</v>
      </c>
      <c r="D2925" s="137" t="s">
        <v>39</v>
      </c>
      <c r="E2925" s="140">
        <v>47.08</v>
      </c>
    </row>
    <row r="2926" spans="1:5" ht="15" customHeight="1" x14ac:dyDescent="0.25">
      <c r="A2926" s="136" t="s">
        <v>34792</v>
      </c>
      <c r="B2926" s="136"/>
      <c r="C2926" s="136" t="s">
        <v>34793</v>
      </c>
      <c r="D2926" s="137" t="s">
        <v>39</v>
      </c>
      <c r="E2926" s="140">
        <v>47.39</v>
      </c>
    </row>
    <row r="2927" spans="1:5" ht="15" customHeight="1" x14ac:dyDescent="0.25">
      <c r="A2927" s="136" t="s">
        <v>34794</v>
      </c>
      <c r="B2927" s="136"/>
      <c r="C2927" s="136" t="s">
        <v>34795</v>
      </c>
      <c r="D2927" s="137" t="s">
        <v>39</v>
      </c>
      <c r="E2927" s="140">
        <v>47.98</v>
      </c>
    </row>
    <row r="2928" spans="1:5" ht="15" customHeight="1" x14ac:dyDescent="0.25">
      <c r="A2928" s="136" t="s">
        <v>34796</v>
      </c>
      <c r="B2928" s="136"/>
      <c r="C2928" s="136" t="s">
        <v>34797</v>
      </c>
      <c r="D2928" s="137" t="s">
        <v>39</v>
      </c>
      <c r="E2928" s="140">
        <v>48.87</v>
      </c>
    </row>
    <row r="2929" spans="1:5" ht="15" customHeight="1" x14ac:dyDescent="0.25">
      <c r="A2929" s="136" t="s">
        <v>34798</v>
      </c>
      <c r="B2929" s="136"/>
      <c r="C2929" s="136" t="s">
        <v>34799</v>
      </c>
      <c r="D2929" s="137" t="s">
        <v>39</v>
      </c>
      <c r="E2929" s="140">
        <v>42.89</v>
      </c>
    </row>
    <row r="2930" spans="1:5" ht="15" customHeight="1" x14ac:dyDescent="0.25">
      <c r="A2930" s="136" t="s">
        <v>34800</v>
      </c>
      <c r="B2930" s="136"/>
      <c r="C2930" s="136" t="s">
        <v>34801</v>
      </c>
      <c r="D2930" s="137" t="s">
        <v>39</v>
      </c>
      <c r="E2930" s="140">
        <v>43.32</v>
      </c>
    </row>
    <row r="2931" spans="1:5" ht="15" customHeight="1" x14ac:dyDescent="0.25">
      <c r="A2931" s="136" t="s">
        <v>34802</v>
      </c>
      <c r="B2931" s="136"/>
      <c r="C2931" s="136" t="s">
        <v>34803</v>
      </c>
      <c r="D2931" s="137" t="s">
        <v>39</v>
      </c>
      <c r="E2931" s="140">
        <v>43.68</v>
      </c>
    </row>
    <row r="2932" spans="1:5" ht="15" customHeight="1" x14ac:dyDescent="0.25">
      <c r="A2932" s="136" t="s">
        <v>34804</v>
      </c>
      <c r="B2932" s="136"/>
      <c r="C2932" s="136" t="s">
        <v>34805</v>
      </c>
      <c r="D2932" s="137" t="s">
        <v>39</v>
      </c>
      <c r="E2932" s="140">
        <v>43.99</v>
      </c>
    </row>
    <row r="2933" spans="1:5" ht="15" customHeight="1" x14ac:dyDescent="0.25">
      <c r="A2933" s="136" t="s">
        <v>34806</v>
      </c>
      <c r="B2933" s="136"/>
      <c r="C2933" s="136" t="s">
        <v>34807</v>
      </c>
      <c r="D2933" s="137" t="s">
        <v>39</v>
      </c>
      <c r="E2933" s="140">
        <v>44.28</v>
      </c>
    </row>
    <row r="2934" spans="1:5" ht="15" customHeight="1" x14ac:dyDescent="0.25">
      <c r="A2934" s="136" t="s">
        <v>34808</v>
      </c>
      <c r="B2934" s="136"/>
      <c r="C2934" s="136" t="s">
        <v>34809</v>
      </c>
      <c r="D2934" s="137" t="s">
        <v>39</v>
      </c>
      <c r="E2934" s="140">
        <v>44.55</v>
      </c>
    </row>
    <row r="2935" spans="1:5" ht="15" customHeight="1" x14ac:dyDescent="0.25">
      <c r="A2935" s="136" t="s">
        <v>34810</v>
      </c>
      <c r="B2935" s="136"/>
      <c r="C2935" s="136" t="s">
        <v>34811</v>
      </c>
      <c r="D2935" s="137" t="s">
        <v>39</v>
      </c>
      <c r="E2935" s="140">
        <v>44.81</v>
      </c>
    </row>
    <row r="2936" spans="1:5" ht="15" customHeight="1" x14ac:dyDescent="0.25">
      <c r="A2936" s="136" t="s">
        <v>34812</v>
      </c>
      <c r="B2936" s="136"/>
      <c r="C2936" s="136" t="s">
        <v>34813</v>
      </c>
      <c r="D2936" s="137" t="s">
        <v>39</v>
      </c>
      <c r="E2936" s="140">
        <v>45.07</v>
      </c>
    </row>
    <row r="2937" spans="1:5" ht="15" customHeight="1" x14ac:dyDescent="0.25">
      <c r="A2937" s="136" t="s">
        <v>34814</v>
      </c>
      <c r="B2937" s="136"/>
      <c r="C2937" s="136" t="s">
        <v>34815</v>
      </c>
      <c r="D2937" s="137" t="s">
        <v>39</v>
      </c>
      <c r="E2937" s="140">
        <v>45.33</v>
      </c>
    </row>
    <row r="2938" spans="1:5" ht="15" customHeight="1" x14ac:dyDescent="0.25">
      <c r="A2938" s="136" t="s">
        <v>34816</v>
      </c>
      <c r="B2938" s="136"/>
      <c r="C2938" s="136" t="s">
        <v>34817</v>
      </c>
      <c r="D2938" s="137" t="s">
        <v>39</v>
      </c>
      <c r="E2938" s="140">
        <v>46.66</v>
      </c>
    </row>
    <row r="2939" spans="1:5" ht="15" customHeight="1" x14ac:dyDescent="0.25">
      <c r="A2939" s="136" t="s">
        <v>34818</v>
      </c>
      <c r="B2939" s="136"/>
      <c r="C2939" s="136" t="s">
        <v>34819</v>
      </c>
      <c r="D2939" s="137" t="s">
        <v>39</v>
      </c>
      <c r="E2939" s="140">
        <v>47.13</v>
      </c>
    </row>
    <row r="2940" spans="1:5" ht="15" customHeight="1" x14ac:dyDescent="0.25">
      <c r="A2940" s="136" t="s">
        <v>34820</v>
      </c>
      <c r="B2940" s="136"/>
      <c r="C2940" s="136" t="s">
        <v>34821</v>
      </c>
      <c r="D2940" s="137" t="s">
        <v>39</v>
      </c>
      <c r="E2940" s="140">
        <v>47.87</v>
      </c>
    </row>
    <row r="2941" spans="1:5" ht="15" customHeight="1" x14ac:dyDescent="0.25">
      <c r="A2941" s="136" t="s">
        <v>2391</v>
      </c>
      <c r="B2941" s="136"/>
      <c r="C2941" s="136" t="s">
        <v>34822</v>
      </c>
      <c r="D2941" s="137" t="s">
        <v>39</v>
      </c>
      <c r="E2941" s="140">
        <v>42.33</v>
      </c>
    </row>
    <row r="2942" spans="1:5" ht="15" customHeight="1" x14ac:dyDescent="0.25">
      <c r="A2942" s="136" t="s">
        <v>2392</v>
      </c>
      <c r="B2942" s="136"/>
      <c r="C2942" s="136" t="s">
        <v>34823</v>
      </c>
      <c r="D2942" s="137" t="s">
        <v>39</v>
      </c>
      <c r="E2942" s="140">
        <v>43.13</v>
      </c>
    </row>
    <row r="2943" spans="1:5" ht="15" customHeight="1" x14ac:dyDescent="0.25">
      <c r="A2943" s="136" t="s">
        <v>2393</v>
      </c>
      <c r="B2943" s="136"/>
      <c r="C2943" s="136" t="s">
        <v>34824</v>
      </c>
      <c r="D2943" s="137" t="s">
        <v>39</v>
      </c>
      <c r="E2943" s="140">
        <v>44.67</v>
      </c>
    </row>
    <row r="2944" spans="1:5" ht="15" customHeight="1" x14ac:dyDescent="0.25">
      <c r="A2944" s="136" t="s">
        <v>2394</v>
      </c>
      <c r="B2944" s="136"/>
      <c r="C2944" s="136" t="s">
        <v>34825</v>
      </c>
      <c r="D2944" s="137" t="s">
        <v>39</v>
      </c>
      <c r="E2944" s="140">
        <v>45.26</v>
      </c>
    </row>
    <row r="2945" spans="1:5" ht="15" customHeight="1" x14ac:dyDescent="0.25">
      <c r="A2945" s="136" t="s">
        <v>2395</v>
      </c>
      <c r="B2945" s="136"/>
      <c r="C2945" s="136" t="s">
        <v>34826</v>
      </c>
      <c r="D2945" s="137" t="s">
        <v>39</v>
      </c>
      <c r="E2945" s="140">
        <v>45.8</v>
      </c>
    </row>
    <row r="2946" spans="1:5" ht="15" customHeight="1" x14ac:dyDescent="0.25">
      <c r="A2946" s="136" t="s">
        <v>2396</v>
      </c>
      <c r="B2946" s="136"/>
      <c r="C2946" s="136" t="s">
        <v>34827</v>
      </c>
      <c r="D2946" s="137" t="s">
        <v>39</v>
      </c>
      <c r="E2946" s="140">
        <v>47.17</v>
      </c>
    </row>
    <row r="2947" spans="1:5" ht="15" customHeight="1" x14ac:dyDescent="0.25">
      <c r="A2947" s="136" t="s">
        <v>2397</v>
      </c>
      <c r="B2947" s="136"/>
      <c r="C2947" s="136" t="s">
        <v>34828</v>
      </c>
      <c r="D2947" s="137" t="s">
        <v>39</v>
      </c>
      <c r="E2947" s="140">
        <v>47.67</v>
      </c>
    </row>
    <row r="2948" spans="1:5" ht="15" customHeight="1" x14ac:dyDescent="0.25">
      <c r="A2948" s="136" t="s">
        <v>2398</v>
      </c>
      <c r="B2948" s="136"/>
      <c r="C2948" s="136" t="s">
        <v>34829</v>
      </c>
      <c r="D2948" s="137" t="s">
        <v>39</v>
      </c>
      <c r="E2948" s="140">
        <v>48.16</v>
      </c>
    </row>
    <row r="2949" spans="1:5" ht="15" customHeight="1" x14ac:dyDescent="0.25">
      <c r="A2949" s="136" t="s">
        <v>2399</v>
      </c>
      <c r="B2949" s="136"/>
      <c r="C2949" s="136" t="s">
        <v>34830</v>
      </c>
      <c r="D2949" s="137" t="s">
        <v>39</v>
      </c>
      <c r="E2949" s="140">
        <v>48.64</v>
      </c>
    </row>
    <row r="2950" spans="1:5" ht="15" customHeight="1" x14ac:dyDescent="0.25">
      <c r="A2950" s="136" t="s">
        <v>2400</v>
      </c>
      <c r="B2950" s="136"/>
      <c r="C2950" s="136" t="s">
        <v>34831</v>
      </c>
      <c r="D2950" s="137" t="s">
        <v>39</v>
      </c>
      <c r="E2950" s="140">
        <v>49.13</v>
      </c>
    </row>
    <row r="2951" spans="1:5" ht="15" customHeight="1" x14ac:dyDescent="0.25">
      <c r="A2951" s="136" t="s">
        <v>2401</v>
      </c>
      <c r="B2951" s="136"/>
      <c r="C2951" s="136" t="s">
        <v>34832</v>
      </c>
      <c r="D2951" s="137" t="s">
        <v>39</v>
      </c>
      <c r="E2951" s="140">
        <v>50.89</v>
      </c>
    </row>
    <row r="2952" spans="1:5" ht="15" customHeight="1" x14ac:dyDescent="0.25">
      <c r="A2952" s="136" t="s">
        <v>2402</v>
      </c>
      <c r="B2952" s="136"/>
      <c r="C2952" s="136" t="s">
        <v>34833</v>
      </c>
      <c r="D2952" s="137" t="s">
        <v>39</v>
      </c>
      <c r="E2952" s="140">
        <v>52.24</v>
      </c>
    </row>
    <row r="2953" spans="1:5" ht="15" customHeight="1" x14ac:dyDescent="0.25">
      <c r="A2953" s="136" t="s">
        <v>34834</v>
      </c>
      <c r="B2953" s="136"/>
      <c r="C2953" s="136" t="s">
        <v>34835</v>
      </c>
      <c r="D2953" s="137" t="s">
        <v>39</v>
      </c>
      <c r="E2953" s="140">
        <v>41.84</v>
      </c>
    </row>
    <row r="2954" spans="1:5" ht="15" customHeight="1" x14ac:dyDescent="0.25">
      <c r="A2954" s="136" t="s">
        <v>34836</v>
      </c>
      <c r="B2954" s="136"/>
      <c r="C2954" s="136" t="s">
        <v>34837</v>
      </c>
      <c r="D2954" s="137" t="s">
        <v>39</v>
      </c>
      <c r="E2954" s="140">
        <v>42.36</v>
      </c>
    </row>
    <row r="2955" spans="1:5" ht="15" customHeight="1" x14ac:dyDescent="0.25">
      <c r="A2955" s="136" t="s">
        <v>34838</v>
      </c>
      <c r="B2955" s="136"/>
      <c r="C2955" s="136" t="s">
        <v>34839</v>
      </c>
      <c r="D2955" s="137" t="s">
        <v>39</v>
      </c>
      <c r="E2955" s="140">
        <v>42.8</v>
      </c>
    </row>
    <row r="2956" spans="1:5" ht="15" customHeight="1" x14ac:dyDescent="0.25">
      <c r="A2956" s="136" t="s">
        <v>34840</v>
      </c>
      <c r="B2956" s="136"/>
      <c r="C2956" s="136" t="s">
        <v>34841</v>
      </c>
      <c r="D2956" s="137" t="s">
        <v>39</v>
      </c>
      <c r="E2956" s="140">
        <v>43.18</v>
      </c>
    </row>
    <row r="2957" spans="1:5" ht="15" customHeight="1" x14ac:dyDescent="0.25">
      <c r="A2957" s="136" t="s">
        <v>34842</v>
      </c>
      <c r="B2957" s="136"/>
      <c r="C2957" s="136" t="s">
        <v>34843</v>
      </c>
      <c r="D2957" s="137" t="s">
        <v>39</v>
      </c>
      <c r="E2957" s="140">
        <v>44.38</v>
      </c>
    </row>
    <row r="2958" spans="1:5" ht="15" customHeight="1" x14ac:dyDescent="0.25">
      <c r="A2958" s="136" t="s">
        <v>34844</v>
      </c>
      <c r="B2958" s="136"/>
      <c r="C2958" s="136" t="s">
        <v>34845</v>
      </c>
      <c r="D2958" s="137" t="s">
        <v>39</v>
      </c>
      <c r="E2958" s="140">
        <v>44.72</v>
      </c>
    </row>
    <row r="2959" spans="1:5" ht="15" customHeight="1" x14ac:dyDescent="0.25">
      <c r="A2959" s="136" t="s">
        <v>34846</v>
      </c>
      <c r="B2959" s="136"/>
      <c r="C2959" s="136" t="s">
        <v>34847</v>
      </c>
      <c r="D2959" s="137" t="s">
        <v>39</v>
      </c>
      <c r="E2959" s="140">
        <v>45.03</v>
      </c>
    </row>
    <row r="2960" spans="1:5" ht="15" customHeight="1" x14ac:dyDescent="0.25">
      <c r="A2960" s="136" t="s">
        <v>34848</v>
      </c>
      <c r="B2960" s="136"/>
      <c r="C2960" s="136" t="s">
        <v>34849</v>
      </c>
      <c r="D2960" s="137" t="s">
        <v>39</v>
      </c>
      <c r="E2960" s="140">
        <v>45.35</v>
      </c>
    </row>
    <row r="2961" spans="1:5" ht="15" customHeight="1" x14ac:dyDescent="0.25">
      <c r="A2961" s="136" t="s">
        <v>34850</v>
      </c>
      <c r="B2961" s="136"/>
      <c r="C2961" s="136" t="s">
        <v>34851</v>
      </c>
      <c r="D2961" s="137" t="s">
        <v>39</v>
      </c>
      <c r="E2961" s="140">
        <v>45.66</v>
      </c>
    </row>
    <row r="2962" spans="1:5" ht="15" customHeight="1" x14ac:dyDescent="0.25">
      <c r="A2962" s="136" t="s">
        <v>34852</v>
      </c>
      <c r="B2962" s="136"/>
      <c r="C2962" s="136" t="s">
        <v>34853</v>
      </c>
      <c r="D2962" s="137" t="s">
        <v>39</v>
      </c>
      <c r="E2962" s="140">
        <v>45.98</v>
      </c>
    </row>
    <row r="2963" spans="1:5" ht="15" customHeight="1" x14ac:dyDescent="0.25">
      <c r="A2963" s="136" t="s">
        <v>34854</v>
      </c>
      <c r="B2963" s="136"/>
      <c r="C2963" s="136" t="s">
        <v>34855</v>
      </c>
      <c r="D2963" s="137" t="s">
        <v>39</v>
      </c>
      <c r="E2963" s="140">
        <v>47.42</v>
      </c>
    </row>
    <row r="2964" spans="1:5" ht="15" customHeight="1" x14ac:dyDescent="0.25">
      <c r="A2964" s="136" t="s">
        <v>34856</v>
      </c>
      <c r="B2964" s="136"/>
      <c r="C2964" s="136" t="s">
        <v>34857</v>
      </c>
      <c r="D2964" s="137" t="s">
        <v>39</v>
      </c>
      <c r="E2964" s="140">
        <v>48.31</v>
      </c>
    </row>
    <row r="2965" spans="1:5" ht="15" customHeight="1" x14ac:dyDescent="0.25">
      <c r="A2965" s="136" t="s">
        <v>34858</v>
      </c>
      <c r="B2965" s="136"/>
      <c r="C2965" s="136" t="s">
        <v>34859</v>
      </c>
      <c r="D2965" s="137" t="s">
        <v>39</v>
      </c>
      <c r="E2965" s="140">
        <v>41.69</v>
      </c>
    </row>
    <row r="2966" spans="1:5" ht="15" customHeight="1" x14ac:dyDescent="0.25">
      <c r="A2966" s="136" t="s">
        <v>34860</v>
      </c>
      <c r="B2966" s="136"/>
      <c r="C2966" s="136" t="s">
        <v>34861</v>
      </c>
      <c r="D2966" s="137" t="s">
        <v>39</v>
      </c>
      <c r="E2966" s="140">
        <v>42.11</v>
      </c>
    </row>
    <row r="2967" spans="1:5" ht="15" customHeight="1" x14ac:dyDescent="0.25">
      <c r="A2967" s="136" t="s">
        <v>34862</v>
      </c>
      <c r="B2967" s="136"/>
      <c r="C2967" s="136" t="s">
        <v>34863</v>
      </c>
      <c r="D2967" s="137" t="s">
        <v>39</v>
      </c>
      <c r="E2967" s="140">
        <v>42.47</v>
      </c>
    </row>
    <row r="2968" spans="1:5" ht="15" customHeight="1" x14ac:dyDescent="0.25">
      <c r="A2968" s="136" t="s">
        <v>34864</v>
      </c>
      <c r="B2968" s="136"/>
      <c r="C2968" s="136" t="s">
        <v>34865</v>
      </c>
      <c r="D2968" s="137" t="s">
        <v>39</v>
      </c>
      <c r="E2968" s="140">
        <v>42.78</v>
      </c>
    </row>
    <row r="2969" spans="1:5" ht="15" customHeight="1" x14ac:dyDescent="0.25">
      <c r="A2969" s="136" t="s">
        <v>34866</v>
      </c>
      <c r="B2969" s="136"/>
      <c r="C2969" s="136" t="s">
        <v>34867</v>
      </c>
      <c r="D2969" s="137" t="s">
        <v>39</v>
      </c>
      <c r="E2969" s="140">
        <v>43.07</v>
      </c>
    </row>
    <row r="2970" spans="1:5" ht="15" customHeight="1" x14ac:dyDescent="0.25">
      <c r="A2970" s="136" t="s">
        <v>34868</v>
      </c>
      <c r="B2970" s="136"/>
      <c r="C2970" s="136" t="s">
        <v>34869</v>
      </c>
      <c r="D2970" s="137" t="s">
        <v>39</v>
      </c>
      <c r="E2970" s="140">
        <v>44.2</v>
      </c>
    </row>
    <row r="2971" spans="1:5" ht="15" customHeight="1" x14ac:dyDescent="0.25">
      <c r="A2971" s="136" t="s">
        <v>34870</v>
      </c>
      <c r="B2971" s="136"/>
      <c r="C2971" s="136" t="s">
        <v>34871</v>
      </c>
      <c r="D2971" s="137" t="s">
        <v>39</v>
      </c>
      <c r="E2971" s="140">
        <v>44.46</v>
      </c>
    </row>
    <row r="2972" spans="1:5" ht="15" customHeight="1" x14ac:dyDescent="0.25">
      <c r="A2972" s="136" t="s">
        <v>34872</v>
      </c>
      <c r="B2972" s="136"/>
      <c r="C2972" s="136" t="s">
        <v>34873</v>
      </c>
      <c r="D2972" s="137" t="s">
        <v>39</v>
      </c>
      <c r="E2972" s="140">
        <v>44.72</v>
      </c>
    </row>
    <row r="2973" spans="1:5" ht="15" customHeight="1" x14ac:dyDescent="0.25">
      <c r="A2973" s="136" t="s">
        <v>34874</v>
      </c>
      <c r="B2973" s="136"/>
      <c r="C2973" s="136" t="s">
        <v>34875</v>
      </c>
      <c r="D2973" s="137" t="s">
        <v>39</v>
      </c>
      <c r="E2973" s="140">
        <v>44.98</v>
      </c>
    </row>
    <row r="2974" spans="1:5" ht="15" customHeight="1" x14ac:dyDescent="0.25">
      <c r="A2974" s="136" t="s">
        <v>34876</v>
      </c>
      <c r="B2974" s="136"/>
      <c r="C2974" s="136" t="s">
        <v>34877</v>
      </c>
      <c r="D2974" s="137" t="s">
        <v>39</v>
      </c>
      <c r="E2974" s="140">
        <v>45.24</v>
      </c>
    </row>
    <row r="2975" spans="1:5" ht="15" customHeight="1" x14ac:dyDescent="0.25">
      <c r="A2975" s="136" t="s">
        <v>34878</v>
      </c>
      <c r="B2975" s="136"/>
      <c r="C2975" s="136" t="s">
        <v>34879</v>
      </c>
      <c r="D2975" s="137" t="s">
        <v>39</v>
      </c>
      <c r="E2975" s="140">
        <v>45.72</v>
      </c>
    </row>
    <row r="2976" spans="1:5" ht="15" customHeight="1" x14ac:dyDescent="0.25">
      <c r="A2976" s="136" t="s">
        <v>34880</v>
      </c>
      <c r="B2976" s="136"/>
      <c r="C2976" s="136" t="s">
        <v>34881</v>
      </c>
      <c r="D2976" s="137" t="s">
        <v>39</v>
      </c>
      <c r="E2976" s="140">
        <v>47.31</v>
      </c>
    </row>
    <row r="2977" spans="1:5" ht="15" customHeight="1" x14ac:dyDescent="0.25">
      <c r="A2977" s="136" t="s">
        <v>34882</v>
      </c>
      <c r="B2977" s="136"/>
      <c r="C2977" s="136" t="s">
        <v>34883</v>
      </c>
      <c r="D2977" s="137" t="s">
        <v>39</v>
      </c>
      <c r="E2977" s="138">
        <v>8.5299999999999994</v>
      </c>
    </row>
    <row r="2978" spans="1:5" ht="15" customHeight="1" x14ac:dyDescent="0.25">
      <c r="A2978" s="136" t="s">
        <v>2359</v>
      </c>
      <c r="B2978" s="136"/>
      <c r="C2978" s="136" t="s">
        <v>34884</v>
      </c>
      <c r="D2978" s="137" t="s">
        <v>39</v>
      </c>
      <c r="E2978" s="140">
        <v>20.65</v>
      </c>
    </row>
    <row r="2979" spans="1:5" ht="15" customHeight="1" x14ac:dyDescent="0.25">
      <c r="A2979" s="136" t="s">
        <v>2360</v>
      </c>
      <c r="B2979" s="136"/>
      <c r="C2979" s="136" t="s">
        <v>34885</v>
      </c>
      <c r="D2979" s="137" t="s">
        <v>39</v>
      </c>
      <c r="E2979" s="140">
        <v>21.27</v>
      </c>
    </row>
    <row r="2980" spans="1:5" ht="15" customHeight="1" x14ac:dyDescent="0.25">
      <c r="A2980" s="136" t="s">
        <v>2361</v>
      </c>
      <c r="B2980" s="136"/>
      <c r="C2980" s="136" t="s">
        <v>34886</v>
      </c>
      <c r="D2980" s="137" t="s">
        <v>39</v>
      </c>
      <c r="E2980" s="140">
        <v>21.8</v>
      </c>
    </row>
    <row r="2981" spans="1:5" ht="15" customHeight="1" x14ac:dyDescent="0.25">
      <c r="A2981" s="136" t="s">
        <v>2362</v>
      </c>
      <c r="B2981" s="136"/>
      <c r="C2981" s="136" t="s">
        <v>34887</v>
      </c>
      <c r="D2981" s="137" t="s">
        <v>39</v>
      </c>
      <c r="E2981" s="140">
        <v>22.27</v>
      </c>
    </row>
    <row r="2982" spans="1:5" ht="15" customHeight="1" x14ac:dyDescent="0.25">
      <c r="A2982" s="136" t="s">
        <v>2363</v>
      </c>
      <c r="B2982" s="136"/>
      <c r="C2982" s="136" t="s">
        <v>34888</v>
      </c>
      <c r="D2982" s="137" t="s">
        <v>39</v>
      </c>
      <c r="E2982" s="140">
        <v>22.69</v>
      </c>
    </row>
    <row r="2983" spans="1:5" ht="15" customHeight="1" x14ac:dyDescent="0.25">
      <c r="A2983" s="136" t="s">
        <v>34889</v>
      </c>
      <c r="B2983" s="136"/>
      <c r="C2983" s="136" t="s">
        <v>34890</v>
      </c>
      <c r="D2983" s="137" t="s">
        <v>39</v>
      </c>
      <c r="E2983" s="140">
        <v>23.09</v>
      </c>
    </row>
    <row r="2984" spans="1:5" ht="15" customHeight="1" x14ac:dyDescent="0.25">
      <c r="A2984" s="136" t="s">
        <v>34891</v>
      </c>
      <c r="B2984" s="136"/>
      <c r="C2984" s="136" t="s">
        <v>34892</v>
      </c>
      <c r="D2984" s="137" t="s">
        <v>39</v>
      </c>
      <c r="E2984" s="140">
        <v>25.53</v>
      </c>
    </row>
    <row r="2985" spans="1:5" ht="15" customHeight="1" x14ac:dyDescent="0.25">
      <c r="A2985" s="136" t="s">
        <v>2364</v>
      </c>
      <c r="B2985" s="136"/>
      <c r="C2985" s="136" t="s">
        <v>34893</v>
      </c>
      <c r="D2985" s="137" t="s">
        <v>39</v>
      </c>
      <c r="E2985" s="140">
        <v>25.91</v>
      </c>
    </row>
    <row r="2986" spans="1:5" ht="15" customHeight="1" x14ac:dyDescent="0.25">
      <c r="A2986" s="136" t="s">
        <v>34894</v>
      </c>
      <c r="B2986" s="136"/>
      <c r="C2986" s="136" t="s">
        <v>34895</v>
      </c>
      <c r="D2986" s="137" t="s">
        <v>39</v>
      </c>
      <c r="E2986" s="140">
        <v>26.29</v>
      </c>
    </row>
    <row r="2987" spans="1:5" ht="15" customHeight="1" x14ac:dyDescent="0.25">
      <c r="A2987" s="136" t="s">
        <v>2365</v>
      </c>
      <c r="B2987" s="136"/>
      <c r="C2987" s="136" t="s">
        <v>34896</v>
      </c>
      <c r="D2987" s="137" t="s">
        <v>39</v>
      </c>
      <c r="E2987" s="140">
        <v>26.67</v>
      </c>
    </row>
    <row r="2988" spans="1:5" ht="15" customHeight="1" x14ac:dyDescent="0.25">
      <c r="A2988" s="136" t="s">
        <v>34897</v>
      </c>
      <c r="B2988" s="136"/>
      <c r="C2988" s="136" t="s">
        <v>34898</v>
      </c>
      <c r="D2988" s="137" t="s">
        <v>39</v>
      </c>
      <c r="E2988" s="140">
        <v>27.38</v>
      </c>
    </row>
    <row r="2989" spans="1:5" ht="15" customHeight="1" x14ac:dyDescent="0.25">
      <c r="A2989" s="136" t="s">
        <v>2366</v>
      </c>
      <c r="B2989" s="136"/>
      <c r="C2989" s="136" t="s">
        <v>34899</v>
      </c>
      <c r="D2989" s="137" t="s">
        <v>39</v>
      </c>
      <c r="E2989" s="140">
        <v>28.45</v>
      </c>
    </row>
    <row r="2990" spans="1:5" ht="15" customHeight="1" x14ac:dyDescent="0.25">
      <c r="A2990" s="136" t="s">
        <v>34900</v>
      </c>
      <c r="B2990" s="136"/>
      <c r="C2990" s="136" t="s">
        <v>34901</v>
      </c>
      <c r="D2990" s="137" t="s">
        <v>39</v>
      </c>
      <c r="E2990" s="140">
        <v>20.260000000000002</v>
      </c>
    </row>
    <row r="2991" spans="1:5" ht="15" customHeight="1" x14ac:dyDescent="0.25">
      <c r="A2991" s="136" t="s">
        <v>34902</v>
      </c>
      <c r="B2991" s="136"/>
      <c r="C2991" s="136" t="s">
        <v>34903</v>
      </c>
      <c r="D2991" s="137" t="s">
        <v>39</v>
      </c>
      <c r="E2991" s="140">
        <v>20.66</v>
      </c>
    </row>
    <row r="2992" spans="1:5" ht="15" customHeight="1" x14ac:dyDescent="0.25">
      <c r="A2992" s="136" t="s">
        <v>34904</v>
      </c>
      <c r="B2992" s="136"/>
      <c r="C2992" s="136" t="s">
        <v>34905</v>
      </c>
      <c r="D2992" s="137" t="s">
        <v>39</v>
      </c>
      <c r="E2992" s="140">
        <v>21.01</v>
      </c>
    </row>
    <row r="2993" spans="1:5" ht="15" customHeight="1" x14ac:dyDescent="0.25">
      <c r="A2993" s="136" t="s">
        <v>34906</v>
      </c>
      <c r="B2993" s="136"/>
      <c r="C2993" s="136" t="s">
        <v>34907</v>
      </c>
      <c r="D2993" s="137" t="s">
        <v>39</v>
      </c>
      <c r="E2993" s="140">
        <v>21.31</v>
      </c>
    </row>
    <row r="2994" spans="1:5" ht="15" customHeight="1" x14ac:dyDescent="0.25">
      <c r="A2994" s="136" t="s">
        <v>34908</v>
      </c>
      <c r="B2994" s="136"/>
      <c r="C2994" s="136" t="s">
        <v>34909</v>
      </c>
      <c r="D2994" s="137" t="s">
        <v>39</v>
      </c>
      <c r="E2994" s="140">
        <v>21.58</v>
      </c>
    </row>
    <row r="2995" spans="1:5" ht="15" customHeight="1" x14ac:dyDescent="0.25">
      <c r="A2995" s="136" t="s">
        <v>34910</v>
      </c>
      <c r="B2995" s="136"/>
      <c r="C2995" s="136" t="s">
        <v>34911</v>
      </c>
      <c r="D2995" s="137" t="s">
        <v>39</v>
      </c>
      <c r="E2995" s="140">
        <v>21.84</v>
      </c>
    </row>
    <row r="2996" spans="1:5" ht="15" customHeight="1" x14ac:dyDescent="0.25">
      <c r="A2996" s="136" t="s">
        <v>34912</v>
      </c>
      <c r="B2996" s="136"/>
      <c r="C2996" s="136" t="s">
        <v>34913</v>
      </c>
      <c r="D2996" s="137" t="s">
        <v>39</v>
      </c>
      <c r="E2996" s="140">
        <v>22.09</v>
      </c>
    </row>
    <row r="2997" spans="1:5" ht="15" customHeight="1" x14ac:dyDescent="0.25">
      <c r="A2997" s="136" t="s">
        <v>34914</v>
      </c>
      <c r="B2997" s="136"/>
      <c r="C2997" s="136" t="s">
        <v>34915</v>
      </c>
      <c r="D2997" s="137" t="s">
        <v>39</v>
      </c>
      <c r="E2997" s="140">
        <v>22.33</v>
      </c>
    </row>
    <row r="2998" spans="1:5" ht="15" customHeight="1" x14ac:dyDescent="0.25">
      <c r="A2998" s="136" t="s">
        <v>34916</v>
      </c>
      <c r="B2998" s="136"/>
      <c r="C2998" s="136" t="s">
        <v>34917</v>
      </c>
      <c r="D2998" s="137" t="s">
        <v>39</v>
      </c>
      <c r="E2998" s="140">
        <v>22.58</v>
      </c>
    </row>
    <row r="2999" spans="1:5" ht="15" customHeight="1" x14ac:dyDescent="0.25">
      <c r="A2999" s="136" t="s">
        <v>34918</v>
      </c>
      <c r="B2999" s="136"/>
      <c r="C2999" s="136" t="s">
        <v>34919</v>
      </c>
      <c r="D2999" s="137" t="s">
        <v>39</v>
      </c>
      <c r="E2999" s="140">
        <v>22.82</v>
      </c>
    </row>
    <row r="3000" spans="1:5" ht="15" customHeight="1" x14ac:dyDescent="0.25">
      <c r="A3000" s="136" t="s">
        <v>34920</v>
      </c>
      <c r="B3000" s="136"/>
      <c r="C3000" s="136" t="s">
        <v>34921</v>
      </c>
      <c r="D3000" s="137" t="s">
        <v>39</v>
      </c>
      <c r="E3000" s="140">
        <v>23.28</v>
      </c>
    </row>
    <row r="3001" spans="1:5" ht="15" customHeight="1" x14ac:dyDescent="0.25">
      <c r="A3001" s="136" t="s">
        <v>34922</v>
      </c>
      <c r="B3001" s="136"/>
      <c r="C3001" s="136" t="s">
        <v>34923</v>
      </c>
      <c r="D3001" s="137" t="s">
        <v>39</v>
      </c>
      <c r="E3001" s="140">
        <v>26.02</v>
      </c>
    </row>
    <row r="3002" spans="1:5" ht="15" customHeight="1" x14ac:dyDescent="0.25">
      <c r="A3002" s="136" t="s">
        <v>34924</v>
      </c>
      <c r="B3002" s="136"/>
      <c r="C3002" s="136" t="s">
        <v>34925</v>
      </c>
      <c r="D3002" s="137" t="s">
        <v>39</v>
      </c>
      <c r="E3002" s="140">
        <v>20.14</v>
      </c>
    </row>
    <row r="3003" spans="1:5" ht="15" customHeight="1" x14ac:dyDescent="0.25">
      <c r="A3003" s="136" t="s">
        <v>34926</v>
      </c>
      <c r="B3003" s="136"/>
      <c r="C3003" s="136" t="s">
        <v>34927</v>
      </c>
      <c r="D3003" s="137" t="s">
        <v>39</v>
      </c>
      <c r="E3003" s="140">
        <v>20.47</v>
      </c>
    </row>
    <row r="3004" spans="1:5" ht="15" customHeight="1" x14ac:dyDescent="0.25">
      <c r="A3004" s="136" t="s">
        <v>34928</v>
      </c>
      <c r="B3004" s="136"/>
      <c r="C3004" s="136" t="s">
        <v>34929</v>
      </c>
      <c r="D3004" s="137" t="s">
        <v>39</v>
      </c>
      <c r="E3004" s="140">
        <v>20.75</v>
      </c>
    </row>
    <row r="3005" spans="1:5" ht="15" customHeight="1" x14ac:dyDescent="0.25">
      <c r="A3005" s="136" t="s">
        <v>34930</v>
      </c>
      <c r="B3005" s="136"/>
      <c r="C3005" s="136" t="s">
        <v>34931</v>
      </c>
      <c r="D3005" s="137" t="s">
        <v>39</v>
      </c>
      <c r="E3005" s="140">
        <v>21</v>
      </c>
    </row>
    <row r="3006" spans="1:5" ht="15" customHeight="1" x14ac:dyDescent="0.25">
      <c r="A3006" s="136" t="s">
        <v>34932</v>
      </c>
      <c r="B3006" s="136"/>
      <c r="C3006" s="136" t="s">
        <v>34933</v>
      </c>
      <c r="D3006" s="137" t="s">
        <v>39</v>
      </c>
      <c r="E3006" s="140">
        <v>21.22</v>
      </c>
    </row>
    <row r="3007" spans="1:5" ht="15" customHeight="1" x14ac:dyDescent="0.25">
      <c r="A3007" s="136" t="s">
        <v>34934</v>
      </c>
      <c r="B3007" s="136"/>
      <c r="C3007" s="136" t="s">
        <v>34935</v>
      </c>
      <c r="D3007" s="137" t="s">
        <v>39</v>
      </c>
      <c r="E3007" s="140">
        <v>21.44</v>
      </c>
    </row>
    <row r="3008" spans="1:5" ht="15" customHeight="1" x14ac:dyDescent="0.25">
      <c r="A3008" s="136" t="s">
        <v>34936</v>
      </c>
      <c r="B3008" s="136"/>
      <c r="C3008" s="136" t="s">
        <v>34937</v>
      </c>
      <c r="D3008" s="137" t="s">
        <v>39</v>
      </c>
      <c r="E3008" s="140">
        <v>21.64</v>
      </c>
    </row>
    <row r="3009" spans="1:5" ht="15" customHeight="1" x14ac:dyDescent="0.25">
      <c r="A3009" s="136" t="s">
        <v>34938</v>
      </c>
      <c r="B3009" s="136"/>
      <c r="C3009" s="136" t="s">
        <v>34939</v>
      </c>
      <c r="D3009" s="137" t="s">
        <v>39</v>
      </c>
      <c r="E3009" s="140">
        <v>21.84</v>
      </c>
    </row>
    <row r="3010" spans="1:5" ht="15" customHeight="1" x14ac:dyDescent="0.25">
      <c r="A3010" s="136" t="s">
        <v>34940</v>
      </c>
      <c r="B3010" s="136"/>
      <c r="C3010" s="136" t="s">
        <v>34941</v>
      </c>
      <c r="D3010" s="137" t="s">
        <v>39</v>
      </c>
      <c r="E3010" s="140">
        <v>22.05</v>
      </c>
    </row>
    <row r="3011" spans="1:5" ht="15" customHeight="1" x14ac:dyDescent="0.25">
      <c r="A3011" s="136" t="s">
        <v>34942</v>
      </c>
      <c r="B3011" s="136"/>
      <c r="C3011" s="136" t="s">
        <v>34943</v>
      </c>
      <c r="D3011" s="137" t="s">
        <v>39</v>
      </c>
      <c r="E3011" s="140">
        <v>22.25</v>
      </c>
    </row>
    <row r="3012" spans="1:5" ht="15" customHeight="1" x14ac:dyDescent="0.25">
      <c r="A3012" s="136" t="s">
        <v>34944</v>
      </c>
      <c r="B3012" s="136"/>
      <c r="C3012" s="136" t="s">
        <v>34945</v>
      </c>
      <c r="D3012" s="137" t="s">
        <v>39</v>
      </c>
      <c r="E3012" s="140">
        <v>22.62</v>
      </c>
    </row>
    <row r="3013" spans="1:5" ht="15" customHeight="1" x14ac:dyDescent="0.25">
      <c r="A3013" s="136" t="s">
        <v>34946</v>
      </c>
      <c r="B3013" s="136"/>
      <c r="C3013" s="136" t="s">
        <v>34947</v>
      </c>
      <c r="D3013" s="137" t="s">
        <v>39</v>
      </c>
      <c r="E3013" s="140">
        <v>23.2</v>
      </c>
    </row>
    <row r="3014" spans="1:5" ht="15" customHeight="1" x14ac:dyDescent="0.25">
      <c r="A3014" s="136" t="s">
        <v>34948</v>
      </c>
      <c r="B3014" s="136"/>
      <c r="C3014" s="136" t="s">
        <v>34949</v>
      </c>
      <c r="D3014" s="137" t="s">
        <v>39</v>
      </c>
      <c r="E3014" s="139">
        <v>934.33</v>
      </c>
    </row>
    <row r="3015" spans="1:5" ht="15" customHeight="1" x14ac:dyDescent="0.25">
      <c r="A3015" s="136" t="s">
        <v>34950</v>
      </c>
      <c r="B3015" s="136"/>
      <c r="C3015" s="136" t="s">
        <v>34951</v>
      </c>
      <c r="D3015" s="137" t="s">
        <v>39</v>
      </c>
      <c r="E3015" s="140">
        <v>52.86</v>
      </c>
    </row>
    <row r="3016" spans="1:5" ht="15" customHeight="1" x14ac:dyDescent="0.25">
      <c r="A3016" s="136" t="s">
        <v>34952</v>
      </c>
      <c r="B3016" s="136"/>
      <c r="C3016" s="136" t="s">
        <v>34953</v>
      </c>
      <c r="D3016" s="137" t="s">
        <v>39</v>
      </c>
      <c r="E3016" s="140">
        <v>99.08</v>
      </c>
    </row>
    <row r="3017" spans="1:5" ht="15" customHeight="1" x14ac:dyDescent="0.25">
      <c r="A3017" s="136" t="s">
        <v>34954</v>
      </c>
      <c r="B3017" s="136"/>
      <c r="C3017" s="136" t="s">
        <v>34955</v>
      </c>
      <c r="D3017" s="137" t="s">
        <v>39</v>
      </c>
      <c r="E3017" s="139">
        <v>183.32</v>
      </c>
    </row>
    <row r="3018" spans="1:5" ht="15" customHeight="1" x14ac:dyDescent="0.25">
      <c r="A3018" s="136" t="s">
        <v>34956</v>
      </c>
      <c r="B3018" s="136"/>
      <c r="C3018" s="136" t="s">
        <v>34957</v>
      </c>
      <c r="D3018" s="137" t="s">
        <v>39</v>
      </c>
      <c r="E3018" s="139">
        <v>295.47000000000003</v>
      </c>
    </row>
    <row r="3019" spans="1:5" ht="15" customHeight="1" x14ac:dyDescent="0.25">
      <c r="A3019" s="136" t="s">
        <v>34958</v>
      </c>
      <c r="B3019" s="136"/>
      <c r="C3019" s="136" t="s">
        <v>34959</v>
      </c>
      <c r="D3019" s="137" t="s">
        <v>39</v>
      </c>
      <c r="E3019" s="139">
        <v>129.27000000000001</v>
      </c>
    </row>
    <row r="3020" spans="1:5" ht="15" customHeight="1" x14ac:dyDescent="0.25">
      <c r="A3020" s="136" t="s">
        <v>2403</v>
      </c>
      <c r="B3020" s="136"/>
      <c r="C3020" s="136" t="s">
        <v>20382</v>
      </c>
      <c r="D3020" s="137" t="s">
        <v>39</v>
      </c>
      <c r="E3020" s="138">
        <v>3.83</v>
      </c>
    </row>
    <row r="3021" spans="1:5" ht="15" customHeight="1" x14ac:dyDescent="0.25">
      <c r="A3021" s="136" t="s">
        <v>34960</v>
      </c>
      <c r="B3021" s="136"/>
      <c r="C3021" s="136" t="s">
        <v>34961</v>
      </c>
      <c r="D3021" s="137" t="s">
        <v>39</v>
      </c>
      <c r="E3021" s="138">
        <v>6.2</v>
      </c>
    </row>
    <row r="3022" spans="1:5" ht="15" customHeight="1" x14ac:dyDescent="0.25">
      <c r="A3022" s="136" t="s">
        <v>2405</v>
      </c>
      <c r="B3022" s="136"/>
      <c r="C3022" s="136" t="s">
        <v>20383</v>
      </c>
      <c r="D3022" s="137" t="s">
        <v>39</v>
      </c>
      <c r="E3022" s="138">
        <v>6.52</v>
      </c>
    </row>
    <row r="3023" spans="1:5" ht="15" customHeight="1" x14ac:dyDescent="0.25">
      <c r="A3023" s="136" t="s">
        <v>2404</v>
      </c>
      <c r="B3023" s="136"/>
      <c r="C3023" s="136" t="s">
        <v>20384</v>
      </c>
      <c r="D3023" s="137" t="s">
        <v>39</v>
      </c>
      <c r="E3023" s="138">
        <v>3.15</v>
      </c>
    </row>
    <row r="3024" spans="1:5" ht="15" customHeight="1" x14ac:dyDescent="0.25">
      <c r="A3024" s="136" t="s">
        <v>34962</v>
      </c>
      <c r="B3024" s="136"/>
      <c r="C3024" s="136" t="s">
        <v>34963</v>
      </c>
      <c r="D3024" s="137" t="s">
        <v>39</v>
      </c>
      <c r="E3024" s="138">
        <v>2.38</v>
      </c>
    </row>
    <row r="3025" spans="1:5" ht="15" customHeight="1" x14ac:dyDescent="0.25">
      <c r="A3025" s="136" t="s">
        <v>34964</v>
      </c>
      <c r="B3025" s="136"/>
      <c r="C3025" s="136" t="s">
        <v>34965</v>
      </c>
      <c r="D3025" s="137" t="s">
        <v>39</v>
      </c>
      <c r="E3025" s="138">
        <v>6.64</v>
      </c>
    </row>
    <row r="3026" spans="1:5" ht="15" customHeight="1" x14ac:dyDescent="0.25">
      <c r="A3026" s="136" t="s">
        <v>34966</v>
      </c>
      <c r="B3026" s="136"/>
      <c r="C3026" s="136" t="s">
        <v>34967</v>
      </c>
      <c r="D3026" s="137" t="s">
        <v>39</v>
      </c>
      <c r="E3026" s="139">
        <v>661.15</v>
      </c>
    </row>
    <row r="3027" spans="1:5" ht="15" customHeight="1" x14ac:dyDescent="0.25">
      <c r="A3027" s="136" t="s">
        <v>34968</v>
      </c>
      <c r="B3027" s="136"/>
      <c r="C3027" s="136" t="s">
        <v>34969</v>
      </c>
      <c r="D3027" s="137" t="s">
        <v>39</v>
      </c>
      <c r="E3027" s="140">
        <v>36.83</v>
      </c>
    </row>
    <row r="3028" spans="1:5" ht="15" customHeight="1" x14ac:dyDescent="0.25">
      <c r="A3028" s="136" t="s">
        <v>34970</v>
      </c>
      <c r="B3028" s="136"/>
      <c r="C3028" s="136" t="s">
        <v>34971</v>
      </c>
      <c r="D3028" s="137" t="s">
        <v>39</v>
      </c>
      <c r="E3028" s="140">
        <v>70.040000000000006</v>
      </c>
    </row>
    <row r="3029" spans="1:5" ht="15" customHeight="1" x14ac:dyDescent="0.25">
      <c r="A3029" s="136" t="s">
        <v>34972</v>
      </c>
      <c r="B3029" s="136"/>
      <c r="C3029" s="136" t="s">
        <v>34973</v>
      </c>
      <c r="D3029" s="137" t="s">
        <v>39</v>
      </c>
      <c r="E3029" s="139">
        <v>131.96</v>
      </c>
    </row>
    <row r="3030" spans="1:5" ht="15" customHeight="1" x14ac:dyDescent="0.25">
      <c r="A3030" s="136" t="s">
        <v>34974</v>
      </c>
      <c r="B3030" s="136"/>
      <c r="C3030" s="136" t="s">
        <v>34975</v>
      </c>
      <c r="D3030" s="137" t="s">
        <v>39</v>
      </c>
      <c r="E3030" s="139">
        <v>212.59</v>
      </c>
    </row>
    <row r="3031" spans="1:5" ht="15" customHeight="1" x14ac:dyDescent="0.25">
      <c r="A3031" s="136" t="s">
        <v>2407</v>
      </c>
      <c r="B3031" s="136"/>
      <c r="C3031" s="136" t="s">
        <v>34976</v>
      </c>
      <c r="D3031" s="137" t="s">
        <v>39</v>
      </c>
      <c r="E3031" s="140">
        <v>63.66</v>
      </c>
    </row>
    <row r="3032" spans="1:5" ht="15" customHeight="1" x14ac:dyDescent="0.25">
      <c r="A3032" s="136" t="s">
        <v>2408</v>
      </c>
      <c r="B3032" s="136"/>
      <c r="C3032" s="136" t="s">
        <v>34977</v>
      </c>
      <c r="D3032" s="137" t="s">
        <v>39</v>
      </c>
      <c r="E3032" s="140">
        <v>81.86</v>
      </c>
    </row>
    <row r="3033" spans="1:5" ht="15" customHeight="1" x14ac:dyDescent="0.25">
      <c r="A3033" s="136" t="s">
        <v>2409</v>
      </c>
      <c r="B3033" s="136"/>
      <c r="C3033" s="136" t="s">
        <v>20385</v>
      </c>
      <c r="D3033" s="137" t="s">
        <v>39</v>
      </c>
      <c r="E3033" s="140">
        <v>84.87</v>
      </c>
    </row>
    <row r="3034" spans="1:5" ht="15" customHeight="1" x14ac:dyDescent="0.25">
      <c r="A3034" s="136" t="s">
        <v>34978</v>
      </c>
      <c r="B3034" s="136"/>
      <c r="C3034" s="136" t="s">
        <v>34979</v>
      </c>
      <c r="D3034" s="137" t="s">
        <v>39</v>
      </c>
      <c r="E3034" s="138">
        <v>7.1</v>
      </c>
    </row>
    <row r="3035" spans="1:5" ht="15" customHeight="1" x14ac:dyDescent="0.25">
      <c r="A3035" s="136" t="s">
        <v>2411</v>
      </c>
      <c r="B3035" s="136"/>
      <c r="C3035" s="136" t="s">
        <v>34980</v>
      </c>
      <c r="D3035" s="137" t="s">
        <v>39</v>
      </c>
      <c r="E3035" s="140">
        <v>11.09</v>
      </c>
    </row>
    <row r="3036" spans="1:5" ht="15" customHeight="1" x14ac:dyDescent="0.25">
      <c r="A3036" s="136" t="s">
        <v>34981</v>
      </c>
      <c r="B3036" s="136"/>
      <c r="C3036" s="136" t="s">
        <v>34982</v>
      </c>
      <c r="D3036" s="137" t="s">
        <v>39</v>
      </c>
      <c r="E3036" s="138">
        <v>0</v>
      </c>
    </row>
    <row r="3037" spans="1:5" ht="15" customHeight="1" x14ac:dyDescent="0.25">
      <c r="A3037" s="136" t="s">
        <v>2410</v>
      </c>
      <c r="B3037" s="136"/>
      <c r="C3037" s="136" t="s">
        <v>20386</v>
      </c>
      <c r="D3037" s="137" t="s">
        <v>39</v>
      </c>
      <c r="E3037" s="140">
        <v>10.35</v>
      </c>
    </row>
    <row r="3038" spans="1:5" ht="15" customHeight="1" x14ac:dyDescent="0.25">
      <c r="A3038" s="136" t="s">
        <v>2412</v>
      </c>
      <c r="B3038" s="136"/>
      <c r="C3038" s="136" t="s">
        <v>20387</v>
      </c>
      <c r="D3038" s="137" t="s">
        <v>39</v>
      </c>
      <c r="E3038" s="139">
        <v>111.94</v>
      </c>
    </row>
    <row r="3039" spans="1:5" ht="15" customHeight="1" x14ac:dyDescent="0.25">
      <c r="A3039" s="136" t="s">
        <v>34983</v>
      </c>
      <c r="B3039" s="136"/>
      <c r="C3039" s="136" t="s">
        <v>34984</v>
      </c>
      <c r="D3039" s="137" t="s">
        <v>39</v>
      </c>
      <c r="E3039" s="140">
        <v>39.49</v>
      </c>
    </row>
    <row r="3040" spans="1:5" ht="15" customHeight="1" x14ac:dyDescent="0.25">
      <c r="A3040" s="136" t="s">
        <v>34985</v>
      </c>
      <c r="B3040" s="136"/>
      <c r="C3040" s="136" t="s">
        <v>34986</v>
      </c>
      <c r="D3040" s="137" t="s">
        <v>2</v>
      </c>
      <c r="E3040" s="138">
        <v>0</v>
      </c>
    </row>
    <row r="3041" spans="1:5" ht="15" customHeight="1" x14ac:dyDescent="0.25">
      <c r="A3041" s="136" t="s">
        <v>34987</v>
      </c>
      <c r="B3041" s="136"/>
      <c r="C3041" s="136" t="s">
        <v>34988</v>
      </c>
      <c r="D3041" s="137" t="s">
        <v>2</v>
      </c>
      <c r="E3041" s="138">
        <v>0</v>
      </c>
    </row>
    <row r="3042" spans="1:5" ht="15" customHeight="1" x14ac:dyDescent="0.25">
      <c r="A3042" s="136" t="s">
        <v>34989</v>
      </c>
      <c r="B3042" s="136"/>
      <c r="C3042" s="136" t="s">
        <v>34990</v>
      </c>
      <c r="D3042" s="137" t="s">
        <v>2</v>
      </c>
      <c r="E3042" s="139">
        <v>216.36</v>
      </c>
    </row>
    <row r="3043" spans="1:5" ht="15" customHeight="1" x14ac:dyDescent="0.25">
      <c r="A3043" s="136" t="s">
        <v>34991</v>
      </c>
      <c r="B3043" s="136"/>
      <c r="C3043" s="136" t="s">
        <v>34992</v>
      </c>
      <c r="D3043" s="137" t="s">
        <v>2</v>
      </c>
      <c r="E3043" s="139">
        <v>275.56</v>
      </c>
    </row>
    <row r="3044" spans="1:5" ht="15" customHeight="1" x14ac:dyDescent="0.25">
      <c r="A3044" s="136" t="s">
        <v>2416</v>
      </c>
      <c r="B3044" s="136"/>
      <c r="C3044" s="136" t="s">
        <v>34993</v>
      </c>
      <c r="D3044" s="137" t="s">
        <v>2</v>
      </c>
      <c r="E3044" s="139">
        <v>309.55</v>
      </c>
    </row>
    <row r="3045" spans="1:5" ht="15" customHeight="1" x14ac:dyDescent="0.25">
      <c r="A3045" s="136" t="s">
        <v>34994</v>
      </c>
      <c r="B3045" s="136"/>
      <c r="C3045" s="136" t="s">
        <v>27227</v>
      </c>
      <c r="D3045" s="137" t="s">
        <v>2357</v>
      </c>
      <c r="E3045" s="140">
        <v>78.19</v>
      </c>
    </row>
    <row r="3046" spans="1:5" ht="15" customHeight="1" x14ac:dyDescent="0.25">
      <c r="A3046" s="136" t="s">
        <v>2413</v>
      </c>
      <c r="B3046" s="136"/>
      <c r="C3046" s="136" t="s">
        <v>20389</v>
      </c>
      <c r="D3046" s="137" t="s">
        <v>39</v>
      </c>
      <c r="E3046" s="139">
        <v>810.32</v>
      </c>
    </row>
    <row r="3047" spans="1:5" ht="15" customHeight="1" x14ac:dyDescent="0.25">
      <c r="A3047" s="136" t="s">
        <v>34995</v>
      </c>
      <c r="B3047" s="136"/>
      <c r="C3047" s="136" t="s">
        <v>34996</v>
      </c>
      <c r="D3047" s="137" t="s">
        <v>39</v>
      </c>
      <c r="E3047" s="139">
        <v>702.14</v>
      </c>
    </row>
    <row r="3048" spans="1:5" ht="15" customHeight="1" x14ac:dyDescent="0.25">
      <c r="A3048" s="136" t="s">
        <v>2414</v>
      </c>
      <c r="B3048" s="136"/>
      <c r="C3048" s="136" t="s">
        <v>34997</v>
      </c>
      <c r="D3048" s="137" t="s">
        <v>39</v>
      </c>
      <c r="E3048" s="139">
        <v>963.86</v>
      </c>
    </row>
    <row r="3049" spans="1:5" ht="15" customHeight="1" x14ac:dyDescent="0.25">
      <c r="A3049" s="136" t="s">
        <v>34998</v>
      </c>
      <c r="B3049" s="136"/>
      <c r="C3049" s="136" t="s">
        <v>34999</v>
      </c>
      <c r="D3049" s="137" t="s">
        <v>39</v>
      </c>
      <c r="E3049" s="139">
        <v>238.72</v>
      </c>
    </row>
    <row r="3050" spans="1:5" ht="15" customHeight="1" x14ac:dyDescent="0.25">
      <c r="A3050" s="136" t="s">
        <v>2417</v>
      </c>
      <c r="B3050" s="136"/>
      <c r="C3050" s="136" t="s">
        <v>35000</v>
      </c>
      <c r="D3050" s="137" t="s">
        <v>39</v>
      </c>
      <c r="E3050" s="139">
        <v>307.52</v>
      </c>
    </row>
    <row r="3051" spans="1:5" ht="15" customHeight="1" x14ac:dyDescent="0.25">
      <c r="A3051" s="136" t="s">
        <v>2418</v>
      </c>
      <c r="B3051" s="136"/>
      <c r="C3051" s="136" t="s">
        <v>35001</v>
      </c>
      <c r="D3051" s="137" t="s">
        <v>39</v>
      </c>
      <c r="E3051" s="139">
        <v>245.13</v>
      </c>
    </row>
    <row r="3052" spans="1:5" ht="15" customHeight="1" x14ac:dyDescent="0.25">
      <c r="A3052" s="136" t="s">
        <v>35002</v>
      </c>
      <c r="B3052" s="136"/>
      <c r="C3052" s="136" t="s">
        <v>35003</v>
      </c>
      <c r="D3052" s="137" t="s">
        <v>39</v>
      </c>
      <c r="E3052" s="139">
        <v>307.05</v>
      </c>
    </row>
    <row r="3053" spans="1:5" ht="15" customHeight="1" x14ac:dyDescent="0.25">
      <c r="A3053" s="136" t="s">
        <v>35004</v>
      </c>
      <c r="B3053" s="136"/>
      <c r="C3053" s="136" t="s">
        <v>35005</v>
      </c>
      <c r="D3053" s="137" t="s">
        <v>39</v>
      </c>
      <c r="E3053" s="140">
        <v>65.790000000000006</v>
      </c>
    </row>
    <row r="3054" spans="1:5" ht="15" customHeight="1" x14ac:dyDescent="0.25">
      <c r="A3054" s="136" t="s">
        <v>35006</v>
      </c>
      <c r="B3054" s="136"/>
      <c r="C3054" s="136" t="s">
        <v>26419</v>
      </c>
      <c r="D3054" s="137" t="s">
        <v>39</v>
      </c>
      <c r="E3054" s="139">
        <v>170.58</v>
      </c>
    </row>
    <row r="3055" spans="1:5" ht="15" customHeight="1" x14ac:dyDescent="0.25">
      <c r="A3055" s="136" t="s">
        <v>35007</v>
      </c>
      <c r="B3055" s="136"/>
      <c r="C3055" s="136" t="s">
        <v>26420</v>
      </c>
      <c r="D3055" s="137" t="s">
        <v>39</v>
      </c>
      <c r="E3055" s="139">
        <v>100.12</v>
      </c>
    </row>
    <row r="3056" spans="1:5" ht="15" customHeight="1" x14ac:dyDescent="0.25">
      <c r="A3056" s="136" t="s">
        <v>35008</v>
      </c>
      <c r="B3056" s="136"/>
      <c r="C3056" s="136" t="s">
        <v>26364</v>
      </c>
      <c r="D3056" s="137" t="s">
        <v>39</v>
      </c>
      <c r="E3056" s="140">
        <v>19.440000000000001</v>
      </c>
    </row>
    <row r="3057" spans="1:5" ht="15" customHeight="1" x14ac:dyDescent="0.25">
      <c r="A3057" s="136" t="s">
        <v>35009</v>
      </c>
      <c r="B3057" s="136"/>
      <c r="C3057" s="136" t="s">
        <v>35010</v>
      </c>
      <c r="D3057" s="137" t="s">
        <v>2</v>
      </c>
      <c r="E3057" s="140">
        <v>93.13</v>
      </c>
    </row>
    <row r="3058" spans="1:5" ht="15" customHeight="1" x14ac:dyDescent="0.25">
      <c r="A3058" s="136" t="s">
        <v>35011</v>
      </c>
      <c r="B3058" s="136"/>
      <c r="C3058" s="136" t="s">
        <v>26171</v>
      </c>
      <c r="D3058" s="137" t="s">
        <v>2</v>
      </c>
      <c r="E3058" s="138">
        <v>7.0000000000000007E-2</v>
      </c>
    </row>
    <row r="3059" spans="1:5" ht="15" customHeight="1" x14ac:dyDescent="0.25">
      <c r="A3059" s="136" t="s">
        <v>2406</v>
      </c>
      <c r="B3059" s="136"/>
      <c r="C3059" s="136" t="s">
        <v>20390</v>
      </c>
      <c r="D3059" s="137" t="s">
        <v>39</v>
      </c>
      <c r="E3059" s="140">
        <v>16.89</v>
      </c>
    </row>
    <row r="3060" spans="1:5" ht="15" customHeight="1" x14ac:dyDescent="0.25">
      <c r="A3060" s="136" t="s">
        <v>35012</v>
      </c>
      <c r="B3060" s="136"/>
      <c r="C3060" s="136" t="s">
        <v>27229</v>
      </c>
      <c r="D3060" s="137" t="s">
        <v>2357</v>
      </c>
      <c r="E3060" s="139">
        <v>303.18</v>
      </c>
    </row>
    <row r="3061" spans="1:5" ht="15" customHeight="1" x14ac:dyDescent="0.25">
      <c r="A3061" s="136" t="s">
        <v>2796</v>
      </c>
      <c r="B3061" s="136"/>
      <c r="C3061" s="136" t="s">
        <v>20391</v>
      </c>
      <c r="D3061" s="137" t="s">
        <v>16570</v>
      </c>
      <c r="E3061" s="139">
        <v>756.43</v>
      </c>
    </row>
    <row r="3062" spans="1:5" ht="15" customHeight="1" x14ac:dyDescent="0.25">
      <c r="A3062" s="136" t="s">
        <v>2794</v>
      </c>
      <c r="B3062" s="136"/>
      <c r="C3062" s="136" t="s">
        <v>20392</v>
      </c>
      <c r="D3062" s="137" t="s">
        <v>16570</v>
      </c>
      <c r="E3062" s="139">
        <v>777.44</v>
      </c>
    </row>
    <row r="3063" spans="1:5" ht="15" customHeight="1" x14ac:dyDescent="0.25">
      <c r="A3063" s="136" t="s">
        <v>2797</v>
      </c>
      <c r="B3063" s="136"/>
      <c r="C3063" s="136" t="s">
        <v>20393</v>
      </c>
      <c r="D3063" s="137" t="s">
        <v>16570</v>
      </c>
      <c r="E3063" s="141">
        <v>1092.6199999999999</v>
      </c>
    </row>
    <row r="3064" spans="1:5" ht="15" customHeight="1" x14ac:dyDescent="0.25">
      <c r="A3064" s="136" t="s">
        <v>2795</v>
      </c>
      <c r="B3064" s="136"/>
      <c r="C3064" s="136" t="s">
        <v>20394</v>
      </c>
      <c r="D3064" s="137" t="s">
        <v>16570</v>
      </c>
      <c r="E3064" s="141">
        <v>1176.67</v>
      </c>
    </row>
    <row r="3065" spans="1:5" ht="15" customHeight="1" x14ac:dyDescent="0.25">
      <c r="A3065" s="136" t="s">
        <v>2641</v>
      </c>
      <c r="B3065" s="136"/>
      <c r="C3065" s="136" t="s">
        <v>20395</v>
      </c>
      <c r="D3065" s="137" t="s">
        <v>16570</v>
      </c>
      <c r="E3065" s="142">
        <v>10152.52</v>
      </c>
    </row>
    <row r="3066" spans="1:5" ht="15" customHeight="1" x14ac:dyDescent="0.25">
      <c r="A3066" s="136" t="s">
        <v>2640</v>
      </c>
      <c r="B3066" s="136"/>
      <c r="C3066" s="136" t="s">
        <v>20396</v>
      </c>
      <c r="D3066" s="137" t="s">
        <v>3</v>
      </c>
      <c r="E3066" s="142">
        <v>10520.1</v>
      </c>
    </row>
    <row r="3067" spans="1:5" ht="15" customHeight="1" x14ac:dyDescent="0.25">
      <c r="A3067" s="136" t="s">
        <v>2643</v>
      </c>
      <c r="B3067" s="136"/>
      <c r="C3067" s="136" t="s">
        <v>20397</v>
      </c>
      <c r="D3067" s="137" t="s">
        <v>16570</v>
      </c>
      <c r="E3067" s="142">
        <v>11343.73</v>
      </c>
    </row>
    <row r="3068" spans="1:5" ht="15" customHeight="1" x14ac:dyDescent="0.25">
      <c r="A3068" s="136" t="s">
        <v>2642</v>
      </c>
      <c r="B3068" s="136"/>
      <c r="C3068" s="136" t="s">
        <v>20398</v>
      </c>
      <c r="D3068" s="137" t="s">
        <v>3</v>
      </c>
      <c r="E3068" s="142">
        <v>13003.94</v>
      </c>
    </row>
    <row r="3069" spans="1:5" ht="15" customHeight="1" x14ac:dyDescent="0.25">
      <c r="A3069" s="136" t="s">
        <v>2645</v>
      </c>
      <c r="B3069" s="136"/>
      <c r="C3069" s="136" t="s">
        <v>20399</v>
      </c>
      <c r="D3069" s="137" t="s">
        <v>16570</v>
      </c>
      <c r="E3069" s="142">
        <v>21895.8</v>
      </c>
    </row>
    <row r="3070" spans="1:5" ht="15" customHeight="1" x14ac:dyDescent="0.25">
      <c r="A3070" s="136" t="s">
        <v>2644</v>
      </c>
      <c r="B3070" s="136"/>
      <c r="C3070" s="136" t="s">
        <v>20400</v>
      </c>
      <c r="D3070" s="137" t="s">
        <v>3</v>
      </c>
      <c r="E3070" s="142">
        <v>15789.16</v>
      </c>
    </row>
    <row r="3071" spans="1:5" ht="15" customHeight="1" x14ac:dyDescent="0.25">
      <c r="A3071" s="136" t="s">
        <v>2649</v>
      </c>
      <c r="B3071" s="136"/>
      <c r="C3071" s="136" t="s">
        <v>20401</v>
      </c>
      <c r="D3071" s="137" t="s">
        <v>16570</v>
      </c>
      <c r="E3071" s="142">
        <v>31049.54</v>
      </c>
    </row>
    <row r="3072" spans="1:5" ht="15" customHeight="1" x14ac:dyDescent="0.25">
      <c r="A3072" s="136" t="s">
        <v>2648</v>
      </c>
      <c r="B3072" s="136"/>
      <c r="C3072" s="136" t="s">
        <v>20402</v>
      </c>
      <c r="D3072" s="137" t="s">
        <v>3</v>
      </c>
      <c r="E3072" s="142">
        <v>20272.57</v>
      </c>
    </row>
    <row r="3073" spans="1:5" ht="15" customHeight="1" x14ac:dyDescent="0.25">
      <c r="A3073" s="136" t="s">
        <v>2571</v>
      </c>
      <c r="B3073" s="136"/>
      <c r="C3073" s="136" t="s">
        <v>20403</v>
      </c>
      <c r="D3073" s="137" t="s">
        <v>16570</v>
      </c>
      <c r="E3073" s="141">
        <v>1992.24</v>
      </c>
    </row>
    <row r="3074" spans="1:5" ht="15" customHeight="1" x14ac:dyDescent="0.25">
      <c r="A3074" s="136" t="s">
        <v>2570</v>
      </c>
      <c r="B3074" s="136"/>
      <c r="C3074" s="136" t="s">
        <v>20404</v>
      </c>
      <c r="D3074" s="137" t="s">
        <v>3</v>
      </c>
      <c r="E3074" s="141">
        <v>2620.7800000000002</v>
      </c>
    </row>
    <row r="3075" spans="1:5" ht="15" customHeight="1" x14ac:dyDescent="0.25">
      <c r="A3075" s="136" t="s">
        <v>2573</v>
      </c>
      <c r="B3075" s="136"/>
      <c r="C3075" s="136" t="s">
        <v>20405</v>
      </c>
      <c r="D3075" s="137" t="s">
        <v>16570</v>
      </c>
      <c r="E3075" s="141">
        <v>6915.68</v>
      </c>
    </row>
    <row r="3076" spans="1:5" ht="15" customHeight="1" x14ac:dyDescent="0.25">
      <c r="A3076" s="136" t="s">
        <v>2572</v>
      </c>
      <c r="B3076" s="136"/>
      <c r="C3076" s="136" t="s">
        <v>20406</v>
      </c>
      <c r="D3076" s="137" t="s">
        <v>3</v>
      </c>
      <c r="E3076" s="141">
        <v>5492.57</v>
      </c>
    </row>
    <row r="3077" spans="1:5" ht="15" customHeight="1" x14ac:dyDescent="0.25">
      <c r="A3077" s="136" t="s">
        <v>2575</v>
      </c>
      <c r="B3077" s="136"/>
      <c r="C3077" s="136" t="s">
        <v>20407</v>
      </c>
      <c r="D3077" s="137" t="s">
        <v>16570</v>
      </c>
      <c r="E3077" s="141">
        <v>4711.59</v>
      </c>
    </row>
    <row r="3078" spans="1:5" ht="15" customHeight="1" x14ac:dyDescent="0.25">
      <c r="A3078" s="136" t="s">
        <v>2574</v>
      </c>
      <c r="B3078" s="136"/>
      <c r="C3078" s="136" t="s">
        <v>20408</v>
      </c>
      <c r="D3078" s="137" t="s">
        <v>3</v>
      </c>
      <c r="E3078" s="141">
        <v>5883.44</v>
      </c>
    </row>
    <row r="3079" spans="1:5" ht="15" customHeight="1" x14ac:dyDescent="0.25">
      <c r="A3079" s="136" t="s">
        <v>2577</v>
      </c>
      <c r="B3079" s="136"/>
      <c r="C3079" s="136" t="s">
        <v>20409</v>
      </c>
      <c r="D3079" s="137" t="s">
        <v>16570</v>
      </c>
      <c r="E3079" s="141">
        <v>7586.15</v>
      </c>
    </row>
    <row r="3080" spans="1:5" ht="15" customHeight="1" x14ac:dyDescent="0.25">
      <c r="A3080" s="136" t="s">
        <v>2576</v>
      </c>
      <c r="B3080" s="136"/>
      <c r="C3080" s="136" t="s">
        <v>20410</v>
      </c>
      <c r="D3080" s="137" t="s">
        <v>3</v>
      </c>
      <c r="E3080" s="141">
        <v>6913.98</v>
      </c>
    </row>
    <row r="3081" spans="1:5" ht="15" customHeight="1" x14ac:dyDescent="0.25">
      <c r="A3081" s="136" t="s">
        <v>2579</v>
      </c>
      <c r="B3081" s="136"/>
      <c r="C3081" s="136" t="s">
        <v>20411</v>
      </c>
      <c r="D3081" s="137" t="s">
        <v>16570</v>
      </c>
      <c r="E3081" s="142">
        <v>11192.81</v>
      </c>
    </row>
    <row r="3082" spans="1:5" ht="15" customHeight="1" x14ac:dyDescent="0.25">
      <c r="A3082" s="136" t="s">
        <v>2578</v>
      </c>
      <c r="B3082" s="136"/>
      <c r="C3082" s="136" t="s">
        <v>20412</v>
      </c>
      <c r="D3082" s="137" t="s">
        <v>3</v>
      </c>
      <c r="E3082" s="141">
        <v>8025.21</v>
      </c>
    </row>
    <row r="3083" spans="1:5" ht="15" customHeight="1" x14ac:dyDescent="0.25">
      <c r="A3083" s="136" t="s">
        <v>2581</v>
      </c>
      <c r="B3083" s="136"/>
      <c r="C3083" s="136" t="s">
        <v>20413</v>
      </c>
      <c r="D3083" s="137" t="s">
        <v>16570</v>
      </c>
      <c r="E3083" s="142">
        <v>15879.71</v>
      </c>
    </row>
    <row r="3084" spans="1:5" ht="15" customHeight="1" x14ac:dyDescent="0.25">
      <c r="A3084" s="136" t="s">
        <v>2580</v>
      </c>
      <c r="B3084" s="136"/>
      <c r="C3084" s="136" t="s">
        <v>20414</v>
      </c>
      <c r="D3084" s="137" t="s">
        <v>3</v>
      </c>
      <c r="E3084" s="141">
        <v>9318.8799999999992</v>
      </c>
    </row>
    <row r="3085" spans="1:5" ht="15" customHeight="1" x14ac:dyDescent="0.25">
      <c r="A3085" s="136" t="s">
        <v>2583</v>
      </c>
      <c r="B3085" s="136"/>
      <c r="C3085" s="136" t="s">
        <v>20415</v>
      </c>
      <c r="D3085" s="137" t="s">
        <v>16570</v>
      </c>
      <c r="E3085" s="141">
        <v>5222.5200000000004</v>
      </c>
    </row>
    <row r="3086" spans="1:5" ht="15" customHeight="1" x14ac:dyDescent="0.25">
      <c r="A3086" s="136" t="s">
        <v>2582</v>
      </c>
      <c r="B3086" s="136"/>
      <c r="C3086" s="136" t="s">
        <v>20416</v>
      </c>
      <c r="D3086" s="137" t="s">
        <v>3</v>
      </c>
      <c r="E3086" s="141">
        <v>7414.99</v>
      </c>
    </row>
    <row r="3087" spans="1:5" ht="15" customHeight="1" x14ac:dyDescent="0.25">
      <c r="A3087" s="136" t="s">
        <v>2585</v>
      </c>
      <c r="B3087" s="136"/>
      <c r="C3087" s="136" t="s">
        <v>20417</v>
      </c>
      <c r="D3087" s="137" t="s">
        <v>16570</v>
      </c>
      <c r="E3087" s="141">
        <v>8135.24</v>
      </c>
    </row>
    <row r="3088" spans="1:5" ht="15" customHeight="1" x14ac:dyDescent="0.25">
      <c r="A3088" s="136" t="s">
        <v>2584</v>
      </c>
      <c r="B3088" s="136"/>
      <c r="C3088" s="136" t="s">
        <v>20418</v>
      </c>
      <c r="D3088" s="137" t="s">
        <v>3</v>
      </c>
      <c r="E3088" s="141">
        <v>8402.1200000000008</v>
      </c>
    </row>
    <row r="3089" spans="1:5" ht="15" customHeight="1" x14ac:dyDescent="0.25">
      <c r="A3089" s="136" t="s">
        <v>2587</v>
      </c>
      <c r="B3089" s="136"/>
      <c r="C3089" s="136" t="s">
        <v>20419</v>
      </c>
      <c r="D3089" s="137" t="s">
        <v>16570</v>
      </c>
      <c r="E3089" s="142">
        <v>12080.9</v>
      </c>
    </row>
    <row r="3090" spans="1:5" ht="15" customHeight="1" x14ac:dyDescent="0.25">
      <c r="A3090" s="136" t="s">
        <v>2586</v>
      </c>
      <c r="B3090" s="136"/>
      <c r="C3090" s="136" t="s">
        <v>20420</v>
      </c>
      <c r="D3090" s="137" t="s">
        <v>3</v>
      </c>
      <c r="E3090" s="141">
        <v>9609.25</v>
      </c>
    </row>
    <row r="3091" spans="1:5" ht="15" customHeight="1" x14ac:dyDescent="0.25">
      <c r="A3091" s="136" t="s">
        <v>2589</v>
      </c>
      <c r="B3091" s="136"/>
      <c r="C3091" s="136" t="s">
        <v>20421</v>
      </c>
      <c r="D3091" s="137" t="s">
        <v>16570</v>
      </c>
      <c r="E3091" s="142">
        <v>16830.21</v>
      </c>
    </row>
    <row r="3092" spans="1:5" ht="15" customHeight="1" x14ac:dyDescent="0.25">
      <c r="A3092" s="136" t="s">
        <v>2588</v>
      </c>
      <c r="B3092" s="136"/>
      <c r="C3092" s="136" t="s">
        <v>20422</v>
      </c>
      <c r="D3092" s="137" t="s">
        <v>3</v>
      </c>
      <c r="E3092" s="142">
        <v>10830.78</v>
      </c>
    </row>
    <row r="3093" spans="1:5" ht="15" customHeight="1" x14ac:dyDescent="0.25">
      <c r="A3093" s="136" t="s">
        <v>2591</v>
      </c>
      <c r="B3093" s="136"/>
      <c r="C3093" s="136" t="s">
        <v>20423</v>
      </c>
      <c r="D3093" s="137" t="s">
        <v>16570</v>
      </c>
      <c r="E3093" s="141">
        <v>8886.67</v>
      </c>
    </row>
    <row r="3094" spans="1:5" ht="15" customHeight="1" x14ac:dyDescent="0.25">
      <c r="A3094" s="136" t="s">
        <v>2590</v>
      </c>
      <c r="B3094" s="136"/>
      <c r="C3094" s="136" t="s">
        <v>20424</v>
      </c>
      <c r="D3094" s="137" t="s">
        <v>3</v>
      </c>
      <c r="E3094" s="142">
        <v>10220</v>
      </c>
    </row>
    <row r="3095" spans="1:5" ht="15" customHeight="1" x14ac:dyDescent="0.25">
      <c r="A3095" s="136" t="s">
        <v>2593</v>
      </c>
      <c r="B3095" s="136"/>
      <c r="C3095" s="136" t="s">
        <v>20425</v>
      </c>
      <c r="D3095" s="137" t="s">
        <v>16570</v>
      </c>
      <c r="E3095" s="142">
        <v>12860.28</v>
      </c>
    </row>
    <row r="3096" spans="1:5" ht="15" customHeight="1" x14ac:dyDescent="0.25">
      <c r="A3096" s="136" t="s">
        <v>2592</v>
      </c>
      <c r="B3096" s="136"/>
      <c r="C3096" s="136" t="s">
        <v>20426</v>
      </c>
      <c r="D3096" s="137" t="s">
        <v>3</v>
      </c>
      <c r="E3096" s="142">
        <v>11321.52</v>
      </c>
    </row>
    <row r="3097" spans="1:5" ht="15" customHeight="1" x14ac:dyDescent="0.25">
      <c r="A3097" s="136" t="s">
        <v>2595</v>
      </c>
      <c r="B3097" s="136"/>
      <c r="C3097" s="136" t="s">
        <v>20427</v>
      </c>
      <c r="D3097" s="137" t="s">
        <v>16570</v>
      </c>
      <c r="E3097" s="142">
        <v>17766.060000000001</v>
      </c>
    </row>
    <row r="3098" spans="1:5" ht="15" customHeight="1" x14ac:dyDescent="0.25">
      <c r="A3098" s="136" t="s">
        <v>2594</v>
      </c>
      <c r="B3098" s="136"/>
      <c r="C3098" s="136" t="s">
        <v>20428</v>
      </c>
      <c r="D3098" s="137" t="s">
        <v>3</v>
      </c>
      <c r="E3098" s="142">
        <v>12557.6</v>
      </c>
    </row>
    <row r="3099" spans="1:5" ht="15" customHeight="1" x14ac:dyDescent="0.25">
      <c r="A3099" s="136" t="s">
        <v>2597</v>
      </c>
      <c r="B3099" s="136"/>
      <c r="C3099" s="136" t="s">
        <v>20429</v>
      </c>
      <c r="D3099" s="137" t="s">
        <v>16570</v>
      </c>
      <c r="E3099" s="142">
        <v>23716.52</v>
      </c>
    </row>
    <row r="3100" spans="1:5" ht="15" customHeight="1" x14ac:dyDescent="0.25">
      <c r="A3100" s="136" t="s">
        <v>2596</v>
      </c>
      <c r="B3100" s="136"/>
      <c r="C3100" s="136" t="s">
        <v>20430</v>
      </c>
      <c r="D3100" s="137" t="s">
        <v>3</v>
      </c>
      <c r="E3100" s="142">
        <v>13951.5</v>
      </c>
    </row>
    <row r="3101" spans="1:5" ht="15" customHeight="1" x14ac:dyDescent="0.25">
      <c r="A3101" s="136" t="s">
        <v>2599</v>
      </c>
      <c r="B3101" s="136"/>
      <c r="C3101" s="136" t="s">
        <v>20431</v>
      </c>
      <c r="D3101" s="137" t="s">
        <v>16570</v>
      </c>
      <c r="E3101" s="142">
        <v>18761.72</v>
      </c>
    </row>
    <row r="3102" spans="1:5" ht="15" customHeight="1" x14ac:dyDescent="0.25">
      <c r="A3102" s="136" t="s">
        <v>2598</v>
      </c>
      <c r="B3102" s="136"/>
      <c r="C3102" s="136" t="s">
        <v>20432</v>
      </c>
      <c r="D3102" s="137" t="s">
        <v>3</v>
      </c>
      <c r="E3102" s="142">
        <v>14485.17</v>
      </c>
    </row>
    <row r="3103" spans="1:5" ht="15" customHeight="1" x14ac:dyDescent="0.25">
      <c r="A3103" s="136" t="s">
        <v>2601</v>
      </c>
      <c r="B3103" s="136"/>
      <c r="C3103" s="136" t="s">
        <v>20433</v>
      </c>
      <c r="D3103" s="137" t="s">
        <v>16570</v>
      </c>
      <c r="E3103" s="142">
        <v>24885.99</v>
      </c>
    </row>
    <row r="3104" spans="1:5" ht="15" customHeight="1" x14ac:dyDescent="0.25">
      <c r="A3104" s="136" t="s">
        <v>2600</v>
      </c>
      <c r="B3104" s="136"/>
      <c r="C3104" s="136" t="s">
        <v>20434</v>
      </c>
      <c r="D3104" s="137" t="s">
        <v>3</v>
      </c>
      <c r="E3104" s="142">
        <v>15871.33</v>
      </c>
    </row>
    <row r="3105" spans="1:5" ht="15" customHeight="1" x14ac:dyDescent="0.25">
      <c r="A3105" s="136" t="s">
        <v>2603</v>
      </c>
      <c r="B3105" s="136"/>
      <c r="C3105" s="136" t="s">
        <v>20435</v>
      </c>
      <c r="D3105" s="137" t="s">
        <v>16570</v>
      </c>
      <c r="E3105" s="142">
        <v>33061.69</v>
      </c>
    </row>
    <row r="3106" spans="1:5" ht="15" customHeight="1" x14ac:dyDescent="0.25">
      <c r="A3106" s="136" t="s">
        <v>2602</v>
      </c>
      <c r="B3106" s="136"/>
      <c r="C3106" s="136" t="s">
        <v>20436</v>
      </c>
      <c r="D3106" s="137" t="s">
        <v>3</v>
      </c>
      <c r="E3106" s="142">
        <v>19691.330000000002</v>
      </c>
    </row>
    <row r="3107" spans="1:5" ht="15" customHeight="1" x14ac:dyDescent="0.25">
      <c r="A3107" s="136" t="s">
        <v>2453</v>
      </c>
      <c r="B3107" s="136"/>
      <c r="C3107" s="136" t="s">
        <v>20437</v>
      </c>
      <c r="D3107" s="137" t="s">
        <v>3</v>
      </c>
      <c r="E3107" s="139">
        <v>956.1</v>
      </c>
    </row>
    <row r="3108" spans="1:5" ht="15" customHeight="1" x14ac:dyDescent="0.25">
      <c r="A3108" s="136" t="s">
        <v>2454</v>
      </c>
      <c r="B3108" s="136"/>
      <c r="C3108" s="136" t="s">
        <v>20438</v>
      </c>
      <c r="D3108" s="137" t="s">
        <v>3</v>
      </c>
      <c r="E3108" s="141">
        <v>1619.18</v>
      </c>
    </row>
    <row r="3109" spans="1:5" ht="15" customHeight="1" x14ac:dyDescent="0.25">
      <c r="A3109" s="136" t="s">
        <v>2455</v>
      </c>
      <c r="B3109" s="136"/>
      <c r="C3109" s="136" t="s">
        <v>20439</v>
      </c>
      <c r="D3109" s="137" t="s">
        <v>3</v>
      </c>
      <c r="E3109" s="141">
        <v>2302.0100000000002</v>
      </c>
    </row>
    <row r="3110" spans="1:5" ht="15" customHeight="1" x14ac:dyDescent="0.25">
      <c r="A3110" s="136" t="s">
        <v>2456</v>
      </c>
      <c r="B3110" s="136"/>
      <c r="C3110" s="136" t="s">
        <v>20440</v>
      </c>
      <c r="D3110" s="137" t="s">
        <v>3</v>
      </c>
      <c r="E3110" s="141">
        <v>3161.31</v>
      </c>
    </row>
    <row r="3111" spans="1:5" ht="15" customHeight="1" x14ac:dyDescent="0.25">
      <c r="A3111" s="136" t="s">
        <v>2457</v>
      </c>
      <c r="B3111" s="136"/>
      <c r="C3111" s="136" t="s">
        <v>20441</v>
      </c>
      <c r="D3111" s="137" t="s">
        <v>3</v>
      </c>
      <c r="E3111" s="141">
        <v>4863.59</v>
      </c>
    </row>
    <row r="3112" spans="1:5" ht="15" customHeight="1" x14ac:dyDescent="0.25">
      <c r="A3112" s="136" t="s">
        <v>2463</v>
      </c>
      <c r="B3112" s="136"/>
      <c r="C3112" s="136" t="s">
        <v>20442</v>
      </c>
      <c r="D3112" s="137" t="s">
        <v>16570</v>
      </c>
      <c r="E3112" s="141">
        <v>2065.9499999999998</v>
      </c>
    </row>
    <row r="3113" spans="1:5" ht="15" customHeight="1" x14ac:dyDescent="0.25">
      <c r="A3113" s="136" t="s">
        <v>2464</v>
      </c>
      <c r="B3113" s="136"/>
      <c r="C3113" s="136" t="s">
        <v>20443</v>
      </c>
      <c r="D3113" s="137" t="s">
        <v>16570</v>
      </c>
      <c r="E3113" s="141">
        <v>3362.07</v>
      </c>
    </row>
    <row r="3114" spans="1:5" ht="15" customHeight="1" x14ac:dyDescent="0.25">
      <c r="A3114" s="136" t="s">
        <v>2465</v>
      </c>
      <c r="B3114" s="136"/>
      <c r="C3114" s="136" t="s">
        <v>20444</v>
      </c>
      <c r="D3114" s="137" t="s">
        <v>16570</v>
      </c>
      <c r="E3114" s="141">
        <v>5061.18</v>
      </c>
    </row>
    <row r="3115" spans="1:5" ht="15" customHeight="1" x14ac:dyDescent="0.25">
      <c r="A3115" s="136" t="s">
        <v>2466</v>
      </c>
      <c r="B3115" s="136"/>
      <c r="C3115" s="136" t="s">
        <v>20445</v>
      </c>
      <c r="D3115" s="137" t="s">
        <v>16570</v>
      </c>
      <c r="E3115" s="141">
        <v>7372.11</v>
      </c>
    </row>
    <row r="3116" spans="1:5" ht="15" customHeight="1" x14ac:dyDescent="0.25">
      <c r="A3116" s="136" t="s">
        <v>2467</v>
      </c>
      <c r="B3116" s="136"/>
      <c r="C3116" s="136" t="s">
        <v>20446</v>
      </c>
      <c r="D3116" s="137" t="s">
        <v>16570</v>
      </c>
      <c r="E3116" s="142">
        <v>13114.37</v>
      </c>
    </row>
    <row r="3117" spans="1:5" ht="15" customHeight="1" x14ac:dyDescent="0.25">
      <c r="A3117" s="136" t="s">
        <v>2448</v>
      </c>
      <c r="B3117" s="136"/>
      <c r="C3117" s="136" t="s">
        <v>20447</v>
      </c>
      <c r="D3117" s="137" t="s">
        <v>3</v>
      </c>
      <c r="E3117" s="139">
        <v>910.16</v>
      </c>
    </row>
    <row r="3118" spans="1:5" ht="15" customHeight="1" x14ac:dyDescent="0.25">
      <c r="A3118" s="136" t="s">
        <v>2449</v>
      </c>
      <c r="B3118" s="136"/>
      <c r="C3118" s="136" t="s">
        <v>20448</v>
      </c>
      <c r="D3118" s="137" t="s">
        <v>3</v>
      </c>
      <c r="E3118" s="141">
        <v>1437.04</v>
      </c>
    </row>
    <row r="3119" spans="1:5" ht="15" customHeight="1" x14ac:dyDescent="0.25">
      <c r="A3119" s="136" t="s">
        <v>2450</v>
      </c>
      <c r="B3119" s="136"/>
      <c r="C3119" s="136" t="s">
        <v>20449</v>
      </c>
      <c r="D3119" s="137" t="s">
        <v>3</v>
      </c>
      <c r="E3119" s="141">
        <v>2090.77</v>
      </c>
    </row>
    <row r="3120" spans="1:5" ht="15" customHeight="1" x14ac:dyDescent="0.25">
      <c r="A3120" s="136" t="s">
        <v>2451</v>
      </c>
      <c r="B3120" s="136"/>
      <c r="C3120" s="136" t="s">
        <v>20450</v>
      </c>
      <c r="D3120" s="137" t="s">
        <v>3</v>
      </c>
      <c r="E3120" s="141">
        <v>3065.71</v>
      </c>
    </row>
    <row r="3121" spans="1:5" ht="15" customHeight="1" x14ac:dyDescent="0.25">
      <c r="A3121" s="136" t="s">
        <v>2452</v>
      </c>
      <c r="B3121" s="136"/>
      <c r="C3121" s="136" t="s">
        <v>20451</v>
      </c>
      <c r="D3121" s="137" t="s">
        <v>3</v>
      </c>
      <c r="E3121" s="141">
        <v>4489.97</v>
      </c>
    </row>
    <row r="3122" spans="1:5" ht="15" customHeight="1" x14ac:dyDescent="0.25">
      <c r="A3122" s="136" t="s">
        <v>2458</v>
      </c>
      <c r="B3122" s="136"/>
      <c r="C3122" s="136" t="s">
        <v>20452</v>
      </c>
      <c r="D3122" s="137" t="s">
        <v>3</v>
      </c>
      <c r="E3122" s="141">
        <v>1031.5</v>
      </c>
    </row>
    <row r="3123" spans="1:5" ht="15" customHeight="1" x14ac:dyDescent="0.25">
      <c r="A3123" s="136" t="s">
        <v>2459</v>
      </c>
      <c r="B3123" s="136"/>
      <c r="C3123" s="136" t="s">
        <v>20453</v>
      </c>
      <c r="D3123" s="137" t="s">
        <v>3</v>
      </c>
      <c r="E3123" s="141">
        <v>1679.18</v>
      </c>
    </row>
    <row r="3124" spans="1:5" ht="15" customHeight="1" x14ac:dyDescent="0.25">
      <c r="A3124" s="136" t="s">
        <v>2460</v>
      </c>
      <c r="B3124" s="136"/>
      <c r="C3124" s="136" t="s">
        <v>20454</v>
      </c>
      <c r="D3124" s="137" t="s">
        <v>3</v>
      </c>
      <c r="E3124" s="141">
        <v>2422.79</v>
      </c>
    </row>
    <row r="3125" spans="1:5" ht="15" customHeight="1" x14ac:dyDescent="0.25">
      <c r="A3125" s="136" t="s">
        <v>2461</v>
      </c>
      <c r="B3125" s="136"/>
      <c r="C3125" s="136" t="s">
        <v>20455</v>
      </c>
      <c r="D3125" s="137" t="s">
        <v>3</v>
      </c>
      <c r="E3125" s="141">
        <v>3335.01</v>
      </c>
    </row>
    <row r="3126" spans="1:5" ht="15" customHeight="1" x14ac:dyDescent="0.25">
      <c r="A3126" s="136" t="s">
        <v>2462</v>
      </c>
      <c r="B3126" s="136"/>
      <c r="C3126" s="136" t="s">
        <v>20456</v>
      </c>
      <c r="D3126" s="137" t="s">
        <v>3</v>
      </c>
      <c r="E3126" s="141">
        <v>4953.25</v>
      </c>
    </row>
    <row r="3127" spans="1:5" ht="15" customHeight="1" x14ac:dyDescent="0.25">
      <c r="A3127" s="136" t="s">
        <v>2623</v>
      </c>
      <c r="B3127" s="136"/>
      <c r="C3127" s="136" t="s">
        <v>20457</v>
      </c>
      <c r="D3127" s="137" t="s">
        <v>16570</v>
      </c>
      <c r="E3127" s="141">
        <v>4922.46</v>
      </c>
    </row>
    <row r="3128" spans="1:5" ht="15" customHeight="1" x14ac:dyDescent="0.25">
      <c r="A3128" s="136" t="s">
        <v>2622</v>
      </c>
      <c r="B3128" s="136"/>
      <c r="C3128" s="136" t="s">
        <v>20458</v>
      </c>
      <c r="D3128" s="137" t="s">
        <v>3</v>
      </c>
      <c r="E3128" s="141">
        <v>3454.24</v>
      </c>
    </row>
    <row r="3129" spans="1:5" ht="15" customHeight="1" x14ac:dyDescent="0.25">
      <c r="A3129" s="136" t="s">
        <v>2625</v>
      </c>
      <c r="B3129" s="136"/>
      <c r="C3129" s="136" t="s">
        <v>20459</v>
      </c>
      <c r="D3129" s="137" t="s">
        <v>16570</v>
      </c>
      <c r="E3129" s="141">
        <v>5774.12</v>
      </c>
    </row>
    <row r="3130" spans="1:5" ht="15" customHeight="1" x14ac:dyDescent="0.25">
      <c r="A3130" s="136" t="s">
        <v>2624</v>
      </c>
      <c r="B3130" s="136"/>
      <c r="C3130" s="136" t="s">
        <v>20460</v>
      </c>
      <c r="D3130" s="137" t="s">
        <v>3</v>
      </c>
      <c r="E3130" s="141">
        <v>4515.28</v>
      </c>
    </row>
    <row r="3131" spans="1:5" ht="15" customHeight="1" x14ac:dyDescent="0.25">
      <c r="A3131" s="136" t="s">
        <v>2627</v>
      </c>
      <c r="B3131" s="136"/>
      <c r="C3131" s="136" t="s">
        <v>20461</v>
      </c>
      <c r="D3131" s="137" t="s">
        <v>16570</v>
      </c>
      <c r="E3131" s="141">
        <v>9029.56</v>
      </c>
    </row>
    <row r="3132" spans="1:5" ht="15" customHeight="1" x14ac:dyDescent="0.25">
      <c r="A3132" s="136" t="s">
        <v>2626</v>
      </c>
      <c r="B3132" s="136"/>
      <c r="C3132" s="136" t="s">
        <v>20462</v>
      </c>
      <c r="D3132" s="137" t="s">
        <v>3</v>
      </c>
      <c r="E3132" s="141">
        <v>5343.62</v>
      </c>
    </row>
    <row r="3133" spans="1:5" ht="15" customHeight="1" x14ac:dyDescent="0.25">
      <c r="A3133" s="136" t="s">
        <v>2629</v>
      </c>
      <c r="B3133" s="136"/>
      <c r="C3133" s="136" t="s">
        <v>20463</v>
      </c>
      <c r="D3133" s="137" t="s">
        <v>16570</v>
      </c>
      <c r="E3133" s="142">
        <v>13253.77</v>
      </c>
    </row>
    <row r="3134" spans="1:5" ht="15" customHeight="1" x14ac:dyDescent="0.25">
      <c r="A3134" s="136" t="s">
        <v>2628</v>
      </c>
      <c r="B3134" s="136"/>
      <c r="C3134" s="136" t="s">
        <v>20464</v>
      </c>
      <c r="D3134" s="137" t="s">
        <v>3</v>
      </c>
      <c r="E3134" s="141">
        <v>6255.94</v>
      </c>
    </row>
    <row r="3135" spans="1:5" ht="15" customHeight="1" x14ac:dyDescent="0.25">
      <c r="A3135" s="136" t="s">
        <v>2631</v>
      </c>
      <c r="B3135" s="136"/>
      <c r="C3135" s="136" t="s">
        <v>20465</v>
      </c>
      <c r="D3135" s="137" t="s">
        <v>16570</v>
      </c>
      <c r="E3135" s="142">
        <v>18453.89</v>
      </c>
    </row>
    <row r="3136" spans="1:5" ht="15" customHeight="1" x14ac:dyDescent="0.25">
      <c r="A3136" s="136" t="s">
        <v>2630</v>
      </c>
      <c r="B3136" s="136"/>
      <c r="C3136" s="136" t="s">
        <v>20466</v>
      </c>
      <c r="D3136" s="137" t="s">
        <v>3</v>
      </c>
      <c r="E3136" s="141">
        <v>7277.63</v>
      </c>
    </row>
    <row r="3137" spans="1:5" ht="15" customHeight="1" x14ac:dyDescent="0.25">
      <c r="A3137" s="136" t="s">
        <v>2633</v>
      </c>
      <c r="B3137" s="136"/>
      <c r="C3137" s="136" t="s">
        <v>20467</v>
      </c>
      <c r="D3137" s="137" t="s">
        <v>16570</v>
      </c>
      <c r="E3137" s="142">
        <v>10152.52</v>
      </c>
    </row>
    <row r="3138" spans="1:5" ht="15" customHeight="1" x14ac:dyDescent="0.25">
      <c r="A3138" s="136" t="s">
        <v>2632</v>
      </c>
      <c r="B3138" s="136"/>
      <c r="C3138" s="136" t="s">
        <v>20468</v>
      </c>
      <c r="D3138" s="137" t="s">
        <v>3</v>
      </c>
      <c r="E3138" s="141">
        <v>6575.59</v>
      </c>
    </row>
    <row r="3139" spans="1:5" ht="15" customHeight="1" x14ac:dyDescent="0.25">
      <c r="A3139" s="136" t="s">
        <v>2634</v>
      </c>
      <c r="B3139" s="136"/>
      <c r="C3139" s="136" t="s">
        <v>20469</v>
      </c>
      <c r="D3139" s="137" t="s">
        <v>3</v>
      </c>
      <c r="E3139" s="141">
        <v>7544.65</v>
      </c>
    </row>
    <row r="3140" spans="1:5" ht="15" customHeight="1" x14ac:dyDescent="0.25">
      <c r="A3140" s="136" t="s">
        <v>2637</v>
      </c>
      <c r="B3140" s="136"/>
      <c r="C3140" s="136" t="s">
        <v>20470</v>
      </c>
      <c r="D3140" s="137" t="s">
        <v>16570</v>
      </c>
      <c r="E3140" s="142">
        <v>15940.16</v>
      </c>
    </row>
    <row r="3141" spans="1:5" ht="15" customHeight="1" x14ac:dyDescent="0.25">
      <c r="A3141" s="136" t="s">
        <v>2636</v>
      </c>
      <c r="B3141" s="136"/>
      <c r="C3141" s="136" t="s">
        <v>20471</v>
      </c>
      <c r="D3141" s="137" t="s">
        <v>3</v>
      </c>
      <c r="E3141" s="141">
        <v>8984.42</v>
      </c>
    </row>
    <row r="3142" spans="1:5" ht="15" customHeight="1" x14ac:dyDescent="0.25">
      <c r="A3142" s="136" t="s">
        <v>2639</v>
      </c>
      <c r="B3142" s="136"/>
      <c r="C3142" s="136" t="s">
        <v>20472</v>
      </c>
      <c r="D3142" s="137" t="s">
        <v>16570</v>
      </c>
      <c r="E3142" s="142">
        <v>21895.8</v>
      </c>
    </row>
    <row r="3143" spans="1:5" ht="15" customHeight="1" x14ac:dyDescent="0.25">
      <c r="A3143" s="136" t="s">
        <v>2638</v>
      </c>
      <c r="B3143" s="136"/>
      <c r="C3143" s="136" t="s">
        <v>20473</v>
      </c>
      <c r="D3143" s="137" t="s">
        <v>3</v>
      </c>
      <c r="E3143" s="142">
        <v>10095</v>
      </c>
    </row>
    <row r="3144" spans="1:5" ht="15" customHeight="1" x14ac:dyDescent="0.25">
      <c r="A3144" s="136" t="s">
        <v>2525</v>
      </c>
      <c r="B3144" s="136"/>
      <c r="C3144" s="136" t="s">
        <v>20474</v>
      </c>
      <c r="D3144" s="137" t="s">
        <v>16570</v>
      </c>
      <c r="E3144" s="141">
        <v>1992.24</v>
      </c>
    </row>
    <row r="3145" spans="1:5" ht="15" customHeight="1" x14ac:dyDescent="0.25">
      <c r="A3145" s="136" t="s">
        <v>2524</v>
      </c>
      <c r="B3145" s="136"/>
      <c r="C3145" s="136" t="s">
        <v>20475</v>
      </c>
      <c r="D3145" s="137" t="s">
        <v>3</v>
      </c>
      <c r="E3145" s="141">
        <v>1661.54</v>
      </c>
    </row>
    <row r="3146" spans="1:5" ht="15" customHeight="1" x14ac:dyDescent="0.25">
      <c r="A3146" s="136" t="s">
        <v>2527</v>
      </c>
      <c r="B3146" s="136"/>
      <c r="C3146" s="136" t="s">
        <v>20476</v>
      </c>
      <c r="D3146" s="137" t="s">
        <v>16570</v>
      </c>
      <c r="E3146" s="141">
        <v>3770.94</v>
      </c>
    </row>
    <row r="3147" spans="1:5" ht="15" customHeight="1" x14ac:dyDescent="0.25">
      <c r="A3147" s="136" t="s">
        <v>2526</v>
      </c>
      <c r="B3147" s="136"/>
      <c r="C3147" s="136" t="s">
        <v>20477</v>
      </c>
      <c r="D3147" s="137" t="s">
        <v>3</v>
      </c>
      <c r="E3147" s="141">
        <v>2245.1799999999998</v>
      </c>
    </row>
    <row r="3148" spans="1:5" ht="15" customHeight="1" x14ac:dyDescent="0.25">
      <c r="A3148" s="136" t="s">
        <v>2529</v>
      </c>
      <c r="B3148" s="136"/>
      <c r="C3148" s="136" t="s">
        <v>20478</v>
      </c>
      <c r="D3148" s="137" t="s">
        <v>16570</v>
      </c>
      <c r="E3148" s="141">
        <v>6423.73</v>
      </c>
    </row>
    <row r="3149" spans="1:5" ht="15" customHeight="1" x14ac:dyDescent="0.25">
      <c r="A3149" s="136" t="s">
        <v>2528</v>
      </c>
      <c r="B3149" s="136"/>
      <c r="C3149" s="136" t="s">
        <v>20479</v>
      </c>
      <c r="D3149" s="137" t="s">
        <v>3</v>
      </c>
      <c r="E3149" s="141">
        <v>2960.92</v>
      </c>
    </row>
    <row r="3150" spans="1:5" ht="15" customHeight="1" x14ac:dyDescent="0.25">
      <c r="A3150" s="136" t="s">
        <v>2531</v>
      </c>
      <c r="B3150" s="136"/>
      <c r="C3150" s="136" t="s">
        <v>20480</v>
      </c>
      <c r="D3150" s="137" t="s">
        <v>16570</v>
      </c>
      <c r="E3150" s="141">
        <v>2291.9699999999998</v>
      </c>
    </row>
    <row r="3151" spans="1:5" ht="15" customHeight="1" x14ac:dyDescent="0.25">
      <c r="A3151" s="136" t="s">
        <v>2530</v>
      </c>
      <c r="B3151" s="136"/>
      <c r="C3151" s="136" t="s">
        <v>20481</v>
      </c>
      <c r="D3151" s="137" t="s">
        <v>3</v>
      </c>
      <c r="E3151" s="141">
        <v>2272.65</v>
      </c>
    </row>
    <row r="3152" spans="1:5" ht="15" customHeight="1" x14ac:dyDescent="0.25">
      <c r="A3152" s="136" t="s">
        <v>2533</v>
      </c>
      <c r="B3152" s="136"/>
      <c r="C3152" s="136" t="s">
        <v>20482</v>
      </c>
      <c r="D3152" s="137" t="s">
        <v>16570</v>
      </c>
      <c r="E3152" s="141">
        <v>4231.54</v>
      </c>
    </row>
    <row r="3153" spans="1:5" ht="15" customHeight="1" x14ac:dyDescent="0.25">
      <c r="A3153" s="136" t="s">
        <v>2532</v>
      </c>
      <c r="B3153" s="136"/>
      <c r="C3153" s="136" t="s">
        <v>20483</v>
      </c>
      <c r="D3153" s="137" t="s">
        <v>3</v>
      </c>
      <c r="E3153" s="141">
        <v>2882.43</v>
      </c>
    </row>
    <row r="3154" spans="1:5" ht="15" customHeight="1" x14ac:dyDescent="0.25">
      <c r="A3154" s="136" t="s">
        <v>2535</v>
      </c>
      <c r="B3154" s="136"/>
      <c r="C3154" s="136" t="s">
        <v>20484</v>
      </c>
      <c r="D3154" s="137" t="s">
        <v>16570</v>
      </c>
      <c r="E3154" s="141">
        <v>6915.68</v>
      </c>
    </row>
    <row r="3155" spans="1:5" ht="15" customHeight="1" x14ac:dyDescent="0.25">
      <c r="A3155" s="136" t="s">
        <v>2534</v>
      </c>
      <c r="B3155" s="136"/>
      <c r="C3155" s="136" t="s">
        <v>20485</v>
      </c>
      <c r="D3155" s="137" t="s">
        <v>3</v>
      </c>
      <c r="E3155" s="141">
        <v>3600.02</v>
      </c>
    </row>
    <row r="3156" spans="1:5" ht="15" customHeight="1" x14ac:dyDescent="0.25">
      <c r="A3156" s="136" t="s">
        <v>2537</v>
      </c>
      <c r="B3156" s="136"/>
      <c r="C3156" s="136" t="s">
        <v>20486</v>
      </c>
      <c r="D3156" s="137" t="s">
        <v>16570</v>
      </c>
      <c r="E3156" s="141">
        <v>2612.33</v>
      </c>
    </row>
    <row r="3157" spans="1:5" ht="15" customHeight="1" x14ac:dyDescent="0.25">
      <c r="A3157" s="136" t="s">
        <v>2536</v>
      </c>
      <c r="B3157" s="136"/>
      <c r="C3157" s="136" t="s">
        <v>20487</v>
      </c>
      <c r="D3157" s="137" t="s">
        <v>3</v>
      </c>
      <c r="E3157" s="141">
        <v>2987.14</v>
      </c>
    </row>
    <row r="3158" spans="1:5" ht="15" customHeight="1" x14ac:dyDescent="0.25">
      <c r="A3158" s="136" t="s">
        <v>2539</v>
      </c>
      <c r="B3158" s="136"/>
      <c r="C3158" s="136" t="s">
        <v>20488</v>
      </c>
      <c r="D3158" s="137" t="s">
        <v>16570</v>
      </c>
      <c r="E3158" s="141">
        <v>4711.59</v>
      </c>
    </row>
    <row r="3159" spans="1:5" ht="15" customHeight="1" x14ac:dyDescent="0.25">
      <c r="A3159" s="136" t="s">
        <v>2538</v>
      </c>
      <c r="B3159" s="136"/>
      <c r="C3159" s="136" t="s">
        <v>20489</v>
      </c>
      <c r="D3159" s="137" t="s">
        <v>3</v>
      </c>
      <c r="E3159" s="141">
        <v>3629.3</v>
      </c>
    </row>
    <row r="3160" spans="1:5" ht="15" customHeight="1" x14ac:dyDescent="0.25">
      <c r="A3160" s="136" t="s">
        <v>2541</v>
      </c>
      <c r="B3160" s="136"/>
      <c r="C3160" s="136" t="s">
        <v>20490</v>
      </c>
      <c r="D3160" s="137" t="s">
        <v>16570</v>
      </c>
      <c r="E3160" s="141">
        <v>7586.15</v>
      </c>
    </row>
    <row r="3161" spans="1:5" ht="15" customHeight="1" x14ac:dyDescent="0.25">
      <c r="A3161" s="136" t="s">
        <v>2540</v>
      </c>
      <c r="B3161" s="136"/>
      <c r="C3161" s="136" t="s">
        <v>20491</v>
      </c>
      <c r="D3161" s="137" t="s">
        <v>3</v>
      </c>
      <c r="E3161" s="141">
        <v>4361.3599999999997</v>
      </c>
    </row>
    <row r="3162" spans="1:5" ht="15" customHeight="1" x14ac:dyDescent="0.25">
      <c r="A3162" s="136" t="s">
        <v>2543</v>
      </c>
      <c r="B3162" s="136"/>
      <c r="C3162" s="136" t="s">
        <v>20492</v>
      </c>
      <c r="D3162" s="137" t="s">
        <v>16570</v>
      </c>
      <c r="E3162" s="142">
        <v>11192.81</v>
      </c>
    </row>
    <row r="3163" spans="1:5" ht="15" customHeight="1" x14ac:dyDescent="0.25">
      <c r="A3163" s="136" t="s">
        <v>2542</v>
      </c>
      <c r="B3163" s="136"/>
      <c r="C3163" s="136" t="s">
        <v>20493</v>
      </c>
      <c r="D3163" s="137" t="s">
        <v>3</v>
      </c>
      <c r="E3163" s="141">
        <v>5157.76</v>
      </c>
    </row>
    <row r="3164" spans="1:5" ht="15" customHeight="1" x14ac:dyDescent="0.25">
      <c r="A3164" s="136" t="s">
        <v>2545</v>
      </c>
      <c r="B3164" s="136"/>
      <c r="C3164" s="136" t="s">
        <v>20494</v>
      </c>
      <c r="D3164" s="137" t="s">
        <v>16570</v>
      </c>
      <c r="E3164" s="142">
        <v>15879.71</v>
      </c>
    </row>
    <row r="3165" spans="1:5" ht="15" customHeight="1" x14ac:dyDescent="0.25">
      <c r="A3165" s="136" t="s">
        <v>2544</v>
      </c>
      <c r="B3165" s="136"/>
      <c r="C3165" s="136" t="s">
        <v>20495</v>
      </c>
      <c r="D3165" s="137" t="s">
        <v>3</v>
      </c>
      <c r="E3165" s="141">
        <v>6081.93</v>
      </c>
    </row>
    <row r="3166" spans="1:5" ht="15" customHeight="1" x14ac:dyDescent="0.25">
      <c r="A3166" s="136" t="s">
        <v>2547</v>
      </c>
      <c r="B3166" s="136"/>
      <c r="C3166" s="136" t="s">
        <v>20496</v>
      </c>
      <c r="D3166" s="137" t="s">
        <v>16570</v>
      </c>
      <c r="E3166" s="141">
        <v>8135.24</v>
      </c>
    </row>
    <row r="3167" spans="1:5" ht="15" customHeight="1" x14ac:dyDescent="0.25">
      <c r="A3167" s="136" t="s">
        <v>2546</v>
      </c>
      <c r="B3167" s="136"/>
      <c r="C3167" s="136" t="s">
        <v>20497</v>
      </c>
      <c r="D3167" s="137" t="s">
        <v>3</v>
      </c>
      <c r="E3167" s="141">
        <v>5203.71</v>
      </c>
    </row>
    <row r="3168" spans="1:5" ht="15" customHeight="1" x14ac:dyDescent="0.25">
      <c r="A3168" s="136" t="s">
        <v>2549</v>
      </c>
      <c r="B3168" s="136"/>
      <c r="C3168" s="136" t="s">
        <v>20498</v>
      </c>
      <c r="D3168" s="137" t="s">
        <v>16570</v>
      </c>
      <c r="E3168" s="142">
        <v>12080.9</v>
      </c>
    </row>
    <row r="3169" spans="1:5" ht="15" customHeight="1" x14ac:dyDescent="0.25">
      <c r="A3169" s="136" t="s">
        <v>2548</v>
      </c>
      <c r="B3169" s="136"/>
      <c r="C3169" s="136" t="s">
        <v>20499</v>
      </c>
      <c r="D3169" s="137" t="s">
        <v>3</v>
      </c>
      <c r="E3169" s="141">
        <v>6073.35</v>
      </c>
    </row>
    <row r="3170" spans="1:5" ht="15" customHeight="1" x14ac:dyDescent="0.25">
      <c r="A3170" s="136" t="s">
        <v>2551</v>
      </c>
      <c r="B3170" s="136"/>
      <c r="C3170" s="136" t="s">
        <v>20500</v>
      </c>
      <c r="D3170" s="137" t="s">
        <v>16570</v>
      </c>
      <c r="E3170" s="142">
        <v>16830.21</v>
      </c>
    </row>
    <row r="3171" spans="1:5" ht="15" customHeight="1" x14ac:dyDescent="0.25">
      <c r="A3171" s="136" t="s">
        <v>2550</v>
      </c>
      <c r="B3171" s="136"/>
      <c r="C3171" s="136" t="s">
        <v>20501</v>
      </c>
      <c r="D3171" s="137" t="s">
        <v>3</v>
      </c>
      <c r="E3171" s="141">
        <v>6962.26</v>
      </c>
    </row>
    <row r="3172" spans="1:5" ht="15" customHeight="1" x14ac:dyDescent="0.25">
      <c r="A3172" s="136" t="s">
        <v>2553</v>
      </c>
      <c r="B3172" s="136"/>
      <c r="C3172" s="136" t="s">
        <v>20502</v>
      </c>
      <c r="D3172" s="137" t="s">
        <v>16570</v>
      </c>
      <c r="E3172" s="141">
        <v>5653.62</v>
      </c>
    </row>
    <row r="3173" spans="1:5" ht="15" customHeight="1" x14ac:dyDescent="0.25">
      <c r="A3173" s="136" t="s">
        <v>2552</v>
      </c>
      <c r="B3173" s="136"/>
      <c r="C3173" s="136" t="s">
        <v>20503</v>
      </c>
      <c r="D3173" s="137" t="s">
        <v>3</v>
      </c>
      <c r="E3173" s="141">
        <v>5482.76</v>
      </c>
    </row>
    <row r="3174" spans="1:5" ht="15" customHeight="1" x14ac:dyDescent="0.25">
      <c r="A3174" s="136" t="s">
        <v>2555</v>
      </c>
      <c r="B3174" s="136"/>
      <c r="C3174" s="136" t="s">
        <v>20504</v>
      </c>
      <c r="D3174" s="137" t="s">
        <v>16570</v>
      </c>
      <c r="E3174" s="141">
        <v>8886.67</v>
      </c>
    </row>
    <row r="3175" spans="1:5" ht="15" customHeight="1" x14ac:dyDescent="0.25">
      <c r="A3175" s="136" t="s">
        <v>2554</v>
      </c>
      <c r="B3175" s="136"/>
      <c r="C3175" s="136" t="s">
        <v>20505</v>
      </c>
      <c r="D3175" s="137" t="s">
        <v>3</v>
      </c>
      <c r="E3175" s="141">
        <v>6269.85</v>
      </c>
    </row>
    <row r="3176" spans="1:5" ht="15" customHeight="1" x14ac:dyDescent="0.25">
      <c r="A3176" s="136" t="s">
        <v>2557</v>
      </c>
      <c r="B3176" s="136"/>
      <c r="C3176" s="136" t="s">
        <v>20506</v>
      </c>
      <c r="D3176" s="137" t="s">
        <v>16570</v>
      </c>
      <c r="E3176" s="142">
        <v>12860.28</v>
      </c>
    </row>
    <row r="3177" spans="1:5" ht="15" customHeight="1" x14ac:dyDescent="0.25">
      <c r="A3177" s="136" t="s">
        <v>2556</v>
      </c>
      <c r="B3177" s="136"/>
      <c r="C3177" s="136" t="s">
        <v>20507</v>
      </c>
      <c r="D3177" s="137" t="s">
        <v>3</v>
      </c>
      <c r="E3177" s="141">
        <v>7078.38</v>
      </c>
    </row>
    <row r="3178" spans="1:5" ht="15" customHeight="1" x14ac:dyDescent="0.25">
      <c r="A3178" s="136" t="s">
        <v>2559</v>
      </c>
      <c r="B3178" s="136"/>
      <c r="C3178" s="136" t="s">
        <v>20508</v>
      </c>
      <c r="D3178" s="137" t="s">
        <v>16570</v>
      </c>
      <c r="E3178" s="142">
        <v>17766.060000000001</v>
      </c>
    </row>
    <row r="3179" spans="1:5" ht="15" customHeight="1" x14ac:dyDescent="0.25">
      <c r="A3179" s="136" t="s">
        <v>2558</v>
      </c>
      <c r="B3179" s="136"/>
      <c r="C3179" s="136" t="s">
        <v>20509</v>
      </c>
      <c r="D3179" s="137" t="s">
        <v>3</v>
      </c>
      <c r="E3179" s="141">
        <v>7994.45</v>
      </c>
    </row>
    <row r="3180" spans="1:5" ht="15" customHeight="1" x14ac:dyDescent="0.25">
      <c r="A3180" s="136" t="s">
        <v>2561</v>
      </c>
      <c r="B3180" s="136"/>
      <c r="C3180" s="136" t="s">
        <v>20510</v>
      </c>
      <c r="D3180" s="137" t="s">
        <v>16570</v>
      </c>
      <c r="E3180" s="142">
        <v>23716.52</v>
      </c>
    </row>
    <row r="3181" spans="1:5" ht="15" customHeight="1" x14ac:dyDescent="0.25">
      <c r="A3181" s="136" t="s">
        <v>2560</v>
      </c>
      <c r="B3181" s="136"/>
      <c r="C3181" s="136" t="s">
        <v>20511</v>
      </c>
      <c r="D3181" s="137" t="s">
        <v>3</v>
      </c>
      <c r="E3181" s="141">
        <v>8992.9</v>
      </c>
    </row>
    <row r="3182" spans="1:5" ht="15" customHeight="1" x14ac:dyDescent="0.25">
      <c r="A3182" s="136" t="s">
        <v>2563</v>
      </c>
      <c r="B3182" s="136"/>
      <c r="C3182" s="136" t="s">
        <v>20512</v>
      </c>
      <c r="D3182" s="137" t="s">
        <v>16570</v>
      </c>
      <c r="E3182" s="142">
        <v>13634.88</v>
      </c>
    </row>
    <row r="3183" spans="1:5" ht="15" customHeight="1" x14ac:dyDescent="0.25">
      <c r="A3183" s="136" t="s">
        <v>2562</v>
      </c>
      <c r="B3183" s="136"/>
      <c r="C3183" s="136" t="s">
        <v>20513</v>
      </c>
      <c r="D3183" s="137" t="s">
        <v>3</v>
      </c>
      <c r="E3183" s="141">
        <v>8206.7000000000007</v>
      </c>
    </row>
    <row r="3184" spans="1:5" ht="15" customHeight="1" x14ac:dyDescent="0.25">
      <c r="A3184" s="136" t="s">
        <v>2565</v>
      </c>
      <c r="B3184" s="136"/>
      <c r="C3184" s="136" t="s">
        <v>20514</v>
      </c>
      <c r="D3184" s="137" t="s">
        <v>16570</v>
      </c>
      <c r="E3184" s="142">
        <v>18761.72</v>
      </c>
    </row>
    <row r="3185" spans="1:5" ht="15" customHeight="1" x14ac:dyDescent="0.25">
      <c r="A3185" s="136" t="s">
        <v>2564</v>
      </c>
      <c r="B3185" s="136"/>
      <c r="C3185" s="136" t="s">
        <v>20515</v>
      </c>
      <c r="D3185" s="137" t="s">
        <v>3</v>
      </c>
      <c r="E3185" s="141">
        <v>9123.08</v>
      </c>
    </row>
    <row r="3186" spans="1:5" ht="15" customHeight="1" x14ac:dyDescent="0.25">
      <c r="A3186" s="136" t="s">
        <v>2567</v>
      </c>
      <c r="B3186" s="136"/>
      <c r="C3186" s="136" t="s">
        <v>20516</v>
      </c>
      <c r="D3186" s="137" t="s">
        <v>16570</v>
      </c>
      <c r="E3186" s="142">
        <v>24885.99</v>
      </c>
    </row>
    <row r="3187" spans="1:5" ht="15" customHeight="1" x14ac:dyDescent="0.25">
      <c r="A3187" s="136" t="s">
        <v>2566</v>
      </c>
      <c r="B3187" s="136"/>
      <c r="C3187" s="136" t="s">
        <v>20517</v>
      </c>
      <c r="D3187" s="137" t="s">
        <v>3</v>
      </c>
      <c r="E3187" s="142">
        <v>10137.5</v>
      </c>
    </row>
    <row r="3188" spans="1:5" ht="15" customHeight="1" x14ac:dyDescent="0.25">
      <c r="A3188" s="136" t="s">
        <v>2569</v>
      </c>
      <c r="B3188" s="136"/>
      <c r="C3188" s="136" t="s">
        <v>20518</v>
      </c>
      <c r="D3188" s="137" t="s">
        <v>16570</v>
      </c>
      <c r="E3188" s="142">
        <v>32558.78</v>
      </c>
    </row>
    <row r="3189" spans="1:5" ht="15" customHeight="1" x14ac:dyDescent="0.25">
      <c r="A3189" s="136" t="s">
        <v>2568</v>
      </c>
      <c r="B3189" s="136"/>
      <c r="C3189" s="136" t="s">
        <v>20519</v>
      </c>
      <c r="D3189" s="137" t="s">
        <v>3</v>
      </c>
      <c r="E3189" s="142">
        <v>11374.88</v>
      </c>
    </row>
    <row r="3190" spans="1:5" ht="15" customHeight="1" x14ac:dyDescent="0.25">
      <c r="A3190" s="136" t="s">
        <v>2635</v>
      </c>
      <c r="B3190" s="136"/>
      <c r="C3190" s="136" t="s">
        <v>20520</v>
      </c>
      <c r="D3190" s="137" t="s">
        <v>16570</v>
      </c>
      <c r="E3190" s="142">
        <v>14682.58</v>
      </c>
    </row>
    <row r="3191" spans="1:5" ht="15" customHeight="1" x14ac:dyDescent="0.25">
      <c r="A3191" s="136" t="s">
        <v>2431</v>
      </c>
      <c r="B3191" s="136"/>
      <c r="C3191" s="136" t="s">
        <v>20521</v>
      </c>
      <c r="D3191" s="137" t="s">
        <v>3</v>
      </c>
      <c r="E3191" s="139">
        <v>303.11</v>
      </c>
    </row>
    <row r="3192" spans="1:5" ht="15" customHeight="1" x14ac:dyDescent="0.25">
      <c r="A3192" s="136" t="s">
        <v>2432</v>
      </c>
      <c r="B3192" s="136"/>
      <c r="C3192" s="136" t="s">
        <v>20522</v>
      </c>
      <c r="D3192" s="137" t="s">
        <v>3</v>
      </c>
      <c r="E3192" s="139">
        <v>508.69</v>
      </c>
    </row>
    <row r="3193" spans="1:5" ht="15" customHeight="1" x14ac:dyDescent="0.25">
      <c r="A3193" s="136" t="s">
        <v>2433</v>
      </c>
      <c r="B3193" s="136"/>
      <c r="C3193" s="136" t="s">
        <v>20523</v>
      </c>
      <c r="D3193" s="137" t="s">
        <v>3</v>
      </c>
      <c r="E3193" s="139">
        <v>849.52</v>
      </c>
    </row>
    <row r="3194" spans="1:5" ht="15" customHeight="1" x14ac:dyDescent="0.25">
      <c r="A3194" s="136" t="s">
        <v>2434</v>
      </c>
      <c r="B3194" s="136"/>
      <c r="C3194" s="136" t="s">
        <v>20524</v>
      </c>
      <c r="D3194" s="137" t="s">
        <v>3</v>
      </c>
      <c r="E3194" s="141">
        <v>1202.07</v>
      </c>
    </row>
    <row r="3195" spans="1:5" ht="15" customHeight="1" x14ac:dyDescent="0.25">
      <c r="A3195" s="136" t="s">
        <v>2435</v>
      </c>
      <c r="B3195" s="136"/>
      <c r="C3195" s="136" t="s">
        <v>20525</v>
      </c>
      <c r="D3195" s="137" t="s">
        <v>3</v>
      </c>
      <c r="E3195" s="141">
        <v>1641.94</v>
      </c>
    </row>
    <row r="3196" spans="1:5" ht="15" customHeight="1" x14ac:dyDescent="0.25">
      <c r="A3196" s="136" t="s">
        <v>2436</v>
      </c>
      <c r="B3196" s="136"/>
      <c r="C3196" s="136" t="s">
        <v>20526</v>
      </c>
      <c r="D3196" s="137" t="s">
        <v>3</v>
      </c>
      <c r="E3196" s="141">
        <v>2508.88</v>
      </c>
    </row>
    <row r="3197" spans="1:5" ht="15" customHeight="1" x14ac:dyDescent="0.25">
      <c r="A3197" s="136" t="s">
        <v>2442</v>
      </c>
      <c r="B3197" s="136"/>
      <c r="C3197" s="136" t="s">
        <v>20527</v>
      </c>
      <c r="D3197" s="137" t="s">
        <v>16570</v>
      </c>
      <c r="E3197" s="139">
        <v>496.77</v>
      </c>
    </row>
    <row r="3198" spans="1:5" ht="15" customHeight="1" x14ac:dyDescent="0.25">
      <c r="A3198" s="136" t="s">
        <v>2443</v>
      </c>
      <c r="B3198" s="136"/>
      <c r="C3198" s="136" t="s">
        <v>20528</v>
      </c>
      <c r="D3198" s="137" t="s">
        <v>16570</v>
      </c>
      <c r="E3198" s="141">
        <v>1392.7</v>
      </c>
    </row>
    <row r="3199" spans="1:5" ht="15" customHeight="1" x14ac:dyDescent="0.25">
      <c r="A3199" s="136" t="s">
        <v>2444</v>
      </c>
      <c r="B3199" s="136"/>
      <c r="C3199" s="136" t="s">
        <v>20529</v>
      </c>
      <c r="D3199" s="137" t="s">
        <v>16570</v>
      </c>
      <c r="E3199" s="141">
        <v>2338.08</v>
      </c>
    </row>
    <row r="3200" spans="1:5" ht="15" customHeight="1" x14ac:dyDescent="0.25">
      <c r="A3200" s="136" t="s">
        <v>2445</v>
      </c>
      <c r="B3200" s="136"/>
      <c r="C3200" s="136" t="s">
        <v>20530</v>
      </c>
      <c r="D3200" s="137" t="s">
        <v>16570</v>
      </c>
      <c r="E3200" s="141">
        <v>3624.25</v>
      </c>
    </row>
    <row r="3201" spans="1:5" ht="15" customHeight="1" x14ac:dyDescent="0.25">
      <c r="A3201" s="136" t="s">
        <v>2446</v>
      </c>
      <c r="B3201" s="136"/>
      <c r="C3201" s="136" t="s">
        <v>20531</v>
      </c>
      <c r="D3201" s="137" t="s">
        <v>16570</v>
      </c>
      <c r="E3201" s="141">
        <v>5264.34</v>
      </c>
    </row>
    <row r="3202" spans="1:5" ht="15" customHeight="1" x14ac:dyDescent="0.25">
      <c r="A3202" s="136" t="s">
        <v>2447</v>
      </c>
      <c r="B3202" s="136"/>
      <c r="C3202" s="136" t="s">
        <v>20532</v>
      </c>
      <c r="D3202" s="137" t="s">
        <v>16570</v>
      </c>
      <c r="E3202" s="141">
        <v>9592.2900000000009</v>
      </c>
    </row>
    <row r="3203" spans="1:5" ht="15" customHeight="1" x14ac:dyDescent="0.25">
      <c r="A3203" s="136" t="s">
        <v>2425</v>
      </c>
      <c r="B3203" s="136"/>
      <c r="C3203" s="136" t="s">
        <v>20533</v>
      </c>
      <c r="D3203" s="137" t="s">
        <v>3</v>
      </c>
      <c r="E3203" s="139">
        <v>301.45999999999998</v>
      </c>
    </row>
    <row r="3204" spans="1:5" ht="15" customHeight="1" x14ac:dyDescent="0.25">
      <c r="A3204" s="136" t="s">
        <v>2426</v>
      </c>
      <c r="B3204" s="136"/>
      <c r="C3204" s="136" t="s">
        <v>20534</v>
      </c>
      <c r="D3204" s="137" t="s">
        <v>3</v>
      </c>
      <c r="E3204" s="139">
        <v>485.72</v>
      </c>
    </row>
    <row r="3205" spans="1:5" ht="15" customHeight="1" x14ac:dyDescent="0.25">
      <c r="A3205" s="136" t="s">
        <v>2427</v>
      </c>
      <c r="B3205" s="136"/>
      <c r="C3205" s="136" t="s">
        <v>20535</v>
      </c>
      <c r="D3205" s="137" t="s">
        <v>3</v>
      </c>
      <c r="E3205" s="139">
        <v>758.45</v>
      </c>
    </row>
    <row r="3206" spans="1:5" ht="15" customHeight="1" x14ac:dyDescent="0.25">
      <c r="A3206" s="136" t="s">
        <v>2428</v>
      </c>
      <c r="B3206" s="136"/>
      <c r="C3206" s="136" t="s">
        <v>20536</v>
      </c>
      <c r="D3206" s="137" t="s">
        <v>3</v>
      </c>
      <c r="E3206" s="141">
        <v>1096.45</v>
      </c>
    </row>
    <row r="3207" spans="1:5" ht="15" customHeight="1" x14ac:dyDescent="0.25">
      <c r="A3207" s="136" t="s">
        <v>2429</v>
      </c>
      <c r="B3207" s="136"/>
      <c r="C3207" s="136" t="s">
        <v>20537</v>
      </c>
      <c r="D3207" s="137" t="s">
        <v>3</v>
      </c>
      <c r="E3207" s="141">
        <v>1594.14</v>
      </c>
    </row>
    <row r="3208" spans="1:5" ht="15" customHeight="1" x14ac:dyDescent="0.25">
      <c r="A3208" s="136" t="s">
        <v>2430</v>
      </c>
      <c r="B3208" s="136"/>
      <c r="C3208" s="136" t="s">
        <v>20538</v>
      </c>
      <c r="D3208" s="137" t="s">
        <v>3</v>
      </c>
      <c r="E3208" s="141">
        <v>2322.0700000000002</v>
      </c>
    </row>
    <row r="3209" spans="1:5" ht="15" customHeight="1" x14ac:dyDescent="0.25">
      <c r="A3209" s="136" t="s">
        <v>2437</v>
      </c>
      <c r="B3209" s="136"/>
      <c r="C3209" s="136" t="s">
        <v>20539</v>
      </c>
      <c r="D3209" s="137" t="s">
        <v>3</v>
      </c>
      <c r="E3209" s="139">
        <v>546.39</v>
      </c>
    </row>
    <row r="3210" spans="1:5" ht="15" customHeight="1" x14ac:dyDescent="0.25">
      <c r="A3210" s="136" t="s">
        <v>2438</v>
      </c>
      <c r="B3210" s="136"/>
      <c r="C3210" s="136" t="s">
        <v>20540</v>
      </c>
      <c r="D3210" s="137" t="s">
        <v>3</v>
      </c>
      <c r="E3210" s="139">
        <v>879.52</v>
      </c>
    </row>
    <row r="3211" spans="1:5" ht="15" customHeight="1" x14ac:dyDescent="0.25">
      <c r="A3211" s="136" t="s">
        <v>2439</v>
      </c>
      <c r="B3211" s="136"/>
      <c r="C3211" s="136" t="s">
        <v>20541</v>
      </c>
      <c r="D3211" s="137" t="s">
        <v>3</v>
      </c>
      <c r="E3211" s="141">
        <v>1262.46</v>
      </c>
    </row>
    <row r="3212" spans="1:5" ht="15" customHeight="1" x14ac:dyDescent="0.25">
      <c r="A3212" s="136" t="s">
        <v>2440</v>
      </c>
      <c r="B3212" s="136"/>
      <c r="C3212" s="136" t="s">
        <v>20542</v>
      </c>
      <c r="D3212" s="137" t="s">
        <v>3</v>
      </c>
      <c r="E3212" s="141">
        <v>1728.79</v>
      </c>
    </row>
    <row r="3213" spans="1:5" ht="15" customHeight="1" x14ac:dyDescent="0.25">
      <c r="A3213" s="136" t="s">
        <v>2441</v>
      </c>
      <c r="B3213" s="136"/>
      <c r="C3213" s="136" t="s">
        <v>20543</v>
      </c>
      <c r="D3213" s="137" t="s">
        <v>3</v>
      </c>
      <c r="E3213" s="141">
        <v>2553.71</v>
      </c>
    </row>
    <row r="3214" spans="1:5" ht="15" customHeight="1" x14ac:dyDescent="0.25">
      <c r="A3214" s="136" t="s">
        <v>2651</v>
      </c>
      <c r="B3214" s="136"/>
      <c r="C3214" s="136" t="s">
        <v>20544</v>
      </c>
      <c r="D3214" s="137" t="s">
        <v>16570</v>
      </c>
      <c r="E3214" s="141">
        <v>5774.12</v>
      </c>
    </row>
    <row r="3215" spans="1:5" ht="15" customHeight="1" x14ac:dyDescent="0.25">
      <c r="A3215" s="136" t="s">
        <v>2650</v>
      </c>
      <c r="B3215" s="136"/>
      <c r="C3215" s="136" t="s">
        <v>20545</v>
      </c>
      <c r="D3215" s="137" t="s">
        <v>3</v>
      </c>
      <c r="E3215" s="142">
        <v>10167.67</v>
      </c>
    </row>
    <row r="3216" spans="1:5" ht="15" customHeight="1" x14ac:dyDescent="0.25">
      <c r="A3216" s="136" t="s">
        <v>2653</v>
      </c>
      <c r="B3216" s="136"/>
      <c r="C3216" s="136" t="s">
        <v>20546</v>
      </c>
      <c r="D3216" s="137" t="s">
        <v>16570</v>
      </c>
      <c r="E3216" s="142">
        <v>31049.54</v>
      </c>
    </row>
    <row r="3217" spans="1:5" ht="15" customHeight="1" x14ac:dyDescent="0.25">
      <c r="A3217" s="136" t="s">
        <v>2652</v>
      </c>
      <c r="B3217" s="136"/>
      <c r="C3217" s="136" t="s">
        <v>20547</v>
      </c>
      <c r="D3217" s="137" t="s">
        <v>3</v>
      </c>
      <c r="E3217" s="142">
        <v>28111.98</v>
      </c>
    </row>
    <row r="3218" spans="1:5" ht="15" customHeight="1" x14ac:dyDescent="0.25">
      <c r="A3218" s="136" t="s">
        <v>2605</v>
      </c>
      <c r="B3218" s="136"/>
      <c r="C3218" s="136" t="s">
        <v>20548</v>
      </c>
      <c r="D3218" s="137" t="s">
        <v>16570</v>
      </c>
      <c r="E3218" s="141">
        <v>7586.15</v>
      </c>
    </row>
    <row r="3219" spans="1:5" ht="15" customHeight="1" x14ac:dyDescent="0.25">
      <c r="A3219" s="136" t="s">
        <v>2604</v>
      </c>
      <c r="B3219" s="136"/>
      <c r="C3219" s="136" t="s">
        <v>20549</v>
      </c>
      <c r="D3219" s="137" t="s">
        <v>3</v>
      </c>
      <c r="E3219" s="141">
        <v>9597.61</v>
      </c>
    </row>
    <row r="3220" spans="1:5" ht="15" customHeight="1" x14ac:dyDescent="0.25">
      <c r="A3220" s="136" t="s">
        <v>2607</v>
      </c>
      <c r="B3220" s="136"/>
      <c r="C3220" s="136" t="s">
        <v>20550</v>
      </c>
      <c r="D3220" s="137" t="s">
        <v>16570</v>
      </c>
      <c r="E3220" s="141">
        <v>5222.5200000000004</v>
      </c>
    </row>
    <row r="3221" spans="1:5" ht="15" customHeight="1" x14ac:dyDescent="0.25">
      <c r="A3221" s="136" t="s">
        <v>2606</v>
      </c>
      <c r="B3221" s="136"/>
      <c r="C3221" s="136" t="s">
        <v>20551</v>
      </c>
      <c r="D3221" s="137" t="s">
        <v>3</v>
      </c>
      <c r="E3221" s="142">
        <v>10523.86</v>
      </c>
    </row>
    <row r="3222" spans="1:5" ht="15" customHeight="1" x14ac:dyDescent="0.25">
      <c r="A3222" s="136" t="s">
        <v>2609</v>
      </c>
      <c r="B3222" s="136"/>
      <c r="C3222" s="136" t="s">
        <v>20552</v>
      </c>
      <c r="D3222" s="137" t="s">
        <v>16570</v>
      </c>
      <c r="E3222" s="142">
        <v>12080.9</v>
      </c>
    </row>
    <row r="3223" spans="1:5" ht="15" customHeight="1" x14ac:dyDescent="0.25">
      <c r="A3223" s="136" t="s">
        <v>2608</v>
      </c>
      <c r="B3223" s="136"/>
      <c r="C3223" s="136" t="s">
        <v>20553</v>
      </c>
      <c r="D3223" s="137" t="s">
        <v>3</v>
      </c>
      <c r="E3223" s="142">
        <v>13326.14</v>
      </c>
    </row>
    <row r="3224" spans="1:5" ht="15" customHeight="1" x14ac:dyDescent="0.25">
      <c r="A3224" s="136" t="s">
        <v>2613</v>
      </c>
      <c r="B3224" s="136"/>
      <c r="C3224" s="136" t="s">
        <v>20554</v>
      </c>
      <c r="D3224" s="137" t="s">
        <v>16570</v>
      </c>
      <c r="E3224" s="142">
        <v>12860.28</v>
      </c>
    </row>
    <row r="3225" spans="1:5" ht="15" customHeight="1" x14ac:dyDescent="0.25">
      <c r="A3225" s="136" t="s">
        <v>2612</v>
      </c>
      <c r="B3225" s="136"/>
      <c r="C3225" s="136" t="s">
        <v>20555</v>
      </c>
      <c r="D3225" s="137" t="s">
        <v>3</v>
      </c>
      <c r="E3225" s="142">
        <v>15808.68</v>
      </c>
    </row>
    <row r="3226" spans="1:5" ht="15" customHeight="1" x14ac:dyDescent="0.25">
      <c r="A3226" s="136" t="s">
        <v>2615</v>
      </c>
      <c r="B3226" s="136"/>
      <c r="C3226" s="136" t="s">
        <v>20556</v>
      </c>
      <c r="D3226" s="137" t="s">
        <v>16570</v>
      </c>
      <c r="E3226" s="142">
        <v>17766.060000000001</v>
      </c>
    </row>
    <row r="3227" spans="1:5" ht="15" customHeight="1" x14ac:dyDescent="0.25">
      <c r="A3227" s="136" t="s">
        <v>2614</v>
      </c>
      <c r="B3227" s="136"/>
      <c r="C3227" s="136" t="s">
        <v>20557</v>
      </c>
      <c r="D3227" s="137" t="s">
        <v>3</v>
      </c>
      <c r="E3227" s="142">
        <v>17363.849999999999</v>
      </c>
    </row>
    <row r="3228" spans="1:5" ht="15" customHeight="1" x14ac:dyDescent="0.25">
      <c r="A3228" s="136" t="s">
        <v>2617</v>
      </c>
      <c r="B3228" s="136"/>
      <c r="C3228" s="136" t="s">
        <v>20558</v>
      </c>
      <c r="D3228" s="137" t="s">
        <v>16570</v>
      </c>
      <c r="E3228" s="142">
        <v>23716.52</v>
      </c>
    </row>
    <row r="3229" spans="1:5" ht="15" customHeight="1" x14ac:dyDescent="0.25">
      <c r="A3229" s="136" t="s">
        <v>2616</v>
      </c>
      <c r="B3229" s="136"/>
      <c r="C3229" s="136" t="s">
        <v>20559</v>
      </c>
      <c r="D3229" s="137" t="s">
        <v>3</v>
      </c>
      <c r="E3229" s="142">
        <v>19138</v>
      </c>
    </row>
    <row r="3230" spans="1:5" ht="15" customHeight="1" x14ac:dyDescent="0.25">
      <c r="A3230" s="136" t="s">
        <v>2610</v>
      </c>
      <c r="B3230" s="136"/>
      <c r="C3230" s="136" t="s">
        <v>20560</v>
      </c>
      <c r="D3230" s="137" t="s">
        <v>3</v>
      </c>
      <c r="E3230" s="142">
        <v>14404.47</v>
      </c>
    </row>
    <row r="3231" spans="1:5" ht="15" customHeight="1" x14ac:dyDescent="0.25">
      <c r="A3231" s="136" t="s">
        <v>2619</v>
      </c>
      <c r="B3231" s="136"/>
      <c r="C3231" s="136" t="s">
        <v>20561</v>
      </c>
      <c r="D3231" s="137" t="s">
        <v>16570</v>
      </c>
      <c r="E3231" s="142">
        <v>24885.99</v>
      </c>
    </row>
    <row r="3232" spans="1:5" ht="15" customHeight="1" x14ac:dyDescent="0.25">
      <c r="A3232" s="136" t="s">
        <v>2618</v>
      </c>
      <c r="B3232" s="136"/>
      <c r="C3232" s="136" t="s">
        <v>20562</v>
      </c>
      <c r="D3232" s="137" t="s">
        <v>3</v>
      </c>
      <c r="E3232" s="142">
        <v>21903.64</v>
      </c>
    </row>
    <row r="3233" spans="1:5" ht="15" customHeight="1" x14ac:dyDescent="0.25">
      <c r="A3233" s="136" t="s">
        <v>2620</v>
      </c>
      <c r="B3233" s="136"/>
      <c r="C3233" s="136" t="s">
        <v>20563</v>
      </c>
      <c r="D3233" s="137" t="s">
        <v>3</v>
      </c>
      <c r="E3233" s="142">
        <v>27038.93</v>
      </c>
    </row>
    <row r="3234" spans="1:5" ht="15" customHeight="1" x14ac:dyDescent="0.25">
      <c r="A3234" s="136" t="s">
        <v>2621</v>
      </c>
      <c r="B3234" s="136"/>
      <c r="C3234" s="136" t="s">
        <v>20564</v>
      </c>
      <c r="D3234" s="137" t="s">
        <v>16570</v>
      </c>
      <c r="E3234" s="142">
        <v>33061.69</v>
      </c>
    </row>
    <row r="3235" spans="1:5" ht="15" customHeight="1" x14ac:dyDescent="0.25">
      <c r="A3235" s="136" t="s">
        <v>2611</v>
      </c>
      <c r="B3235" s="136"/>
      <c r="C3235" s="136" t="s">
        <v>20565</v>
      </c>
      <c r="D3235" s="137" t="s">
        <v>16570</v>
      </c>
      <c r="E3235" s="141">
        <v>8886.67</v>
      </c>
    </row>
    <row r="3236" spans="1:5" ht="15" customHeight="1" x14ac:dyDescent="0.25">
      <c r="A3236" s="136" t="s">
        <v>2647</v>
      </c>
      <c r="B3236" s="136"/>
      <c r="C3236" s="136" t="s">
        <v>20566</v>
      </c>
      <c r="D3236" s="137" t="s">
        <v>16570</v>
      </c>
      <c r="E3236" s="142">
        <v>17571.849999999999</v>
      </c>
    </row>
    <row r="3237" spans="1:5" ht="15" customHeight="1" x14ac:dyDescent="0.25">
      <c r="A3237" s="136" t="s">
        <v>2646</v>
      </c>
      <c r="B3237" s="136"/>
      <c r="C3237" s="136" t="s">
        <v>20567</v>
      </c>
      <c r="D3237" s="137" t="s">
        <v>3</v>
      </c>
      <c r="E3237" s="142">
        <v>24153.96</v>
      </c>
    </row>
    <row r="3238" spans="1:5" ht="15" customHeight="1" x14ac:dyDescent="0.25">
      <c r="A3238" s="136" t="s">
        <v>2473</v>
      </c>
      <c r="B3238" s="136"/>
      <c r="C3238" s="136" t="s">
        <v>20568</v>
      </c>
      <c r="D3238" s="137" t="s">
        <v>3</v>
      </c>
      <c r="E3238" s="141">
        <v>1403.27</v>
      </c>
    </row>
    <row r="3239" spans="1:5" ht="15" customHeight="1" x14ac:dyDescent="0.25">
      <c r="A3239" s="136" t="s">
        <v>2474</v>
      </c>
      <c r="B3239" s="136"/>
      <c r="C3239" s="136" t="s">
        <v>20569</v>
      </c>
      <c r="D3239" s="137" t="s">
        <v>3</v>
      </c>
      <c r="E3239" s="141">
        <v>2388.84</v>
      </c>
    </row>
    <row r="3240" spans="1:5" ht="15" customHeight="1" x14ac:dyDescent="0.25">
      <c r="A3240" s="136" t="s">
        <v>2475</v>
      </c>
      <c r="B3240" s="136"/>
      <c r="C3240" s="136" t="s">
        <v>20570</v>
      </c>
      <c r="D3240" s="137" t="s">
        <v>3</v>
      </c>
      <c r="E3240" s="141">
        <v>3402.3</v>
      </c>
    </row>
    <row r="3241" spans="1:5" ht="15" customHeight="1" x14ac:dyDescent="0.25">
      <c r="A3241" s="136" t="s">
        <v>2476</v>
      </c>
      <c r="B3241" s="136"/>
      <c r="C3241" s="136" t="s">
        <v>20571</v>
      </c>
      <c r="D3241" s="137" t="s">
        <v>3</v>
      </c>
      <c r="E3241" s="141">
        <v>4680.62</v>
      </c>
    </row>
    <row r="3242" spans="1:5" ht="15" customHeight="1" x14ac:dyDescent="0.25">
      <c r="A3242" s="136" t="s">
        <v>2477</v>
      </c>
      <c r="B3242" s="136"/>
      <c r="C3242" s="136" t="s">
        <v>20572</v>
      </c>
      <c r="D3242" s="137" t="s">
        <v>3</v>
      </c>
      <c r="E3242" s="141">
        <v>7218.29</v>
      </c>
    </row>
    <row r="3243" spans="1:5" ht="15" customHeight="1" x14ac:dyDescent="0.25">
      <c r="A3243" s="136" t="s">
        <v>2482</v>
      </c>
      <c r="B3243" s="136"/>
      <c r="C3243" s="136" t="s">
        <v>20573</v>
      </c>
      <c r="D3243" s="137" t="s">
        <v>16570</v>
      </c>
      <c r="E3243" s="141">
        <v>2686.63</v>
      </c>
    </row>
    <row r="3244" spans="1:5" ht="15" customHeight="1" x14ac:dyDescent="0.25">
      <c r="A3244" s="136" t="s">
        <v>2483</v>
      </c>
      <c r="B3244" s="136"/>
      <c r="C3244" s="136" t="s">
        <v>20574</v>
      </c>
      <c r="D3244" s="137" t="s">
        <v>16570</v>
      </c>
      <c r="E3244" s="141">
        <v>4331.07</v>
      </c>
    </row>
    <row r="3245" spans="1:5" ht="15" customHeight="1" x14ac:dyDescent="0.25">
      <c r="A3245" s="136" t="s">
        <v>2484</v>
      </c>
      <c r="B3245" s="136"/>
      <c r="C3245" s="136" t="s">
        <v>20575</v>
      </c>
      <c r="D3245" s="137" t="s">
        <v>16570</v>
      </c>
      <c r="E3245" s="141">
        <v>6498.08</v>
      </c>
    </row>
    <row r="3246" spans="1:5" ht="15" customHeight="1" x14ac:dyDescent="0.25">
      <c r="A3246" s="136" t="s">
        <v>2485</v>
      </c>
      <c r="B3246" s="136"/>
      <c r="C3246" s="136" t="s">
        <v>20576</v>
      </c>
      <c r="D3246" s="137" t="s">
        <v>16570</v>
      </c>
      <c r="E3246" s="141">
        <v>9478.93</v>
      </c>
    </row>
    <row r="3247" spans="1:5" ht="15" customHeight="1" x14ac:dyDescent="0.25">
      <c r="A3247" s="136" t="s">
        <v>2486</v>
      </c>
      <c r="B3247" s="136"/>
      <c r="C3247" s="136" t="s">
        <v>20577</v>
      </c>
      <c r="D3247" s="137" t="s">
        <v>16570</v>
      </c>
      <c r="E3247" s="142">
        <v>16697.490000000002</v>
      </c>
    </row>
    <row r="3248" spans="1:5" ht="15" customHeight="1" x14ac:dyDescent="0.25">
      <c r="A3248" s="136" t="s">
        <v>2468</v>
      </c>
      <c r="B3248" s="136"/>
      <c r="C3248" s="136" t="s">
        <v>20578</v>
      </c>
      <c r="D3248" s="137" t="s">
        <v>3</v>
      </c>
      <c r="E3248" s="141">
        <v>1334.36</v>
      </c>
    </row>
    <row r="3249" spans="1:5" ht="15" customHeight="1" x14ac:dyDescent="0.25">
      <c r="A3249" s="136" t="s">
        <v>2469</v>
      </c>
      <c r="B3249" s="136"/>
      <c r="C3249" s="136" t="s">
        <v>20579</v>
      </c>
      <c r="D3249" s="137" t="s">
        <v>3</v>
      </c>
      <c r="E3249" s="141">
        <v>2115.63</v>
      </c>
    </row>
    <row r="3250" spans="1:5" ht="15" customHeight="1" x14ac:dyDescent="0.25">
      <c r="A3250" s="136" t="s">
        <v>2470</v>
      </c>
      <c r="B3250" s="136"/>
      <c r="C3250" s="136" t="s">
        <v>20580</v>
      </c>
      <c r="D3250" s="137" t="s">
        <v>3</v>
      </c>
      <c r="E3250" s="141">
        <v>3085.44</v>
      </c>
    </row>
    <row r="3251" spans="1:5" ht="15" customHeight="1" x14ac:dyDescent="0.25">
      <c r="A3251" s="136" t="s">
        <v>2471</v>
      </c>
      <c r="B3251" s="136"/>
      <c r="C3251" s="136" t="s">
        <v>20581</v>
      </c>
      <c r="D3251" s="137" t="s">
        <v>3</v>
      </c>
      <c r="E3251" s="141">
        <v>4536.8100000000004</v>
      </c>
    </row>
    <row r="3252" spans="1:5" ht="15" customHeight="1" x14ac:dyDescent="0.25">
      <c r="A3252" s="136" t="s">
        <v>2472</v>
      </c>
      <c r="B3252" s="136"/>
      <c r="C3252" s="136" t="s">
        <v>20582</v>
      </c>
      <c r="D3252" s="137" t="s">
        <v>3</v>
      </c>
      <c r="E3252" s="141">
        <v>6657.86</v>
      </c>
    </row>
    <row r="3253" spans="1:5" ht="15" customHeight="1" x14ac:dyDescent="0.25">
      <c r="A3253" s="136" t="s">
        <v>2478</v>
      </c>
      <c r="B3253" s="136"/>
      <c r="C3253" s="136" t="s">
        <v>20583</v>
      </c>
      <c r="D3253" s="137" t="s">
        <v>3</v>
      </c>
      <c r="E3253" s="141">
        <v>2478.84</v>
      </c>
    </row>
    <row r="3254" spans="1:5" ht="15" customHeight="1" x14ac:dyDescent="0.25">
      <c r="A3254" s="136" t="s">
        <v>2479</v>
      </c>
      <c r="B3254" s="136"/>
      <c r="C3254" s="136" t="s">
        <v>20584</v>
      </c>
      <c r="D3254" s="137" t="s">
        <v>3</v>
      </c>
      <c r="E3254" s="141">
        <v>3583.47</v>
      </c>
    </row>
    <row r="3255" spans="1:5" ht="15" customHeight="1" x14ac:dyDescent="0.25">
      <c r="A3255" s="136" t="s">
        <v>2480</v>
      </c>
      <c r="B3255" s="136"/>
      <c r="C3255" s="136" t="s">
        <v>20585</v>
      </c>
      <c r="D3255" s="137" t="s">
        <v>3</v>
      </c>
      <c r="E3255" s="141">
        <v>4941.17</v>
      </c>
    </row>
    <row r="3256" spans="1:5" ht="15" customHeight="1" x14ac:dyDescent="0.25">
      <c r="A3256" s="136" t="s">
        <v>2481</v>
      </c>
      <c r="B3256" s="136"/>
      <c r="C3256" s="136" t="s">
        <v>20586</v>
      </c>
      <c r="D3256" s="137" t="s">
        <v>3</v>
      </c>
      <c r="E3256" s="141">
        <v>7352.78</v>
      </c>
    </row>
    <row r="3257" spans="1:5" ht="15" customHeight="1" x14ac:dyDescent="0.25">
      <c r="A3257" s="136" t="s">
        <v>2806</v>
      </c>
      <c r="B3257" s="136"/>
      <c r="C3257" s="136" t="s">
        <v>20587</v>
      </c>
      <c r="D3257" s="137" t="s">
        <v>39</v>
      </c>
      <c r="E3257" s="140">
        <v>98.63</v>
      </c>
    </row>
    <row r="3258" spans="1:5" ht="15" customHeight="1" x14ac:dyDescent="0.25">
      <c r="A3258" s="136" t="s">
        <v>2805</v>
      </c>
      <c r="B3258" s="136"/>
      <c r="C3258" s="136" t="s">
        <v>20588</v>
      </c>
      <c r="D3258" s="137" t="s">
        <v>39</v>
      </c>
      <c r="E3258" s="139">
        <v>150.22</v>
      </c>
    </row>
    <row r="3259" spans="1:5" ht="15" customHeight="1" x14ac:dyDescent="0.25">
      <c r="A3259" s="136" t="s">
        <v>2802</v>
      </c>
      <c r="B3259" s="136"/>
      <c r="C3259" s="136" t="s">
        <v>20589</v>
      </c>
      <c r="D3259" s="137" t="s">
        <v>3</v>
      </c>
      <c r="E3259" s="138">
        <v>8.99</v>
      </c>
    </row>
    <row r="3260" spans="1:5" ht="15" customHeight="1" x14ac:dyDescent="0.25">
      <c r="A3260" s="136" t="s">
        <v>2798</v>
      </c>
      <c r="B3260" s="136"/>
      <c r="C3260" s="136" t="s">
        <v>20590</v>
      </c>
      <c r="D3260" s="137" t="s">
        <v>39</v>
      </c>
      <c r="E3260" s="139">
        <v>168.61</v>
      </c>
    </row>
    <row r="3261" spans="1:5" ht="15" customHeight="1" x14ac:dyDescent="0.25">
      <c r="A3261" s="136" t="s">
        <v>2799</v>
      </c>
      <c r="B3261" s="136"/>
      <c r="C3261" s="136" t="s">
        <v>20591</v>
      </c>
      <c r="D3261" s="137" t="s">
        <v>39</v>
      </c>
      <c r="E3261" s="139">
        <v>145.06</v>
      </c>
    </row>
    <row r="3262" spans="1:5" ht="15" customHeight="1" x14ac:dyDescent="0.25">
      <c r="A3262" s="136" t="s">
        <v>2800</v>
      </c>
      <c r="B3262" s="136"/>
      <c r="C3262" s="136" t="s">
        <v>20592</v>
      </c>
      <c r="D3262" s="137" t="s">
        <v>3</v>
      </c>
      <c r="E3262" s="140">
        <v>18.04</v>
      </c>
    </row>
    <row r="3263" spans="1:5" ht="15" customHeight="1" x14ac:dyDescent="0.25">
      <c r="A3263" s="136" t="s">
        <v>2801</v>
      </c>
      <c r="B3263" s="136"/>
      <c r="C3263" s="136" t="s">
        <v>20593</v>
      </c>
      <c r="D3263" s="137" t="s">
        <v>3</v>
      </c>
      <c r="E3263" s="140">
        <v>20.260000000000002</v>
      </c>
    </row>
    <row r="3264" spans="1:5" ht="15" customHeight="1" x14ac:dyDescent="0.25">
      <c r="A3264" s="136" t="s">
        <v>2808</v>
      </c>
      <c r="B3264" s="136"/>
      <c r="C3264" s="136" t="s">
        <v>20594</v>
      </c>
      <c r="D3264" s="137" t="s">
        <v>3</v>
      </c>
      <c r="E3264" s="139">
        <v>106.73</v>
      </c>
    </row>
    <row r="3265" spans="1:5" ht="15" customHeight="1" x14ac:dyDescent="0.25">
      <c r="A3265" s="136" t="s">
        <v>2809</v>
      </c>
      <c r="B3265" s="136"/>
      <c r="C3265" s="136" t="s">
        <v>20595</v>
      </c>
      <c r="D3265" s="137" t="s">
        <v>3</v>
      </c>
      <c r="E3265" s="139">
        <v>122.76</v>
      </c>
    </row>
    <row r="3266" spans="1:5" ht="15" customHeight="1" x14ac:dyDescent="0.25">
      <c r="A3266" s="136" t="s">
        <v>2810</v>
      </c>
      <c r="B3266" s="136"/>
      <c r="C3266" s="136" t="s">
        <v>20596</v>
      </c>
      <c r="D3266" s="137" t="s">
        <v>3</v>
      </c>
      <c r="E3266" s="139">
        <v>134.55000000000001</v>
      </c>
    </row>
    <row r="3267" spans="1:5" ht="15" customHeight="1" x14ac:dyDescent="0.25">
      <c r="A3267" s="136" t="s">
        <v>2811</v>
      </c>
      <c r="B3267" s="136"/>
      <c r="C3267" s="136" t="s">
        <v>20597</v>
      </c>
      <c r="D3267" s="137" t="s">
        <v>3</v>
      </c>
      <c r="E3267" s="139">
        <v>189.05</v>
      </c>
    </row>
    <row r="3268" spans="1:5" ht="15" customHeight="1" x14ac:dyDescent="0.25">
      <c r="A3268" s="136" t="s">
        <v>2807</v>
      </c>
      <c r="B3268" s="136"/>
      <c r="C3268" s="136" t="s">
        <v>20598</v>
      </c>
      <c r="D3268" s="137" t="s">
        <v>3</v>
      </c>
      <c r="E3268" s="140">
        <v>94</v>
      </c>
    </row>
    <row r="3269" spans="1:5" ht="15" customHeight="1" x14ac:dyDescent="0.25">
      <c r="A3269" s="136" t="s">
        <v>2812</v>
      </c>
      <c r="B3269" s="136"/>
      <c r="C3269" s="136" t="s">
        <v>20599</v>
      </c>
      <c r="D3269" s="137" t="s">
        <v>3</v>
      </c>
      <c r="E3269" s="140">
        <v>51.49</v>
      </c>
    </row>
    <row r="3270" spans="1:5" ht="15" customHeight="1" x14ac:dyDescent="0.25">
      <c r="A3270" s="136" t="s">
        <v>2804</v>
      </c>
      <c r="B3270" s="136"/>
      <c r="C3270" s="136" t="s">
        <v>20600</v>
      </c>
      <c r="D3270" s="137" t="s">
        <v>39</v>
      </c>
      <c r="E3270" s="139">
        <v>139.26</v>
      </c>
    </row>
    <row r="3271" spans="1:5" ht="15" customHeight="1" x14ac:dyDescent="0.25">
      <c r="A3271" s="136" t="s">
        <v>2803</v>
      </c>
      <c r="B3271" s="136"/>
      <c r="C3271" s="136" t="s">
        <v>20601</v>
      </c>
      <c r="D3271" s="137" t="s">
        <v>39</v>
      </c>
      <c r="E3271" s="139">
        <v>176.23</v>
      </c>
    </row>
    <row r="3272" spans="1:5" ht="15" customHeight="1" x14ac:dyDescent="0.25">
      <c r="A3272" s="136" t="s">
        <v>2830</v>
      </c>
      <c r="B3272" s="136"/>
      <c r="C3272" s="136" t="s">
        <v>20602</v>
      </c>
      <c r="D3272" s="137" t="s">
        <v>39</v>
      </c>
      <c r="E3272" s="139">
        <v>218.13</v>
      </c>
    </row>
    <row r="3273" spans="1:5" ht="15" customHeight="1" x14ac:dyDescent="0.25">
      <c r="A3273" s="136" t="s">
        <v>2490</v>
      </c>
      <c r="B3273" s="136"/>
      <c r="C3273" s="136" t="s">
        <v>20603</v>
      </c>
      <c r="D3273" s="137" t="s">
        <v>16570</v>
      </c>
      <c r="E3273" s="141">
        <v>1447.98</v>
      </c>
    </row>
    <row r="3274" spans="1:5" ht="15" customHeight="1" x14ac:dyDescent="0.25">
      <c r="A3274" s="136" t="s">
        <v>2487</v>
      </c>
      <c r="B3274" s="136"/>
      <c r="C3274" s="136" t="s">
        <v>20604</v>
      </c>
      <c r="D3274" s="137" t="s">
        <v>16570</v>
      </c>
      <c r="E3274" s="139">
        <v>712.34</v>
      </c>
    </row>
    <row r="3275" spans="1:5" ht="15" customHeight="1" x14ac:dyDescent="0.25">
      <c r="A3275" s="136" t="s">
        <v>2488</v>
      </c>
      <c r="B3275" s="136"/>
      <c r="C3275" s="136" t="s">
        <v>20605</v>
      </c>
      <c r="D3275" s="137" t="s">
        <v>16570</v>
      </c>
      <c r="E3275" s="139">
        <v>768.21</v>
      </c>
    </row>
    <row r="3276" spans="1:5" ht="15" customHeight="1" x14ac:dyDescent="0.25">
      <c r="A3276" s="136" t="s">
        <v>2489</v>
      </c>
      <c r="B3276" s="136"/>
      <c r="C3276" s="136" t="s">
        <v>20606</v>
      </c>
      <c r="D3276" s="137" t="s">
        <v>16570</v>
      </c>
      <c r="E3276" s="139">
        <v>928.33</v>
      </c>
    </row>
    <row r="3277" spans="1:5" ht="15" customHeight="1" x14ac:dyDescent="0.25">
      <c r="A3277" s="136" t="s">
        <v>2491</v>
      </c>
      <c r="B3277" s="136"/>
      <c r="C3277" s="136" t="s">
        <v>20607</v>
      </c>
      <c r="D3277" s="137" t="s">
        <v>16570</v>
      </c>
      <c r="E3277" s="141">
        <v>1989.29</v>
      </c>
    </row>
    <row r="3278" spans="1:5" ht="15" customHeight="1" x14ac:dyDescent="0.25">
      <c r="A3278" s="136" t="s">
        <v>2831</v>
      </c>
      <c r="B3278" s="136"/>
      <c r="C3278" s="136" t="s">
        <v>20608</v>
      </c>
      <c r="D3278" s="137" t="s">
        <v>3</v>
      </c>
      <c r="E3278" s="139">
        <v>476.74</v>
      </c>
    </row>
    <row r="3279" spans="1:5" ht="15" customHeight="1" x14ac:dyDescent="0.25">
      <c r="A3279" s="136" t="s">
        <v>2819</v>
      </c>
      <c r="B3279" s="136"/>
      <c r="C3279" s="136" t="s">
        <v>20609</v>
      </c>
      <c r="D3279" s="137" t="s">
        <v>2</v>
      </c>
      <c r="E3279" s="138">
        <v>8.5</v>
      </c>
    </row>
    <row r="3280" spans="1:5" ht="15" customHeight="1" x14ac:dyDescent="0.25">
      <c r="A3280" s="136" t="s">
        <v>2820</v>
      </c>
      <c r="B3280" s="136"/>
      <c r="C3280" s="136" t="s">
        <v>20610</v>
      </c>
      <c r="D3280" s="137" t="s">
        <v>2</v>
      </c>
      <c r="E3280" s="138">
        <v>5.43</v>
      </c>
    </row>
    <row r="3281" spans="1:5" ht="15" customHeight="1" x14ac:dyDescent="0.25">
      <c r="A3281" s="136" t="s">
        <v>2821</v>
      </c>
      <c r="B3281" s="136"/>
      <c r="C3281" s="136" t="s">
        <v>20611</v>
      </c>
      <c r="D3281" s="137" t="s">
        <v>2</v>
      </c>
      <c r="E3281" s="138">
        <v>8.5</v>
      </c>
    </row>
    <row r="3282" spans="1:5" ht="15" customHeight="1" x14ac:dyDescent="0.25">
      <c r="A3282" s="136" t="s">
        <v>2823</v>
      </c>
      <c r="B3282" s="136"/>
      <c r="C3282" s="136" t="s">
        <v>20612</v>
      </c>
      <c r="D3282" s="137" t="s">
        <v>2</v>
      </c>
      <c r="E3282" s="140">
        <v>16.420000000000002</v>
      </c>
    </row>
    <row r="3283" spans="1:5" ht="15" customHeight="1" x14ac:dyDescent="0.25">
      <c r="A3283" s="136" t="s">
        <v>2822</v>
      </c>
      <c r="B3283" s="136"/>
      <c r="C3283" s="136" t="s">
        <v>20613</v>
      </c>
      <c r="D3283" s="137" t="s">
        <v>2</v>
      </c>
      <c r="E3283" s="140">
        <v>10.4</v>
      </c>
    </row>
    <row r="3284" spans="1:5" ht="15" customHeight="1" x14ac:dyDescent="0.25">
      <c r="A3284" s="136" t="s">
        <v>2816</v>
      </c>
      <c r="B3284" s="136"/>
      <c r="C3284" s="136" t="s">
        <v>20614</v>
      </c>
      <c r="D3284" s="137" t="s">
        <v>2</v>
      </c>
      <c r="E3284" s="138">
        <v>3.93</v>
      </c>
    </row>
    <row r="3285" spans="1:5" ht="15" customHeight="1" x14ac:dyDescent="0.25">
      <c r="A3285" s="136" t="s">
        <v>2817</v>
      </c>
      <c r="B3285" s="136"/>
      <c r="C3285" s="136" t="s">
        <v>20615</v>
      </c>
      <c r="D3285" s="137" t="s">
        <v>2</v>
      </c>
      <c r="E3285" s="138">
        <v>7.54</v>
      </c>
    </row>
    <row r="3286" spans="1:5" ht="15" customHeight="1" x14ac:dyDescent="0.25">
      <c r="A3286" s="136" t="s">
        <v>2818</v>
      </c>
      <c r="B3286" s="136"/>
      <c r="C3286" s="136" t="s">
        <v>20616</v>
      </c>
      <c r="D3286" s="137" t="s">
        <v>2</v>
      </c>
      <c r="E3286" s="138">
        <v>8.44</v>
      </c>
    </row>
    <row r="3287" spans="1:5" ht="15" customHeight="1" x14ac:dyDescent="0.25">
      <c r="A3287" s="136" t="s">
        <v>2792</v>
      </c>
      <c r="B3287" s="136"/>
      <c r="C3287" s="136" t="s">
        <v>20617</v>
      </c>
      <c r="D3287" s="137" t="s">
        <v>3</v>
      </c>
      <c r="E3287" s="140">
        <v>59.73</v>
      </c>
    </row>
    <row r="3288" spans="1:5" ht="15" customHeight="1" x14ac:dyDescent="0.25">
      <c r="A3288" s="136" t="s">
        <v>2793</v>
      </c>
      <c r="B3288" s="136"/>
      <c r="C3288" s="136" t="s">
        <v>20618</v>
      </c>
      <c r="D3288" s="137" t="s">
        <v>3</v>
      </c>
      <c r="E3288" s="140">
        <v>60.02</v>
      </c>
    </row>
    <row r="3289" spans="1:5" ht="15" customHeight="1" x14ac:dyDescent="0.25">
      <c r="A3289" s="136" t="s">
        <v>2825</v>
      </c>
      <c r="B3289" s="136"/>
      <c r="C3289" s="136" t="s">
        <v>20619</v>
      </c>
      <c r="D3289" s="137" t="s">
        <v>16570</v>
      </c>
      <c r="E3289" s="141">
        <v>8797.9</v>
      </c>
    </row>
    <row r="3290" spans="1:5" ht="15" customHeight="1" x14ac:dyDescent="0.25">
      <c r="A3290" s="136" t="s">
        <v>2824</v>
      </c>
      <c r="B3290" s="136"/>
      <c r="C3290" s="136" t="s">
        <v>20620</v>
      </c>
      <c r="D3290" s="137" t="s">
        <v>3</v>
      </c>
      <c r="E3290" s="141">
        <v>4814.4399999999996</v>
      </c>
    </row>
    <row r="3291" spans="1:5" ht="15" customHeight="1" x14ac:dyDescent="0.25">
      <c r="A3291" s="136" t="s">
        <v>2827</v>
      </c>
      <c r="B3291" s="136"/>
      <c r="C3291" s="136" t="s">
        <v>20621</v>
      </c>
      <c r="D3291" s="137" t="s">
        <v>16570</v>
      </c>
      <c r="E3291" s="142">
        <v>13294.28</v>
      </c>
    </row>
    <row r="3292" spans="1:5" ht="15" customHeight="1" x14ac:dyDescent="0.25">
      <c r="A3292" s="136" t="s">
        <v>2826</v>
      </c>
      <c r="B3292" s="136"/>
      <c r="C3292" s="136" t="s">
        <v>20622</v>
      </c>
      <c r="D3292" s="137" t="s">
        <v>3</v>
      </c>
      <c r="E3292" s="141">
        <v>7272.1</v>
      </c>
    </row>
    <row r="3293" spans="1:5" ht="15" customHeight="1" x14ac:dyDescent="0.25">
      <c r="A3293" s="136" t="s">
        <v>2828</v>
      </c>
      <c r="B3293" s="136"/>
      <c r="C3293" s="136" t="s">
        <v>20623</v>
      </c>
      <c r="D3293" s="137" t="s">
        <v>16570</v>
      </c>
      <c r="E3293" s="141">
        <v>1705.48</v>
      </c>
    </row>
    <row r="3294" spans="1:5" ht="15" customHeight="1" x14ac:dyDescent="0.25">
      <c r="A3294" s="136" t="s">
        <v>2829</v>
      </c>
      <c r="B3294" s="136"/>
      <c r="C3294" s="136" t="s">
        <v>20624</v>
      </c>
      <c r="D3294" s="137" t="s">
        <v>16570</v>
      </c>
      <c r="E3294" s="141">
        <v>2386.75</v>
      </c>
    </row>
    <row r="3295" spans="1:5" ht="15" customHeight="1" x14ac:dyDescent="0.25">
      <c r="A3295" s="136" t="s">
        <v>2505</v>
      </c>
      <c r="B3295" s="136"/>
      <c r="C3295" s="136" t="s">
        <v>20625</v>
      </c>
      <c r="D3295" s="137" t="s">
        <v>16570</v>
      </c>
      <c r="E3295" s="139">
        <v>390.93</v>
      </c>
    </row>
    <row r="3296" spans="1:5" ht="15" customHeight="1" x14ac:dyDescent="0.25">
      <c r="A3296" s="136" t="s">
        <v>2504</v>
      </c>
      <c r="B3296" s="136"/>
      <c r="C3296" s="136" t="s">
        <v>20626</v>
      </c>
      <c r="D3296" s="137" t="s">
        <v>3</v>
      </c>
      <c r="E3296" s="139">
        <v>166.95</v>
      </c>
    </row>
    <row r="3297" spans="1:5" ht="15" customHeight="1" x14ac:dyDescent="0.25">
      <c r="A3297" s="136" t="s">
        <v>2507</v>
      </c>
      <c r="B3297" s="136"/>
      <c r="C3297" s="136" t="s">
        <v>20627</v>
      </c>
      <c r="D3297" s="137" t="s">
        <v>16570</v>
      </c>
      <c r="E3297" s="139">
        <v>623.46</v>
      </c>
    </row>
    <row r="3298" spans="1:5" ht="15" customHeight="1" x14ac:dyDescent="0.25">
      <c r="A3298" s="136" t="s">
        <v>2506</v>
      </c>
      <c r="B3298" s="136"/>
      <c r="C3298" s="136" t="s">
        <v>20628</v>
      </c>
      <c r="D3298" s="137" t="s">
        <v>3</v>
      </c>
      <c r="E3298" s="139">
        <v>265.39999999999998</v>
      </c>
    </row>
    <row r="3299" spans="1:5" ht="15" customHeight="1" x14ac:dyDescent="0.25">
      <c r="A3299" s="136" t="s">
        <v>2509</v>
      </c>
      <c r="B3299" s="136"/>
      <c r="C3299" s="136" t="s">
        <v>20629</v>
      </c>
      <c r="D3299" s="137" t="s">
        <v>16570</v>
      </c>
      <c r="E3299" s="139">
        <v>928.13</v>
      </c>
    </row>
    <row r="3300" spans="1:5" ht="15" customHeight="1" x14ac:dyDescent="0.25">
      <c r="A3300" s="136" t="s">
        <v>2508</v>
      </c>
      <c r="B3300" s="136"/>
      <c r="C3300" s="136" t="s">
        <v>20630</v>
      </c>
      <c r="D3300" s="137" t="s">
        <v>3</v>
      </c>
      <c r="E3300" s="139">
        <v>388.55</v>
      </c>
    </row>
    <row r="3301" spans="1:5" ht="15" customHeight="1" x14ac:dyDescent="0.25">
      <c r="A3301" s="136" t="s">
        <v>2511</v>
      </c>
      <c r="B3301" s="136"/>
      <c r="C3301" s="136" t="s">
        <v>20631</v>
      </c>
      <c r="D3301" s="137" t="s">
        <v>16570</v>
      </c>
      <c r="E3301" s="141">
        <v>1382.04</v>
      </c>
    </row>
    <row r="3302" spans="1:5" ht="15" customHeight="1" x14ac:dyDescent="0.25">
      <c r="A3302" s="136" t="s">
        <v>2510</v>
      </c>
      <c r="B3302" s="136"/>
      <c r="C3302" s="136" t="s">
        <v>20632</v>
      </c>
      <c r="D3302" s="137" t="s">
        <v>3</v>
      </c>
      <c r="E3302" s="139">
        <v>518.79999999999995</v>
      </c>
    </row>
    <row r="3303" spans="1:5" ht="15" customHeight="1" x14ac:dyDescent="0.25">
      <c r="A3303" s="136" t="s">
        <v>2513</v>
      </c>
      <c r="B3303" s="136"/>
      <c r="C3303" s="136" t="s">
        <v>20633</v>
      </c>
      <c r="D3303" s="137" t="s">
        <v>16570</v>
      </c>
      <c r="E3303" s="141">
        <v>2564.35</v>
      </c>
    </row>
    <row r="3304" spans="1:5" ht="15" customHeight="1" x14ac:dyDescent="0.25">
      <c r="A3304" s="136" t="s">
        <v>2512</v>
      </c>
      <c r="B3304" s="136"/>
      <c r="C3304" s="136" t="s">
        <v>20634</v>
      </c>
      <c r="D3304" s="137" t="s">
        <v>3</v>
      </c>
      <c r="E3304" s="139">
        <v>719.96</v>
      </c>
    </row>
    <row r="3305" spans="1:5" ht="15" customHeight="1" x14ac:dyDescent="0.25">
      <c r="A3305" s="136" t="s">
        <v>2493</v>
      </c>
      <c r="B3305" s="136"/>
      <c r="C3305" s="136" t="s">
        <v>20635</v>
      </c>
      <c r="D3305" s="137" t="s">
        <v>16570</v>
      </c>
      <c r="E3305" s="139">
        <v>136.49</v>
      </c>
    </row>
    <row r="3306" spans="1:5" ht="15" customHeight="1" x14ac:dyDescent="0.25">
      <c r="A3306" s="136" t="s">
        <v>2492</v>
      </c>
      <c r="B3306" s="136"/>
      <c r="C3306" s="136" t="s">
        <v>20636</v>
      </c>
      <c r="D3306" s="137" t="s">
        <v>3</v>
      </c>
      <c r="E3306" s="140">
        <v>49.8</v>
      </c>
    </row>
    <row r="3307" spans="1:5" ht="15" customHeight="1" x14ac:dyDescent="0.25">
      <c r="A3307" s="136" t="s">
        <v>2495</v>
      </c>
      <c r="B3307" s="136"/>
      <c r="C3307" s="136" t="s">
        <v>20637</v>
      </c>
      <c r="D3307" s="137" t="s">
        <v>16570</v>
      </c>
      <c r="E3307" s="139">
        <v>267.05</v>
      </c>
    </row>
    <row r="3308" spans="1:5" ht="15" customHeight="1" x14ac:dyDescent="0.25">
      <c r="A3308" s="136" t="s">
        <v>2494</v>
      </c>
      <c r="B3308" s="136"/>
      <c r="C3308" s="136" t="s">
        <v>20638</v>
      </c>
      <c r="D3308" s="137" t="s">
        <v>3</v>
      </c>
      <c r="E3308" s="140">
        <v>94.27</v>
      </c>
    </row>
    <row r="3309" spans="1:5" ht="15" customHeight="1" x14ac:dyDescent="0.25">
      <c r="A3309" s="136" t="s">
        <v>2497</v>
      </c>
      <c r="B3309" s="136"/>
      <c r="C3309" s="136" t="s">
        <v>20639</v>
      </c>
      <c r="D3309" s="137" t="s">
        <v>16570</v>
      </c>
      <c r="E3309" s="139">
        <v>437.13</v>
      </c>
    </row>
    <row r="3310" spans="1:5" ht="15" customHeight="1" x14ac:dyDescent="0.25">
      <c r="A3310" s="136" t="s">
        <v>2496</v>
      </c>
      <c r="B3310" s="136"/>
      <c r="C3310" s="136" t="s">
        <v>20640</v>
      </c>
      <c r="D3310" s="137" t="s">
        <v>3</v>
      </c>
      <c r="E3310" s="139">
        <v>149.69999999999999</v>
      </c>
    </row>
    <row r="3311" spans="1:5" ht="15" customHeight="1" x14ac:dyDescent="0.25">
      <c r="A3311" s="136" t="s">
        <v>2499</v>
      </c>
      <c r="B3311" s="136"/>
      <c r="C3311" s="136" t="s">
        <v>20641</v>
      </c>
      <c r="D3311" s="137" t="s">
        <v>16570</v>
      </c>
      <c r="E3311" s="139">
        <v>669.87</v>
      </c>
    </row>
    <row r="3312" spans="1:5" ht="15" customHeight="1" x14ac:dyDescent="0.25">
      <c r="A3312" s="136" t="s">
        <v>2498</v>
      </c>
      <c r="B3312" s="136"/>
      <c r="C3312" s="136" t="s">
        <v>20642</v>
      </c>
      <c r="D3312" s="137" t="s">
        <v>3</v>
      </c>
      <c r="E3312" s="139">
        <v>214.37</v>
      </c>
    </row>
    <row r="3313" spans="1:5" ht="15" customHeight="1" x14ac:dyDescent="0.25">
      <c r="A3313" s="136" t="s">
        <v>2501</v>
      </c>
      <c r="B3313" s="136"/>
      <c r="C3313" s="136" t="s">
        <v>20643</v>
      </c>
      <c r="D3313" s="137" t="s">
        <v>16570</v>
      </c>
      <c r="E3313" s="139">
        <v>986.12</v>
      </c>
    </row>
    <row r="3314" spans="1:5" ht="15" customHeight="1" x14ac:dyDescent="0.25">
      <c r="A3314" s="136" t="s">
        <v>2500</v>
      </c>
      <c r="B3314" s="136"/>
      <c r="C3314" s="136" t="s">
        <v>20644</v>
      </c>
      <c r="D3314" s="137" t="s">
        <v>3</v>
      </c>
      <c r="E3314" s="139">
        <v>286.64</v>
      </c>
    </row>
    <row r="3315" spans="1:5" ht="15" customHeight="1" x14ac:dyDescent="0.25">
      <c r="A3315" s="136" t="s">
        <v>2503</v>
      </c>
      <c r="B3315" s="136"/>
      <c r="C3315" s="136" t="s">
        <v>20645</v>
      </c>
      <c r="D3315" s="137" t="s">
        <v>16570</v>
      </c>
      <c r="E3315" s="141">
        <v>1851.21</v>
      </c>
    </row>
    <row r="3316" spans="1:5" ht="15" customHeight="1" x14ac:dyDescent="0.25">
      <c r="A3316" s="136" t="s">
        <v>2502</v>
      </c>
      <c r="B3316" s="136"/>
      <c r="C3316" s="136" t="s">
        <v>20646</v>
      </c>
      <c r="D3316" s="137" t="s">
        <v>3</v>
      </c>
      <c r="E3316" s="139">
        <v>394.26</v>
      </c>
    </row>
    <row r="3317" spans="1:5" ht="15" customHeight="1" x14ac:dyDescent="0.25">
      <c r="A3317" s="136" t="s">
        <v>2515</v>
      </c>
      <c r="B3317" s="136"/>
      <c r="C3317" s="136" t="s">
        <v>20647</v>
      </c>
      <c r="D3317" s="137" t="s">
        <v>16570</v>
      </c>
      <c r="E3317" s="139">
        <v>500.94</v>
      </c>
    </row>
    <row r="3318" spans="1:5" ht="15" customHeight="1" x14ac:dyDescent="0.25">
      <c r="A3318" s="136" t="s">
        <v>2514</v>
      </c>
      <c r="B3318" s="136"/>
      <c r="C3318" s="136" t="s">
        <v>20648</v>
      </c>
      <c r="D3318" s="137" t="s">
        <v>3</v>
      </c>
      <c r="E3318" s="139">
        <v>250.34</v>
      </c>
    </row>
    <row r="3319" spans="1:5" ht="15" customHeight="1" x14ac:dyDescent="0.25">
      <c r="A3319" s="136" t="s">
        <v>2517</v>
      </c>
      <c r="B3319" s="136"/>
      <c r="C3319" s="136" t="s">
        <v>20649</v>
      </c>
      <c r="D3319" s="137" t="s">
        <v>16570</v>
      </c>
      <c r="E3319" s="139">
        <v>794.8</v>
      </c>
    </row>
    <row r="3320" spans="1:5" ht="15" customHeight="1" x14ac:dyDescent="0.25">
      <c r="A3320" s="136" t="s">
        <v>2516</v>
      </c>
      <c r="B3320" s="136"/>
      <c r="C3320" s="136" t="s">
        <v>20650</v>
      </c>
      <c r="D3320" s="137" t="s">
        <v>3</v>
      </c>
      <c r="E3320" s="139">
        <v>397.74</v>
      </c>
    </row>
    <row r="3321" spans="1:5" ht="15" customHeight="1" x14ac:dyDescent="0.25">
      <c r="A3321" s="136" t="s">
        <v>2519</v>
      </c>
      <c r="B3321" s="136"/>
      <c r="C3321" s="136" t="s">
        <v>20651</v>
      </c>
      <c r="D3321" s="137" t="s">
        <v>16570</v>
      </c>
      <c r="E3321" s="141">
        <v>1186.4000000000001</v>
      </c>
    </row>
    <row r="3322" spans="1:5" ht="15" customHeight="1" x14ac:dyDescent="0.25">
      <c r="A3322" s="136" t="s">
        <v>2518</v>
      </c>
      <c r="B3322" s="136"/>
      <c r="C3322" s="136" t="s">
        <v>20652</v>
      </c>
      <c r="D3322" s="137" t="s">
        <v>3</v>
      </c>
      <c r="E3322" s="139">
        <v>582.67999999999995</v>
      </c>
    </row>
    <row r="3323" spans="1:5" ht="15" customHeight="1" x14ac:dyDescent="0.25">
      <c r="A3323" s="136" t="s">
        <v>2521</v>
      </c>
      <c r="B3323" s="136"/>
      <c r="C3323" s="136" t="s">
        <v>20653</v>
      </c>
      <c r="D3323" s="137" t="s">
        <v>16570</v>
      </c>
      <c r="E3323" s="141">
        <v>1777.97</v>
      </c>
    </row>
    <row r="3324" spans="1:5" ht="15" customHeight="1" x14ac:dyDescent="0.25">
      <c r="A3324" s="136" t="s">
        <v>2520</v>
      </c>
      <c r="B3324" s="136"/>
      <c r="C3324" s="136" t="s">
        <v>20654</v>
      </c>
      <c r="D3324" s="137" t="s">
        <v>3</v>
      </c>
      <c r="E3324" s="139">
        <v>780.16</v>
      </c>
    </row>
    <row r="3325" spans="1:5" ht="15" customHeight="1" x14ac:dyDescent="0.25">
      <c r="A3325" s="136" t="s">
        <v>2523</v>
      </c>
      <c r="B3325" s="136"/>
      <c r="C3325" s="136" t="s">
        <v>20655</v>
      </c>
      <c r="D3325" s="137" t="s">
        <v>16570</v>
      </c>
      <c r="E3325" s="141">
        <v>3285.66</v>
      </c>
    </row>
    <row r="3326" spans="1:5" ht="15" customHeight="1" x14ac:dyDescent="0.25">
      <c r="A3326" s="136" t="s">
        <v>2522</v>
      </c>
      <c r="B3326" s="136"/>
      <c r="C3326" s="136" t="s">
        <v>20656</v>
      </c>
      <c r="D3326" s="137" t="s">
        <v>3</v>
      </c>
      <c r="E3326" s="141">
        <v>1080.96</v>
      </c>
    </row>
    <row r="3327" spans="1:5" ht="15" customHeight="1" x14ac:dyDescent="0.25">
      <c r="A3327" s="136" t="s">
        <v>2763</v>
      </c>
      <c r="B3327" s="136"/>
      <c r="C3327" s="136" t="s">
        <v>20657</v>
      </c>
      <c r="D3327" s="137" t="s">
        <v>3</v>
      </c>
      <c r="E3327" s="140">
        <v>63.05</v>
      </c>
    </row>
    <row r="3328" spans="1:5" ht="15" customHeight="1" x14ac:dyDescent="0.25">
      <c r="A3328" s="136" t="s">
        <v>2764</v>
      </c>
      <c r="B3328" s="136"/>
      <c r="C3328" s="136" t="s">
        <v>20658</v>
      </c>
      <c r="D3328" s="137" t="s">
        <v>3</v>
      </c>
      <c r="E3328" s="140">
        <v>70.180000000000007</v>
      </c>
    </row>
    <row r="3329" spans="1:5" ht="15" customHeight="1" x14ac:dyDescent="0.25">
      <c r="A3329" s="136" t="s">
        <v>2765</v>
      </c>
      <c r="B3329" s="136"/>
      <c r="C3329" s="136" t="s">
        <v>20659</v>
      </c>
      <c r="D3329" s="137" t="s">
        <v>3</v>
      </c>
      <c r="E3329" s="140">
        <v>80</v>
      </c>
    </row>
    <row r="3330" spans="1:5" ht="15" customHeight="1" x14ac:dyDescent="0.25">
      <c r="A3330" s="136" t="s">
        <v>2766</v>
      </c>
      <c r="B3330" s="136"/>
      <c r="C3330" s="136" t="s">
        <v>20660</v>
      </c>
      <c r="D3330" s="137" t="s">
        <v>3</v>
      </c>
      <c r="E3330" s="140">
        <v>88.44</v>
      </c>
    </row>
    <row r="3331" spans="1:5" ht="15" customHeight="1" x14ac:dyDescent="0.25">
      <c r="A3331" s="136" t="s">
        <v>2767</v>
      </c>
      <c r="B3331" s="136"/>
      <c r="C3331" s="136" t="s">
        <v>20661</v>
      </c>
      <c r="D3331" s="137" t="s">
        <v>3</v>
      </c>
      <c r="E3331" s="140">
        <v>98.27</v>
      </c>
    </row>
    <row r="3332" spans="1:5" ht="15" customHeight="1" x14ac:dyDescent="0.25">
      <c r="A3332" s="136" t="s">
        <v>2746</v>
      </c>
      <c r="B3332" s="136"/>
      <c r="C3332" s="136" t="s">
        <v>20662</v>
      </c>
      <c r="D3332" s="137" t="s">
        <v>3</v>
      </c>
      <c r="E3332" s="140">
        <v>44.92</v>
      </c>
    </row>
    <row r="3333" spans="1:5" ht="15" customHeight="1" x14ac:dyDescent="0.25">
      <c r="A3333" s="136" t="s">
        <v>2747</v>
      </c>
      <c r="B3333" s="136"/>
      <c r="C3333" s="136" t="s">
        <v>20663</v>
      </c>
      <c r="D3333" s="137" t="s">
        <v>3</v>
      </c>
      <c r="E3333" s="140">
        <v>52.62</v>
      </c>
    </row>
    <row r="3334" spans="1:5" ht="15" customHeight="1" x14ac:dyDescent="0.25">
      <c r="A3334" s="136" t="s">
        <v>2748</v>
      </c>
      <c r="B3334" s="136"/>
      <c r="C3334" s="136" t="s">
        <v>20664</v>
      </c>
      <c r="D3334" s="137" t="s">
        <v>3</v>
      </c>
      <c r="E3334" s="140">
        <v>61.18</v>
      </c>
    </row>
    <row r="3335" spans="1:5" ht="15" customHeight="1" x14ac:dyDescent="0.25">
      <c r="A3335" s="136" t="s">
        <v>2749</v>
      </c>
      <c r="B3335" s="136"/>
      <c r="C3335" s="136" t="s">
        <v>20665</v>
      </c>
      <c r="D3335" s="137" t="s">
        <v>3</v>
      </c>
      <c r="E3335" s="140">
        <v>50.8</v>
      </c>
    </row>
    <row r="3336" spans="1:5" ht="15" customHeight="1" x14ac:dyDescent="0.25">
      <c r="A3336" s="136" t="s">
        <v>2750</v>
      </c>
      <c r="B3336" s="136"/>
      <c r="C3336" s="136" t="s">
        <v>20666</v>
      </c>
      <c r="D3336" s="137" t="s">
        <v>3</v>
      </c>
      <c r="E3336" s="140">
        <v>59.29</v>
      </c>
    </row>
    <row r="3337" spans="1:5" ht="15" customHeight="1" x14ac:dyDescent="0.25">
      <c r="A3337" s="136" t="s">
        <v>2751</v>
      </c>
      <c r="B3337" s="136"/>
      <c r="C3337" s="136" t="s">
        <v>20667</v>
      </c>
      <c r="D3337" s="137" t="s">
        <v>3</v>
      </c>
      <c r="E3337" s="140">
        <v>64.5</v>
      </c>
    </row>
    <row r="3338" spans="1:5" ht="15" customHeight="1" x14ac:dyDescent="0.25">
      <c r="A3338" s="136" t="s">
        <v>2752</v>
      </c>
      <c r="B3338" s="136"/>
      <c r="C3338" s="136" t="s">
        <v>20668</v>
      </c>
      <c r="D3338" s="137" t="s">
        <v>3</v>
      </c>
      <c r="E3338" s="140">
        <v>74.489999999999995</v>
      </c>
    </row>
    <row r="3339" spans="1:5" ht="15" customHeight="1" x14ac:dyDescent="0.25">
      <c r="A3339" s="136" t="s">
        <v>2753</v>
      </c>
      <c r="B3339" s="136"/>
      <c r="C3339" s="136" t="s">
        <v>20669</v>
      </c>
      <c r="D3339" s="137" t="s">
        <v>3</v>
      </c>
      <c r="E3339" s="140">
        <v>55.74</v>
      </c>
    </row>
    <row r="3340" spans="1:5" ht="15" customHeight="1" x14ac:dyDescent="0.25">
      <c r="A3340" s="136" t="s">
        <v>2754</v>
      </c>
      <c r="B3340" s="136"/>
      <c r="C3340" s="136" t="s">
        <v>20670</v>
      </c>
      <c r="D3340" s="137" t="s">
        <v>3</v>
      </c>
      <c r="E3340" s="140">
        <v>62.48</v>
      </c>
    </row>
    <row r="3341" spans="1:5" ht="15" customHeight="1" x14ac:dyDescent="0.25">
      <c r="A3341" s="136" t="s">
        <v>2755</v>
      </c>
      <c r="B3341" s="136"/>
      <c r="C3341" s="136" t="s">
        <v>20671</v>
      </c>
      <c r="D3341" s="137" t="s">
        <v>3</v>
      </c>
      <c r="E3341" s="140">
        <v>69.75</v>
      </c>
    </row>
    <row r="3342" spans="1:5" ht="15" customHeight="1" x14ac:dyDescent="0.25">
      <c r="A3342" s="136" t="s">
        <v>2756</v>
      </c>
      <c r="B3342" s="136"/>
      <c r="C3342" s="136" t="s">
        <v>20672</v>
      </c>
      <c r="D3342" s="137" t="s">
        <v>3</v>
      </c>
      <c r="E3342" s="140">
        <v>78.5</v>
      </c>
    </row>
    <row r="3343" spans="1:5" ht="15" customHeight="1" x14ac:dyDescent="0.25">
      <c r="A3343" s="136" t="s">
        <v>2757</v>
      </c>
      <c r="B3343" s="136"/>
      <c r="C3343" s="136" t="s">
        <v>20673</v>
      </c>
      <c r="D3343" s="137" t="s">
        <v>3</v>
      </c>
      <c r="E3343" s="140">
        <v>87.63</v>
      </c>
    </row>
    <row r="3344" spans="1:5" ht="15" customHeight="1" x14ac:dyDescent="0.25">
      <c r="A3344" s="136" t="s">
        <v>2758</v>
      </c>
      <c r="B3344" s="136"/>
      <c r="C3344" s="136" t="s">
        <v>20674</v>
      </c>
      <c r="D3344" s="137" t="s">
        <v>3</v>
      </c>
      <c r="E3344" s="140">
        <v>60.67</v>
      </c>
    </row>
    <row r="3345" spans="1:5" ht="15" customHeight="1" x14ac:dyDescent="0.25">
      <c r="A3345" s="136" t="s">
        <v>2759</v>
      </c>
      <c r="B3345" s="136"/>
      <c r="C3345" s="136" t="s">
        <v>20675</v>
      </c>
      <c r="D3345" s="137" t="s">
        <v>3</v>
      </c>
      <c r="E3345" s="140">
        <v>66.37</v>
      </c>
    </row>
    <row r="3346" spans="1:5" ht="15" customHeight="1" x14ac:dyDescent="0.25">
      <c r="A3346" s="136" t="s">
        <v>2760</v>
      </c>
      <c r="B3346" s="136"/>
      <c r="C3346" s="136" t="s">
        <v>20676</v>
      </c>
      <c r="D3346" s="137" t="s">
        <v>3</v>
      </c>
      <c r="E3346" s="140">
        <v>75.06</v>
      </c>
    </row>
    <row r="3347" spans="1:5" ht="15" customHeight="1" x14ac:dyDescent="0.25">
      <c r="A3347" s="136" t="s">
        <v>2761</v>
      </c>
      <c r="B3347" s="136"/>
      <c r="C3347" s="136" t="s">
        <v>20677</v>
      </c>
      <c r="D3347" s="137" t="s">
        <v>3</v>
      </c>
      <c r="E3347" s="140">
        <v>83.38</v>
      </c>
    </row>
    <row r="3348" spans="1:5" ht="15" customHeight="1" x14ac:dyDescent="0.25">
      <c r="A3348" s="136" t="s">
        <v>2762</v>
      </c>
      <c r="B3348" s="136"/>
      <c r="C3348" s="136" t="s">
        <v>20678</v>
      </c>
      <c r="D3348" s="137" t="s">
        <v>3</v>
      </c>
      <c r="E3348" s="140">
        <v>92.51</v>
      </c>
    </row>
    <row r="3349" spans="1:5" ht="15" customHeight="1" x14ac:dyDescent="0.25">
      <c r="A3349" s="136" t="s">
        <v>2787</v>
      </c>
      <c r="B3349" s="136"/>
      <c r="C3349" s="136" t="s">
        <v>20679</v>
      </c>
      <c r="D3349" s="137" t="s">
        <v>3</v>
      </c>
      <c r="E3349" s="140">
        <v>74.97</v>
      </c>
    </row>
    <row r="3350" spans="1:5" ht="15" customHeight="1" x14ac:dyDescent="0.25">
      <c r="A3350" s="136" t="s">
        <v>2788</v>
      </c>
      <c r="B3350" s="136"/>
      <c r="C3350" s="136" t="s">
        <v>20680</v>
      </c>
      <c r="D3350" s="137" t="s">
        <v>3</v>
      </c>
      <c r="E3350" s="140">
        <v>78.56</v>
      </c>
    </row>
    <row r="3351" spans="1:5" ht="15" customHeight="1" x14ac:dyDescent="0.25">
      <c r="A3351" s="136" t="s">
        <v>2789</v>
      </c>
      <c r="B3351" s="136"/>
      <c r="C3351" s="136" t="s">
        <v>20681</v>
      </c>
      <c r="D3351" s="137" t="s">
        <v>3</v>
      </c>
      <c r="E3351" s="140">
        <v>81.96</v>
      </c>
    </row>
    <row r="3352" spans="1:5" ht="15" customHeight="1" x14ac:dyDescent="0.25">
      <c r="A3352" s="136" t="s">
        <v>2790</v>
      </c>
      <c r="B3352" s="136"/>
      <c r="C3352" s="136" t="s">
        <v>20682</v>
      </c>
      <c r="D3352" s="137" t="s">
        <v>3</v>
      </c>
      <c r="E3352" s="140">
        <v>86.04</v>
      </c>
    </row>
    <row r="3353" spans="1:5" ht="15" customHeight="1" x14ac:dyDescent="0.25">
      <c r="A3353" s="136" t="s">
        <v>2791</v>
      </c>
      <c r="B3353" s="136"/>
      <c r="C3353" s="136" t="s">
        <v>20683</v>
      </c>
      <c r="D3353" s="137" t="s">
        <v>3</v>
      </c>
      <c r="E3353" s="140">
        <v>89.7</v>
      </c>
    </row>
    <row r="3354" spans="1:5" ht="15" customHeight="1" x14ac:dyDescent="0.25">
      <c r="A3354" s="136" t="s">
        <v>2768</v>
      </c>
      <c r="B3354" s="136"/>
      <c r="C3354" s="136" t="s">
        <v>20684</v>
      </c>
      <c r="D3354" s="137" t="s">
        <v>3</v>
      </c>
      <c r="E3354" s="140">
        <v>45.85</v>
      </c>
    </row>
    <row r="3355" spans="1:5" ht="15" customHeight="1" x14ac:dyDescent="0.25">
      <c r="A3355" s="136" t="s">
        <v>2769</v>
      </c>
      <c r="B3355" s="136"/>
      <c r="C3355" s="136" t="s">
        <v>20685</v>
      </c>
      <c r="D3355" s="137" t="s">
        <v>3</v>
      </c>
      <c r="E3355" s="140">
        <v>49.29</v>
      </c>
    </row>
    <row r="3356" spans="1:5" ht="15" customHeight="1" x14ac:dyDescent="0.25">
      <c r="A3356" s="136" t="s">
        <v>2770</v>
      </c>
      <c r="B3356" s="136"/>
      <c r="C3356" s="136" t="s">
        <v>20686</v>
      </c>
      <c r="D3356" s="137" t="s">
        <v>3</v>
      </c>
      <c r="E3356" s="140">
        <v>51.78</v>
      </c>
    </row>
    <row r="3357" spans="1:5" ht="15" customHeight="1" x14ac:dyDescent="0.25">
      <c r="A3357" s="136" t="s">
        <v>2771</v>
      </c>
      <c r="B3357" s="136"/>
      <c r="C3357" s="136" t="s">
        <v>20687</v>
      </c>
      <c r="D3357" s="137" t="s">
        <v>3</v>
      </c>
      <c r="E3357" s="140">
        <v>54.73</v>
      </c>
    </row>
    <row r="3358" spans="1:5" ht="15" customHeight="1" x14ac:dyDescent="0.25">
      <c r="A3358" s="136" t="s">
        <v>2772</v>
      </c>
      <c r="B3358" s="136"/>
      <c r="C3358" s="136" t="s">
        <v>20688</v>
      </c>
      <c r="D3358" s="137" t="s">
        <v>3</v>
      </c>
      <c r="E3358" s="140">
        <v>58.31</v>
      </c>
    </row>
    <row r="3359" spans="1:5" ht="15" customHeight="1" x14ac:dyDescent="0.25">
      <c r="A3359" s="136" t="s">
        <v>2773</v>
      </c>
      <c r="B3359" s="136"/>
      <c r="C3359" s="136" t="s">
        <v>20689</v>
      </c>
      <c r="D3359" s="137" t="s">
        <v>3</v>
      </c>
      <c r="E3359" s="140">
        <v>57.65</v>
      </c>
    </row>
    <row r="3360" spans="1:5" ht="15" customHeight="1" x14ac:dyDescent="0.25">
      <c r="A3360" s="136" t="s">
        <v>2774</v>
      </c>
      <c r="B3360" s="136"/>
      <c r="C3360" s="136" t="s">
        <v>20690</v>
      </c>
      <c r="D3360" s="137" t="s">
        <v>3</v>
      </c>
      <c r="E3360" s="140">
        <v>60.11</v>
      </c>
    </row>
    <row r="3361" spans="1:5" ht="15" customHeight="1" x14ac:dyDescent="0.25">
      <c r="A3361" s="136" t="s">
        <v>2775</v>
      </c>
      <c r="B3361" s="136"/>
      <c r="C3361" s="136" t="s">
        <v>20691</v>
      </c>
      <c r="D3361" s="137" t="s">
        <v>3</v>
      </c>
      <c r="E3361" s="140">
        <v>64.569999999999993</v>
      </c>
    </row>
    <row r="3362" spans="1:5" ht="15" customHeight="1" x14ac:dyDescent="0.25">
      <c r="A3362" s="136" t="s">
        <v>2776</v>
      </c>
      <c r="B3362" s="136"/>
      <c r="C3362" s="136" t="s">
        <v>20692</v>
      </c>
      <c r="D3362" s="137" t="s">
        <v>3</v>
      </c>
      <c r="E3362" s="140">
        <v>68.33</v>
      </c>
    </row>
    <row r="3363" spans="1:5" ht="15" customHeight="1" x14ac:dyDescent="0.25">
      <c r="A3363" s="136" t="s">
        <v>2777</v>
      </c>
      <c r="B3363" s="136"/>
      <c r="C3363" s="136" t="s">
        <v>20693</v>
      </c>
      <c r="D3363" s="137" t="s">
        <v>3</v>
      </c>
      <c r="E3363" s="140">
        <v>63.79</v>
      </c>
    </row>
    <row r="3364" spans="1:5" ht="15" customHeight="1" x14ac:dyDescent="0.25">
      <c r="A3364" s="136" t="s">
        <v>2778</v>
      </c>
      <c r="B3364" s="136"/>
      <c r="C3364" s="136" t="s">
        <v>20694</v>
      </c>
      <c r="D3364" s="137" t="s">
        <v>3</v>
      </c>
      <c r="E3364" s="140">
        <v>65</v>
      </c>
    </row>
    <row r="3365" spans="1:5" ht="15" customHeight="1" x14ac:dyDescent="0.25">
      <c r="A3365" s="136" t="s">
        <v>2779</v>
      </c>
      <c r="B3365" s="136"/>
      <c r="C3365" s="136" t="s">
        <v>20695</v>
      </c>
      <c r="D3365" s="137" t="s">
        <v>3</v>
      </c>
      <c r="E3365" s="140">
        <v>69.45</v>
      </c>
    </row>
    <row r="3366" spans="1:5" ht="15" customHeight="1" x14ac:dyDescent="0.25">
      <c r="A3366" s="136" t="s">
        <v>2780</v>
      </c>
      <c r="B3366" s="136"/>
      <c r="C3366" s="136" t="s">
        <v>20696</v>
      </c>
      <c r="D3366" s="137" t="s">
        <v>3</v>
      </c>
      <c r="E3366" s="140">
        <v>74.03</v>
      </c>
    </row>
    <row r="3367" spans="1:5" ht="15" customHeight="1" x14ac:dyDescent="0.25">
      <c r="A3367" s="136" t="s">
        <v>2781</v>
      </c>
      <c r="B3367" s="136"/>
      <c r="C3367" s="136" t="s">
        <v>20697</v>
      </c>
      <c r="D3367" s="137" t="s">
        <v>3</v>
      </c>
      <c r="E3367" s="140">
        <v>77.73</v>
      </c>
    </row>
    <row r="3368" spans="1:5" ht="15" customHeight="1" x14ac:dyDescent="0.25">
      <c r="A3368" s="136" t="s">
        <v>2782</v>
      </c>
      <c r="B3368" s="136"/>
      <c r="C3368" s="136" t="s">
        <v>20698</v>
      </c>
      <c r="D3368" s="137" t="s">
        <v>3</v>
      </c>
      <c r="E3368" s="140">
        <v>69.040000000000006</v>
      </c>
    </row>
    <row r="3369" spans="1:5" ht="15" customHeight="1" x14ac:dyDescent="0.25">
      <c r="A3369" s="136" t="s">
        <v>2783</v>
      </c>
      <c r="B3369" s="136"/>
      <c r="C3369" s="136" t="s">
        <v>20699</v>
      </c>
      <c r="D3369" s="137" t="s">
        <v>3</v>
      </c>
      <c r="E3369" s="140">
        <v>71.680000000000007</v>
      </c>
    </row>
    <row r="3370" spans="1:5" ht="15" customHeight="1" x14ac:dyDescent="0.25">
      <c r="A3370" s="136" t="s">
        <v>2784</v>
      </c>
      <c r="B3370" s="136"/>
      <c r="C3370" s="136" t="s">
        <v>20700</v>
      </c>
      <c r="D3370" s="137" t="s">
        <v>3</v>
      </c>
      <c r="E3370" s="140">
        <v>75.77</v>
      </c>
    </row>
    <row r="3371" spans="1:5" ht="15" customHeight="1" x14ac:dyDescent="0.25">
      <c r="A3371" s="136" t="s">
        <v>2785</v>
      </c>
      <c r="B3371" s="136"/>
      <c r="C3371" s="136" t="s">
        <v>20701</v>
      </c>
      <c r="D3371" s="137" t="s">
        <v>3</v>
      </c>
      <c r="E3371" s="140">
        <v>79.73</v>
      </c>
    </row>
    <row r="3372" spans="1:5" ht="15" customHeight="1" x14ac:dyDescent="0.25">
      <c r="A3372" s="136" t="s">
        <v>2786</v>
      </c>
      <c r="B3372" s="136"/>
      <c r="C3372" s="136" t="s">
        <v>20702</v>
      </c>
      <c r="D3372" s="137" t="s">
        <v>3</v>
      </c>
      <c r="E3372" s="140">
        <v>83.81</v>
      </c>
    </row>
    <row r="3373" spans="1:5" ht="15" customHeight="1" x14ac:dyDescent="0.25">
      <c r="A3373" s="136" t="s">
        <v>2742</v>
      </c>
      <c r="B3373" s="136"/>
      <c r="C3373" s="136" t="s">
        <v>20703</v>
      </c>
      <c r="D3373" s="137" t="s">
        <v>3</v>
      </c>
      <c r="E3373" s="140">
        <v>23.42</v>
      </c>
    </row>
    <row r="3374" spans="1:5" ht="15" customHeight="1" x14ac:dyDescent="0.25">
      <c r="A3374" s="136" t="s">
        <v>2743</v>
      </c>
      <c r="B3374" s="136"/>
      <c r="C3374" s="136" t="s">
        <v>20704</v>
      </c>
      <c r="D3374" s="137" t="s">
        <v>3</v>
      </c>
      <c r="E3374" s="140">
        <v>25.99</v>
      </c>
    </row>
    <row r="3375" spans="1:5" ht="15" customHeight="1" x14ac:dyDescent="0.25">
      <c r="A3375" s="136" t="s">
        <v>2744</v>
      </c>
      <c r="B3375" s="136"/>
      <c r="C3375" s="136" t="s">
        <v>20705</v>
      </c>
      <c r="D3375" s="137" t="s">
        <v>3</v>
      </c>
      <c r="E3375" s="140">
        <v>28.36</v>
      </c>
    </row>
    <row r="3376" spans="1:5" ht="15" customHeight="1" x14ac:dyDescent="0.25">
      <c r="A3376" s="136" t="s">
        <v>2745</v>
      </c>
      <c r="B3376" s="136"/>
      <c r="C3376" s="136" t="s">
        <v>20706</v>
      </c>
      <c r="D3376" s="137" t="s">
        <v>3</v>
      </c>
      <c r="E3376" s="140">
        <v>30.72</v>
      </c>
    </row>
    <row r="3377" spans="1:5" ht="15" customHeight="1" x14ac:dyDescent="0.25">
      <c r="A3377" s="136" t="s">
        <v>2726</v>
      </c>
      <c r="B3377" s="136"/>
      <c r="C3377" s="136" t="s">
        <v>20707</v>
      </c>
      <c r="D3377" s="137" t="s">
        <v>3</v>
      </c>
      <c r="E3377" s="140">
        <v>12.68</v>
      </c>
    </row>
    <row r="3378" spans="1:5" ht="15" customHeight="1" x14ac:dyDescent="0.25">
      <c r="A3378" s="136" t="s">
        <v>2727</v>
      </c>
      <c r="B3378" s="136"/>
      <c r="C3378" s="136" t="s">
        <v>20708</v>
      </c>
      <c r="D3378" s="137" t="s">
        <v>3</v>
      </c>
      <c r="E3378" s="140">
        <v>14.48</v>
      </c>
    </row>
    <row r="3379" spans="1:5" ht="15" customHeight="1" x14ac:dyDescent="0.25">
      <c r="A3379" s="136" t="s">
        <v>2728</v>
      </c>
      <c r="B3379" s="136"/>
      <c r="C3379" s="136" t="s">
        <v>20709</v>
      </c>
      <c r="D3379" s="137" t="s">
        <v>3</v>
      </c>
      <c r="E3379" s="140">
        <v>15.13</v>
      </c>
    </row>
    <row r="3380" spans="1:5" ht="15" customHeight="1" x14ac:dyDescent="0.25">
      <c r="A3380" s="136" t="s">
        <v>2729</v>
      </c>
      <c r="B3380" s="136"/>
      <c r="C3380" s="136" t="s">
        <v>20710</v>
      </c>
      <c r="D3380" s="137" t="s">
        <v>3</v>
      </c>
      <c r="E3380" s="140">
        <v>16.68</v>
      </c>
    </row>
    <row r="3381" spans="1:5" ht="15" customHeight="1" x14ac:dyDescent="0.25">
      <c r="A3381" s="136" t="s">
        <v>2730</v>
      </c>
      <c r="B3381" s="136"/>
      <c r="C3381" s="136" t="s">
        <v>20711</v>
      </c>
      <c r="D3381" s="137" t="s">
        <v>3</v>
      </c>
      <c r="E3381" s="140">
        <v>18.21</v>
      </c>
    </row>
    <row r="3382" spans="1:5" ht="15" customHeight="1" x14ac:dyDescent="0.25">
      <c r="A3382" s="136" t="s">
        <v>2731</v>
      </c>
      <c r="B3382" s="136"/>
      <c r="C3382" s="136" t="s">
        <v>20712</v>
      </c>
      <c r="D3382" s="137" t="s">
        <v>3</v>
      </c>
      <c r="E3382" s="140">
        <v>17.399999999999999</v>
      </c>
    </row>
    <row r="3383" spans="1:5" ht="15" customHeight="1" x14ac:dyDescent="0.25">
      <c r="A3383" s="136" t="s">
        <v>2732</v>
      </c>
      <c r="B3383" s="136"/>
      <c r="C3383" s="136" t="s">
        <v>20713</v>
      </c>
      <c r="D3383" s="137" t="s">
        <v>3</v>
      </c>
      <c r="E3383" s="140">
        <v>19.14</v>
      </c>
    </row>
    <row r="3384" spans="1:5" ht="15" customHeight="1" x14ac:dyDescent="0.25">
      <c r="A3384" s="136" t="s">
        <v>2733</v>
      </c>
      <c r="B3384" s="136"/>
      <c r="C3384" s="136" t="s">
        <v>20714</v>
      </c>
      <c r="D3384" s="137" t="s">
        <v>3</v>
      </c>
      <c r="E3384" s="140">
        <v>21.19</v>
      </c>
    </row>
    <row r="3385" spans="1:5" ht="15" customHeight="1" x14ac:dyDescent="0.25">
      <c r="A3385" s="136" t="s">
        <v>2734</v>
      </c>
      <c r="B3385" s="136"/>
      <c r="C3385" s="136" t="s">
        <v>20715</v>
      </c>
      <c r="D3385" s="137" t="s">
        <v>3</v>
      </c>
      <c r="E3385" s="140">
        <v>19.28</v>
      </c>
    </row>
    <row r="3386" spans="1:5" ht="15" customHeight="1" x14ac:dyDescent="0.25">
      <c r="A3386" s="136" t="s">
        <v>2735</v>
      </c>
      <c r="B3386" s="136"/>
      <c r="C3386" s="136" t="s">
        <v>20716</v>
      </c>
      <c r="D3386" s="137" t="s">
        <v>3</v>
      </c>
      <c r="E3386" s="140">
        <v>21.33</v>
      </c>
    </row>
    <row r="3387" spans="1:5" ht="15" customHeight="1" x14ac:dyDescent="0.25">
      <c r="A3387" s="136" t="s">
        <v>2736</v>
      </c>
      <c r="B3387" s="136"/>
      <c r="C3387" s="136" t="s">
        <v>20717</v>
      </c>
      <c r="D3387" s="137" t="s">
        <v>3</v>
      </c>
      <c r="E3387" s="140">
        <v>23.39</v>
      </c>
    </row>
    <row r="3388" spans="1:5" ht="15" customHeight="1" x14ac:dyDescent="0.25">
      <c r="A3388" s="136" t="s">
        <v>2737</v>
      </c>
      <c r="B3388" s="136"/>
      <c r="C3388" s="136" t="s">
        <v>20718</v>
      </c>
      <c r="D3388" s="137" t="s">
        <v>3</v>
      </c>
      <c r="E3388" s="140">
        <v>25.63</v>
      </c>
    </row>
    <row r="3389" spans="1:5" ht="15" customHeight="1" x14ac:dyDescent="0.25">
      <c r="A3389" s="136" t="s">
        <v>2738</v>
      </c>
      <c r="B3389" s="136"/>
      <c r="C3389" s="136" t="s">
        <v>20719</v>
      </c>
      <c r="D3389" s="137" t="s">
        <v>3</v>
      </c>
      <c r="E3389" s="140">
        <v>21.35</v>
      </c>
    </row>
    <row r="3390" spans="1:5" ht="15" customHeight="1" x14ac:dyDescent="0.25">
      <c r="A3390" s="136" t="s">
        <v>2739</v>
      </c>
      <c r="B3390" s="136"/>
      <c r="C3390" s="136" t="s">
        <v>20720</v>
      </c>
      <c r="D3390" s="137" t="s">
        <v>3</v>
      </c>
      <c r="E3390" s="140">
        <v>23.98</v>
      </c>
    </row>
    <row r="3391" spans="1:5" ht="15" customHeight="1" x14ac:dyDescent="0.25">
      <c r="A3391" s="136" t="s">
        <v>2740</v>
      </c>
      <c r="B3391" s="136"/>
      <c r="C3391" s="136" t="s">
        <v>20721</v>
      </c>
      <c r="D3391" s="137" t="s">
        <v>3</v>
      </c>
      <c r="E3391" s="140">
        <v>25.96</v>
      </c>
    </row>
    <row r="3392" spans="1:5" ht="15" customHeight="1" x14ac:dyDescent="0.25">
      <c r="A3392" s="136" t="s">
        <v>2741</v>
      </c>
      <c r="B3392" s="136"/>
      <c r="C3392" s="136" t="s">
        <v>20722</v>
      </c>
      <c r="D3392" s="137" t="s">
        <v>3</v>
      </c>
      <c r="E3392" s="140">
        <v>27.82</v>
      </c>
    </row>
    <row r="3393" spans="1:5" ht="15" customHeight="1" x14ac:dyDescent="0.25">
      <c r="A3393" s="136" t="s">
        <v>2722</v>
      </c>
      <c r="B3393" s="136"/>
      <c r="C3393" s="136" t="s">
        <v>20723</v>
      </c>
      <c r="D3393" s="137" t="s">
        <v>3</v>
      </c>
      <c r="E3393" s="138">
        <v>3.18</v>
      </c>
    </row>
    <row r="3394" spans="1:5" ht="15" customHeight="1" x14ac:dyDescent="0.25">
      <c r="A3394" s="136" t="s">
        <v>2723</v>
      </c>
      <c r="B3394" s="136"/>
      <c r="C3394" s="136" t="s">
        <v>20724</v>
      </c>
      <c r="D3394" s="137" t="s">
        <v>3</v>
      </c>
      <c r="E3394" s="138">
        <v>4.7699999999999996</v>
      </c>
    </row>
    <row r="3395" spans="1:5" ht="15" customHeight="1" x14ac:dyDescent="0.25">
      <c r="A3395" s="136" t="s">
        <v>2724</v>
      </c>
      <c r="B3395" s="136"/>
      <c r="C3395" s="136" t="s">
        <v>20725</v>
      </c>
      <c r="D3395" s="137" t="s">
        <v>3</v>
      </c>
      <c r="E3395" s="138">
        <v>6.36</v>
      </c>
    </row>
    <row r="3396" spans="1:5" ht="15" customHeight="1" x14ac:dyDescent="0.25">
      <c r="A3396" s="136" t="s">
        <v>2725</v>
      </c>
      <c r="B3396" s="136"/>
      <c r="C3396" s="136" t="s">
        <v>20726</v>
      </c>
      <c r="D3396" s="137" t="s">
        <v>3</v>
      </c>
      <c r="E3396" s="138">
        <v>7.95</v>
      </c>
    </row>
    <row r="3397" spans="1:5" ht="15" customHeight="1" x14ac:dyDescent="0.25">
      <c r="A3397" s="136" t="s">
        <v>2706</v>
      </c>
      <c r="B3397" s="136"/>
      <c r="C3397" s="136" t="s">
        <v>20727</v>
      </c>
      <c r="D3397" s="137" t="s">
        <v>3</v>
      </c>
      <c r="E3397" s="138">
        <v>1.59</v>
      </c>
    </row>
    <row r="3398" spans="1:5" ht="15" customHeight="1" x14ac:dyDescent="0.25">
      <c r="A3398" s="136" t="s">
        <v>2707</v>
      </c>
      <c r="B3398" s="136"/>
      <c r="C3398" s="136" t="s">
        <v>20728</v>
      </c>
      <c r="D3398" s="137" t="s">
        <v>3</v>
      </c>
      <c r="E3398" s="138">
        <v>2.41</v>
      </c>
    </row>
    <row r="3399" spans="1:5" ht="15" customHeight="1" x14ac:dyDescent="0.25">
      <c r="A3399" s="136" t="s">
        <v>2708</v>
      </c>
      <c r="B3399" s="136"/>
      <c r="C3399" s="136" t="s">
        <v>20729</v>
      </c>
      <c r="D3399" s="137" t="s">
        <v>3</v>
      </c>
      <c r="E3399" s="138">
        <v>1.9</v>
      </c>
    </row>
    <row r="3400" spans="1:5" ht="15" customHeight="1" x14ac:dyDescent="0.25">
      <c r="A3400" s="136" t="s">
        <v>2709</v>
      </c>
      <c r="B3400" s="136"/>
      <c r="C3400" s="136" t="s">
        <v>20730</v>
      </c>
      <c r="D3400" s="137" t="s">
        <v>3</v>
      </c>
      <c r="E3400" s="138">
        <v>2.86</v>
      </c>
    </row>
    <row r="3401" spans="1:5" ht="15" customHeight="1" x14ac:dyDescent="0.25">
      <c r="A3401" s="136" t="s">
        <v>2710</v>
      </c>
      <c r="B3401" s="136"/>
      <c r="C3401" s="136" t="s">
        <v>20731</v>
      </c>
      <c r="D3401" s="137" t="s">
        <v>3</v>
      </c>
      <c r="E3401" s="138">
        <v>3.81</v>
      </c>
    </row>
    <row r="3402" spans="1:5" ht="15" customHeight="1" x14ac:dyDescent="0.25">
      <c r="A3402" s="136" t="s">
        <v>2711</v>
      </c>
      <c r="B3402" s="136"/>
      <c r="C3402" s="136" t="s">
        <v>20732</v>
      </c>
      <c r="D3402" s="137" t="s">
        <v>3</v>
      </c>
      <c r="E3402" s="138">
        <v>2.2200000000000002</v>
      </c>
    </row>
    <row r="3403" spans="1:5" ht="15" customHeight="1" x14ac:dyDescent="0.25">
      <c r="A3403" s="136" t="s">
        <v>2712</v>
      </c>
      <c r="B3403" s="136"/>
      <c r="C3403" s="136" t="s">
        <v>20733</v>
      </c>
      <c r="D3403" s="137" t="s">
        <v>3</v>
      </c>
      <c r="E3403" s="138">
        <v>3.37</v>
      </c>
    </row>
    <row r="3404" spans="1:5" ht="15" customHeight="1" x14ac:dyDescent="0.25">
      <c r="A3404" s="136" t="s">
        <v>2713</v>
      </c>
      <c r="B3404" s="136"/>
      <c r="C3404" s="136" t="s">
        <v>20734</v>
      </c>
      <c r="D3404" s="137" t="s">
        <v>3</v>
      </c>
      <c r="E3404" s="138">
        <v>4.45</v>
      </c>
    </row>
    <row r="3405" spans="1:5" ht="15" customHeight="1" x14ac:dyDescent="0.25">
      <c r="A3405" s="136" t="s">
        <v>2714</v>
      </c>
      <c r="B3405" s="136"/>
      <c r="C3405" s="136" t="s">
        <v>20735</v>
      </c>
      <c r="D3405" s="137" t="s">
        <v>3</v>
      </c>
      <c r="E3405" s="138">
        <v>2.54</v>
      </c>
    </row>
    <row r="3406" spans="1:5" ht="15" customHeight="1" x14ac:dyDescent="0.25">
      <c r="A3406" s="136" t="s">
        <v>2715</v>
      </c>
      <c r="B3406" s="136"/>
      <c r="C3406" s="136" t="s">
        <v>20736</v>
      </c>
      <c r="D3406" s="137" t="s">
        <v>3</v>
      </c>
      <c r="E3406" s="138">
        <v>3.81</v>
      </c>
    </row>
    <row r="3407" spans="1:5" ht="15" customHeight="1" x14ac:dyDescent="0.25">
      <c r="A3407" s="136" t="s">
        <v>2716</v>
      </c>
      <c r="B3407" s="136"/>
      <c r="C3407" s="136" t="s">
        <v>20737</v>
      </c>
      <c r="D3407" s="137" t="s">
        <v>3</v>
      </c>
      <c r="E3407" s="138">
        <v>5.09</v>
      </c>
    </row>
    <row r="3408" spans="1:5" ht="15" customHeight="1" x14ac:dyDescent="0.25">
      <c r="A3408" s="136" t="s">
        <v>2717</v>
      </c>
      <c r="B3408" s="136"/>
      <c r="C3408" s="136" t="s">
        <v>20738</v>
      </c>
      <c r="D3408" s="137" t="s">
        <v>3</v>
      </c>
      <c r="E3408" s="138">
        <v>6.36</v>
      </c>
    </row>
    <row r="3409" spans="1:5" ht="15" customHeight="1" x14ac:dyDescent="0.25">
      <c r="A3409" s="136" t="s">
        <v>2718</v>
      </c>
      <c r="B3409" s="136"/>
      <c r="C3409" s="136" t="s">
        <v>20739</v>
      </c>
      <c r="D3409" s="137" t="s">
        <v>3</v>
      </c>
      <c r="E3409" s="138">
        <v>2.86</v>
      </c>
    </row>
    <row r="3410" spans="1:5" ht="15" customHeight="1" x14ac:dyDescent="0.25">
      <c r="A3410" s="136" t="s">
        <v>2719</v>
      </c>
      <c r="B3410" s="136"/>
      <c r="C3410" s="136" t="s">
        <v>20740</v>
      </c>
      <c r="D3410" s="137" t="s">
        <v>3</v>
      </c>
      <c r="E3410" s="138">
        <v>4.32</v>
      </c>
    </row>
    <row r="3411" spans="1:5" ht="15" customHeight="1" x14ac:dyDescent="0.25">
      <c r="A3411" s="136" t="s">
        <v>2720</v>
      </c>
      <c r="B3411" s="136"/>
      <c r="C3411" s="136" t="s">
        <v>20741</v>
      </c>
      <c r="D3411" s="137" t="s">
        <v>3</v>
      </c>
      <c r="E3411" s="138">
        <v>5.72</v>
      </c>
    </row>
    <row r="3412" spans="1:5" ht="15" customHeight="1" x14ac:dyDescent="0.25">
      <c r="A3412" s="136" t="s">
        <v>2721</v>
      </c>
      <c r="B3412" s="136"/>
      <c r="C3412" s="136" t="s">
        <v>20742</v>
      </c>
      <c r="D3412" s="137" t="s">
        <v>3</v>
      </c>
      <c r="E3412" s="138">
        <v>7.19</v>
      </c>
    </row>
    <row r="3413" spans="1:5" ht="15" customHeight="1" x14ac:dyDescent="0.25">
      <c r="A3413" s="136" t="s">
        <v>2813</v>
      </c>
      <c r="B3413" s="136"/>
      <c r="C3413" s="136" t="s">
        <v>20743</v>
      </c>
      <c r="D3413" s="137" t="s">
        <v>16570</v>
      </c>
      <c r="E3413" s="140">
        <v>41.88</v>
      </c>
    </row>
    <row r="3414" spans="1:5" ht="15" customHeight="1" x14ac:dyDescent="0.25">
      <c r="A3414" s="136" t="s">
        <v>2815</v>
      </c>
      <c r="B3414" s="136"/>
      <c r="C3414" s="136" t="s">
        <v>20744</v>
      </c>
      <c r="D3414" s="137" t="s">
        <v>16570</v>
      </c>
      <c r="E3414" s="139">
        <v>217.7</v>
      </c>
    </row>
    <row r="3415" spans="1:5" ht="15" customHeight="1" x14ac:dyDescent="0.25">
      <c r="A3415" s="136" t="s">
        <v>2814</v>
      </c>
      <c r="B3415" s="136"/>
      <c r="C3415" s="136" t="s">
        <v>20745</v>
      </c>
      <c r="D3415" s="137" t="s">
        <v>16570</v>
      </c>
      <c r="E3415" s="139">
        <v>124.88</v>
      </c>
    </row>
    <row r="3416" spans="1:5" ht="15" customHeight="1" x14ac:dyDescent="0.25">
      <c r="A3416" s="136" t="s">
        <v>2705</v>
      </c>
      <c r="B3416" s="136"/>
      <c r="C3416" s="136" t="s">
        <v>20746</v>
      </c>
      <c r="D3416" s="137" t="s">
        <v>3</v>
      </c>
      <c r="E3416" s="140">
        <v>31.67</v>
      </c>
    </row>
    <row r="3417" spans="1:5" ht="15" customHeight="1" x14ac:dyDescent="0.25">
      <c r="A3417" s="136" t="s">
        <v>2665</v>
      </c>
      <c r="B3417" s="136"/>
      <c r="C3417" s="136" t="s">
        <v>20747</v>
      </c>
      <c r="D3417" s="137" t="s">
        <v>3</v>
      </c>
      <c r="E3417" s="140">
        <v>34.369999999999997</v>
      </c>
    </row>
    <row r="3418" spans="1:5" ht="15" customHeight="1" x14ac:dyDescent="0.25">
      <c r="A3418" s="136" t="s">
        <v>2663</v>
      </c>
      <c r="B3418" s="136"/>
      <c r="C3418" s="136" t="s">
        <v>20748</v>
      </c>
      <c r="D3418" s="137" t="s">
        <v>3</v>
      </c>
      <c r="E3418" s="140">
        <v>31.19</v>
      </c>
    </row>
    <row r="3419" spans="1:5" ht="15" customHeight="1" x14ac:dyDescent="0.25">
      <c r="A3419" s="136" t="s">
        <v>2664</v>
      </c>
      <c r="B3419" s="136"/>
      <c r="C3419" s="136" t="s">
        <v>20749</v>
      </c>
      <c r="D3419" s="137" t="s">
        <v>3</v>
      </c>
      <c r="E3419" s="140">
        <v>32.78</v>
      </c>
    </row>
    <row r="3420" spans="1:5" ht="15" customHeight="1" x14ac:dyDescent="0.25">
      <c r="A3420" s="136" t="s">
        <v>2668</v>
      </c>
      <c r="B3420" s="136"/>
      <c r="C3420" s="136" t="s">
        <v>20750</v>
      </c>
      <c r="D3420" s="137" t="s">
        <v>3</v>
      </c>
      <c r="E3420" s="140">
        <v>36.340000000000003</v>
      </c>
    </row>
    <row r="3421" spans="1:5" ht="15" customHeight="1" x14ac:dyDescent="0.25">
      <c r="A3421" s="136" t="s">
        <v>2666</v>
      </c>
      <c r="B3421" s="136"/>
      <c r="C3421" s="136" t="s">
        <v>20751</v>
      </c>
      <c r="D3421" s="137" t="s">
        <v>3</v>
      </c>
      <c r="E3421" s="140">
        <v>33.159999999999997</v>
      </c>
    </row>
    <row r="3422" spans="1:5" ht="15" customHeight="1" x14ac:dyDescent="0.25">
      <c r="A3422" s="136" t="s">
        <v>2667</v>
      </c>
      <c r="B3422" s="136"/>
      <c r="C3422" s="136" t="s">
        <v>20752</v>
      </c>
      <c r="D3422" s="137" t="s">
        <v>3</v>
      </c>
      <c r="E3422" s="140">
        <v>34.75</v>
      </c>
    </row>
    <row r="3423" spans="1:5" ht="15" customHeight="1" x14ac:dyDescent="0.25">
      <c r="A3423" s="136" t="s">
        <v>2670</v>
      </c>
      <c r="B3423" s="136"/>
      <c r="C3423" s="136" t="s">
        <v>20753</v>
      </c>
      <c r="D3423" s="137" t="s">
        <v>3</v>
      </c>
      <c r="E3423" s="140">
        <v>38.32</v>
      </c>
    </row>
    <row r="3424" spans="1:5" ht="15" customHeight="1" x14ac:dyDescent="0.25">
      <c r="A3424" s="136" t="s">
        <v>2669</v>
      </c>
      <c r="B3424" s="136"/>
      <c r="C3424" s="136" t="s">
        <v>20754</v>
      </c>
      <c r="D3424" s="137" t="s">
        <v>3</v>
      </c>
      <c r="E3424" s="140">
        <v>36.729999999999997</v>
      </c>
    </row>
    <row r="3425" spans="1:5" ht="15" customHeight="1" x14ac:dyDescent="0.25">
      <c r="A3425" s="136" t="s">
        <v>2654</v>
      </c>
      <c r="B3425" s="136"/>
      <c r="C3425" s="136" t="s">
        <v>20755</v>
      </c>
      <c r="D3425" s="137" t="s">
        <v>3</v>
      </c>
      <c r="E3425" s="140">
        <v>20.81</v>
      </c>
    </row>
    <row r="3426" spans="1:5" ht="15" customHeight="1" x14ac:dyDescent="0.25">
      <c r="A3426" s="136" t="s">
        <v>2655</v>
      </c>
      <c r="B3426" s="136"/>
      <c r="C3426" s="136" t="s">
        <v>20756</v>
      </c>
      <c r="D3426" s="137" t="s">
        <v>3</v>
      </c>
      <c r="E3426" s="140">
        <v>22.4</v>
      </c>
    </row>
    <row r="3427" spans="1:5" ht="15" customHeight="1" x14ac:dyDescent="0.25">
      <c r="A3427" s="136" t="s">
        <v>2656</v>
      </c>
      <c r="B3427" s="136"/>
      <c r="C3427" s="136" t="s">
        <v>20757</v>
      </c>
      <c r="D3427" s="137" t="s">
        <v>3</v>
      </c>
      <c r="E3427" s="140">
        <v>23.99</v>
      </c>
    </row>
    <row r="3428" spans="1:5" ht="15" customHeight="1" x14ac:dyDescent="0.25">
      <c r="A3428" s="136" t="s">
        <v>2657</v>
      </c>
      <c r="B3428" s="136"/>
      <c r="C3428" s="136" t="s">
        <v>20758</v>
      </c>
      <c r="D3428" s="137" t="s">
        <v>3</v>
      </c>
      <c r="E3428" s="140">
        <v>24.25</v>
      </c>
    </row>
    <row r="3429" spans="1:5" ht="15" customHeight="1" x14ac:dyDescent="0.25">
      <c r="A3429" s="136" t="s">
        <v>2658</v>
      </c>
      <c r="B3429" s="136"/>
      <c r="C3429" s="136" t="s">
        <v>20759</v>
      </c>
      <c r="D3429" s="137" t="s">
        <v>3</v>
      </c>
      <c r="E3429" s="140">
        <v>25.84</v>
      </c>
    </row>
    <row r="3430" spans="1:5" ht="15" customHeight="1" x14ac:dyDescent="0.25">
      <c r="A3430" s="136" t="s">
        <v>2659</v>
      </c>
      <c r="B3430" s="136"/>
      <c r="C3430" s="136" t="s">
        <v>20760</v>
      </c>
      <c r="D3430" s="137" t="s">
        <v>3</v>
      </c>
      <c r="E3430" s="140">
        <v>27.43</v>
      </c>
    </row>
    <row r="3431" spans="1:5" ht="15" customHeight="1" x14ac:dyDescent="0.25">
      <c r="A3431" s="136" t="s">
        <v>2660</v>
      </c>
      <c r="B3431" s="136"/>
      <c r="C3431" s="136" t="s">
        <v>20761</v>
      </c>
      <c r="D3431" s="137" t="s">
        <v>3</v>
      </c>
      <c r="E3431" s="140">
        <v>27.69</v>
      </c>
    </row>
    <row r="3432" spans="1:5" ht="15" customHeight="1" x14ac:dyDescent="0.25">
      <c r="A3432" s="136" t="s">
        <v>2661</v>
      </c>
      <c r="B3432" s="136"/>
      <c r="C3432" s="136" t="s">
        <v>20762</v>
      </c>
      <c r="D3432" s="137" t="s">
        <v>3</v>
      </c>
      <c r="E3432" s="140">
        <v>29.28</v>
      </c>
    </row>
    <row r="3433" spans="1:5" ht="15" customHeight="1" x14ac:dyDescent="0.25">
      <c r="A3433" s="136" t="s">
        <v>2662</v>
      </c>
      <c r="B3433" s="136"/>
      <c r="C3433" s="136" t="s">
        <v>20763</v>
      </c>
      <c r="D3433" s="137" t="s">
        <v>3</v>
      </c>
      <c r="E3433" s="140">
        <v>30.87</v>
      </c>
    </row>
    <row r="3434" spans="1:5" ht="15" customHeight="1" x14ac:dyDescent="0.25">
      <c r="A3434" s="136" t="s">
        <v>2682</v>
      </c>
      <c r="B3434" s="136"/>
      <c r="C3434" s="136" t="s">
        <v>20764</v>
      </c>
      <c r="D3434" s="137" t="s">
        <v>3</v>
      </c>
      <c r="E3434" s="140">
        <v>74.28</v>
      </c>
    </row>
    <row r="3435" spans="1:5" ht="15" customHeight="1" x14ac:dyDescent="0.25">
      <c r="A3435" s="136" t="s">
        <v>2680</v>
      </c>
      <c r="B3435" s="136"/>
      <c r="C3435" s="136" t="s">
        <v>20765</v>
      </c>
      <c r="D3435" s="137" t="s">
        <v>3</v>
      </c>
      <c r="E3435" s="140">
        <v>67.790000000000006</v>
      </c>
    </row>
    <row r="3436" spans="1:5" ht="15" customHeight="1" x14ac:dyDescent="0.25">
      <c r="A3436" s="136" t="s">
        <v>2681</v>
      </c>
      <c r="B3436" s="136"/>
      <c r="C3436" s="136" t="s">
        <v>20766</v>
      </c>
      <c r="D3436" s="137" t="s">
        <v>3</v>
      </c>
      <c r="E3436" s="140">
        <v>70.739999999999995</v>
      </c>
    </row>
    <row r="3437" spans="1:5" ht="15" customHeight="1" x14ac:dyDescent="0.25">
      <c r="A3437" s="136" t="s">
        <v>2685</v>
      </c>
      <c r="B3437" s="136"/>
      <c r="C3437" s="136" t="s">
        <v>20767</v>
      </c>
      <c r="D3437" s="137" t="s">
        <v>3</v>
      </c>
      <c r="E3437" s="140">
        <v>76.44</v>
      </c>
    </row>
    <row r="3438" spans="1:5" ht="15" customHeight="1" x14ac:dyDescent="0.25">
      <c r="A3438" s="136" t="s">
        <v>2683</v>
      </c>
      <c r="B3438" s="136"/>
      <c r="C3438" s="136" t="s">
        <v>20768</v>
      </c>
      <c r="D3438" s="137" t="s">
        <v>3</v>
      </c>
      <c r="E3438" s="140">
        <v>70.540000000000006</v>
      </c>
    </row>
    <row r="3439" spans="1:5" ht="15" customHeight="1" x14ac:dyDescent="0.25">
      <c r="A3439" s="136" t="s">
        <v>2684</v>
      </c>
      <c r="B3439" s="136"/>
      <c r="C3439" s="136" t="s">
        <v>20769</v>
      </c>
      <c r="D3439" s="137" t="s">
        <v>3</v>
      </c>
      <c r="E3439" s="140">
        <v>73.3</v>
      </c>
    </row>
    <row r="3440" spans="1:5" ht="15" customHeight="1" x14ac:dyDescent="0.25">
      <c r="A3440" s="136" t="s">
        <v>2687</v>
      </c>
      <c r="B3440" s="136"/>
      <c r="C3440" s="136" t="s">
        <v>20770</v>
      </c>
      <c r="D3440" s="137" t="s">
        <v>3</v>
      </c>
      <c r="E3440" s="140">
        <v>79.2</v>
      </c>
    </row>
    <row r="3441" spans="1:5" ht="15" customHeight="1" x14ac:dyDescent="0.25">
      <c r="A3441" s="136" t="s">
        <v>2686</v>
      </c>
      <c r="B3441" s="136"/>
      <c r="C3441" s="136" t="s">
        <v>20771</v>
      </c>
      <c r="D3441" s="137" t="s">
        <v>3</v>
      </c>
      <c r="E3441" s="140">
        <v>76.44</v>
      </c>
    </row>
    <row r="3442" spans="1:5" ht="15" customHeight="1" x14ac:dyDescent="0.25">
      <c r="A3442" s="136" t="s">
        <v>2671</v>
      </c>
      <c r="B3442" s="136"/>
      <c r="C3442" s="136" t="s">
        <v>20772</v>
      </c>
      <c r="D3442" s="137" t="s">
        <v>3</v>
      </c>
      <c r="E3442" s="140">
        <v>51.57</v>
      </c>
    </row>
    <row r="3443" spans="1:5" ht="15" customHeight="1" x14ac:dyDescent="0.25">
      <c r="A3443" s="136" t="s">
        <v>2672</v>
      </c>
      <c r="B3443" s="136"/>
      <c r="C3443" s="136" t="s">
        <v>20773</v>
      </c>
      <c r="D3443" s="137" t="s">
        <v>3</v>
      </c>
      <c r="E3443" s="140">
        <v>54.33</v>
      </c>
    </row>
    <row r="3444" spans="1:5" ht="15" customHeight="1" x14ac:dyDescent="0.25">
      <c r="A3444" s="136" t="s">
        <v>2673</v>
      </c>
      <c r="B3444" s="136"/>
      <c r="C3444" s="136" t="s">
        <v>20774</v>
      </c>
      <c r="D3444" s="137" t="s">
        <v>3</v>
      </c>
      <c r="E3444" s="140">
        <v>57.86</v>
      </c>
    </row>
    <row r="3445" spans="1:5" ht="15" customHeight="1" x14ac:dyDescent="0.25">
      <c r="A3445" s="136" t="s">
        <v>2674</v>
      </c>
      <c r="B3445" s="136"/>
      <c r="C3445" s="136" t="s">
        <v>20775</v>
      </c>
      <c r="D3445" s="137" t="s">
        <v>3</v>
      </c>
      <c r="E3445" s="140">
        <v>56.95</v>
      </c>
    </row>
    <row r="3446" spans="1:5" ht="15" customHeight="1" x14ac:dyDescent="0.25">
      <c r="A3446" s="136" t="s">
        <v>2675</v>
      </c>
      <c r="B3446" s="136"/>
      <c r="C3446" s="136" t="s">
        <v>20776</v>
      </c>
      <c r="D3446" s="137" t="s">
        <v>3</v>
      </c>
      <c r="E3446" s="140">
        <v>60.1</v>
      </c>
    </row>
    <row r="3447" spans="1:5" ht="15" customHeight="1" x14ac:dyDescent="0.25">
      <c r="A3447" s="136" t="s">
        <v>2676</v>
      </c>
      <c r="B3447" s="136"/>
      <c r="C3447" s="136" t="s">
        <v>20777</v>
      </c>
      <c r="D3447" s="137" t="s">
        <v>3</v>
      </c>
      <c r="E3447" s="140">
        <v>63.64</v>
      </c>
    </row>
    <row r="3448" spans="1:5" ht="15" customHeight="1" x14ac:dyDescent="0.25">
      <c r="A3448" s="136" t="s">
        <v>2677</v>
      </c>
      <c r="B3448" s="136"/>
      <c r="C3448" s="136" t="s">
        <v>20778</v>
      </c>
      <c r="D3448" s="137" t="s">
        <v>3</v>
      </c>
      <c r="E3448" s="140">
        <v>62.34</v>
      </c>
    </row>
    <row r="3449" spans="1:5" ht="15" customHeight="1" x14ac:dyDescent="0.25">
      <c r="A3449" s="136" t="s">
        <v>2678</v>
      </c>
      <c r="B3449" s="136"/>
      <c r="C3449" s="136" t="s">
        <v>20779</v>
      </c>
      <c r="D3449" s="137" t="s">
        <v>3</v>
      </c>
      <c r="E3449" s="140">
        <v>65.489999999999995</v>
      </c>
    </row>
    <row r="3450" spans="1:5" ht="15" customHeight="1" x14ac:dyDescent="0.25">
      <c r="A3450" s="136" t="s">
        <v>2679</v>
      </c>
      <c r="B3450" s="136"/>
      <c r="C3450" s="136" t="s">
        <v>20780</v>
      </c>
      <c r="D3450" s="137" t="s">
        <v>3</v>
      </c>
      <c r="E3450" s="140">
        <v>68.83</v>
      </c>
    </row>
    <row r="3451" spans="1:5" ht="15" customHeight="1" x14ac:dyDescent="0.25">
      <c r="A3451" s="136" t="s">
        <v>2699</v>
      </c>
      <c r="B3451" s="136"/>
      <c r="C3451" s="136" t="s">
        <v>20781</v>
      </c>
      <c r="D3451" s="137" t="s">
        <v>3</v>
      </c>
      <c r="E3451" s="139">
        <v>153.66999999999999</v>
      </c>
    </row>
    <row r="3452" spans="1:5" ht="15" customHeight="1" x14ac:dyDescent="0.25">
      <c r="A3452" s="136" t="s">
        <v>2697</v>
      </c>
      <c r="B3452" s="136"/>
      <c r="C3452" s="136" t="s">
        <v>20782</v>
      </c>
      <c r="D3452" s="137" t="s">
        <v>3</v>
      </c>
      <c r="E3452" s="139">
        <v>140.65</v>
      </c>
    </row>
    <row r="3453" spans="1:5" ht="15" customHeight="1" x14ac:dyDescent="0.25">
      <c r="A3453" s="136" t="s">
        <v>2698</v>
      </c>
      <c r="B3453" s="136"/>
      <c r="C3453" s="136" t="s">
        <v>20783</v>
      </c>
      <c r="D3453" s="137" t="s">
        <v>3</v>
      </c>
      <c r="E3453" s="139">
        <v>147.16</v>
      </c>
    </row>
    <row r="3454" spans="1:5" ht="15" customHeight="1" x14ac:dyDescent="0.25">
      <c r="A3454" s="136" t="s">
        <v>2702</v>
      </c>
      <c r="B3454" s="136"/>
      <c r="C3454" s="136" t="s">
        <v>20784</v>
      </c>
      <c r="D3454" s="137" t="s">
        <v>3</v>
      </c>
      <c r="E3454" s="139">
        <v>154.94</v>
      </c>
    </row>
    <row r="3455" spans="1:5" ht="15" customHeight="1" x14ac:dyDescent="0.25">
      <c r="A3455" s="136" t="s">
        <v>2700</v>
      </c>
      <c r="B3455" s="136"/>
      <c r="C3455" s="136" t="s">
        <v>20785</v>
      </c>
      <c r="D3455" s="137" t="s">
        <v>3</v>
      </c>
      <c r="E3455" s="139">
        <v>144.72999999999999</v>
      </c>
    </row>
    <row r="3456" spans="1:5" ht="15" customHeight="1" x14ac:dyDescent="0.25">
      <c r="A3456" s="136" t="s">
        <v>2701</v>
      </c>
      <c r="B3456" s="136"/>
      <c r="C3456" s="136" t="s">
        <v>20786</v>
      </c>
      <c r="D3456" s="137" t="s">
        <v>3</v>
      </c>
      <c r="E3456" s="139">
        <v>149.13</v>
      </c>
    </row>
    <row r="3457" spans="1:5" ht="15" customHeight="1" x14ac:dyDescent="0.25">
      <c r="A3457" s="136" t="s">
        <v>2704</v>
      </c>
      <c r="B3457" s="136"/>
      <c r="C3457" s="136" t="s">
        <v>20787</v>
      </c>
      <c r="D3457" s="137" t="s">
        <v>3</v>
      </c>
      <c r="E3457" s="139">
        <v>159.72999999999999</v>
      </c>
    </row>
    <row r="3458" spans="1:5" ht="15" customHeight="1" x14ac:dyDescent="0.25">
      <c r="A3458" s="136" t="s">
        <v>2703</v>
      </c>
      <c r="B3458" s="136"/>
      <c r="C3458" s="136" t="s">
        <v>20788</v>
      </c>
      <c r="D3458" s="137" t="s">
        <v>3</v>
      </c>
      <c r="E3458" s="139">
        <v>153.91999999999999</v>
      </c>
    </row>
    <row r="3459" spans="1:5" ht="15" customHeight="1" x14ac:dyDescent="0.25">
      <c r="A3459" s="136" t="s">
        <v>2688</v>
      </c>
      <c r="B3459" s="136"/>
      <c r="C3459" s="136" t="s">
        <v>20789</v>
      </c>
      <c r="D3459" s="137" t="s">
        <v>3</v>
      </c>
      <c r="E3459" s="139">
        <v>115.51</v>
      </c>
    </row>
    <row r="3460" spans="1:5" ht="15" customHeight="1" x14ac:dyDescent="0.25">
      <c r="A3460" s="136" t="s">
        <v>2689</v>
      </c>
      <c r="B3460" s="136"/>
      <c r="C3460" s="136" t="s">
        <v>20790</v>
      </c>
      <c r="D3460" s="137" t="s">
        <v>3</v>
      </c>
      <c r="E3460" s="139">
        <v>121.32</v>
      </c>
    </row>
    <row r="3461" spans="1:5" ht="15" customHeight="1" x14ac:dyDescent="0.25">
      <c r="A3461" s="136" t="s">
        <v>2690</v>
      </c>
      <c r="B3461" s="136"/>
      <c r="C3461" s="136" t="s">
        <v>20791</v>
      </c>
      <c r="D3461" s="137" t="s">
        <v>3</v>
      </c>
      <c r="E3461" s="139">
        <v>127.83</v>
      </c>
    </row>
    <row r="3462" spans="1:5" ht="15" customHeight="1" x14ac:dyDescent="0.25">
      <c r="A3462" s="136" t="s">
        <v>2691</v>
      </c>
      <c r="B3462" s="136"/>
      <c r="C3462" s="136" t="s">
        <v>20792</v>
      </c>
      <c r="D3462" s="137" t="s">
        <v>3</v>
      </c>
      <c r="E3462" s="139">
        <v>123.87</v>
      </c>
    </row>
    <row r="3463" spans="1:5" ht="15" customHeight="1" x14ac:dyDescent="0.25">
      <c r="A3463" s="136" t="s">
        <v>2692</v>
      </c>
      <c r="B3463" s="136"/>
      <c r="C3463" s="136" t="s">
        <v>20793</v>
      </c>
      <c r="D3463" s="137" t="s">
        <v>3</v>
      </c>
      <c r="E3463" s="139">
        <v>129.68</v>
      </c>
    </row>
    <row r="3464" spans="1:5" ht="15" customHeight="1" x14ac:dyDescent="0.25">
      <c r="A3464" s="136" t="s">
        <v>2693</v>
      </c>
      <c r="B3464" s="136"/>
      <c r="C3464" s="136" t="s">
        <v>20794</v>
      </c>
      <c r="D3464" s="137" t="s">
        <v>3</v>
      </c>
      <c r="E3464" s="139">
        <v>136.19</v>
      </c>
    </row>
    <row r="3465" spans="1:5" ht="15" customHeight="1" x14ac:dyDescent="0.25">
      <c r="A3465" s="136" t="s">
        <v>2694</v>
      </c>
      <c r="B3465" s="136"/>
      <c r="C3465" s="136" t="s">
        <v>20795</v>
      </c>
      <c r="D3465" s="137" t="s">
        <v>3</v>
      </c>
      <c r="E3465" s="139">
        <v>132.22999999999999</v>
      </c>
    </row>
    <row r="3466" spans="1:5" ht="15" customHeight="1" x14ac:dyDescent="0.25">
      <c r="A3466" s="136" t="s">
        <v>2695</v>
      </c>
      <c r="B3466" s="136"/>
      <c r="C3466" s="136" t="s">
        <v>20796</v>
      </c>
      <c r="D3466" s="137" t="s">
        <v>3</v>
      </c>
      <c r="E3466" s="139">
        <v>137.33000000000001</v>
      </c>
    </row>
    <row r="3467" spans="1:5" ht="15" customHeight="1" x14ac:dyDescent="0.25">
      <c r="A3467" s="136" t="s">
        <v>2696</v>
      </c>
      <c r="B3467" s="136"/>
      <c r="C3467" s="136" t="s">
        <v>20797</v>
      </c>
      <c r="D3467" s="137" t="s">
        <v>3</v>
      </c>
      <c r="E3467" s="139">
        <v>144.55000000000001</v>
      </c>
    </row>
    <row r="3468" spans="1:5" ht="15" customHeight="1" x14ac:dyDescent="0.25">
      <c r="A3468" s="136" t="s">
        <v>2862</v>
      </c>
      <c r="B3468" s="136"/>
      <c r="C3468" s="136" t="s">
        <v>20798</v>
      </c>
      <c r="D3468" s="137" t="s">
        <v>39</v>
      </c>
      <c r="E3468" s="139">
        <v>203.51</v>
      </c>
    </row>
    <row r="3469" spans="1:5" ht="15" customHeight="1" x14ac:dyDescent="0.25">
      <c r="A3469" s="136" t="s">
        <v>2863</v>
      </c>
      <c r="B3469" s="136"/>
      <c r="C3469" s="136" t="s">
        <v>20799</v>
      </c>
      <c r="D3469" s="137" t="s">
        <v>39</v>
      </c>
      <c r="E3469" s="139">
        <v>203.96</v>
      </c>
    </row>
    <row r="3470" spans="1:5" ht="15" customHeight="1" x14ac:dyDescent="0.25">
      <c r="A3470" s="136" t="s">
        <v>2859</v>
      </c>
      <c r="B3470" s="136"/>
      <c r="C3470" s="136" t="s">
        <v>20800</v>
      </c>
      <c r="D3470" s="137" t="s">
        <v>39</v>
      </c>
      <c r="E3470" s="140">
        <v>71.92</v>
      </c>
    </row>
    <row r="3471" spans="1:5" ht="15" customHeight="1" x14ac:dyDescent="0.25">
      <c r="A3471" s="136" t="s">
        <v>2856</v>
      </c>
      <c r="B3471" s="136"/>
      <c r="C3471" s="136" t="s">
        <v>20801</v>
      </c>
      <c r="D3471" s="137" t="s">
        <v>39</v>
      </c>
      <c r="E3471" s="140">
        <v>65.09</v>
      </c>
    </row>
    <row r="3472" spans="1:5" ht="15" customHeight="1" x14ac:dyDescent="0.25">
      <c r="A3472" s="136" t="s">
        <v>2854</v>
      </c>
      <c r="B3472" s="136"/>
      <c r="C3472" s="136" t="s">
        <v>20802</v>
      </c>
      <c r="D3472" s="137" t="s">
        <v>39</v>
      </c>
      <c r="E3472" s="140">
        <v>24.28</v>
      </c>
    </row>
    <row r="3473" spans="1:5" ht="15" customHeight="1" x14ac:dyDescent="0.25">
      <c r="A3473" s="136" t="s">
        <v>2855</v>
      </c>
      <c r="B3473" s="136"/>
      <c r="C3473" s="136" t="s">
        <v>20803</v>
      </c>
      <c r="D3473" s="137" t="s">
        <v>39</v>
      </c>
      <c r="E3473" s="140">
        <v>24.7</v>
      </c>
    </row>
    <row r="3474" spans="1:5" ht="15" customHeight="1" x14ac:dyDescent="0.25">
      <c r="A3474" s="136" t="s">
        <v>2861</v>
      </c>
      <c r="B3474" s="136"/>
      <c r="C3474" s="136" t="s">
        <v>20804</v>
      </c>
      <c r="D3474" s="137" t="s">
        <v>39</v>
      </c>
      <c r="E3474" s="139">
        <v>163.78</v>
      </c>
    </row>
    <row r="3475" spans="1:5" ht="15" customHeight="1" x14ac:dyDescent="0.25">
      <c r="A3475" s="136" t="s">
        <v>2860</v>
      </c>
      <c r="B3475" s="136"/>
      <c r="C3475" s="136" t="s">
        <v>20805</v>
      </c>
      <c r="D3475" s="137" t="s">
        <v>39</v>
      </c>
      <c r="E3475" s="139">
        <v>165.95</v>
      </c>
    </row>
    <row r="3476" spans="1:5" ht="15" customHeight="1" x14ac:dyDescent="0.25">
      <c r="A3476" s="136" t="s">
        <v>2858</v>
      </c>
      <c r="B3476" s="136"/>
      <c r="C3476" s="136" t="s">
        <v>20806</v>
      </c>
      <c r="D3476" s="137" t="s">
        <v>39</v>
      </c>
      <c r="E3476" s="140">
        <v>71.260000000000005</v>
      </c>
    </row>
    <row r="3477" spans="1:5" ht="15" customHeight="1" x14ac:dyDescent="0.25">
      <c r="A3477" s="136" t="s">
        <v>2857</v>
      </c>
      <c r="B3477" s="136"/>
      <c r="C3477" s="136" t="s">
        <v>20807</v>
      </c>
      <c r="D3477" s="137" t="s">
        <v>39</v>
      </c>
      <c r="E3477" s="140">
        <v>62.82</v>
      </c>
    </row>
    <row r="3478" spans="1:5" ht="15" customHeight="1" x14ac:dyDescent="0.25">
      <c r="A3478" s="136" t="s">
        <v>2853</v>
      </c>
      <c r="B3478" s="136"/>
      <c r="C3478" s="136" t="s">
        <v>20808</v>
      </c>
      <c r="D3478" s="137" t="s">
        <v>39</v>
      </c>
      <c r="E3478" s="140">
        <v>22.82</v>
      </c>
    </row>
    <row r="3479" spans="1:5" ht="15" customHeight="1" x14ac:dyDescent="0.25">
      <c r="A3479" s="136" t="s">
        <v>2851</v>
      </c>
      <c r="B3479" s="136"/>
      <c r="C3479" s="136" t="s">
        <v>20809</v>
      </c>
      <c r="D3479" s="137" t="s">
        <v>39</v>
      </c>
      <c r="E3479" s="140">
        <v>26.3</v>
      </c>
    </row>
    <row r="3480" spans="1:5" ht="15" customHeight="1" x14ac:dyDescent="0.25">
      <c r="A3480" s="136" t="s">
        <v>2852</v>
      </c>
      <c r="B3480" s="136"/>
      <c r="C3480" s="136" t="s">
        <v>20810</v>
      </c>
      <c r="D3480" s="137" t="s">
        <v>39</v>
      </c>
      <c r="E3480" s="140">
        <v>26.67</v>
      </c>
    </row>
    <row r="3481" spans="1:5" ht="15" customHeight="1" x14ac:dyDescent="0.25">
      <c r="A3481" s="136" t="s">
        <v>2850</v>
      </c>
      <c r="B3481" s="136"/>
      <c r="C3481" s="136" t="s">
        <v>20811</v>
      </c>
      <c r="D3481" s="137" t="s">
        <v>39</v>
      </c>
      <c r="E3481" s="140">
        <v>25.16</v>
      </c>
    </row>
    <row r="3482" spans="1:5" ht="15" customHeight="1" x14ac:dyDescent="0.25">
      <c r="A3482" s="136" t="s">
        <v>2847</v>
      </c>
      <c r="B3482" s="136"/>
      <c r="C3482" s="136" t="s">
        <v>20812</v>
      </c>
      <c r="D3482" s="137" t="s">
        <v>39</v>
      </c>
      <c r="E3482" s="140">
        <v>22.62</v>
      </c>
    </row>
    <row r="3483" spans="1:5" ht="15" customHeight="1" x14ac:dyDescent="0.25">
      <c r="A3483" s="136" t="s">
        <v>2848</v>
      </c>
      <c r="B3483" s="136"/>
      <c r="C3483" s="136" t="s">
        <v>20813</v>
      </c>
      <c r="D3483" s="137" t="s">
        <v>39</v>
      </c>
      <c r="E3483" s="140">
        <v>23.19</v>
      </c>
    </row>
    <row r="3484" spans="1:5" ht="15" customHeight="1" x14ac:dyDescent="0.25">
      <c r="A3484" s="136" t="s">
        <v>2849</v>
      </c>
      <c r="B3484" s="136"/>
      <c r="C3484" s="136" t="s">
        <v>20814</v>
      </c>
      <c r="D3484" s="137" t="s">
        <v>39</v>
      </c>
      <c r="E3484" s="140">
        <v>23.83</v>
      </c>
    </row>
    <row r="3485" spans="1:5" ht="15" customHeight="1" x14ac:dyDescent="0.25">
      <c r="A3485" s="136" t="s">
        <v>2876</v>
      </c>
      <c r="B3485" s="136"/>
      <c r="C3485" s="136" t="s">
        <v>20815</v>
      </c>
      <c r="D3485" s="137" t="s">
        <v>39</v>
      </c>
      <c r="E3485" s="141">
        <v>1045.68</v>
      </c>
    </row>
    <row r="3486" spans="1:5" ht="15" customHeight="1" x14ac:dyDescent="0.25">
      <c r="A3486" s="136" t="s">
        <v>2877</v>
      </c>
      <c r="B3486" s="136"/>
      <c r="C3486" s="136" t="s">
        <v>20815</v>
      </c>
      <c r="D3486" s="137" t="s">
        <v>63</v>
      </c>
      <c r="E3486" s="139">
        <v>435.7</v>
      </c>
    </row>
    <row r="3487" spans="1:5" ht="15" customHeight="1" x14ac:dyDescent="0.25">
      <c r="A3487" s="136" t="s">
        <v>2875</v>
      </c>
      <c r="B3487" s="136"/>
      <c r="C3487" s="136" t="s">
        <v>20816</v>
      </c>
      <c r="D3487" s="137" t="s">
        <v>39</v>
      </c>
      <c r="E3487" s="139">
        <v>423.3</v>
      </c>
    </row>
    <row r="3488" spans="1:5" ht="15" customHeight="1" x14ac:dyDescent="0.25">
      <c r="A3488" s="136" t="s">
        <v>2878</v>
      </c>
      <c r="B3488" s="136"/>
      <c r="C3488" s="136" t="s">
        <v>20817</v>
      </c>
      <c r="D3488" s="137" t="s">
        <v>39</v>
      </c>
      <c r="E3488" s="139">
        <v>451.47</v>
      </c>
    </row>
    <row r="3489" spans="1:5" ht="15" customHeight="1" x14ac:dyDescent="0.25">
      <c r="A3489" s="136" t="s">
        <v>2839</v>
      </c>
      <c r="B3489" s="136"/>
      <c r="C3489" s="136" t="s">
        <v>20818</v>
      </c>
      <c r="D3489" s="137" t="s">
        <v>39</v>
      </c>
      <c r="E3489" s="138">
        <v>9.6300000000000008</v>
      </c>
    </row>
    <row r="3490" spans="1:5" ht="15" customHeight="1" x14ac:dyDescent="0.25">
      <c r="A3490" s="136" t="s">
        <v>2832</v>
      </c>
      <c r="B3490" s="136"/>
      <c r="C3490" s="136" t="s">
        <v>20819</v>
      </c>
      <c r="D3490" s="137" t="s">
        <v>2</v>
      </c>
      <c r="E3490" s="138">
        <v>2.48</v>
      </c>
    </row>
    <row r="3491" spans="1:5" ht="15" customHeight="1" x14ac:dyDescent="0.25">
      <c r="A3491" s="136" t="s">
        <v>2833</v>
      </c>
      <c r="B3491" s="136"/>
      <c r="C3491" s="136" t="s">
        <v>20820</v>
      </c>
      <c r="D3491" s="137" t="s">
        <v>2</v>
      </c>
      <c r="E3491" s="138">
        <v>3.89</v>
      </c>
    </row>
    <row r="3492" spans="1:5" ht="15" customHeight="1" x14ac:dyDescent="0.25">
      <c r="A3492" s="136" t="s">
        <v>2865</v>
      </c>
      <c r="B3492" s="136"/>
      <c r="C3492" s="136" t="s">
        <v>20821</v>
      </c>
      <c r="D3492" s="137" t="s">
        <v>2</v>
      </c>
      <c r="E3492" s="138">
        <v>3.55</v>
      </c>
    </row>
    <row r="3493" spans="1:5" ht="15" customHeight="1" x14ac:dyDescent="0.25">
      <c r="A3493" s="136" t="s">
        <v>2864</v>
      </c>
      <c r="B3493" s="136"/>
      <c r="C3493" s="136" t="s">
        <v>20822</v>
      </c>
      <c r="D3493" s="137" t="s">
        <v>2</v>
      </c>
      <c r="E3493" s="138">
        <v>0.42</v>
      </c>
    </row>
    <row r="3494" spans="1:5" ht="15" customHeight="1" x14ac:dyDescent="0.25">
      <c r="A3494" s="136" t="s">
        <v>2890</v>
      </c>
      <c r="B3494" s="136"/>
      <c r="C3494" s="136" t="s">
        <v>20823</v>
      </c>
      <c r="D3494" s="137" t="s">
        <v>2</v>
      </c>
      <c r="E3494" s="138">
        <v>9.4</v>
      </c>
    </row>
    <row r="3495" spans="1:5" ht="15" customHeight="1" x14ac:dyDescent="0.25">
      <c r="A3495" s="136" t="s">
        <v>2889</v>
      </c>
      <c r="B3495" s="136"/>
      <c r="C3495" s="136" t="s">
        <v>20824</v>
      </c>
      <c r="D3495" s="137" t="s">
        <v>2</v>
      </c>
      <c r="E3495" s="138">
        <v>4.41</v>
      </c>
    </row>
    <row r="3496" spans="1:5" ht="15" customHeight="1" x14ac:dyDescent="0.25">
      <c r="A3496" s="136" t="s">
        <v>2888</v>
      </c>
      <c r="B3496" s="136"/>
      <c r="C3496" s="136" t="s">
        <v>20825</v>
      </c>
      <c r="D3496" s="137" t="s">
        <v>2</v>
      </c>
      <c r="E3496" s="138">
        <v>5.7</v>
      </c>
    </row>
    <row r="3497" spans="1:5" ht="15" customHeight="1" x14ac:dyDescent="0.25">
      <c r="A3497" s="136" t="s">
        <v>2887</v>
      </c>
      <c r="B3497" s="136"/>
      <c r="C3497" s="136" t="s">
        <v>20826</v>
      </c>
      <c r="D3497" s="137" t="s">
        <v>2</v>
      </c>
      <c r="E3497" s="138">
        <v>2.27</v>
      </c>
    </row>
    <row r="3498" spans="1:5" ht="15" customHeight="1" x14ac:dyDescent="0.25">
      <c r="A3498" s="136" t="s">
        <v>2881</v>
      </c>
      <c r="B3498" s="136"/>
      <c r="C3498" s="136" t="s">
        <v>20827</v>
      </c>
      <c r="D3498" s="137" t="s">
        <v>2</v>
      </c>
      <c r="E3498" s="138">
        <v>3.19</v>
      </c>
    </row>
    <row r="3499" spans="1:5" ht="15" customHeight="1" x14ac:dyDescent="0.25">
      <c r="A3499" s="136" t="s">
        <v>2882</v>
      </c>
      <c r="B3499" s="136"/>
      <c r="C3499" s="136" t="s">
        <v>20828</v>
      </c>
      <c r="D3499" s="137" t="s">
        <v>2</v>
      </c>
      <c r="E3499" s="138">
        <v>4.0999999999999996</v>
      </c>
    </row>
    <row r="3500" spans="1:5" ht="15" customHeight="1" x14ac:dyDescent="0.25">
      <c r="A3500" s="136" t="s">
        <v>2892</v>
      </c>
      <c r="B3500" s="136"/>
      <c r="C3500" s="136" t="s">
        <v>20829</v>
      </c>
      <c r="D3500" s="137" t="s">
        <v>2</v>
      </c>
      <c r="E3500" s="140">
        <v>29.32</v>
      </c>
    </row>
    <row r="3501" spans="1:5" ht="15" customHeight="1" x14ac:dyDescent="0.25">
      <c r="A3501" s="136" t="s">
        <v>2893</v>
      </c>
      <c r="B3501" s="136"/>
      <c r="C3501" s="136" t="s">
        <v>20830</v>
      </c>
      <c r="D3501" s="137" t="s">
        <v>2</v>
      </c>
      <c r="E3501" s="140">
        <v>43.42</v>
      </c>
    </row>
    <row r="3502" spans="1:5" ht="15" customHeight="1" x14ac:dyDescent="0.25">
      <c r="A3502" s="136" t="s">
        <v>2867</v>
      </c>
      <c r="B3502" s="136"/>
      <c r="C3502" s="136" t="s">
        <v>20831</v>
      </c>
      <c r="D3502" s="137" t="s">
        <v>2</v>
      </c>
      <c r="E3502" s="138">
        <v>1.88</v>
      </c>
    </row>
    <row r="3503" spans="1:5" ht="15" customHeight="1" x14ac:dyDescent="0.25">
      <c r="A3503" s="136" t="s">
        <v>2866</v>
      </c>
      <c r="B3503" s="136"/>
      <c r="C3503" s="136" t="s">
        <v>20832</v>
      </c>
      <c r="D3503" s="137" t="s">
        <v>2</v>
      </c>
      <c r="E3503" s="138">
        <v>0.28000000000000003</v>
      </c>
    </row>
    <row r="3504" spans="1:5" ht="15" customHeight="1" x14ac:dyDescent="0.25">
      <c r="A3504" s="136" t="s">
        <v>2885</v>
      </c>
      <c r="B3504" s="136"/>
      <c r="C3504" s="136" t="s">
        <v>20833</v>
      </c>
      <c r="D3504" s="137" t="s">
        <v>39</v>
      </c>
      <c r="E3504" s="139">
        <v>744.81</v>
      </c>
    </row>
    <row r="3505" spans="1:5" ht="15" customHeight="1" x14ac:dyDescent="0.25">
      <c r="A3505" s="136" t="s">
        <v>2886</v>
      </c>
      <c r="B3505" s="136"/>
      <c r="C3505" s="136" t="s">
        <v>20833</v>
      </c>
      <c r="D3505" s="137" t="s">
        <v>63</v>
      </c>
      <c r="E3505" s="139">
        <v>354.67</v>
      </c>
    </row>
    <row r="3506" spans="1:5" ht="15" customHeight="1" x14ac:dyDescent="0.25">
      <c r="A3506" s="136" t="s">
        <v>2883</v>
      </c>
      <c r="B3506" s="136"/>
      <c r="C3506" s="136" t="s">
        <v>20834</v>
      </c>
      <c r="D3506" s="137" t="s">
        <v>39</v>
      </c>
      <c r="E3506" s="139">
        <v>220.16</v>
      </c>
    </row>
    <row r="3507" spans="1:5" ht="15" customHeight="1" x14ac:dyDescent="0.25">
      <c r="A3507" s="136" t="s">
        <v>2834</v>
      </c>
      <c r="B3507" s="136"/>
      <c r="C3507" s="136" t="s">
        <v>20835</v>
      </c>
      <c r="D3507" s="137" t="s">
        <v>39</v>
      </c>
      <c r="E3507" s="140">
        <v>75.98</v>
      </c>
    </row>
    <row r="3508" spans="1:5" ht="15" customHeight="1" x14ac:dyDescent="0.25">
      <c r="A3508" s="136" t="s">
        <v>2835</v>
      </c>
      <c r="B3508" s="136"/>
      <c r="C3508" s="136" t="s">
        <v>20836</v>
      </c>
      <c r="D3508" s="137" t="s">
        <v>39</v>
      </c>
      <c r="E3508" s="140">
        <v>91.3</v>
      </c>
    </row>
    <row r="3509" spans="1:5" ht="15" customHeight="1" x14ac:dyDescent="0.25">
      <c r="A3509" s="136" t="s">
        <v>2841</v>
      </c>
      <c r="B3509" s="136"/>
      <c r="C3509" s="136" t="s">
        <v>20837</v>
      </c>
      <c r="D3509" s="137" t="s">
        <v>39</v>
      </c>
      <c r="E3509" s="140">
        <v>41.75</v>
      </c>
    </row>
    <row r="3510" spans="1:5" ht="15" customHeight="1" x14ac:dyDescent="0.25">
      <c r="A3510" s="136" t="s">
        <v>2840</v>
      </c>
      <c r="B3510" s="136"/>
      <c r="C3510" s="136" t="s">
        <v>20838</v>
      </c>
      <c r="D3510" s="137" t="s">
        <v>39</v>
      </c>
      <c r="E3510" s="140">
        <v>17.05</v>
      </c>
    </row>
    <row r="3511" spans="1:5" ht="15" customHeight="1" x14ac:dyDescent="0.25">
      <c r="A3511" s="136" t="s">
        <v>2838</v>
      </c>
      <c r="B3511" s="136"/>
      <c r="C3511" s="136" t="s">
        <v>20839</v>
      </c>
      <c r="D3511" s="137" t="s">
        <v>2</v>
      </c>
      <c r="E3511" s="138">
        <v>1.26</v>
      </c>
    </row>
    <row r="3512" spans="1:5" ht="15" customHeight="1" x14ac:dyDescent="0.25">
      <c r="A3512" s="136" t="s">
        <v>2837</v>
      </c>
      <c r="B3512" s="136"/>
      <c r="C3512" s="136" t="s">
        <v>20840</v>
      </c>
      <c r="D3512" s="137" t="s">
        <v>2</v>
      </c>
      <c r="E3512" s="138">
        <v>1.28</v>
      </c>
    </row>
    <row r="3513" spans="1:5" ht="15" customHeight="1" x14ac:dyDescent="0.25">
      <c r="A3513" s="136" t="s">
        <v>2836</v>
      </c>
      <c r="B3513" s="136"/>
      <c r="C3513" s="136" t="s">
        <v>20841</v>
      </c>
      <c r="D3513" s="137" t="s">
        <v>2</v>
      </c>
      <c r="E3513" s="138">
        <v>1.22</v>
      </c>
    </row>
    <row r="3514" spans="1:5" ht="15" customHeight="1" x14ac:dyDescent="0.25">
      <c r="A3514" s="136" t="s">
        <v>2894</v>
      </c>
      <c r="B3514" s="136"/>
      <c r="C3514" s="136" t="s">
        <v>20842</v>
      </c>
      <c r="D3514" s="137" t="s">
        <v>39</v>
      </c>
      <c r="E3514" s="140">
        <v>10.210000000000001</v>
      </c>
    </row>
    <row r="3515" spans="1:5" ht="15" customHeight="1" x14ac:dyDescent="0.25">
      <c r="A3515" s="136" t="s">
        <v>2897</v>
      </c>
      <c r="B3515" s="136"/>
      <c r="C3515" s="136" t="s">
        <v>20843</v>
      </c>
      <c r="D3515" s="137" t="s">
        <v>39</v>
      </c>
      <c r="E3515" s="140">
        <v>10.88</v>
      </c>
    </row>
    <row r="3516" spans="1:5" ht="15" customHeight="1" x14ac:dyDescent="0.25">
      <c r="A3516" s="136" t="s">
        <v>2896</v>
      </c>
      <c r="B3516" s="136"/>
      <c r="C3516" s="136" t="s">
        <v>20844</v>
      </c>
      <c r="D3516" s="137" t="s">
        <v>2</v>
      </c>
      <c r="E3516" s="138">
        <v>1.18</v>
      </c>
    </row>
    <row r="3517" spans="1:5" ht="15" customHeight="1" x14ac:dyDescent="0.25">
      <c r="A3517" s="136" t="s">
        <v>2895</v>
      </c>
      <c r="B3517" s="136"/>
      <c r="C3517" s="136" t="s">
        <v>20845</v>
      </c>
      <c r="D3517" s="137" t="s">
        <v>2</v>
      </c>
      <c r="E3517" s="138">
        <v>0.64</v>
      </c>
    </row>
    <row r="3518" spans="1:5" ht="15" customHeight="1" x14ac:dyDescent="0.25">
      <c r="A3518" s="136" t="s">
        <v>2891</v>
      </c>
      <c r="B3518" s="136"/>
      <c r="C3518" s="136" t="s">
        <v>20846</v>
      </c>
      <c r="D3518" s="137" t="s">
        <v>63</v>
      </c>
      <c r="E3518" s="140">
        <v>18.05</v>
      </c>
    </row>
    <row r="3519" spans="1:5" ht="15" customHeight="1" x14ac:dyDescent="0.25">
      <c r="A3519" s="136" t="s">
        <v>2846</v>
      </c>
      <c r="B3519" s="136"/>
      <c r="C3519" s="136" t="s">
        <v>20847</v>
      </c>
      <c r="D3519" s="137" t="s">
        <v>39</v>
      </c>
      <c r="E3519" s="140">
        <v>25.16</v>
      </c>
    </row>
    <row r="3520" spans="1:5" ht="15" customHeight="1" x14ac:dyDescent="0.25">
      <c r="A3520" s="136" t="s">
        <v>2845</v>
      </c>
      <c r="B3520" s="136"/>
      <c r="C3520" s="136" t="s">
        <v>20848</v>
      </c>
      <c r="D3520" s="137" t="s">
        <v>39</v>
      </c>
      <c r="E3520" s="140">
        <v>24.41</v>
      </c>
    </row>
    <row r="3521" spans="1:5" ht="15" customHeight="1" x14ac:dyDescent="0.25">
      <c r="A3521" s="136" t="s">
        <v>2843</v>
      </c>
      <c r="B3521" s="136"/>
      <c r="C3521" s="136" t="s">
        <v>20849</v>
      </c>
      <c r="D3521" s="137" t="s">
        <v>39</v>
      </c>
      <c r="E3521" s="140">
        <v>23.19</v>
      </c>
    </row>
    <row r="3522" spans="1:5" ht="15" customHeight="1" x14ac:dyDescent="0.25">
      <c r="A3522" s="136" t="s">
        <v>2842</v>
      </c>
      <c r="B3522" s="136"/>
      <c r="C3522" s="136" t="s">
        <v>20850</v>
      </c>
      <c r="D3522" s="137" t="s">
        <v>39</v>
      </c>
      <c r="E3522" s="140">
        <v>22.62</v>
      </c>
    </row>
    <row r="3523" spans="1:5" ht="15" customHeight="1" x14ac:dyDescent="0.25">
      <c r="A3523" s="136" t="s">
        <v>2844</v>
      </c>
      <c r="B3523" s="136"/>
      <c r="C3523" s="136" t="s">
        <v>20851</v>
      </c>
      <c r="D3523" s="137" t="s">
        <v>39</v>
      </c>
      <c r="E3523" s="140">
        <v>23.83</v>
      </c>
    </row>
    <row r="3524" spans="1:5" ht="15" customHeight="1" x14ac:dyDescent="0.25">
      <c r="A3524" s="136" t="s">
        <v>2874</v>
      </c>
      <c r="B3524" s="136"/>
      <c r="C3524" s="136" t="s">
        <v>20852</v>
      </c>
      <c r="D3524" s="137" t="s">
        <v>2</v>
      </c>
      <c r="E3524" s="138">
        <v>1.27</v>
      </c>
    </row>
    <row r="3525" spans="1:5" ht="15" customHeight="1" x14ac:dyDescent="0.25">
      <c r="A3525" s="136" t="s">
        <v>2872</v>
      </c>
      <c r="B3525" s="136"/>
      <c r="C3525" s="136" t="s">
        <v>20853</v>
      </c>
      <c r="D3525" s="137" t="s">
        <v>2</v>
      </c>
      <c r="E3525" s="138">
        <v>6.75</v>
      </c>
    </row>
    <row r="3526" spans="1:5" ht="15" customHeight="1" x14ac:dyDescent="0.25">
      <c r="A3526" s="136" t="s">
        <v>2871</v>
      </c>
      <c r="B3526" s="136"/>
      <c r="C3526" s="136" t="s">
        <v>20854</v>
      </c>
      <c r="D3526" s="137" t="s">
        <v>2</v>
      </c>
      <c r="E3526" s="140">
        <v>14.6</v>
      </c>
    </row>
    <row r="3527" spans="1:5" ht="15" customHeight="1" x14ac:dyDescent="0.25">
      <c r="A3527" s="136" t="s">
        <v>2870</v>
      </c>
      <c r="B3527" s="136"/>
      <c r="C3527" s="136" t="s">
        <v>20855</v>
      </c>
      <c r="D3527" s="137" t="s">
        <v>2</v>
      </c>
      <c r="E3527" s="138">
        <v>6.91</v>
      </c>
    </row>
    <row r="3528" spans="1:5" ht="15" customHeight="1" x14ac:dyDescent="0.25">
      <c r="A3528" s="136" t="s">
        <v>2868</v>
      </c>
      <c r="B3528" s="136"/>
      <c r="C3528" s="136" t="s">
        <v>20856</v>
      </c>
      <c r="D3528" s="137" t="s">
        <v>2</v>
      </c>
      <c r="E3528" s="138">
        <v>3.42</v>
      </c>
    </row>
    <row r="3529" spans="1:5" ht="15" customHeight="1" x14ac:dyDescent="0.25">
      <c r="A3529" s="136" t="s">
        <v>2869</v>
      </c>
      <c r="B3529" s="136"/>
      <c r="C3529" s="136" t="s">
        <v>20857</v>
      </c>
      <c r="D3529" s="137" t="s">
        <v>2</v>
      </c>
      <c r="E3529" s="138">
        <v>8.25</v>
      </c>
    </row>
    <row r="3530" spans="1:5" ht="15" customHeight="1" x14ac:dyDescent="0.25">
      <c r="A3530" s="136" t="s">
        <v>2873</v>
      </c>
      <c r="B3530" s="136"/>
      <c r="C3530" s="136" t="s">
        <v>20858</v>
      </c>
      <c r="D3530" s="137" t="s">
        <v>2</v>
      </c>
      <c r="E3530" s="138">
        <v>8.65</v>
      </c>
    </row>
    <row r="3531" spans="1:5" ht="15" customHeight="1" x14ac:dyDescent="0.25">
      <c r="A3531" s="136" t="s">
        <v>2880</v>
      </c>
      <c r="B3531" s="136"/>
      <c r="C3531" s="136" t="s">
        <v>20859</v>
      </c>
      <c r="D3531" s="137" t="s">
        <v>63</v>
      </c>
      <c r="E3531" s="139">
        <v>150.84</v>
      </c>
    </row>
    <row r="3532" spans="1:5" ht="15" customHeight="1" x14ac:dyDescent="0.25">
      <c r="A3532" s="136" t="s">
        <v>2879</v>
      </c>
      <c r="B3532" s="136"/>
      <c r="C3532" s="136" t="s">
        <v>20860</v>
      </c>
      <c r="D3532" s="137" t="s">
        <v>39</v>
      </c>
      <c r="E3532" s="139">
        <v>362.03</v>
      </c>
    </row>
    <row r="3533" spans="1:5" ht="15" customHeight="1" x14ac:dyDescent="0.25">
      <c r="A3533" s="136" t="s">
        <v>2884</v>
      </c>
      <c r="B3533" s="136"/>
      <c r="C3533" s="136" t="s">
        <v>20861</v>
      </c>
      <c r="D3533" s="137" t="s">
        <v>39</v>
      </c>
      <c r="E3533" s="139">
        <v>169.95</v>
      </c>
    </row>
    <row r="3534" spans="1:5" ht="15" customHeight="1" x14ac:dyDescent="0.25">
      <c r="A3534" s="136" t="s">
        <v>2898</v>
      </c>
      <c r="B3534" s="136"/>
      <c r="C3534" s="136" t="s">
        <v>20862</v>
      </c>
      <c r="D3534" s="137" t="s">
        <v>3</v>
      </c>
      <c r="E3534" s="140">
        <v>40.119999999999997</v>
      </c>
    </row>
    <row r="3535" spans="1:5" ht="15" customHeight="1" x14ac:dyDescent="0.25">
      <c r="A3535" s="136" t="s">
        <v>2899</v>
      </c>
      <c r="B3535" s="136"/>
      <c r="C3535" s="136" t="s">
        <v>20863</v>
      </c>
      <c r="D3535" s="137" t="s">
        <v>2</v>
      </c>
      <c r="E3535" s="140">
        <v>13.33</v>
      </c>
    </row>
    <row r="3536" spans="1:5" ht="15" customHeight="1" x14ac:dyDescent="0.25">
      <c r="A3536" s="136" t="s">
        <v>2900</v>
      </c>
      <c r="B3536" s="136"/>
      <c r="C3536" s="136" t="s">
        <v>20864</v>
      </c>
      <c r="D3536" s="137" t="s">
        <v>2</v>
      </c>
      <c r="E3536" s="140">
        <v>16</v>
      </c>
    </row>
    <row r="3537" spans="1:5" ht="15" customHeight="1" x14ac:dyDescent="0.25">
      <c r="A3537" s="136" t="s">
        <v>2937</v>
      </c>
      <c r="B3537" s="136"/>
      <c r="C3537" s="136" t="s">
        <v>20865</v>
      </c>
      <c r="D3537" s="137" t="s">
        <v>16570</v>
      </c>
      <c r="E3537" s="140">
        <v>19.11</v>
      </c>
    </row>
    <row r="3538" spans="1:5" ht="15" customHeight="1" x14ac:dyDescent="0.25">
      <c r="A3538" s="136" t="s">
        <v>2907</v>
      </c>
      <c r="B3538" s="136"/>
      <c r="C3538" s="136" t="s">
        <v>20866</v>
      </c>
      <c r="D3538" s="137" t="s">
        <v>39</v>
      </c>
      <c r="E3538" s="141">
        <v>1402.75</v>
      </c>
    </row>
    <row r="3539" spans="1:5" ht="15" customHeight="1" x14ac:dyDescent="0.25">
      <c r="A3539" s="136" t="s">
        <v>2905</v>
      </c>
      <c r="B3539" s="136"/>
      <c r="C3539" s="136" t="s">
        <v>20867</v>
      </c>
      <c r="D3539" s="137" t="s">
        <v>39</v>
      </c>
      <c r="E3539" s="141">
        <v>1191.73</v>
      </c>
    </row>
    <row r="3540" spans="1:5" ht="15" customHeight="1" x14ac:dyDescent="0.25">
      <c r="A3540" s="136" t="s">
        <v>2906</v>
      </c>
      <c r="B3540" s="136"/>
      <c r="C3540" s="136" t="s">
        <v>20868</v>
      </c>
      <c r="D3540" s="137" t="s">
        <v>39</v>
      </c>
      <c r="E3540" s="139">
        <v>612.96</v>
      </c>
    </row>
    <row r="3541" spans="1:5" ht="15" customHeight="1" x14ac:dyDescent="0.25">
      <c r="A3541" s="136" t="s">
        <v>2945</v>
      </c>
      <c r="B3541" s="136"/>
      <c r="C3541" s="136" t="s">
        <v>20869</v>
      </c>
      <c r="D3541" s="137" t="s">
        <v>16570</v>
      </c>
      <c r="E3541" s="139">
        <v>844.12</v>
      </c>
    </row>
    <row r="3542" spans="1:5" ht="15" customHeight="1" x14ac:dyDescent="0.25">
      <c r="A3542" s="136" t="s">
        <v>2943</v>
      </c>
      <c r="B3542" s="136"/>
      <c r="C3542" s="136" t="s">
        <v>20870</v>
      </c>
      <c r="D3542" s="137" t="s">
        <v>2</v>
      </c>
      <c r="E3542" s="140">
        <v>93.95</v>
      </c>
    </row>
    <row r="3543" spans="1:5" ht="15" customHeight="1" x14ac:dyDescent="0.25">
      <c r="A3543" s="136" t="s">
        <v>2909</v>
      </c>
      <c r="B3543" s="136"/>
      <c r="C3543" s="136" t="s">
        <v>20871</v>
      </c>
      <c r="D3543" s="137" t="s">
        <v>3</v>
      </c>
      <c r="E3543" s="138">
        <v>2.97</v>
      </c>
    </row>
    <row r="3544" spans="1:5" ht="15" customHeight="1" x14ac:dyDescent="0.25">
      <c r="A3544" s="136" t="s">
        <v>2912</v>
      </c>
      <c r="B3544" s="136"/>
      <c r="C3544" s="136" t="s">
        <v>20872</v>
      </c>
      <c r="D3544" s="137" t="s">
        <v>2</v>
      </c>
      <c r="E3544" s="140">
        <v>26.04</v>
      </c>
    </row>
    <row r="3545" spans="1:5" ht="15" customHeight="1" x14ac:dyDescent="0.25">
      <c r="A3545" s="136" t="s">
        <v>2911</v>
      </c>
      <c r="B3545" s="136"/>
      <c r="C3545" s="136" t="s">
        <v>20873</v>
      </c>
      <c r="D3545" s="137" t="s">
        <v>3</v>
      </c>
      <c r="E3545" s="138">
        <v>8.18</v>
      </c>
    </row>
    <row r="3546" spans="1:5" ht="15" customHeight="1" x14ac:dyDescent="0.25">
      <c r="A3546" s="136" t="s">
        <v>2908</v>
      </c>
      <c r="B3546" s="136"/>
      <c r="C3546" s="136" t="s">
        <v>20874</v>
      </c>
      <c r="D3546" s="137" t="s">
        <v>3</v>
      </c>
      <c r="E3546" s="138">
        <v>2.4500000000000002</v>
      </c>
    </row>
    <row r="3547" spans="1:5" ht="15" customHeight="1" x14ac:dyDescent="0.25">
      <c r="A3547" s="136" t="s">
        <v>2910</v>
      </c>
      <c r="B3547" s="136"/>
      <c r="C3547" s="136" t="s">
        <v>20875</v>
      </c>
      <c r="D3547" s="137" t="s">
        <v>3</v>
      </c>
      <c r="E3547" s="138">
        <v>5.57</v>
      </c>
    </row>
    <row r="3548" spans="1:5" ht="15" customHeight="1" x14ac:dyDescent="0.25">
      <c r="A3548" s="136" t="s">
        <v>2940</v>
      </c>
      <c r="B3548" s="136"/>
      <c r="C3548" s="136" t="s">
        <v>20876</v>
      </c>
      <c r="D3548" s="137" t="s">
        <v>2</v>
      </c>
      <c r="E3548" s="141">
        <v>1117.81</v>
      </c>
    </row>
    <row r="3549" spans="1:5" ht="15" customHeight="1" x14ac:dyDescent="0.25">
      <c r="A3549" s="136" t="s">
        <v>2942</v>
      </c>
      <c r="B3549" s="136"/>
      <c r="C3549" s="136" t="s">
        <v>20877</v>
      </c>
      <c r="D3549" s="137" t="s">
        <v>2</v>
      </c>
      <c r="E3549" s="139">
        <v>464.91</v>
      </c>
    </row>
    <row r="3550" spans="1:5" ht="15" customHeight="1" x14ac:dyDescent="0.25">
      <c r="A3550" s="136" t="s">
        <v>2939</v>
      </c>
      <c r="B3550" s="136"/>
      <c r="C3550" s="136" t="s">
        <v>20878</v>
      </c>
      <c r="D3550" s="137" t="s">
        <v>2</v>
      </c>
      <c r="E3550" s="141">
        <v>1117.81</v>
      </c>
    </row>
    <row r="3551" spans="1:5" ht="15" customHeight="1" x14ac:dyDescent="0.25">
      <c r="A3551" s="136" t="s">
        <v>2933</v>
      </c>
      <c r="B3551" s="136"/>
      <c r="C3551" s="136" t="s">
        <v>20879</v>
      </c>
      <c r="D3551" s="137" t="s">
        <v>2</v>
      </c>
      <c r="E3551" s="141">
        <v>1080.1500000000001</v>
      </c>
    </row>
    <row r="3552" spans="1:5" ht="15" customHeight="1" x14ac:dyDescent="0.25">
      <c r="A3552" s="136" t="s">
        <v>2934</v>
      </c>
      <c r="B3552" s="136"/>
      <c r="C3552" s="136" t="s">
        <v>20880</v>
      </c>
      <c r="D3552" s="137" t="s">
        <v>2</v>
      </c>
      <c r="E3552" s="139">
        <v>970.27</v>
      </c>
    </row>
    <row r="3553" spans="1:5" ht="15" customHeight="1" x14ac:dyDescent="0.25">
      <c r="A3553" s="136" t="s">
        <v>2936</v>
      </c>
      <c r="B3553" s="136"/>
      <c r="C3553" s="136" t="s">
        <v>20881</v>
      </c>
      <c r="D3553" s="137" t="s">
        <v>2</v>
      </c>
      <c r="E3553" s="141">
        <v>1023.01</v>
      </c>
    </row>
    <row r="3554" spans="1:5" ht="15" customHeight="1" x14ac:dyDescent="0.25">
      <c r="A3554" s="136" t="s">
        <v>2938</v>
      </c>
      <c r="B3554" s="136"/>
      <c r="C3554" s="136" t="s">
        <v>20882</v>
      </c>
      <c r="D3554" s="137" t="s">
        <v>2</v>
      </c>
      <c r="E3554" s="141">
        <v>1117.81</v>
      </c>
    </row>
    <row r="3555" spans="1:5" ht="15" customHeight="1" x14ac:dyDescent="0.25">
      <c r="A3555" s="136" t="s">
        <v>2935</v>
      </c>
      <c r="B3555" s="136"/>
      <c r="C3555" s="136" t="s">
        <v>20883</v>
      </c>
      <c r="D3555" s="137" t="s">
        <v>2</v>
      </c>
      <c r="E3555" s="139">
        <v>928.38</v>
      </c>
    </row>
    <row r="3556" spans="1:5" ht="15" customHeight="1" x14ac:dyDescent="0.25">
      <c r="A3556" s="136" t="s">
        <v>2941</v>
      </c>
      <c r="B3556" s="136"/>
      <c r="C3556" s="136" t="s">
        <v>20884</v>
      </c>
      <c r="D3556" s="137" t="s">
        <v>2</v>
      </c>
      <c r="E3556" s="139">
        <v>464.91</v>
      </c>
    </row>
    <row r="3557" spans="1:5" ht="15" customHeight="1" x14ac:dyDescent="0.25">
      <c r="A3557" s="136" t="s">
        <v>2914</v>
      </c>
      <c r="B3557" s="136"/>
      <c r="C3557" s="136" t="s">
        <v>20885</v>
      </c>
      <c r="D3557" s="137" t="s">
        <v>2357</v>
      </c>
      <c r="E3557" s="139">
        <v>372.38</v>
      </c>
    </row>
    <row r="3558" spans="1:5" ht="15" customHeight="1" x14ac:dyDescent="0.25">
      <c r="A3558" s="136" t="s">
        <v>2913</v>
      </c>
      <c r="B3558" s="136"/>
      <c r="C3558" s="136" t="s">
        <v>20886</v>
      </c>
      <c r="D3558" s="137" t="s">
        <v>2</v>
      </c>
      <c r="E3558" s="140">
        <v>39.06</v>
      </c>
    </row>
    <row r="3559" spans="1:5" ht="15" customHeight="1" x14ac:dyDescent="0.25">
      <c r="A3559" s="136" t="s">
        <v>2904</v>
      </c>
      <c r="B3559" s="136"/>
      <c r="C3559" s="136" t="s">
        <v>20887</v>
      </c>
      <c r="D3559" s="137" t="s">
        <v>16570</v>
      </c>
      <c r="E3559" s="140">
        <v>18.91</v>
      </c>
    </row>
    <row r="3560" spans="1:5" ht="15" customHeight="1" x14ac:dyDescent="0.25">
      <c r="A3560" s="136" t="s">
        <v>2903</v>
      </c>
      <c r="B3560" s="136"/>
      <c r="C3560" s="136" t="s">
        <v>20888</v>
      </c>
      <c r="D3560" s="137" t="s">
        <v>16570</v>
      </c>
      <c r="E3560" s="140">
        <v>24.48</v>
      </c>
    </row>
    <row r="3561" spans="1:5" ht="15" customHeight="1" x14ac:dyDescent="0.25">
      <c r="A3561" s="136" t="s">
        <v>2901</v>
      </c>
      <c r="B3561" s="136"/>
      <c r="C3561" s="136" t="s">
        <v>20889</v>
      </c>
      <c r="D3561" s="137" t="s">
        <v>16570</v>
      </c>
      <c r="E3561" s="140">
        <v>59.83</v>
      </c>
    </row>
    <row r="3562" spans="1:5" ht="15" customHeight="1" x14ac:dyDescent="0.25">
      <c r="A3562" s="136" t="s">
        <v>2902</v>
      </c>
      <c r="B3562" s="136"/>
      <c r="C3562" s="136" t="s">
        <v>20890</v>
      </c>
      <c r="D3562" s="137" t="s">
        <v>16570</v>
      </c>
      <c r="E3562" s="140">
        <v>58.36</v>
      </c>
    </row>
    <row r="3563" spans="1:5" ht="15" customHeight="1" x14ac:dyDescent="0.25">
      <c r="A3563" s="136" t="s">
        <v>2946</v>
      </c>
      <c r="B3563" s="136"/>
      <c r="C3563" s="136" t="s">
        <v>20891</v>
      </c>
      <c r="D3563" s="137" t="s">
        <v>16570</v>
      </c>
      <c r="E3563" s="139">
        <v>815.72</v>
      </c>
    </row>
    <row r="3564" spans="1:5" ht="15" customHeight="1" x14ac:dyDescent="0.25">
      <c r="A3564" s="136" t="s">
        <v>2960</v>
      </c>
      <c r="B3564" s="136"/>
      <c r="C3564" s="136" t="s">
        <v>20892</v>
      </c>
      <c r="D3564" s="137" t="s">
        <v>3</v>
      </c>
      <c r="E3564" s="139">
        <v>493.14</v>
      </c>
    </row>
    <row r="3565" spans="1:5" ht="15" customHeight="1" x14ac:dyDescent="0.25">
      <c r="A3565" s="136" t="s">
        <v>2931</v>
      </c>
      <c r="B3565" s="136"/>
      <c r="C3565" s="136" t="s">
        <v>20893</v>
      </c>
      <c r="D3565" s="137" t="s">
        <v>2</v>
      </c>
      <c r="E3565" s="139">
        <v>365.55</v>
      </c>
    </row>
    <row r="3566" spans="1:5" ht="15" customHeight="1" x14ac:dyDescent="0.25">
      <c r="A3566" s="136" t="s">
        <v>2930</v>
      </c>
      <c r="B3566" s="136"/>
      <c r="C3566" s="136" t="s">
        <v>20894</v>
      </c>
      <c r="D3566" s="137" t="s">
        <v>2</v>
      </c>
      <c r="E3566" s="139">
        <v>847.16</v>
      </c>
    </row>
    <row r="3567" spans="1:5" ht="15" customHeight="1" x14ac:dyDescent="0.25">
      <c r="A3567" s="136" t="s">
        <v>2932</v>
      </c>
      <c r="B3567" s="136"/>
      <c r="C3567" s="136" t="s">
        <v>20895</v>
      </c>
      <c r="D3567" s="137" t="s">
        <v>2</v>
      </c>
      <c r="E3567" s="139">
        <v>365.55</v>
      </c>
    </row>
    <row r="3568" spans="1:5" ht="15" customHeight="1" x14ac:dyDescent="0.25">
      <c r="A3568" s="136" t="s">
        <v>2929</v>
      </c>
      <c r="B3568" s="136"/>
      <c r="C3568" s="136" t="s">
        <v>20896</v>
      </c>
      <c r="D3568" s="137" t="s">
        <v>2</v>
      </c>
      <c r="E3568" s="139">
        <v>847.16</v>
      </c>
    </row>
    <row r="3569" spans="1:5" ht="15" customHeight="1" x14ac:dyDescent="0.25">
      <c r="A3569" s="136" t="s">
        <v>2924</v>
      </c>
      <c r="B3569" s="136"/>
      <c r="C3569" s="136" t="s">
        <v>20897</v>
      </c>
      <c r="D3569" s="137" t="s">
        <v>2</v>
      </c>
      <c r="E3569" s="139">
        <v>819.91</v>
      </c>
    </row>
    <row r="3570" spans="1:5" ht="15" customHeight="1" x14ac:dyDescent="0.25">
      <c r="A3570" s="136" t="s">
        <v>2925</v>
      </c>
      <c r="B3570" s="136"/>
      <c r="C3570" s="136" t="s">
        <v>20898</v>
      </c>
      <c r="D3570" s="137" t="s">
        <v>2</v>
      </c>
      <c r="E3570" s="139">
        <v>753.4</v>
      </c>
    </row>
    <row r="3571" spans="1:5" ht="15" customHeight="1" x14ac:dyDescent="0.25">
      <c r="A3571" s="136" t="s">
        <v>2927</v>
      </c>
      <c r="B3571" s="136"/>
      <c r="C3571" s="136" t="s">
        <v>20899</v>
      </c>
      <c r="D3571" s="137" t="s">
        <v>2</v>
      </c>
      <c r="E3571" s="139">
        <v>785.33</v>
      </c>
    </row>
    <row r="3572" spans="1:5" ht="15" customHeight="1" x14ac:dyDescent="0.25">
      <c r="A3572" s="136" t="s">
        <v>2928</v>
      </c>
      <c r="B3572" s="136"/>
      <c r="C3572" s="136" t="s">
        <v>20900</v>
      </c>
      <c r="D3572" s="137" t="s">
        <v>2</v>
      </c>
      <c r="E3572" s="139">
        <v>847.16</v>
      </c>
    </row>
    <row r="3573" spans="1:5" ht="15" customHeight="1" x14ac:dyDescent="0.25">
      <c r="A3573" s="136" t="s">
        <v>2926</v>
      </c>
      <c r="B3573" s="136"/>
      <c r="C3573" s="136" t="s">
        <v>20901</v>
      </c>
      <c r="D3573" s="137" t="s">
        <v>2</v>
      </c>
      <c r="E3573" s="139">
        <v>706.3</v>
      </c>
    </row>
    <row r="3574" spans="1:5" ht="15" customHeight="1" x14ac:dyDescent="0.25">
      <c r="A3574" s="136" t="s">
        <v>2921</v>
      </c>
      <c r="B3574" s="136"/>
      <c r="C3574" s="136" t="s">
        <v>20902</v>
      </c>
      <c r="D3574" s="137" t="s">
        <v>2</v>
      </c>
      <c r="E3574" s="139">
        <v>687.45</v>
      </c>
    </row>
    <row r="3575" spans="1:5" ht="15" customHeight="1" x14ac:dyDescent="0.25">
      <c r="A3575" s="136" t="s">
        <v>2922</v>
      </c>
      <c r="B3575" s="136"/>
      <c r="C3575" s="136" t="s">
        <v>20903</v>
      </c>
      <c r="D3575" s="137" t="s">
        <v>2</v>
      </c>
      <c r="E3575" s="139">
        <v>306.91000000000003</v>
      </c>
    </row>
    <row r="3576" spans="1:5" ht="15" customHeight="1" x14ac:dyDescent="0.25">
      <c r="A3576" s="136" t="s">
        <v>2923</v>
      </c>
      <c r="B3576" s="136"/>
      <c r="C3576" s="136" t="s">
        <v>20904</v>
      </c>
      <c r="D3576" s="137" t="s">
        <v>2</v>
      </c>
      <c r="E3576" s="139">
        <v>306.91000000000003</v>
      </c>
    </row>
    <row r="3577" spans="1:5" ht="15" customHeight="1" x14ac:dyDescent="0.25">
      <c r="A3577" s="136" t="s">
        <v>2920</v>
      </c>
      <c r="B3577" s="136"/>
      <c r="C3577" s="136" t="s">
        <v>20905</v>
      </c>
      <c r="D3577" s="137" t="s">
        <v>2</v>
      </c>
      <c r="E3577" s="139">
        <v>687.45</v>
      </c>
    </row>
    <row r="3578" spans="1:5" ht="15" customHeight="1" x14ac:dyDescent="0.25">
      <c r="A3578" s="136" t="s">
        <v>2915</v>
      </c>
      <c r="B3578" s="136"/>
      <c r="C3578" s="136" t="s">
        <v>20906</v>
      </c>
      <c r="D3578" s="137" t="s">
        <v>2</v>
      </c>
      <c r="E3578" s="139">
        <v>666.34</v>
      </c>
    </row>
    <row r="3579" spans="1:5" ht="15" customHeight="1" x14ac:dyDescent="0.25">
      <c r="A3579" s="136" t="s">
        <v>2916</v>
      </c>
      <c r="B3579" s="136"/>
      <c r="C3579" s="136" t="s">
        <v>20907</v>
      </c>
      <c r="D3579" s="137" t="s">
        <v>2</v>
      </c>
      <c r="E3579" s="139">
        <v>625.44000000000005</v>
      </c>
    </row>
    <row r="3580" spans="1:5" ht="15" customHeight="1" x14ac:dyDescent="0.25">
      <c r="A3580" s="136" t="s">
        <v>2918</v>
      </c>
      <c r="B3580" s="136"/>
      <c r="C3580" s="136" t="s">
        <v>20908</v>
      </c>
      <c r="D3580" s="137" t="s">
        <v>2</v>
      </c>
      <c r="E3580" s="139">
        <v>645.07000000000005</v>
      </c>
    </row>
    <row r="3581" spans="1:5" ht="15" customHeight="1" x14ac:dyDescent="0.25">
      <c r="A3581" s="136" t="s">
        <v>2919</v>
      </c>
      <c r="B3581" s="136"/>
      <c r="C3581" s="136" t="s">
        <v>20909</v>
      </c>
      <c r="D3581" s="137" t="s">
        <v>2</v>
      </c>
      <c r="E3581" s="139">
        <v>687.45</v>
      </c>
    </row>
    <row r="3582" spans="1:5" ht="15" customHeight="1" x14ac:dyDescent="0.25">
      <c r="A3582" s="136" t="s">
        <v>2917</v>
      </c>
      <c r="B3582" s="136"/>
      <c r="C3582" s="136" t="s">
        <v>20910</v>
      </c>
      <c r="D3582" s="137" t="s">
        <v>2</v>
      </c>
      <c r="E3582" s="139">
        <v>575.27</v>
      </c>
    </row>
    <row r="3583" spans="1:5" ht="15" customHeight="1" x14ac:dyDescent="0.25">
      <c r="A3583" s="136" t="s">
        <v>2944</v>
      </c>
      <c r="B3583" s="136"/>
      <c r="C3583" s="136" t="s">
        <v>20911</v>
      </c>
      <c r="D3583" s="137" t="s">
        <v>16570</v>
      </c>
      <c r="E3583" s="140">
        <v>16.8</v>
      </c>
    </row>
    <row r="3584" spans="1:5" ht="15" customHeight="1" x14ac:dyDescent="0.25">
      <c r="A3584" s="136" t="s">
        <v>2970</v>
      </c>
      <c r="B3584" s="136"/>
      <c r="C3584" s="136" t="s">
        <v>20912</v>
      </c>
      <c r="D3584" s="137" t="s">
        <v>16570</v>
      </c>
      <c r="E3584" s="140">
        <v>27.22</v>
      </c>
    </row>
    <row r="3585" spans="1:5" ht="15" customHeight="1" x14ac:dyDescent="0.25">
      <c r="A3585" s="136" t="s">
        <v>2962</v>
      </c>
      <c r="B3585" s="136"/>
      <c r="C3585" s="136" t="s">
        <v>20913</v>
      </c>
      <c r="D3585" s="137" t="s">
        <v>4</v>
      </c>
      <c r="E3585" s="138">
        <v>9.59</v>
      </c>
    </row>
    <row r="3586" spans="1:5" ht="15" customHeight="1" x14ac:dyDescent="0.25">
      <c r="A3586" s="136" t="s">
        <v>2978</v>
      </c>
      <c r="B3586" s="136"/>
      <c r="C3586" s="136" t="s">
        <v>20914</v>
      </c>
      <c r="D3586" s="137" t="s">
        <v>2</v>
      </c>
      <c r="E3586" s="138">
        <v>3.4</v>
      </c>
    </row>
    <row r="3587" spans="1:5" ht="15" customHeight="1" x14ac:dyDescent="0.25">
      <c r="A3587" s="136" t="s">
        <v>2951</v>
      </c>
      <c r="B3587" s="136"/>
      <c r="C3587" s="136" t="s">
        <v>20915</v>
      </c>
      <c r="D3587" s="137" t="s">
        <v>2948</v>
      </c>
      <c r="E3587" s="141">
        <v>7884</v>
      </c>
    </row>
    <row r="3588" spans="1:5" ht="15" customHeight="1" x14ac:dyDescent="0.25">
      <c r="A3588" s="136" t="s">
        <v>2954</v>
      </c>
      <c r="B3588" s="136"/>
      <c r="C3588" s="136" t="s">
        <v>20916</v>
      </c>
      <c r="D3588" s="137" t="s">
        <v>3</v>
      </c>
      <c r="E3588" s="140">
        <v>20.16</v>
      </c>
    </row>
    <row r="3589" spans="1:5" ht="15" customHeight="1" x14ac:dyDescent="0.25">
      <c r="A3589" s="136" t="s">
        <v>2964</v>
      </c>
      <c r="B3589" s="136"/>
      <c r="C3589" s="136" t="s">
        <v>20917</v>
      </c>
      <c r="D3589" s="137" t="s">
        <v>2</v>
      </c>
      <c r="E3589" s="138">
        <v>0.33</v>
      </c>
    </row>
    <row r="3590" spans="1:5" ht="15" customHeight="1" x14ac:dyDescent="0.25">
      <c r="A3590" s="136" t="s">
        <v>2953</v>
      </c>
      <c r="B3590" s="136"/>
      <c r="C3590" s="136" t="s">
        <v>20918</v>
      </c>
      <c r="D3590" s="137" t="s">
        <v>2948</v>
      </c>
      <c r="E3590" s="139">
        <v>923.36</v>
      </c>
    </row>
    <row r="3591" spans="1:5" ht="15" customHeight="1" x14ac:dyDescent="0.25">
      <c r="A3591" s="136" t="s">
        <v>2965</v>
      </c>
      <c r="B3591" s="136"/>
      <c r="C3591" s="136" t="s">
        <v>20919</v>
      </c>
      <c r="D3591" s="137" t="s">
        <v>2</v>
      </c>
      <c r="E3591" s="138">
        <v>0.33</v>
      </c>
    </row>
    <row r="3592" spans="1:5" ht="15" customHeight="1" x14ac:dyDescent="0.25">
      <c r="A3592" s="136" t="s">
        <v>2952</v>
      </c>
      <c r="B3592" s="136"/>
      <c r="C3592" s="136" t="s">
        <v>20920</v>
      </c>
      <c r="D3592" s="137" t="s">
        <v>39</v>
      </c>
      <c r="E3592" s="140">
        <v>11.49</v>
      </c>
    </row>
    <row r="3593" spans="1:5" ht="15" customHeight="1" x14ac:dyDescent="0.25">
      <c r="A3593" s="136" t="s">
        <v>2966</v>
      </c>
      <c r="B3593" s="136"/>
      <c r="C3593" s="136" t="s">
        <v>20921</v>
      </c>
      <c r="D3593" s="137" t="s">
        <v>2</v>
      </c>
      <c r="E3593" s="138">
        <v>0.24</v>
      </c>
    </row>
    <row r="3594" spans="1:5" ht="15" customHeight="1" x14ac:dyDescent="0.25">
      <c r="A3594" s="136" t="s">
        <v>2987</v>
      </c>
      <c r="B3594" s="136"/>
      <c r="C3594" s="136" t="s">
        <v>20922</v>
      </c>
      <c r="D3594" s="137" t="s">
        <v>16670</v>
      </c>
      <c r="E3594" s="140">
        <v>18.190000000000001</v>
      </c>
    </row>
    <row r="3595" spans="1:5" ht="15" customHeight="1" x14ac:dyDescent="0.25">
      <c r="A3595" s="136" t="s">
        <v>2973</v>
      </c>
      <c r="B3595" s="136"/>
      <c r="C3595" s="136" t="s">
        <v>20923</v>
      </c>
      <c r="D3595" s="137" t="s">
        <v>16672</v>
      </c>
      <c r="E3595" s="140">
        <v>23.99</v>
      </c>
    </row>
    <row r="3596" spans="1:5" ht="15" customHeight="1" x14ac:dyDescent="0.25">
      <c r="A3596" s="136" t="s">
        <v>2972</v>
      </c>
      <c r="B3596" s="136"/>
      <c r="C3596" s="136" t="s">
        <v>20924</v>
      </c>
      <c r="D3596" s="137" t="s">
        <v>2357</v>
      </c>
      <c r="E3596" s="139">
        <v>806.53</v>
      </c>
    </row>
    <row r="3597" spans="1:5" ht="15" customHeight="1" x14ac:dyDescent="0.25">
      <c r="A3597" s="136" t="s">
        <v>2974</v>
      </c>
      <c r="B3597" s="136"/>
      <c r="C3597" s="136" t="s">
        <v>20925</v>
      </c>
      <c r="D3597" s="137" t="s">
        <v>3</v>
      </c>
      <c r="E3597" s="140">
        <v>42.8</v>
      </c>
    </row>
    <row r="3598" spans="1:5" ht="15" customHeight="1" x14ac:dyDescent="0.25">
      <c r="A3598" s="136" t="s">
        <v>2975</v>
      </c>
      <c r="B3598" s="136"/>
      <c r="C3598" s="136" t="s">
        <v>20926</v>
      </c>
      <c r="D3598" s="137" t="s">
        <v>3</v>
      </c>
      <c r="E3598" s="140">
        <v>48.15</v>
      </c>
    </row>
    <row r="3599" spans="1:5" ht="15" customHeight="1" x14ac:dyDescent="0.25">
      <c r="A3599" s="136" t="s">
        <v>2976</v>
      </c>
      <c r="B3599" s="136"/>
      <c r="C3599" s="136" t="s">
        <v>20927</v>
      </c>
      <c r="D3599" s="137" t="s">
        <v>3</v>
      </c>
      <c r="E3599" s="140">
        <v>57.78</v>
      </c>
    </row>
    <row r="3600" spans="1:5" ht="15" customHeight="1" x14ac:dyDescent="0.25">
      <c r="A3600" s="136" t="s">
        <v>2977</v>
      </c>
      <c r="B3600" s="136"/>
      <c r="C3600" s="136" t="s">
        <v>20928</v>
      </c>
      <c r="D3600" s="137" t="s">
        <v>3</v>
      </c>
      <c r="E3600" s="140">
        <v>68.239999999999995</v>
      </c>
    </row>
    <row r="3601" spans="1:5" ht="15" customHeight="1" x14ac:dyDescent="0.25">
      <c r="A3601" s="136" t="s">
        <v>2958</v>
      </c>
      <c r="B3601" s="136"/>
      <c r="C3601" s="136" t="s">
        <v>20929</v>
      </c>
      <c r="D3601" s="137" t="s">
        <v>16570</v>
      </c>
      <c r="E3601" s="141">
        <v>6754.65</v>
      </c>
    </row>
    <row r="3602" spans="1:5" ht="15" customHeight="1" x14ac:dyDescent="0.25">
      <c r="A3602" s="136" t="s">
        <v>2963</v>
      </c>
      <c r="B3602" s="136"/>
      <c r="C3602" s="136" t="s">
        <v>20930</v>
      </c>
      <c r="D3602" s="137" t="s">
        <v>2</v>
      </c>
      <c r="E3602" s="140">
        <v>52.71</v>
      </c>
    </row>
    <row r="3603" spans="1:5" ht="15" customHeight="1" x14ac:dyDescent="0.25">
      <c r="A3603" s="136" t="s">
        <v>2961</v>
      </c>
      <c r="B3603" s="136"/>
      <c r="C3603" s="136" t="s">
        <v>20931</v>
      </c>
      <c r="D3603" s="137" t="s">
        <v>16570</v>
      </c>
      <c r="E3603" s="141">
        <v>1521.46</v>
      </c>
    </row>
    <row r="3604" spans="1:5" ht="15" customHeight="1" x14ac:dyDescent="0.25">
      <c r="A3604" s="136" t="s">
        <v>2955</v>
      </c>
      <c r="B3604" s="136"/>
      <c r="C3604" s="136" t="s">
        <v>20932</v>
      </c>
      <c r="D3604" s="137" t="s">
        <v>3</v>
      </c>
      <c r="E3604" s="140">
        <v>13.67</v>
      </c>
    </row>
    <row r="3605" spans="1:5" ht="15" customHeight="1" x14ac:dyDescent="0.25">
      <c r="A3605" s="136" t="s">
        <v>2956</v>
      </c>
      <c r="B3605" s="136"/>
      <c r="C3605" s="136" t="s">
        <v>20933</v>
      </c>
      <c r="D3605" s="137" t="s">
        <v>3</v>
      </c>
      <c r="E3605" s="140">
        <v>18.28</v>
      </c>
    </row>
    <row r="3606" spans="1:5" ht="15" customHeight="1" x14ac:dyDescent="0.25">
      <c r="A3606" s="136" t="s">
        <v>2986</v>
      </c>
      <c r="B3606" s="136"/>
      <c r="C3606" s="136" t="s">
        <v>20934</v>
      </c>
      <c r="D3606" s="137" t="s">
        <v>39</v>
      </c>
      <c r="E3606" s="139">
        <v>224.92</v>
      </c>
    </row>
    <row r="3607" spans="1:5" ht="15" customHeight="1" x14ac:dyDescent="0.25">
      <c r="A3607" s="136" t="s">
        <v>2985</v>
      </c>
      <c r="B3607" s="136"/>
      <c r="C3607" s="136" t="s">
        <v>20935</v>
      </c>
      <c r="D3607" s="137" t="s">
        <v>2</v>
      </c>
      <c r="E3607" s="140">
        <v>34.82</v>
      </c>
    </row>
    <row r="3608" spans="1:5" ht="15" customHeight="1" x14ac:dyDescent="0.25">
      <c r="A3608" s="136" t="s">
        <v>2957</v>
      </c>
      <c r="B3608" s="136"/>
      <c r="C3608" s="136" t="s">
        <v>20936</v>
      </c>
      <c r="D3608" s="137" t="s">
        <v>3</v>
      </c>
      <c r="E3608" s="138">
        <v>9.31</v>
      </c>
    </row>
    <row r="3609" spans="1:5" ht="15" customHeight="1" x14ac:dyDescent="0.25">
      <c r="A3609" s="136" t="s">
        <v>2959</v>
      </c>
      <c r="B3609" s="136"/>
      <c r="C3609" s="136" t="s">
        <v>20937</v>
      </c>
      <c r="D3609" s="137" t="s">
        <v>16570</v>
      </c>
      <c r="E3609" s="139">
        <v>592.54</v>
      </c>
    </row>
    <row r="3610" spans="1:5" ht="15" customHeight="1" x14ac:dyDescent="0.25">
      <c r="A3610" s="136" t="s">
        <v>2967</v>
      </c>
      <c r="B3610" s="136"/>
      <c r="C3610" s="136" t="s">
        <v>20938</v>
      </c>
      <c r="D3610" s="137" t="s">
        <v>2</v>
      </c>
      <c r="E3610" s="138">
        <v>1.02</v>
      </c>
    </row>
    <row r="3611" spans="1:5" ht="15" customHeight="1" x14ac:dyDescent="0.25">
      <c r="A3611" s="136" t="s">
        <v>2968</v>
      </c>
      <c r="B3611" s="136"/>
      <c r="C3611" s="136" t="s">
        <v>20939</v>
      </c>
      <c r="D3611" s="137" t="s">
        <v>2</v>
      </c>
      <c r="E3611" s="140">
        <v>19.47</v>
      </c>
    </row>
    <row r="3612" spans="1:5" ht="15" customHeight="1" x14ac:dyDescent="0.25">
      <c r="A3612" s="136" t="s">
        <v>2969</v>
      </c>
      <c r="B3612" s="136"/>
      <c r="C3612" s="136" t="s">
        <v>20940</v>
      </c>
      <c r="D3612" s="137" t="s">
        <v>2</v>
      </c>
      <c r="E3612" s="138">
        <v>3.23</v>
      </c>
    </row>
    <row r="3613" spans="1:5" ht="15" customHeight="1" x14ac:dyDescent="0.25">
      <c r="A3613" s="136" t="s">
        <v>2947</v>
      </c>
      <c r="B3613" s="136"/>
      <c r="C3613" s="136" t="s">
        <v>20941</v>
      </c>
      <c r="D3613" s="137" t="s">
        <v>2948</v>
      </c>
      <c r="E3613" s="141">
        <v>1993.26</v>
      </c>
    </row>
    <row r="3614" spans="1:5" ht="15" customHeight="1" x14ac:dyDescent="0.25">
      <c r="A3614" s="136" t="s">
        <v>2949</v>
      </c>
      <c r="B3614" s="136"/>
      <c r="C3614" s="136" t="s">
        <v>20942</v>
      </c>
      <c r="D3614" s="137" t="s">
        <v>2948</v>
      </c>
      <c r="E3614" s="141">
        <v>2839.37</v>
      </c>
    </row>
    <row r="3615" spans="1:5" ht="15" customHeight="1" x14ac:dyDescent="0.25">
      <c r="A3615" s="136" t="s">
        <v>2950</v>
      </c>
      <c r="B3615" s="136"/>
      <c r="C3615" s="136" t="s">
        <v>20943</v>
      </c>
      <c r="D3615" s="137" t="s">
        <v>2948</v>
      </c>
      <c r="E3615" s="139">
        <v>844.51</v>
      </c>
    </row>
    <row r="3616" spans="1:5" ht="15" customHeight="1" x14ac:dyDescent="0.25">
      <c r="A3616" s="136" t="s">
        <v>2979</v>
      </c>
      <c r="B3616" s="136"/>
      <c r="C3616" s="136" t="s">
        <v>20944</v>
      </c>
      <c r="D3616" s="137" t="s">
        <v>39</v>
      </c>
      <c r="E3616" s="139">
        <v>368.01</v>
      </c>
    </row>
    <row r="3617" spans="1:5" ht="15" customHeight="1" x14ac:dyDescent="0.25">
      <c r="A3617" s="136" t="s">
        <v>2983</v>
      </c>
      <c r="B3617" s="136"/>
      <c r="C3617" s="136" t="s">
        <v>20945</v>
      </c>
      <c r="D3617" s="137" t="s">
        <v>39</v>
      </c>
      <c r="E3617" s="139">
        <v>672.67</v>
      </c>
    </row>
    <row r="3618" spans="1:5" ht="15" customHeight="1" x14ac:dyDescent="0.25">
      <c r="A3618" s="136" t="s">
        <v>2984</v>
      </c>
      <c r="B3618" s="136"/>
      <c r="C3618" s="136" t="s">
        <v>20946</v>
      </c>
      <c r="D3618" s="137" t="s">
        <v>39</v>
      </c>
      <c r="E3618" s="141">
        <v>1116.73</v>
      </c>
    </row>
    <row r="3619" spans="1:5" ht="15" customHeight="1" x14ac:dyDescent="0.25">
      <c r="A3619" s="136" t="s">
        <v>2971</v>
      </c>
      <c r="B3619" s="136"/>
      <c r="C3619" s="136" t="s">
        <v>20947</v>
      </c>
      <c r="D3619" s="137" t="s">
        <v>16669</v>
      </c>
      <c r="E3619" s="138">
        <v>0.08</v>
      </c>
    </row>
    <row r="3620" spans="1:5" ht="15" customHeight="1" x14ac:dyDescent="0.25">
      <c r="A3620" s="136" t="s">
        <v>2996</v>
      </c>
      <c r="B3620" s="136"/>
      <c r="C3620" s="136" t="s">
        <v>20948</v>
      </c>
      <c r="D3620" s="137" t="s">
        <v>1127</v>
      </c>
      <c r="E3620" s="138">
        <v>1.94</v>
      </c>
    </row>
    <row r="3621" spans="1:5" ht="15" customHeight="1" x14ac:dyDescent="0.25">
      <c r="A3621" s="136" t="s">
        <v>3003</v>
      </c>
      <c r="B3621" s="136"/>
      <c r="C3621" s="136" t="s">
        <v>20949</v>
      </c>
      <c r="D3621" s="137" t="s">
        <v>1127</v>
      </c>
      <c r="E3621" s="138">
        <v>1.17</v>
      </c>
    </row>
    <row r="3622" spans="1:5" ht="15" customHeight="1" x14ac:dyDescent="0.25">
      <c r="A3622" s="136" t="s">
        <v>2997</v>
      </c>
      <c r="B3622" s="136"/>
      <c r="C3622" s="136" t="s">
        <v>20950</v>
      </c>
      <c r="D3622" s="137" t="s">
        <v>1127</v>
      </c>
      <c r="E3622" s="138">
        <v>1.44</v>
      </c>
    </row>
    <row r="3623" spans="1:5" ht="15" customHeight="1" x14ac:dyDescent="0.25">
      <c r="A3623" s="136" t="s">
        <v>2998</v>
      </c>
      <c r="B3623" s="136"/>
      <c r="C3623" s="136" t="s">
        <v>20951</v>
      </c>
      <c r="D3623" s="137" t="s">
        <v>1127</v>
      </c>
      <c r="E3623" s="138">
        <v>1.41</v>
      </c>
    </row>
    <row r="3624" spans="1:5" ht="15" customHeight="1" x14ac:dyDescent="0.25">
      <c r="A3624" s="136" t="s">
        <v>2999</v>
      </c>
      <c r="B3624" s="136"/>
      <c r="C3624" s="136" t="s">
        <v>20952</v>
      </c>
      <c r="D3624" s="137" t="s">
        <v>1127</v>
      </c>
      <c r="E3624" s="138">
        <v>1.34</v>
      </c>
    </row>
    <row r="3625" spans="1:5" ht="15" customHeight="1" x14ac:dyDescent="0.25">
      <c r="A3625" s="136" t="s">
        <v>3000</v>
      </c>
      <c r="B3625" s="136"/>
      <c r="C3625" s="136" t="s">
        <v>20953</v>
      </c>
      <c r="D3625" s="137" t="s">
        <v>1127</v>
      </c>
      <c r="E3625" s="138">
        <v>1.33</v>
      </c>
    </row>
    <row r="3626" spans="1:5" ht="15" customHeight="1" x14ac:dyDescent="0.25">
      <c r="A3626" s="136" t="s">
        <v>3001</v>
      </c>
      <c r="B3626" s="136"/>
      <c r="C3626" s="136" t="s">
        <v>20954</v>
      </c>
      <c r="D3626" s="137" t="s">
        <v>1127</v>
      </c>
      <c r="E3626" s="138">
        <v>1.26</v>
      </c>
    </row>
    <row r="3627" spans="1:5" ht="15" customHeight="1" x14ac:dyDescent="0.25">
      <c r="A3627" s="136" t="s">
        <v>3002</v>
      </c>
      <c r="B3627" s="136"/>
      <c r="C3627" s="136" t="s">
        <v>20955</v>
      </c>
      <c r="D3627" s="137" t="s">
        <v>1127</v>
      </c>
      <c r="E3627" s="138">
        <v>1.25</v>
      </c>
    </row>
    <row r="3628" spans="1:5" ht="15" customHeight="1" x14ac:dyDescent="0.25">
      <c r="A3628" s="136" t="s">
        <v>3012</v>
      </c>
      <c r="B3628" s="136"/>
      <c r="C3628" s="136" t="s">
        <v>20956</v>
      </c>
      <c r="D3628" s="137" t="s">
        <v>16671</v>
      </c>
      <c r="E3628" s="138">
        <v>3.11</v>
      </c>
    </row>
    <row r="3629" spans="1:5" ht="15" customHeight="1" x14ac:dyDescent="0.25">
      <c r="A3629" s="136" t="s">
        <v>3019</v>
      </c>
      <c r="B3629" s="136"/>
      <c r="C3629" s="136" t="s">
        <v>20957</v>
      </c>
      <c r="D3629" s="137" t="s">
        <v>16671</v>
      </c>
      <c r="E3629" s="138">
        <v>1.88</v>
      </c>
    </row>
    <row r="3630" spans="1:5" ht="15" customHeight="1" x14ac:dyDescent="0.25">
      <c r="A3630" s="136" t="s">
        <v>3013</v>
      </c>
      <c r="B3630" s="136"/>
      <c r="C3630" s="136" t="s">
        <v>20958</v>
      </c>
      <c r="D3630" s="137" t="s">
        <v>16671</v>
      </c>
      <c r="E3630" s="138">
        <v>2.31</v>
      </c>
    </row>
    <row r="3631" spans="1:5" ht="15" customHeight="1" x14ac:dyDescent="0.25">
      <c r="A3631" s="136" t="s">
        <v>3014</v>
      </c>
      <c r="B3631" s="136"/>
      <c r="C3631" s="136" t="s">
        <v>20959</v>
      </c>
      <c r="D3631" s="137" t="s">
        <v>16671</v>
      </c>
      <c r="E3631" s="138">
        <v>2.2599999999999998</v>
      </c>
    </row>
    <row r="3632" spans="1:5" ht="15" customHeight="1" x14ac:dyDescent="0.25">
      <c r="A3632" s="136" t="s">
        <v>3017</v>
      </c>
      <c r="B3632" s="136"/>
      <c r="C3632" s="136" t="s">
        <v>20960</v>
      </c>
      <c r="D3632" s="137" t="s">
        <v>16671</v>
      </c>
      <c r="E3632" s="138">
        <v>2.0099999999999998</v>
      </c>
    </row>
    <row r="3633" spans="1:5" ht="15" customHeight="1" x14ac:dyDescent="0.25">
      <c r="A3633" s="136" t="s">
        <v>3018</v>
      </c>
      <c r="B3633" s="136"/>
      <c r="C3633" s="136" t="s">
        <v>20961</v>
      </c>
      <c r="D3633" s="137" t="s">
        <v>16671</v>
      </c>
      <c r="E3633" s="138">
        <v>2</v>
      </c>
    </row>
    <row r="3634" spans="1:5" ht="15" customHeight="1" x14ac:dyDescent="0.25">
      <c r="A3634" s="136" t="s">
        <v>3028</v>
      </c>
      <c r="B3634" s="136"/>
      <c r="C3634" s="136" t="s">
        <v>20962</v>
      </c>
      <c r="D3634" s="137" t="s">
        <v>1127</v>
      </c>
      <c r="E3634" s="138">
        <v>2.2000000000000002</v>
      </c>
    </row>
    <row r="3635" spans="1:5" ht="15" customHeight="1" x14ac:dyDescent="0.25">
      <c r="A3635" s="136" t="s">
        <v>3035</v>
      </c>
      <c r="B3635" s="136"/>
      <c r="C3635" s="136" t="s">
        <v>20963</v>
      </c>
      <c r="D3635" s="137" t="s">
        <v>1127</v>
      </c>
      <c r="E3635" s="138">
        <v>1.33</v>
      </c>
    </row>
    <row r="3636" spans="1:5" ht="15" customHeight="1" x14ac:dyDescent="0.25">
      <c r="A3636" s="136" t="s">
        <v>3029</v>
      </c>
      <c r="B3636" s="136"/>
      <c r="C3636" s="136" t="s">
        <v>20964</v>
      </c>
      <c r="D3636" s="137" t="s">
        <v>1127</v>
      </c>
      <c r="E3636" s="138">
        <v>1.64</v>
      </c>
    </row>
    <row r="3637" spans="1:5" ht="15" customHeight="1" x14ac:dyDescent="0.25">
      <c r="A3637" s="136" t="s">
        <v>3030</v>
      </c>
      <c r="B3637" s="136"/>
      <c r="C3637" s="136" t="s">
        <v>20965</v>
      </c>
      <c r="D3637" s="137" t="s">
        <v>1127</v>
      </c>
      <c r="E3637" s="138">
        <v>1.6</v>
      </c>
    </row>
    <row r="3638" spans="1:5" ht="15" customHeight="1" x14ac:dyDescent="0.25">
      <c r="A3638" s="136" t="s">
        <v>3031</v>
      </c>
      <c r="B3638" s="136"/>
      <c r="C3638" s="136" t="s">
        <v>20966</v>
      </c>
      <c r="D3638" s="137" t="s">
        <v>1127</v>
      </c>
      <c r="E3638" s="138">
        <v>1.52</v>
      </c>
    </row>
    <row r="3639" spans="1:5" ht="15" customHeight="1" x14ac:dyDescent="0.25">
      <c r="A3639" s="136" t="s">
        <v>3015</v>
      </c>
      <c r="B3639" s="136"/>
      <c r="C3639" s="136" t="s">
        <v>20967</v>
      </c>
      <c r="D3639" s="137" t="s">
        <v>16671</v>
      </c>
      <c r="E3639" s="138">
        <v>2.15</v>
      </c>
    </row>
    <row r="3640" spans="1:5" ht="15" customHeight="1" x14ac:dyDescent="0.25">
      <c r="A3640" s="136" t="s">
        <v>3032</v>
      </c>
      <c r="B3640" s="136"/>
      <c r="C3640" s="136" t="s">
        <v>20968</v>
      </c>
      <c r="D3640" s="137" t="s">
        <v>1127</v>
      </c>
      <c r="E3640" s="138">
        <v>1.51</v>
      </c>
    </row>
    <row r="3641" spans="1:5" ht="15" customHeight="1" x14ac:dyDescent="0.25">
      <c r="A3641" s="136" t="s">
        <v>3016</v>
      </c>
      <c r="B3641" s="136"/>
      <c r="C3641" s="136" t="s">
        <v>20969</v>
      </c>
      <c r="D3641" s="137" t="s">
        <v>16671</v>
      </c>
      <c r="E3641" s="138">
        <v>2.13</v>
      </c>
    </row>
    <row r="3642" spans="1:5" ht="15" customHeight="1" x14ac:dyDescent="0.25">
      <c r="A3642" s="136" t="s">
        <v>3033</v>
      </c>
      <c r="B3642" s="136"/>
      <c r="C3642" s="136" t="s">
        <v>20970</v>
      </c>
      <c r="D3642" s="137" t="s">
        <v>1127</v>
      </c>
      <c r="E3642" s="138">
        <v>1.42</v>
      </c>
    </row>
    <row r="3643" spans="1:5" ht="15" customHeight="1" x14ac:dyDescent="0.25">
      <c r="A3643" s="136" t="s">
        <v>3034</v>
      </c>
      <c r="B3643" s="136"/>
      <c r="C3643" s="136" t="s">
        <v>20971</v>
      </c>
      <c r="D3643" s="137" t="s">
        <v>1127</v>
      </c>
      <c r="E3643" s="138">
        <v>1.41</v>
      </c>
    </row>
    <row r="3644" spans="1:5" ht="15" customHeight="1" x14ac:dyDescent="0.25">
      <c r="A3644" s="136" t="s">
        <v>2988</v>
      </c>
      <c r="B3644" s="136"/>
      <c r="C3644" s="136" t="s">
        <v>20972</v>
      </c>
      <c r="D3644" s="137" t="s">
        <v>1127</v>
      </c>
      <c r="E3644" s="138">
        <v>2.0699999999999998</v>
      </c>
    </row>
    <row r="3645" spans="1:5" ht="15" customHeight="1" x14ac:dyDescent="0.25">
      <c r="A3645" s="136" t="s">
        <v>2995</v>
      </c>
      <c r="B3645" s="136"/>
      <c r="C3645" s="136" t="s">
        <v>20973</v>
      </c>
      <c r="D3645" s="137" t="s">
        <v>1127</v>
      </c>
      <c r="E3645" s="138">
        <v>1.25</v>
      </c>
    </row>
    <row r="3646" spans="1:5" ht="15" customHeight="1" x14ac:dyDescent="0.25">
      <c r="A3646" s="136" t="s">
        <v>2989</v>
      </c>
      <c r="B3646" s="136"/>
      <c r="C3646" s="136" t="s">
        <v>20974</v>
      </c>
      <c r="D3646" s="137" t="s">
        <v>1127</v>
      </c>
      <c r="E3646" s="138">
        <v>1.54</v>
      </c>
    </row>
    <row r="3647" spans="1:5" ht="15" customHeight="1" x14ac:dyDescent="0.25">
      <c r="A3647" s="136" t="s">
        <v>2990</v>
      </c>
      <c r="B3647" s="136"/>
      <c r="C3647" s="136" t="s">
        <v>20975</v>
      </c>
      <c r="D3647" s="137" t="s">
        <v>1127</v>
      </c>
      <c r="E3647" s="138">
        <v>1.5</v>
      </c>
    </row>
    <row r="3648" spans="1:5" ht="15" customHeight="1" x14ac:dyDescent="0.25">
      <c r="A3648" s="136" t="s">
        <v>2991</v>
      </c>
      <c r="B3648" s="136"/>
      <c r="C3648" s="136" t="s">
        <v>20976</v>
      </c>
      <c r="D3648" s="137" t="s">
        <v>1127</v>
      </c>
      <c r="E3648" s="138">
        <v>1.43</v>
      </c>
    </row>
    <row r="3649" spans="1:5" ht="15" customHeight="1" x14ac:dyDescent="0.25">
      <c r="A3649" s="136" t="s">
        <v>2992</v>
      </c>
      <c r="B3649" s="136"/>
      <c r="C3649" s="136" t="s">
        <v>20977</v>
      </c>
      <c r="D3649" s="137" t="s">
        <v>1127</v>
      </c>
      <c r="E3649" s="138">
        <v>1.42</v>
      </c>
    </row>
    <row r="3650" spans="1:5" ht="15" customHeight="1" x14ac:dyDescent="0.25">
      <c r="A3650" s="136" t="s">
        <v>2993</v>
      </c>
      <c r="B3650" s="136"/>
      <c r="C3650" s="136" t="s">
        <v>20978</v>
      </c>
      <c r="D3650" s="137" t="s">
        <v>1127</v>
      </c>
      <c r="E3650" s="138">
        <v>1.34</v>
      </c>
    </row>
    <row r="3651" spans="1:5" ht="15" customHeight="1" x14ac:dyDescent="0.25">
      <c r="A3651" s="136" t="s">
        <v>2994</v>
      </c>
      <c r="B3651" s="136"/>
      <c r="C3651" s="136" t="s">
        <v>20979</v>
      </c>
      <c r="D3651" s="137" t="s">
        <v>1127</v>
      </c>
      <c r="E3651" s="138">
        <v>1.33</v>
      </c>
    </row>
    <row r="3652" spans="1:5" ht="15" customHeight="1" x14ac:dyDescent="0.25">
      <c r="A3652" s="136" t="s">
        <v>3036</v>
      </c>
      <c r="B3652" s="136"/>
      <c r="C3652" s="136" t="s">
        <v>20980</v>
      </c>
      <c r="D3652" s="137" t="s">
        <v>1126</v>
      </c>
      <c r="E3652" s="138">
        <v>1.29</v>
      </c>
    </row>
    <row r="3653" spans="1:5" ht="15" customHeight="1" x14ac:dyDescent="0.25">
      <c r="A3653" s="136" t="s">
        <v>3043</v>
      </c>
      <c r="B3653" s="136"/>
      <c r="C3653" s="136" t="s">
        <v>20981</v>
      </c>
      <c r="D3653" s="137" t="s">
        <v>1126</v>
      </c>
      <c r="E3653" s="138">
        <v>0.78</v>
      </c>
    </row>
    <row r="3654" spans="1:5" ht="15" customHeight="1" x14ac:dyDescent="0.25">
      <c r="A3654" s="136" t="s">
        <v>3037</v>
      </c>
      <c r="B3654" s="136"/>
      <c r="C3654" s="136" t="s">
        <v>20982</v>
      </c>
      <c r="D3654" s="137" t="s">
        <v>1126</v>
      </c>
      <c r="E3654" s="138">
        <v>0.96</v>
      </c>
    </row>
    <row r="3655" spans="1:5" ht="15" customHeight="1" x14ac:dyDescent="0.25">
      <c r="A3655" s="136" t="s">
        <v>3038</v>
      </c>
      <c r="B3655" s="136"/>
      <c r="C3655" s="136" t="s">
        <v>20983</v>
      </c>
      <c r="D3655" s="137" t="s">
        <v>1126</v>
      </c>
      <c r="E3655" s="138">
        <v>0.94</v>
      </c>
    </row>
    <row r="3656" spans="1:5" ht="15" customHeight="1" x14ac:dyDescent="0.25">
      <c r="A3656" s="136" t="s">
        <v>3039</v>
      </c>
      <c r="B3656" s="136"/>
      <c r="C3656" s="136" t="s">
        <v>20984</v>
      </c>
      <c r="D3656" s="137" t="s">
        <v>1126</v>
      </c>
      <c r="E3656" s="138">
        <v>0.89</v>
      </c>
    </row>
    <row r="3657" spans="1:5" ht="15" customHeight="1" x14ac:dyDescent="0.25">
      <c r="A3657" s="136" t="s">
        <v>3040</v>
      </c>
      <c r="B3657" s="136"/>
      <c r="C3657" s="136" t="s">
        <v>20985</v>
      </c>
      <c r="D3657" s="137" t="s">
        <v>1126</v>
      </c>
      <c r="E3657" s="138">
        <v>0.88</v>
      </c>
    </row>
    <row r="3658" spans="1:5" ht="15" customHeight="1" x14ac:dyDescent="0.25">
      <c r="A3658" s="136" t="s">
        <v>3041</v>
      </c>
      <c r="B3658" s="136"/>
      <c r="C3658" s="136" t="s">
        <v>20986</v>
      </c>
      <c r="D3658" s="137" t="s">
        <v>1126</v>
      </c>
      <c r="E3658" s="138">
        <v>0.84</v>
      </c>
    </row>
    <row r="3659" spans="1:5" ht="15" customHeight="1" x14ac:dyDescent="0.25">
      <c r="A3659" s="136" t="s">
        <v>3042</v>
      </c>
      <c r="B3659" s="136"/>
      <c r="C3659" s="136" t="s">
        <v>20987</v>
      </c>
      <c r="D3659" s="137" t="s">
        <v>1126</v>
      </c>
      <c r="E3659" s="138">
        <v>0.83</v>
      </c>
    </row>
    <row r="3660" spans="1:5" ht="15" customHeight="1" x14ac:dyDescent="0.25">
      <c r="A3660" s="136" t="s">
        <v>3020</v>
      </c>
      <c r="B3660" s="136"/>
      <c r="C3660" s="136" t="s">
        <v>20988</v>
      </c>
      <c r="D3660" s="137" t="s">
        <v>1127</v>
      </c>
      <c r="E3660" s="138">
        <v>2.2000000000000002</v>
      </c>
    </row>
    <row r="3661" spans="1:5" ht="15" customHeight="1" x14ac:dyDescent="0.25">
      <c r="A3661" s="136" t="s">
        <v>3004</v>
      </c>
      <c r="B3661" s="136"/>
      <c r="C3661" s="136" t="s">
        <v>20989</v>
      </c>
      <c r="D3661" s="137" t="s">
        <v>16671</v>
      </c>
      <c r="E3661" s="138">
        <v>2.72</v>
      </c>
    </row>
    <row r="3662" spans="1:5" ht="15" customHeight="1" x14ac:dyDescent="0.25">
      <c r="A3662" s="136" t="s">
        <v>3011</v>
      </c>
      <c r="B3662" s="136"/>
      <c r="C3662" s="136" t="s">
        <v>20990</v>
      </c>
      <c r="D3662" s="137" t="s">
        <v>16671</v>
      </c>
      <c r="E3662" s="138">
        <v>1.64</v>
      </c>
    </row>
    <row r="3663" spans="1:5" ht="15" customHeight="1" x14ac:dyDescent="0.25">
      <c r="A3663" s="136" t="s">
        <v>3027</v>
      </c>
      <c r="B3663" s="136"/>
      <c r="C3663" s="136" t="s">
        <v>20991</v>
      </c>
      <c r="D3663" s="137" t="s">
        <v>1127</v>
      </c>
      <c r="E3663" s="138">
        <v>1.33</v>
      </c>
    </row>
    <row r="3664" spans="1:5" ht="15" customHeight="1" x14ac:dyDescent="0.25">
      <c r="A3664" s="136" t="s">
        <v>3005</v>
      </c>
      <c r="B3664" s="136"/>
      <c r="C3664" s="136" t="s">
        <v>20992</v>
      </c>
      <c r="D3664" s="137" t="s">
        <v>16671</v>
      </c>
      <c r="E3664" s="138">
        <v>2.02</v>
      </c>
    </row>
    <row r="3665" spans="1:5" ht="15" customHeight="1" x14ac:dyDescent="0.25">
      <c r="A3665" s="136" t="s">
        <v>3021</v>
      </c>
      <c r="B3665" s="136"/>
      <c r="C3665" s="136" t="s">
        <v>20993</v>
      </c>
      <c r="D3665" s="137" t="s">
        <v>16671</v>
      </c>
      <c r="E3665" s="138">
        <v>1.64</v>
      </c>
    </row>
    <row r="3666" spans="1:5" ht="15" customHeight="1" x14ac:dyDescent="0.25">
      <c r="A3666" s="136" t="s">
        <v>3006</v>
      </c>
      <c r="B3666" s="136"/>
      <c r="C3666" s="136" t="s">
        <v>20994</v>
      </c>
      <c r="D3666" s="137" t="s">
        <v>16671</v>
      </c>
      <c r="E3666" s="138">
        <v>1.97</v>
      </c>
    </row>
    <row r="3667" spans="1:5" ht="15" customHeight="1" x14ac:dyDescent="0.25">
      <c r="A3667" s="136" t="s">
        <v>3022</v>
      </c>
      <c r="B3667" s="136"/>
      <c r="C3667" s="136" t="s">
        <v>20995</v>
      </c>
      <c r="D3667" s="137" t="s">
        <v>1127</v>
      </c>
      <c r="E3667" s="138">
        <v>1.6</v>
      </c>
    </row>
    <row r="3668" spans="1:5" ht="15" customHeight="1" x14ac:dyDescent="0.25">
      <c r="A3668" s="136" t="s">
        <v>3007</v>
      </c>
      <c r="B3668" s="136"/>
      <c r="C3668" s="136" t="s">
        <v>20996</v>
      </c>
      <c r="D3668" s="137" t="s">
        <v>16671</v>
      </c>
      <c r="E3668" s="138">
        <v>1.88</v>
      </c>
    </row>
    <row r="3669" spans="1:5" ht="15" customHeight="1" x14ac:dyDescent="0.25">
      <c r="A3669" s="136" t="s">
        <v>3023</v>
      </c>
      <c r="B3669" s="136"/>
      <c r="C3669" s="136" t="s">
        <v>20997</v>
      </c>
      <c r="D3669" s="137" t="s">
        <v>16671</v>
      </c>
      <c r="E3669" s="138">
        <v>1.52</v>
      </c>
    </row>
    <row r="3670" spans="1:5" ht="15" customHeight="1" x14ac:dyDescent="0.25">
      <c r="A3670" s="136" t="s">
        <v>3008</v>
      </c>
      <c r="B3670" s="136"/>
      <c r="C3670" s="136" t="s">
        <v>20998</v>
      </c>
      <c r="D3670" s="137" t="s">
        <v>16671</v>
      </c>
      <c r="E3670" s="138">
        <v>1.86</v>
      </c>
    </row>
    <row r="3671" spans="1:5" ht="15" customHeight="1" x14ac:dyDescent="0.25">
      <c r="A3671" s="136" t="s">
        <v>3024</v>
      </c>
      <c r="B3671" s="136"/>
      <c r="C3671" s="136" t="s">
        <v>20999</v>
      </c>
      <c r="D3671" s="137" t="s">
        <v>1127</v>
      </c>
      <c r="E3671" s="138">
        <v>1.51</v>
      </c>
    </row>
    <row r="3672" spans="1:5" ht="15" customHeight="1" x14ac:dyDescent="0.25">
      <c r="A3672" s="136" t="s">
        <v>3009</v>
      </c>
      <c r="B3672" s="136"/>
      <c r="C3672" s="136" t="s">
        <v>21000</v>
      </c>
      <c r="D3672" s="137" t="s">
        <v>16671</v>
      </c>
      <c r="E3672" s="138">
        <v>1.76</v>
      </c>
    </row>
    <row r="3673" spans="1:5" ht="15" customHeight="1" x14ac:dyDescent="0.25">
      <c r="A3673" s="136" t="s">
        <v>3025</v>
      </c>
      <c r="B3673" s="136"/>
      <c r="C3673" s="136" t="s">
        <v>21001</v>
      </c>
      <c r="D3673" s="137" t="s">
        <v>1127</v>
      </c>
      <c r="E3673" s="138">
        <v>1.42</v>
      </c>
    </row>
    <row r="3674" spans="1:5" ht="15" customHeight="1" x14ac:dyDescent="0.25">
      <c r="A3674" s="136" t="s">
        <v>3010</v>
      </c>
      <c r="B3674" s="136"/>
      <c r="C3674" s="136" t="s">
        <v>21002</v>
      </c>
      <c r="D3674" s="137" t="s">
        <v>16671</v>
      </c>
      <c r="E3674" s="138">
        <v>1.75</v>
      </c>
    </row>
    <row r="3675" spans="1:5" ht="15" customHeight="1" x14ac:dyDescent="0.25">
      <c r="A3675" s="136" t="s">
        <v>3026</v>
      </c>
      <c r="B3675" s="136"/>
      <c r="C3675" s="136" t="s">
        <v>21003</v>
      </c>
      <c r="D3675" s="137" t="s">
        <v>1127</v>
      </c>
      <c r="E3675" s="138">
        <v>1.41</v>
      </c>
    </row>
    <row r="3676" spans="1:5" ht="15" customHeight="1" x14ac:dyDescent="0.25">
      <c r="A3676" s="136" t="s">
        <v>2982</v>
      </c>
      <c r="B3676" s="136"/>
      <c r="C3676" s="136" t="s">
        <v>21004</v>
      </c>
      <c r="D3676" s="137" t="s">
        <v>39</v>
      </c>
      <c r="E3676" s="139">
        <v>951.2</v>
      </c>
    </row>
    <row r="3677" spans="1:5" ht="15" customHeight="1" x14ac:dyDescent="0.25">
      <c r="A3677" s="136" t="s">
        <v>2981</v>
      </c>
      <c r="B3677" s="136"/>
      <c r="C3677" s="136" t="s">
        <v>21005</v>
      </c>
      <c r="D3677" s="137" t="s">
        <v>39</v>
      </c>
      <c r="E3677" s="139">
        <v>301.87</v>
      </c>
    </row>
    <row r="3678" spans="1:5" ht="15" customHeight="1" x14ac:dyDescent="0.25">
      <c r="A3678" s="136" t="s">
        <v>2980</v>
      </c>
      <c r="B3678" s="136"/>
      <c r="C3678" s="136" t="s">
        <v>21006</v>
      </c>
      <c r="D3678" s="137" t="s">
        <v>39</v>
      </c>
      <c r="E3678" s="139">
        <v>169.95</v>
      </c>
    </row>
    <row r="3679" spans="1:5" ht="15" customHeight="1" x14ac:dyDescent="0.25">
      <c r="A3679" s="136" t="s">
        <v>3079</v>
      </c>
      <c r="B3679" s="136"/>
      <c r="C3679" s="136" t="s">
        <v>21007</v>
      </c>
      <c r="D3679" s="137" t="s">
        <v>2</v>
      </c>
      <c r="E3679" s="139">
        <v>126.19</v>
      </c>
    </row>
    <row r="3680" spans="1:5" ht="15" customHeight="1" x14ac:dyDescent="0.25">
      <c r="A3680" s="136" t="s">
        <v>3124</v>
      </c>
      <c r="B3680" s="136"/>
      <c r="C3680" s="136" t="s">
        <v>21008</v>
      </c>
      <c r="D3680" s="137" t="s">
        <v>20146</v>
      </c>
      <c r="E3680" s="139">
        <v>110.84</v>
      </c>
    </row>
    <row r="3681" spans="1:5" ht="15" customHeight="1" x14ac:dyDescent="0.25">
      <c r="A3681" s="136" t="s">
        <v>3074</v>
      </c>
      <c r="B3681" s="136"/>
      <c r="C3681" s="136" t="s">
        <v>21009</v>
      </c>
      <c r="D3681" s="137" t="s">
        <v>2</v>
      </c>
      <c r="E3681" s="140">
        <v>48.33</v>
      </c>
    </row>
    <row r="3682" spans="1:5" ht="15" customHeight="1" x14ac:dyDescent="0.25">
      <c r="A3682" s="136" t="s">
        <v>3051</v>
      </c>
      <c r="B3682" s="136"/>
      <c r="C3682" s="136" t="s">
        <v>21010</v>
      </c>
      <c r="D3682" s="137" t="s">
        <v>39</v>
      </c>
      <c r="E3682" s="139">
        <v>647.01</v>
      </c>
    </row>
    <row r="3683" spans="1:5" ht="15" customHeight="1" x14ac:dyDescent="0.25">
      <c r="A3683" s="136" t="s">
        <v>3117</v>
      </c>
      <c r="B3683" s="136"/>
      <c r="C3683" s="136" t="s">
        <v>21011</v>
      </c>
      <c r="D3683" s="137" t="s">
        <v>4</v>
      </c>
      <c r="E3683" s="138">
        <v>9.7899999999999991</v>
      </c>
    </row>
    <row r="3684" spans="1:5" ht="15" customHeight="1" x14ac:dyDescent="0.25">
      <c r="A3684" s="136" t="s">
        <v>3118</v>
      </c>
      <c r="B3684" s="136"/>
      <c r="C3684" s="136" t="s">
        <v>21012</v>
      </c>
      <c r="D3684" s="137" t="s">
        <v>4</v>
      </c>
      <c r="E3684" s="140">
        <v>11.03</v>
      </c>
    </row>
    <row r="3685" spans="1:5" ht="15" customHeight="1" x14ac:dyDescent="0.25">
      <c r="A3685" s="136" t="s">
        <v>3129</v>
      </c>
      <c r="B3685" s="136"/>
      <c r="C3685" s="136" t="s">
        <v>21013</v>
      </c>
      <c r="D3685" s="137" t="s">
        <v>3</v>
      </c>
      <c r="E3685" s="139">
        <v>400.91</v>
      </c>
    </row>
    <row r="3686" spans="1:5" ht="15" customHeight="1" x14ac:dyDescent="0.25">
      <c r="A3686" s="136" t="s">
        <v>3148</v>
      </c>
      <c r="B3686" s="136"/>
      <c r="C3686" s="136" t="s">
        <v>21014</v>
      </c>
      <c r="D3686" s="137" t="s">
        <v>2</v>
      </c>
      <c r="E3686" s="138">
        <v>4.5</v>
      </c>
    </row>
    <row r="3687" spans="1:5" ht="15" customHeight="1" x14ac:dyDescent="0.25">
      <c r="A3687" s="136" t="s">
        <v>3130</v>
      </c>
      <c r="B3687" s="136"/>
      <c r="C3687" s="136" t="s">
        <v>21015</v>
      </c>
      <c r="D3687" s="137" t="s">
        <v>3</v>
      </c>
      <c r="E3687" s="139">
        <v>134.57</v>
      </c>
    </row>
    <row r="3688" spans="1:5" ht="15" customHeight="1" x14ac:dyDescent="0.25">
      <c r="A3688" s="136" t="s">
        <v>3131</v>
      </c>
      <c r="B3688" s="136"/>
      <c r="C3688" s="136" t="s">
        <v>21016</v>
      </c>
      <c r="D3688" s="137" t="s">
        <v>3</v>
      </c>
      <c r="E3688" s="139">
        <v>142.21</v>
      </c>
    </row>
    <row r="3689" spans="1:5" ht="15" customHeight="1" x14ac:dyDescent="0.25">
      <c r="A3689" s="136" t="s">
        <v>3133</v>
      </c>
      <c r="B3689" s="136"/>
      <c r="C3689" s="136" t="s">
        <v>21017</v>
      </c>
      <c r="D3689" s="137" t="s">
        <v>3</v>
      </c>
      <c r="E3689" s="139">
        <v>262.11</v>
      </c>
    </row>
    <row r="3690" spans="1:5" ht="15" customHeight="1" x14ac:dyDescent="0.25">
      <c r="A3690" s="136" t="s">
        <v>3132</v>
      </c>
      <c r="B3690" s="136"/>
      <c r="C3690" s="136" t="s">
        <v>21018</v>
      </c>
      <c r="D3690" s="137" t="s">
        <v>3</v>
      </c>
      <c r="E3690" s="139">
        <v>224.53</v>
      </c>
    </row>
    <row r="3691" spans="1:5" ht="15" customHeight="1" x14ac:dyDescent="0.25">
      <c r="A3691" s="136" t="s">
        <v>3116</v>
      </c>
      <c r="B3691" s="136"/>
      <c r="C3691" s="136" t="s">
        <v>21019</v>
      </c>
      <c r="D3691" s="137" t="s">
        <v>39</v>
      </c>
      <c r="E3691" s="140">
        <v>76.22</v>
      </c>
    </row>
    <row r="3692" spans="1:5" ht="15" customHeight="1" x14ac:dyDescent="0.25">
      <c r="A3692" s="136" t="s">
        <v>3052</v>
      </c>
      <c r="B3692" s="136"/>
      <c r="C3692" s="136" t="s">
        <v>21020</v>
      </c>
      <c r="D3692" s="137" t="s">
        <v>39</v>
      </c>
      <c r="E3692" s="139">
        <v>466.54</v>
      </c>
    </row>
    <row r="3693" spans="1:5" ht="15" customHeight="1" x14ac:dyDescent="0.25">
      <c r="A3693" s="136" t="s">
        <v>3053</v>
      </c>
      <c r="B3693" s="136"/>
      <c r="C3693" s="136" t="s">
        <v>21021</v>
      </c>
      <c r="D3693" s="137" t="s">
        <v>39</v>
      </c>
      <c r="E3693" s="139">
        <v>527.74</v>
      </c>
    </row>
    <row r="3694" spans="1:5" ht="15" customHeight="1" x14ac:dyDescent="0.25">
      <c r="A3694" s="136" t="s">
        <v>3054</v>
      </c>
      <c r="B3694" s="136"/>
      <c r="C3694" s="136" t="s">
        <v>21022</v>
      </c>
      <c r="D3694" s="137" t="s">
        <v>39</v>
      </c>
      <c r="E3694" s="139">
        <v>537.94000000000005</v>
      </c>
    </row>
    <row r="3695" spans="1:5" ht="15" customHeight="1" x14ac:dyDescent="0.25">
      <c r="A3695" s="136" t="s">
        <v>3115</v>
      </c>
      <c r="B3695" s="136"/>
      <c r="C3695" s="136" t="s">
        <v>21023</v>
      </c>
      <c r="D3695" s="137" t="s">
        <v>39</v>
      </c>
      <c r="E3695" s="139">
        <v>444.18</v>
      </c>
    </row>
    <row r="3696" spans="1:5" ht="15" customHeight="1" x14ac:dyDescent="0.25">
      <c r="A3696" s="136" t="s">
        <v>3056</v>
      </c>
      <c r="B3696" s="136"/>
      <c r="C3696" s="136" t="s">
        <v>21024</v>
      </c>
      <c r="D3696" s="137" t="s">
        <v>39</v>
      </c>
      <c r="E3696" s="139">
        <v>575.36</v>
      </c>
    </row>
    <row r="3697" spans="1:5" ht="15" customHeight="1" x14ac:dyDescent="0.25">
      <c r="A3697" s="136" t="s">
        <v>3057</v>
      </c>
      <c r="B3697" s="136"/>
      <c r="C3697" s="136" t="s">
        <v>21025</v>
      </c>
      <c r="D3697" s="137" t="s">
        <v>39</v>
      </c>
      <c r="E3697" s="139">
        <v>605.96</v>
      </c>
    </row>
    <row r="3698" spans="1:5" ht="15" customHeight="1" x14ac:dyDescent="0.25">
      <c r="A3698" s="136" t="s">
        <v>3058</v>
      </c>
      <c r="B3698" s="136"/>
      <c r="C3698" s="136" t="s">
        <v>21026</v>
      </c>
      <c r="D3698" s="137" t="s">
        <v>39</v>
      </c>
      <c r="E3698" s="139">
        <v>622.96</v>
      </c>
    </row>
    <row r="3699" spans="1:5" ht="15" customHeight="1" x14ac:dyDescent="0.25">
      <c r="A3699" s="136" t="s">
        <v>3059</v>
      </c>
      <c r="B3699" s="136"/>
      <c r="C3699" s="136" t="s">
        <v>21027</v>
      </c>
      <c r="D3699" s="137" t="s">
        <v>39</v>
      </c>
      <c r="E3699" s="139">
        <v>631.79999999999995</v>
      </c>
    </row>
    <row r="3700" spans="1:5" ht="15" customHeight="1" x14ac:dyDescent="0.25">
      <c r="A3700" s="136" t="s">
        <v>3060</v>
      </c>
      <c r="B3700" s="136"/>
      <c r="C3700" s="136" t="s">
        <v>21028</v>
      </c>
      <c r="D3700" s="137" t="s">
        <v>39</v>
      </c>
      <c r="E3700" s="139">
        <v>636.55999999999995</v>
      </c>
    </row>
    <row r="3701" spans="1:5" ht="15" customHeight="1" x14ac:dyDescent="0.25">
      <c r="A3701" s="136" t="s">
        <v>3061</v>
      </c>
      <c r="B3701" s="136"/>
      <c r="C3701" s="136" t="s">
        <v>21029</v>
      </c>
      <c r="D3701" s="137" t="s">
        <v>39</v>
      </c>
      <c r="E3701" s="139">
        <v>646.76</v>
      </c>
    </row>
    <row r="3702" spans="1:5" ht="15" customHeight="1" x14ac:dyDescent="0.25">
      <c r="A3702" s="136" t="s">
        <v>3062</v>
      </c>
      <c r="B3702" s="136"/>
      <c r="C3702" s="136" t="s">
        <v>21030</v>
      </c>
      <c r="D3702" s="137" t="s">
        <v>39</v>
      </c>
      <c r="E3702" s="139">
        <v>650.5</v>
      </c>
    </row>
    <row r="3703" spans="1:5" ht="15" customHeight="1" x14ac:dyDescent="0.25">
      <c r="A3703" s="136" t="s">
        <v>3063</v>
      </c>
      <c r="B3703" s="136"/>
      <c r="C3703" s="136" t="s">
        <v>21031</v>
      </c>
      <c r="D3703" s="137" t="s">
        <v>39</v>
      </c>
      <c r="E3703" s="139">
        <v>659</v>
      </c>
    </row>
    <row r="3704" spans="1:5" ht="15" customHeight="1" x14ac:dyDescent="0.25">
      <c r="A3704" s="136" t="s">
        <v>3064</v>
      </c>
      <c r="B3704" s="136"/>
      <c r="C3704" s="136" t="s">
        <v>21032</v>
      </c>
      <c r="D3704" s="137" t="s">
        <v>39</v>
      </c>
      <c r="E3704" s="139">
        <v>677.36</v>
      </c>
    </row>
    <row r="3705" spans="1:5" ht="15" customHeight="1" x14ac:dyDescent="0.25">
      <c r="A3705" s="136" t="s">
        <v>3122</v>
      </c>
      <c r="B3705" s="136"/>
      <c r="C3705" s="136" t="s">
        <v>21033</v>
      </c>
      <c r="D3705" s="137" t="s">
        <v>39</v>
      </c>
      <c r="E3705" s="139">
        <v>604.29</v>
      </c>
    </row>
    <row r="3706" spans="1:5" ht="15" customHeight="1" x14ac:dyDescent="0.25">
      <c r="A3706" s="136" t="s">
        <v>3106</v>
      </c>
      <c r="B3706" s="136"/>
      <c r="C3706" s="136" t="s">
        <v>21034</v>
      </c>
      <c r="D3706" s="137" t="s">
        <v>39</v>
      </c>
      <c r="E3706" s="139">
        <v>551.25</v>
      </c>
    </row>
    <row r="3707" spans="1:5" ht="15" customHeight="1" x14ac:dyDescent="0.25">
      <c r="A3707" s="136" t="s">
        <v>3107</v>
      </c>
      <c r="B3707" s="136"/>
      <c r="C3707" s="136" t="s">
        <v>21035</v>
      </c>
      <c r="D3707" s="137" t="s">
        <v>39</v>
      </c>
      <c r="E3707" s="139">
        <v>568.25</v>
      </c>
    </row>
    <row r="3708" spans="1:5" ht="15" customHeight="1" x14ac:dyDescent="0.25">
      <c r="A3708" s="136" t="s">
        <v>3108</v>
      </c>
      <c r="B3708" s="136"/>
      <c r="C3708" s="136" t="s">
        <v>21036</v>
      </c>
      <c r="D3708" s="137" t="s">
        <v>39</v>
      </c>
      <c r="E3708" s="139">
        <v>577.09</v>
      </c>
    </row>
    <row r="3709" spans="1:5" ht="15" customHeight="1" x14ac:dyDescent="0.25">
      <c r="A3709" s="136" t="s">
        <v>3109</v>
      </c>
      <c r="B3709" s="136"/>
      <c r="C3709" s="136" t="s">
        <v>21037</v>
      </c>
      <c r="D3709" s="137" t="s">
        <v>39</v>
      </c>
      <c r="E3709" s="139">
        <v>581.85</v>
      </c>
    </row>
    <row r="3710" spans="1:5" ht="15" customHeight="1" x14ac:dyDescent="0.25">
      <c r="A3710" s="136" t="s">
        <v>3110</v>
      </c>
      <c r="B3710" s="136"/>
      <c r="C3710" s="136" t="s">
        <v>21038</v>
      </c>
      <c r="D3710" s="137" t="s">
        <v>39</v>
      </c>
      <c r="E3710" s="139">
        <v>592.04999999999995</v>
      </c>
    </row>
    <row r="3711" spans="1:5" ht="15" customHeight="1" x14ac:dyDescent="0.25">
      <c r="A3711" s="136" t="s">
        <v>3111</v>
      </c>
      <c r="B3711" s="136"/>
      <c r="C3711" s="136" t="s">
        <v>21039</v>
      </c>
      <c r="D3711" s="137" t="s">
        <v>39</v>
      </c>
      <c r="E3711" s="139">
        <v>595.79</v>
      </c>
    </row>
    <row r="3712" spans="1:5" ht="15" customHeight="1" x14ac:dyDescent="0.25">
      <c r="A3712" s="136" t="s">
        <v>3112</v>
      </c>
      <c r="B3712" s="136"/>
      <c r="C3712" s="136" t="s">
        <v>21040</v>
      </c>
      <c r="D3712" s="137" t="s">
        <v>39</v>
      </c>
      <c r="E3712" s="139">
        <v>604.29</v>
      </c>
    </row>
    <row r="3713" spans="1:5" ht="15" customHeight="1" x14ac:dyDescent="0.25">
      <c r="A3713" s="136" t="s">
        <v>3113</v>
      </c>
      <c r="B3713" s="136"/>
      <c r="C3713" s="136" t="s">
        <v>21041</v>
      </c>
      <c r="D3713" s="137" t="s">
        <v>39</v>
      </c>
      <c r="E3713" s="139">
        <v>622.65</v>
      </c>
    </row>
    <row r="3714" spans="1:5" ht="15" customHeight="1" x14ac:dyDescent="0.25">
      <c r="A3714" s="136" t="s">
        <v>3055</v>
      </c>
      <c r="B3714" s="136"/>
      <c r="C3714" s="136" t="s">
        <v>21042</v>
      </c>
      <c r="D3714" s="137" t="s">
        <v>39</v>
      </c>
      <c r="E3714" s="139">
        <v>510.78</v>
      </c>
    </row>
    <row r="3715" spans="1:5" ht="15" customHeight="1" x14ac:dyDescent="0.25">
      <c r="A3715" s="136" t="s">
        <v>3114</v>
      </c>
      <c r="B3715" s="136"/>
      <c r="C3715" s="136" t="s">
        <v>21043</v>
      </c>
      <c r="D3715" s="137" t="s">
        <v>39</v>
      </c>
      <c r="E3715" s="139">
        <v>436.06</v>
      </c>
    </row>
    <row r="3716" spans="1:5" ht="15" customHeight="1" x14ac:dyDescent="0.25">
      <c r="A3716" s="136" t="s">
        <v>3045</v>
      </c>
      <c r="B3716" s="136"/>
      <c r="C3716" s="136" t="s">
        <v>21044</v>
      </c>
      <c r="D3716" s="137" t="s">
        <v>39</v>
      </c>
      <c r="E3716" s="139">
        <v>163.1</v>
      </c>
    </row>
    <row r="3717" spans="1:5" ht="15" customHeight="1" x14ac:dyDescent="0.25">
      <c r="A3717" s="136" t="s">
        <v>3048</v>
      </c>
      <c r="B3717" s="136"/>
      <c r="C3717" s="136" t="s">
        <v>21045</v>
      </c>
      <c r="D3717" s="137" t="s">
        <v>3</v>
      </c>
      <c r="E3717" s="140">
        <v>73.17</v>
      </c>
    </row>
    <row r="3718" spans="1:5" ht="15" customHeight="1" x14ac:dyDescent="0.25">
      <c r="A3718" s="136" t="s">
        <v>3078</v>
      </c>
      <c r="B3718" s="136"/>
      <c r="C3718" s="136" t="s">
        <v>21046</v>
      </c>
      <c r="D3718" s="137" t="s">
        <v>2</v>
      </c>
      <c r="E3718" s="140">
        <v>19.920000000000002</v>
      </c>
    </row>
    <row r="3719" spans="1:5" ht="15" customHeight="1" x14ac:dyDescent="0.25">
      <c r="A3719" s="136" t="s">
        <v>3046</v>
      </c>
      <c r="B3719" s="136"/>
      <c r="C3719" s="136" t="s">
        <v>21047</v>
      </c>
      <c r="D3719" s="137" t="s">
        <v>39</v>
      </c>
      <c r="E3719" s="139">
        <v>233.58</v>
      </c>
    </row>
    <row r="3720" spans="1:5" ht="15" customHeight="1" x14ac:dyDescent="0.25">
      <c r="A3720" s="136" t="s">
        <v>3047</v>
      </c>
      <c r="B3720" s="136"/>
      <c r="C3720" s="136" t="s">
        <v>21048</v>
      </c>
      <c r="D3720" s="137" t="s">
        <v>39</v>
      </c>
      <c r="E3720" s="139">
        <v>203.89</v>
      </c>
    </row>
    <row r="3721" spans="1:5" ht="15" customHeight="1" x14ac:dyDescent="0.25">
      <c r="A3721" s="136" t="s">
        <v>3144</v>
      </c>
      <c r="B3721" s="136"/>
      <c r="C3721" s="136" t="s">
        <v>21049</v>
      </c>
      <c r="D3721" s="137" t="s">
        <v>16570</v>
      </c>
      <c r="E3721" s="140">
        <v>24.14</v>
      </c>
    </row>
    <row r="3722" spans="1:5" ht="15" customHeight="1" x14ac:dyDescent="0.25">
      <c r="A3722" s="136" t="s">
        <v>3145</v>
      </c>
      <c r="B3722" s="136"/>
      <c r="C3722" s="136" t="s">
        <v>21050</v>
      </c>
      <c r="D3722" s="137" t="s">
        <v>16570</v>
      </c>
      <c r="E3722" s="140">
        <v>24.9</v>
      </c>
    </row>
    <row r="3723" spans="1:5" ht="15" customHeight="1" x14ac:dyDescent="0.25">
      <c r="A3723" s="136" t="s">
        <v>3146</v>
      </c>
      <c r="B3723" s="136"/>
      <c r="C3723" s="136" t="s">
        <v>21051</v>
      </c>
      <c r="D3723" s="137" t="s">
        <v>16570</v>
      </c>
      <c r="E3723" s="140">
        <v>25.66</v>
      </c>
    </row>
    <row r="3724" spans="1:5" ht="15" customHeight="1" x14ac:dyDescent="0.25">
      <c r="A3724" s="136" t="s">
        <v>3147</v>
      </c>
      <c r="B3724" s="136"/>
      <c r="C3724" s="136" t="s">
        <v>21052</v>
      </c>
      <c r="D3724" s="137" t="s">
        <v>16570</v>
      </c>
      <c r="E3724" s="140">
        <v>28.54</v>
      </c>
    </row>
    <row r="3725" spans="1:5" ht="15" customHeight="1" x14ac:dyDescent="0.25">
      <c r="A3725" s="136" t="s">
        <v>3137</v>
      </c>
      <c r="B3725" s="136"/>
      <c r="C3725" s="136" t="s">
        <v>21053</v>
      </c>
      <c r="D3725" s="137" t="s">
        <v>16570</v>
      </c>
      <c r="E3725" s="140">
        <v>22.05</v>
      </c>
    </row>
    <row r="3726" spans="1:5" ht="15" customHeight="1" x14ac:dyDescent="0.25">
      <c r="A3726" s="136" t="s">
        <v>3138</v>
      </c>
      <c r="B3726" s="136"/>
      <c r="C3726" s="136" t="s">
        <v>21054</v>
      </c>
      <c r="D3726" s="137" t="s">
        <v>16570</v>
      </c>
      <c r="E3726" s="140">
        <v>22.59</v>
      </c>
    </row>
    <row r="3727" spans="1:5" ht="15" customHeight="1" x14ac:dyDescent="0.25">
      <c r="A3727" s="136" t="s">
        <v>3139</v>
      </c>
      <c r="B3727" s="136"/>
      <c r="C3727" s="136" t="s">
        <v>21055</v>
      </c>
      <c r="D3727" s="137" t="s">
        <v>16570</v>
      </c>
      <c r="E3727" s="140">
        <v>23.13</v>
      </c>
    </row>
    <row r="3728" spans="1:5" ht="15" customHeight="1" x14ac:dyDescent="0.25">
      <c r="A3728" s="136" t="s">
        <v>3140</v>
      </c>
      <c r="B3728" s="136"/>
      <c r="C3728" s="136" t="s">
        <v>21056</v>
      </c>
      <c r="D3728" s="137" t="s">
        <v>16570</v>
      </c>
      <c r="E3728" s="140">
        <v>20.54</v>
      </c>
    </row>
    <row r="3729" spans="1:5" ht="15" customHeight="1" x14ac:dyDescent="0.25">
      <c r="A3729" s="136" t="s">
        <v>3141</v>
      </c>
      <c r="B3729" s="136"/>
      <c r="C3729" s="136" t="s">
        <v>21057</v>
      </c>
      <c r="D3729" s="137" t="s">
        <v>16570</v>
      </c>
      <c r="E3729" s="140">
        <v>22.26</v>
      </c>
    </row>
    <row r="3730" spans="1:5" ht="15" customHeight="1" x14ac:dyDescent="0.25">
      <c r="A3730" s="136" t="s">
        <v>3142</v>
      </c>
      <c r="B3730" s="136"/>
      <c r="C3730" s="136" t="s">
        <v>21058</v>
      </c>
      <c r="D3730" s="137" t="s">
        <v>16570</v>
      </c>
      <c r="E3730" s="140">
        <v>22.84</v>
      </c>
    </row>
    <row r="3731" spans="1:5" ht="15" customHeight="1" x14ac:dyDescent="0.25">
      <c r="A3731" s="136" t="s">
        <v>3143</v>
      </c>
      <c r="B3731" s="136"/>
      <c r="C3731" s="136" t="s">
        <v>21059</v>
      </c>
      <c r="D3731" s="137" t="s">
        <v>16570</v>
      </c>
      <c r="E3731" s="140">
        <v>23.41</v>
      </c>
    </row>
    <row r="3732" spans="1:5" ht="15" customHeight="1" x14ac:dyDescent="0.25">
      <c r="A3732" s="136" t="s">
        <v>3065</v>
      </c>
      <c r="B3732" s="136"/>
      <c r="C3732" s="136" t="s">
        <v>21060</v>
      </c>
      <c r="D3732" s="137" t="s">
        <v>2</v>
      </c>
      <c r="E3732" s="139">
        <v>303.02999999999997</v>
      </c>
    </row>
    <row r="3733" spans="1:5" ht="15" customHeight="1" x14ac:dyDescent="0.25">
      <c r="A3733" s="136" t="s">
        <v>3050</v>
      </c>
      <c r="B3733" s="136"/>
      <c r="C3733" s="136" t="s">
        <v>21061</v>
      </c>
      <c r="D3733" s="137" t="s">
        <v>39</v>
      </c>
      <c r="E3733" s="140">
        <v>58.24</v>
      </c>
    </row>
    <row r="3734" spans="1:5" ht="15" customHeight="1" x14ac:dyDescent="0.25">
      <c r="A3734" s="136" t="s">
        <v>3075</v>
      </c>
      <c r="B3734" s="136"/>
      <c r="C3734" s="136" t="s">
        <v>21062</v>
      </c>
      <c r="D3734" s="137" t="s">
        <v>39</v>
      </c>
      <c r="E3734" s="138">
        <v>8.2100000000000009</v>
      </c>
    </row>
    <row r="3735" spans="1:5" ht="15" customHeight="1" x14ac:dyDescent="0.25">
      <c r="A3735" s="136" t="s">
        <v>3126</v>
      </c>
      <c r="B3735" s="136"/>
      <c r="C3735" s="136" t="s">
        <v>21063</v>
      </c>
      <c r="D3735" s="137" t="s">
        <v>2</v>
      </c>
      <c r="E3735" s="140">
        <v>94.15</v>
      </c>
    </row>
    <row r="3736" spans="1:5" ht="15" customHeight="1" x14ac:dyDescent="0.25">
      <c r="A3736" s="136" t="s">
        <v>3127</v>
      </c>
      <c r="B3736" s="136"/>
      <c r="C3736" s="136" t="s">
        <v>21064</v>
      </c>
      <c r="D3736" s="137" t="s">
        <v>2</v>
      </c>
      <c r="E3736" s="139">
        <v>106.19</v>
      </c>
    </row>
    <row r="3737" spans="1:5" ht="15" customHeight="1" x14ac:dyDescent="0.25">
      <c r="A3737" s="136" t="s">
        <v>3049</v>
      </c>
      <c r="B3737" s="136"/>
      <c r="C3737" s="136" t="s">
        <v>21065</v>
      </c>
      <c r="D3737" s="137" t="s">
        <v>2</v>
      </c>
      <c r="E3737" s="140">
        <v>94.15</v>
      </c>
    </row>
    <row r="3738" spans="1:5" ht="15" customHeight="1" x14ac:dyDescent="0.25">
      <c r="A3738" s="136" t="s">
        <v>3077</v>
      </c>
      <c r="B3738" s="136"/>
      <c r="C3738" s="136" t="s">
        <v>21066</v>
      </c>
      <c r="D3738" s="137" t="s">
        <v>2</v>
      </c>
      <c r="E3738" s="140">
        <v>73.790000000000006</v>
      </c>
    </row>
    <row r="3739" spans="1:5" ht="15" customHeight="1" x14ac:dyDescent="0.25">
      <c r="A3739" s="136" t="s">
        <v>3125</v>
      </c>
      <c r="B3739" s="136"/>
      <c r="C3739" s="136" t="s">
        <v>21067</v>
      </c>
      <c r="D3739" s="137" t="s">
        <v>2</v>
      </c>
      <c r="E3739" s="139">
        <v>160.84</v>
      </c>
    </row>
    <row r="3740" spans="1:5" ht="15" customHeight="1" x14ac:dyDescent="0.25">
      <c r="A3740" s="136" t="s">
        <v>3080</v>
      </c>
      <c r="B3740" s="136"/>
      <c r="C3740" s="136" t="s">
        <v>21068</v>
      </c>
      <c r="D3740" s="137" t="s">
        <v>16570</v>
      </c>
      <c r="E3740" s="140">
        <v>18.23</v>
      </c>
    </row>
    <row r="3741" spans="1:5" ht="15" customHeight="1" x14ac:dyDescent="0.25">
      <c r="A3741" s="136" t="s">
        <v>3081</v>
      </c>
      <c r="B3741" s="136"/>
      <c r="C3741" s="136" t="s">
        <v>21069</v>
      </c>
      <c r="D3741" s="137" t="s">
        <v>16570</v>
      </c>
      <c r="E3741" s="140">
        <v>23.12</v>
      </c>
    </row>
    <row r="3742" spans="1:5" ht="15" customHeight="1" x14ac:dyDescent="0.25">
      <c r="A3742" s="136" t="s">
        <v>3082</v>
      </c>
      <c r="B3742" s="136"/>
      <c r="C3742" s="136" t="s">
        <v>21070</v>
      </c>
      <c r="D3742" s="137" t="s">
        <v>16570</v>
      </c>
      <c r="E3742" s="140">
        <v>20.68</v>
      </c>
    </row>
    <row r="3743" spans="1:5" ht="15" customHeight="1" x14ac:dyDescent="0.25">
      <c r="A3743" s="136" t="s">
        <v>3083</v>
      </c>
      <c r="B3743" s="136"/>
      <c r="C3743" s="136" t="s">
        <v>21071</v>
      </c>
      <c r="D3743" s="137" t="s">
        <v>16570</v>
      </c>
      <c r="E3743" s="140">
        <v>24.3</v>
      </c>
    </row>
    <row r="3744" spans="1:5" ht="15" customHeight="1" x14ac:dyDescent="0.25">
      <c r="A3744" s="136" t="s">
        <v>3084</v>
      </c>
      <c r="B3744" s="136"/>
      <c r="C3744" s="136" t="s">
        <v>21072</v>
      </c>
      <c r="D3744" s="137" t="s">
        <v>16570</v>
      </c>
      <c r="E3744" s="140">
        <v>30.32</v>
      </c>
    </row>
    <row r="3745" spans="1:5" ht="15" customHeight="1" x14ac:dyDescent="0.25">
      <c r="A3745" s="136" t="s">
        <v>3085</v>
      </c>
      <c r="B3745" s="136"/>
      <c r="C3745" s="136" t="s">
        <v>21073</v>
      </c>
      <c r="D3745" s="137" t="s">
        <v>16570</v>
      </c>
      <c r="E3745" s="140">
        <v>44.12</v>
      </c>
    </row>
    <row r="3746" spans="1:5" ht="15" customHeight="1" x14ac:dyDescent="0.25">
      <c r="A3746" s="136" t="s">
        <v>3086</v>
      </c>
      <c r="B3746" s="136"/>
      <c r="C3746" s="136" t="s">
        <v>21074</v>
      </c>
      <c r="D3746" s="137" t="s">
        <v>16570</v>
      </c>
      <c r="E3746" s="140">
        <v>25.68</v>
      </c>
    </row>
    <row r="3747" spans="1:5" ht="15" customHeight="1" x14ac:dyDescent="0.25">
      <c r="A3747" s="136" t="s">
        <v>3087</v>
      </c>
      <c r="B3747" s="136"/>
      <c r="C3747" s="136" t="s">
        <v>21075</v>
      </c>
      <c r="D3747" s="137" t="s">
        <v>16570</v>
      </c>
      <c r="E3747" s="140">
        <v>30.87</v>
      </c>
    </row>
    <row r="3748" spans="1:5" ht="15" customHeight="1" x14ac:dyDescent="0.25">
      <c r="A3748" s="136" t="s">
        <v>3088</v>
      </c>
      <c r="B3748" s="136"/>
      <c r="C3748" s="136" t="s">
        <v>21076</v>
      </c>
      <c r="D3748" s="137" t="s">
        <v>16570</v>
      </c>
      <c r="E3748" s="140">
        <v>45.85</v>
      </c>
    </row>
    <row r="3749" spans="1:5" ht="15" customHeight="1" x14ac:dyDescent="0.25">
      <c r="A3749" s="136" t="s">
        <v>3089</v>
      </c>
      <c r="B3749" s="136"/>
      <c r="C3749" s="136" t="s">
        <v>21077</v>
      </c>
      <c r="D3749" s="137" t="s">
        <v>16570</v>
      </c>
      <c r="E3749" s="140">
        <v>63.31</v>
      </c>
    </row>
    <row r="3750" spans="1:5" ht="15" customHeight="1" x14ac:dyDescent="0.25">
      <c r="A3750" s="136" t="s">
        <v>3090</v>
      </c>
      <c r="B3750" s="136"/>
      <c r="C3750" s="136" t="s">
        <v>21078</v>
      </c>
      <c r="D3750" s="137" t="s">
        <v>16570</v>
      </c>
      <c r="E3750" s="140">
        <v>27.2</v>
      </c>
    </row>
    <row r="3751" spans="1:5" ht="15" customHeight="1" x14ac:dyDescent="0.25">
      <c r="A3751" s="136" t="s">
        <v>3091</v>
      </c>
      <c r="B3751" s="136"/>
      <c r="C3751" s="136" t="s">
        <v>21079</v>
      </c>
      <c r="D3751" s="137" t="s">
        <v>16570</v>
      </c>
      <c r="E3751" s="140">
        <v>33.159999999999997</v>
      </c>
    </row>
    <row r="3752" spans="1:5" ht="15" customHeight="1" x14ac:dyDescent="0.25">
      <c r="A3752" s="136" t="s">
        <v>3092</v>
      </c>
      <c r="B3752" s="136"/>
      <c r="C3752" s="136" t="s">
        <v>21080</v>
      </c>
      <c r="D3752" s="137" t="s">
        <v>16570</v>
      </c>
      <c r="E3752" s="140">
        <v>49.04</v>
      </c>
    </row>
    <row r="3753" spans="1:5" ht="15" customHeight="1" x14ac:dyDescent="0.25">
      <c r="A3753" s="136" t="s">
        <v>3093</v>
      </c>
      <c r="B3753" s="136"/>
      <c r="C3753" s="136" t="s">
        <v>21081</v>
      </c>
      <c r="D3753" s="137" t="s">
        <v>16570</v>
      </c>
      <c r="E3753" s="140">
        <v>64.66</v>
      </c>
    </row>
    <row r="3754" spans="1:5" ht="15" customHeight="1" x14ac:dyDescent="0.25">
      <c r="A3754" s="136" t="s">
        <v>3094</v>
      </c>
      <c r="B3754" s="136"/>
      <c r="C3754" s="136" t="s">
        <v>21082</v>
      </c>
      <c r="D3754" s="137" t="s">
        <v>16570</v>
      </c>
      <c r="E3754" s="140">
        <v>31.64</v>
      </c>
    </row>
    <row r="3755" spans="1:5" ht="15" customHeight="1" x14ac:dyDescent="0.25">
      <c r="A3755" s="136" t="s">
        <v>3095</v>
      </c>
      <c r="B3755" s="136"/>
      <c r="C3755" s="136" t="s">
        <v>21083</v>
      </c>
      <c r="D3755" s="137" t="s">
        <v>16570</v>
      </c>
      <c r="E3755" s="140">
        <v>36.619999999999997</v>
      </c>
    </row>
    <row r="3756" spans="1:5" ht="15" customHeight="1" x14ac:dyDescent="0.25">
      <c r="A3756" s="136" t="s">
        <v>3096</v>
      </c>
      <c r="B3756" s="136"/>
      <c r="C3756" s="136" t="s">
        <v>21084</v>
      </c>
      <c r="D3756" s="137" t="s">
        <v>16570</v>
      </c>
      <c r="E3756" s="140">
        <v>49.64</v>
      </c>
    </row>
    <row r="3757" spans="1:5" ht="15" customHeight="1" x14ac:dyDescent="0.25">
      <c r="A3757" s="136" t="s">
        <v>3097</v>
      </c>
      <c r="B3757" s="136"/>
      <c r="C3757" s="136" t="s">
        <v>21085</v>
      </c>
      <c r="D3757" s="137" t="s">
        <v>16570</v>
      </c>
      <c r="E3757" s="140">
        <v>89.31</v>
      </c>
    </row>
    <row r="3758" spans="1:5" ht="15" customHeight="1" x14ac:dyDescent="0.25">
      <c r="A3758" s="136" t="s">
        <v>3098</v>
      </c>
      <c r="B3758" s="136"/>
      <c r="C3758" s="136" t="s">
        <v>21086</v>
      </c>
      <c r="D3758" s="137" t="s">
        <v>16570</v>
      </c>
      <c r="E3758" s="139">
        <v>154.96</v>
      </c>
    </row>
    <row r="3759" spans="1:5" ht="15" customHeight="1" x14ac:dyDescent="0.25">
      <c r="A3759" s="136" t="s">
        <v>3099</v>
      </c>
      <c r="B3759" s="136"/>
      <c r="C3759" s="136" t="s">
        <v>21087</v>
      </c>
      <c r="D3759" s="137" t="s">
        <v>16570</v>
      </c>
      <c r="E3759" s="140">
        <v>55.31</v>
      </c>
    </row>
    <row r="3760" spans="1:5" ht="15" customHeight="1" x14ac:dyDescent="0.25">
      <c r="A3760" s="136" t="s">
        <v>3100</v>
      </c>
      <c r="B3760" s="136"/>
      <c r="C3760" s="136" t="s">
        <v>21088</v>
      </c>
      <c r="D3760" s="137" t="s">
        <v>16570</v>
      </c>
      <c r="E3760" s="140">
        <v>73.849999999999994</v>
      </c>
    </row>
    <row r="3761" spans="1:5" ht="15" customHeight="1" x14ac:dyDescent="0.25">
      <c r="A3761" s="136" t="s">
        <v>3101</v>
      </c>
      <c r="B3761" s="136"/>
      <c r="C3761" s="136" t="s">
        <v>21089</v>
      </c>
      <c r="D3761" s="137" t="s">
        <v>16570</v>
      </c>
      <c r="E3761" s="140">
        <v>88.12</v>
      </c>
    </row>
    <row r="3762" spans="1:5" ht="15" customHeight="1" x14ac:dyDescent="0.25">
      <c r="A3762" s="136" t="s">
        <v>3102</v>
      </c>
      <c r="B3762" s="136"/>
      <c r="C3762" s="136" t="s">
        <v>21090</v>
      </c>
      <c r="D3762" s="137" t="s">
        <v>16570</v>
      </c>
      <c r="E3762" s="140">
        <v>50.4</v>
      </c>
    </row>
    <row r="3763" spans="1:5" ht="15" customHeight="1" x14ac:dyDescent="0.25">
      <c r="A3763" s="136" t="s">
        <v>3103</v>
      </c>
      <c r="B3763" s="136"/>
      <c r="C3763" s="136" t="s">
        <v>21091</v>
      </c>
      <c r="D3763" s="137" t="s">
        <v>16570</v>
      </c>
      <c r="E3763" s="140">
        <v>62.88</v>
      </c>
    </row>
    <row r="3764" spans="1:5" ht="15" customHeight="1" x14ac:dyDescent="0.25">
      <c r="A3764" s="136" t="s">
        <v>3104</v>
      </c>
      <c r="B3764" s="136"/>
      <c r="C3764" s="136" t="s">
        <v>21092</v>
      </c>
      <c r="D3764" s="137" t="s">
        <v>16570</v>
      </c>
      <c r="E3764" s="140">
        <v>83.72</v>
      </c>
    </row>
    <row r="3765" spans="1:5" ht="15" customHeight="1" x14ac:dyDescent="0.25">
      <c r="A3765" s="136" t="s">
        <v>3105</v>
      </c>
      <c r="B3765" s="136"/>
      <c r="C3765" s="136" t="s">
        <v>21093</v>
      </c>
      <c r="D3765" s="137" t="s">
        <v>16570</v>
      </c>
      <c r="E3765" s="139">
        <v>109.77</v>
      </c>
    </row>
    <row r="3766" spans="1:5" ht="15" customHeight="1" x14ac:dyDescent="0.25">
      <c r="A3766" s="136" t="s">
        <v>3149</v>
      </c>
      <c r="B3766" s="136"/>
      <c r="C3766" s="136" t="s">
        <v>21094</v>
      </c>
      <c r="D3766" s="137" t="s">
        <v>3</v>
      </c>
      <c r="E3766" s="139">
        <v>333.01</v>
      </c>
    </row>
    <row r="3767" spans="1:5" ht="15" customHeight="1" x14ac:dyDescent="0.25">
      <c r="A3767" s="136" t="s">
        <v>3128</v>
      </c>
      <c r="B3767" s="136"/>
      <c r="C3767" s="136" t="s">
        <v>21095</v>
      </c>
      <c r="D3767" s="137" t="s">
        <v>3</v>
      </c>
      <c r="E3767" s="140">
        <v>11.46</v>
      </c>
    </row>
    <row r="3768" spans="1:5" ht="15" customHeight="1" x14ac:dyDescent="0.25">
      <c r="A3768" s="136" t="s">
        <v>3136</v>
      </c>
      <c r="B3768" s="136"/>
      <c r="C3768" s="136" t="s">
        <v>21096</v>
      </c>
      <c r="D3768" s="137" t="s">
        <v>2</v>
      </c>
      <c r="E3768" s="140">
        <v>50.2</v>
      </c>
    </row>
    <row r="3769" spans="1:5" ht="15" customHeight="1" x14ac:dyDescent="0.25">
      <c r="A3769" s="136" t="s">
        <v>3134</v>
      </c>
      <c r="B3769" s="136"/>
      <c r="C3769" s="136" t="s">
        <v>21097</v>
      </c>
      <c r="D3769" s="137" t="s">
        <v>2</v>
      </c>
      <c r="E3769" s="140">
        <v>42.94</v>
      </c>
    </row>
    <row r="3770" spans="1:5" ht="15" customHeight="1" x14ac:dyDescent="0.25">
      <c r="A3770" s="136" t="s">
        <v>3135</v>
      </c>
      <c r="B3770" s="136"/>
      <c r="C3770" s="136" t="s">
        <v>21098</v>
      </c>
      <c r="D3770" s="137" t="s">
        <v>2</v>
      </c>
      <c r="E3770" s="140">
        <v>54.98</v>
      </c>
    </row>
    <row r="3771" spans="1:5" ht="15" customHeight="1" x14ac:dyDescent="0.25">
      <c r="A3771" s="136" t="s">
        <v>3123</v>
      </c>
      <c r="B3771" s="136"/>
      <c r="C3771" s="136" t="s">
        <v>21099</v>
      </c>
      <c r="D3771" s="137" t="s">
        <v>20146</v>
      </c>
      <c r="E3771" s="140">
        <v>61.33</v>
      </c>
    </row>
    <row r="3772" spans="1:5" ht="15" customHeight="1" x14ac:dyDescent="0.25">
      <c r="A3772" s="136" t="s">
        <v>3044</v>
      </c>
      <c r="B3772" s="136"/>
      <c r="C3772" s="136" t="s">
        <v>21100</v>
      </c>
      <c r="D3772" s="137" t="s">
        <v>39</v>
      </c>
      <c r="E3772" s="139">
        <v>834.08</v>
      </c>
    </row>
    <row r="3773" spans="1:5" ht="15" customHeight="1" x14ac:dyDescent="0.25">
      <c r="A3773" s="136" t="s">
        <v>3076</v>
      </c>
      <c r="B3773" s="136"/>
      <c r="C3773" s="136" t="s">
        <v>21101</v>
      </c>
      <c r="D3773" s="137" t="s">
        <v>2</v>
      </c>
      <c r="E3773" s="140">
        <v>15.35</v>
      </c>
    </row>
    <row r="3774" spans="1:5" ht="15" customHeight="1" x14ac:dyDescent="0.25">
      <c r="A3774" s="136" t="s">
        <v>3120</v>
      </c>
      <c r="B3774" s="136"/>
      <c r="C3774" s="136" t="s">
        <v>21102</v>
      </c>
      <c r="D3774" s="137" t="s">
        <v>4</v>
      </c>
      <c r="E3774" s="140">
        <v>86.04</v>
      </c>
    </row>
    <row r="3775" spans="1:5" ht="15" customHeight="1" x14ac:dyDescent="0.25">
      <c r="A3775" s="136" t="s">
        <v>3119</v>
      </c>
      <c r="B3775" s="136"/>
      <c r="C3775" s="136" t="s">
        <v>21103</v>
      </c>
      <c r="D3775" s="137" t="s">
        <v>4</v>
      </c>
      <c r="E3775" s="140">
        <v>93.09</v>
      </c>
    </row>
    <row r="3776" spans="1:5" ht="15" customHeight="1" x14ac:dyDescent="0.25">
      <c r="A3776" s="136" t="s">
        <v>3121</v>
      </c>
      <c r="B3776" s="136"/>
      <c r="C3776" s="136" t="s">
        <v>21104</v>
      </c>
      <c r="D3776" s="137" t="s">
        <v>3</v>
      </c>
      <c r="E3776" s="140">
        <v>50.68</v>
      </c>
    </row>
    <row r="3777" spans="1:5" ht="15" customHeight="1" x14ac:dyDescent="0.25">
      <c r="A3777" s="136" t="s">
        <v>3067</v>
      </c>
      <c r="B3777" s="136"/>
      <c r="C3777" s="136" t="s">
        <v>21105</v>
      </c>
      <c r="D3777" s="137" t="s">
        <v>3</v>
      </c>
      <c r="E3777" s="141">
        <v>1548.75</v>
      </c>
    </row>
    <row r="3778" spans="1:5" ht="15" customHeight="1" x14ac:dyDescent="0.25">
      <c r="A3778" s="136" t="s">
        <v>3066</v>
      </c>
      <c r="B3778" s="136"/>
      <c r="C3778" s="136" t="s">
        <v>21106</v>
      </c>
      <c r="D3778" s="137" t="s">
        <v>3</v>
      </c>
      <c r="E3778" s="139">
        <v>800.98</v>
      </c>
    </row>
    <row r="3779" spans="1:5" ht="15" customHeight="1" x14ac:dyDescent="0.25">
      <c r="A3779" s="136" t="s">
        <v>3068</v>
      </c>
      <c r="B3779" s="136"/>
      <c r="C3779" s="136" t="s">
        <v>21107</v>
      </c>
      <c r="D3779" s="137" t="s">
        <v>3</v>
      </c>
      <c r="E3779" s="141">
        <v>1089.93</v>
      </c>
    </row>
    <row r="3780" spans="1:5" ht="15" customHeight="1" x14ac:dyDescent="0.25">
      <c r="A3780" s="136" t="s">
        <v>3070</v>
      </c>
      <c r="B3780" s="136"/>
      <c r="C3780" s="136" t="s">
        <v>21108</v>
      </c>
      <c r="D3780" s="137" t="s">
        <v>3</v>
      </c>
      <c r="E3780" s="141">
        <v>7747.53</v>
      </c>
    </row>
    <row r="3781" spans="1:5" ht="15" customHeight="1" x14ac:dyDescent="0.25">
      <c r="A3781" s="136" t="s">
        <v>3069</v>
      </c>
      <c r="B3781" s="136"/>
      <c r="C3781" s="136" t="s">
        <v>21109</v>
      </c>
      <c r="D3781" s="137" t="s">
        <v>3</v>
      </c>
      <c r="E3781" s="141">
        <v>4166.3</v>
      </c>
    </row>
    <row r="3782" spans="1:5" ht="15" customHeight="1" x14ac:dyDescent="0.25">
      <c r="A3782" s="136" t="s">
        <v>3072</v>
      </c>
      <c r="B3782" s="136"/>
      <c r="C3782" s="136" t="s">
        <v>21110</v>
      </c>
      <c r="D3782" s="137" t="s">
        <v>3</v>
      </c>
      <c r="E3782" s="142">
        <v>10545.13</v>
      </c>
    </row>
    <row r="3783" spans="1:5" ht="15" customHeight="1" x14ac:dyDescent="0.25">
      <c r="A3783" s="136" t="s">
        <v>3071</v>
      </c>
      <c r="B3783" s="136"/>
      <c r="C3783" s="136" t="s">
        <v>21111</v>
      </c>
      <c r="D3783" s="137" t="s">
        <v>3</v>
      </c>
      <c r="E3783" s="141">
        <v>5670.74</v>
      </c>
    </row>
    <row r="3784" spans="1:5" ht="15" customHeight="1" x14ac:dyDescent="0.25">
      <c r="A3784" s="136" t="s">
        <v>3073</v>
      </c>
      <c r="B3784" s="136"/>
      <c r="C3784" s="136" t="s">
        <v>21112</v>
      </c>
      <c r="D3784" s="137" t="s">
        <v>3</v>
      </c>
      <c r="E3784" s="141">
        <v>7406.52</v>
      </c>
    </row>
    <row r="3785" spans="1:5" ht="15" customHeight="1" x14ac:dyDescent="0.25">
      <c r="A3785" s="136" t="s">
        <v>3151</v>
      </c>
      <c r="B3785" s="136"/>
      <c r="C3785" s="136" t="s">
        <v>21113</v>
      </c>
      <c r="D3785" s="137" t="s">
        <v>16570</v>
      </c>
      <c r="E3785" s="141">
        <v>8548.18</v>
      </c>
    </row>
    <row r="3786" spans="1:5" ht="15" customHeight="1" x14ac:dyDescent="0.25">
      <c r="A3786" s="136" t="s">
        <v>3150</v>
      </c>
      <c r="B3786" s="136"/>
      <c r="C3786" s="136" t="s">
        <v>21114</v>
      </c>
      <c r="D3786" s="137" t="s">
        <v>16570</v>
      </c>
      <c r="E3786" s="141">
        <v>4459.1899999999996</v>
      </c>
    </row>
    <row r="3787" spans="1:5" ht="15" customHeight="1" x14ac:dyDescent="0.25">
      <c r="A3787" s="136" t="s">
        <v>3153</v>
      </c>
      <c r="B3787" s="136"/>
      <c r="C3787" s="136" t="s">
        <v>21115</v>
      </c>
      <c r="D3787" s="137" t="s">
        <v>2</v>
      </c>
      <c r="E3787" s="140">
        <v>15.87</v>
      </c>
    </row>
    <row r="3788" spans="1:5" ht="15" customHeight="1" x14ac:dyDescent="0.25">
      <c r="A3788" s="136" t="s">
        <v>3152</v>
      </c>
      <c r="B3788" s="136"/>
      <c r="C3788" s="136" t="s">
        <v>21116</v>
      </c>
      <c r="D3788" s="137" t="s">
        <v>2</v>
      </c>
      <c r="E3788" s="140">
        <v>38.380000000000003</v>
      </c>
    </row>
    <row r="3789" spans="1:5" ht="15" customHeight="1" x14ac:dyDescent="0.25">
      <c r="A3789" s="136" t="s">
        <v>16658</v>
      </c>
      <c r="B3789" s="136"/>
      <c r="C3789" s="136" t="s">
        <v>21117</v>
      </c>
      <c r="D3789" s="137" t="s">
        <v>2357</v>
      </c>
      <c r="E3789" s="138">
        <v>5.56</v>
      </c>
    </row>
    <row r="3790" spans="1:5" ht="15" customHeight="1" x14ac:dyDescent="0.25">
      <c r="A3790" s="136" t="s">
        <v>35013</v>
      </c>
      <c r="B3790" s="136"/>
      <c r="C3790" s="136" t="s">
        <v>35014</v>
      </c>
      <c r="D3790" s="137" t="s">
        <v>16670</v>
      </c>
      <c r="E3790" s="140">
        <v>46.03</v>
      </c>
    </row>
    <row r="3791" spans="1:5" ht="15" customHeight="1" x14ac:dyDescent="0.25">
      <c r="A3791" s="136" t="s">
        <v>35015</v>
      </c>
      <c r="B3791" s="136"/>
      <c r="C3791" s="136" t="s">
        <v>35016</v>
      </c>
      <c r="D3791" s="137" t="s">
        <v>16670</v>
      </c>
      <c r="E3791" s="140">
        <v>60.06</v>
      </c>
    </row>
    <row r="3792" spans="1:5" ht="15" customHeight="1" x14ac:dyDescent="0.25">
      <c r="A3792" s="136" t="s">
        <v>35017</v>
      </c>
      <c r="B3792" s="136"/>
      <c r="C3792" s="136" t="s">
        <v>35018</v>
      </c>
      <c r="D3792" s="137" t="s">
        <v>16670</v>
      </c>
      <c r="E3792" s="140">
        <v>99.45</v>
      </c>
    </row>
    <row r="3793" spans="1:5" ht="15" customHeight="1" x14ac:dyDescent="0.25">
      <c r="A3793" s="136" t="s">
        <v>35019</v>
      </c>
      <c r="B3793" s="136"/>
      <c r="C3793" s="136" t="s">
        <v>35020</v>
      </c>
      <c r="D3793" s="137" t="s">
        <v>16670</v>
      </c>
      <c r="E3793" s="140">
        <v>21.58</v>
      </c>
    </row>
    <row r="3794" spans="1:5" ht="15" customHeight="1" x14ac:dyDescent="0.25">
      <c r="A3794" s="136" t="s">
        <v>35021</v>
      </c>
      <c r="B3794" s="136"/>
      <c r="C3794" s="136" t="s">
        <v>35022</v>
      </c>
      <c r="D3794" s="137" t="s">
        <v>16670</v>
      </c>
      <c r="E3794" s="140">
        <v>31.49</v>
      </c>
    </row>
    <row r="3795" spans="1:5" ht="15" customHeight="1" x14ac:dyDescent="0.25">
      <c r="A3795" s="136" t="s">
        <v>35023</v>
      </c>
      <c r="B3795" s="136"/>
      <c r="C3795" s="136" t="s">
        <v>35024</v>
      </c>
      <c r="D3795" s="137" t="s">
        <v>16670</v>
      </c>
      <c r="E3795" s="140">
        <v>34.46</v>
      </c>
    </row>
    <row r="3796" spans="1:5" ht="15" customHeight="1" x14ac:dyDescent="0.25">
      <c r="A3796" s="136" t="s">
        <v>35025</v>
      </c>
      <c r="B3796" s="136"/>
      <c r="C3796" s="136" t="s">
        <v>35026</v>
      </c>
      <c r="D3796" s="137" t="s">
        <v>16670</v>
      </c>
      <c r="E3796" s="140">
        <v>44.63</v>
      </c>
    </row>
    <row r="3797" spans="1:5" ht="15" customHeight="1" x14ac:dyDescent="0.25">
      <c r="A3797" s="136" t="s">
        <v>35027</v>
      </c>
      <c r="B3797" s="136"/>
      <c r="C3797" s="136" t="s">
        <v>35028</v>
      </c>
      <c r="D3797" s="137" t="s">
        <v>16670</v>
      </c>
      <c r="E3797" s="140">
        <v>62.61</v>
      </c>
    </row>
    <row r="3798" spans="1:5" ht="15" customHeight="1" x14ac:dyDescent="0.25">
      <c r="A3798" s="136" t="s">
        <v>35029</v>
      </c>
      <c r="B3798" s="136"/>
      <c r="C3798" s="136" t="s">
        <v>35030</v>
      </c>
      <c r="D3798" s="137" t="s">
        <v>16670</v>
      </c>
      <c r="E3798" s="140">
        <v>34.46</v>
      </c>
    </row>
    <row r="3799" spans="1:5" ht="15" customHeight="1" x14ac:dyDescent="0.25">
      <c r="A3799" s="136" t="s">
        <v>35031</v>
      </c>
      <c r="B3799" s="136"/>
      <c r="C3799" s="136" t="s">
        <v>35032</v>
      </c>
      <c r="D3799" s="137" t="s">
        <v>16670</v>
      </c>
      <c r="E3799" s="140">
        <v>44.63</v>
      </c>
    </row>
    <row r="3800" spans="1:5" ht="15" customHeight="1" x14ac:dyDescent="0.25">
      <c r="A3800" s="136" t="s">
        <v>35033</v>
      </c>
      <c r="B3800" s="136"/>
      <c r="C3800" s="136" t="s">
        <v>35034</v>
      </c>
      <c r="D3800" s="137" t="s">
        <v>16670</v>
      </c>
      <c r="E3800" s="140">
        <v>62.61</v>
      </c>
    </row>
    <row r="3801" spans="1:5" ht="15" customHeight="1" x14ac:dyDescent="0.25">
      <c r="A3801" s="136" t="s">
        <v>35035</v>
      </c>
      <c r="B3801" s="136"/>
      <c r="C3801" s="136" t="s">
        <v>35036</v>
      </c>
      <c r="D3801" s="137" t="s">
        <v>16670</v>
      </c>
      <c r="E3801" s="140">
        <v>30.25</v>
      </c>
    </row>
    <row r="3802" spans="1:5" ht="15" customHeight="1" x14ac:dyDescent="0.25">
      <c r="A3802" s="136" t="s">
        <v>35037</v>
      </c>
      <c r="B3802" s="136"/>
      <c r="C3802" s="136" t="s">
        <v>35038</v>
      </c>
      <c r="D3802" s="137" t="s">
        <v>16670</v>
      </c>
      <c r="E3802" s="140">
        <v>38.89</v>
      </c>
    </row>
    <row r="3803" spans="1:5" ht="15" customHeight="1" x14ac:dyDescent="0.25">
      <c r="A3803" s="136" t="s">
        <v>35039</v>
      </c>
      <c r="B3803" s="136"/>
      <c r="C3803" s="136" t="s">
        <v>35040</v>
      </c>
      <c r="D3803" s="137" t="s">
        <v>16670</v>
      </c>
      <c r="E3803" s="140">
        <v>65.41</v>
      </c>
    </row>
    <row r="3804" spans="1:5" ht="15" customHeight="1" x14ac:dyDescent="0.25">
      <c r="A3804" s="136" t="s">
        <v>35041</v>
      </c>
      <c r="B3804" s="136"/>
      <c r="C3804" s="136" t="s">
        <v>35042</v>
      </c>
      <c r="D3804" s="137" t="s">
        <v>16670</v>
      </c>
      <c r="E3804" s="140">
        <v>20.47</v>
      </c>
    </row>
    <row r="3805" spans="1:5" ht="15" customHeight="1" x14ac:dyDescent="0.25">
      <c r="A3805" s="136" t="s">
        <v>35043</v>
      </c>
      <c r="B3805" s="136"/>
      <c r="C3805" s="136" t="s">
        <v>35044</v>
      </c>
      <c r="D3805" s="137" t="s">
        <v>16670</v>
      </c>
      <c r="E3805" s="140">
        <v>19.239999999999998</v>
      </c>
    </row>
    <row r="3806" spans="1:5" ht="15" customHeight="1" x14ac:dyDescent="0.25">
      <c r="A3806" s="136" t="s">
        <v>35045</v>
      </c>
      <c r="B3806" s="136"/>
      <c r="C3806" s="136" t="s">
        <v>35046</v>
      </c>
      <c r="D3806" s="137" t="s">
        <v>16670</v>
      </c>
      <c r="E3806" s="140">
        <v>18.11</v>
      </c>
    </row>
    <row r="3807" spans="1:5" ht="15" customHeight="1" x14ac:dyDescent="0.25">
      <c r="A3807" s="136" t="s">
        <v>35047</v>
      </c>
      <c r="B3807" s="136"/>
      <c r="C3807" s="136" t="s">
        <v>35048</v>
      </c>
      <c r="D3807" s="137" t="s">
        <v>16670</v>
      </c>
      <c r="E3807" s="140">
        <v>18.11</v>
      </c>
    </row>
    <row r="3808" spans="1:5" ht="15" customHeight="1" x14ac:dyDescent="0.25">
      <c r="A3808" s="136" t="s">
        <v>35049</v>
      </c>
      <c r="B3808" s="136"/>
      <c r="C3808" s="136" t="s">
        <v>35050</v>
      </c>
      <c r="D3808" s="137" t="s">
        <v>16670</v>
      </c>
      <c r="E3808" s="140">
        <v>33.72</v>
      </c>
    </row>
    <row r="3809" spans="1:5" ht="15" customHeight="1" x14ac:dyDescent="0.25">
      <c r="A3809" s="136" t="s">
        <v>35051</v>
      </c>
      <c r="B3809" s="136"/>
      <c r="C3809" s="136" t="s">
        <v>35052</v>
      </c>
      <c r="D3809" s="137" t="s">
        <v>16670</v>
      </c>
      <c r="E3809" s="140">
        <v>43.48</v>
      </c>
    </row>
    <row r="3810" spans="1:5" ht="15" customHeight="1" x14ac:dyDescent="0.25">
      <c r="A3810" s="136" t="s">
        <v>35053</v>
      </c>
      <c r="B3810" s="136"/>
      <c r="C3810" s="136" t="s">
        <v>35054</v>
      </c>
      <c r="D3810" s="137" t="s">
        <v>16670</v>
      </c>
      <c r="E3810" s="140">
        <v>71.91</v>
      </c>
    </row>
    <row r="3811" spans="1:5" ht="15" customHeight="1" x14ac:dyDescent="0.25">
      <c r="A3811" s="136" t="s">
        <v>35055</v>
      </c>
      <c r="B3811" s="136"/>
      <c r="C3811" s="136" t="s">
        <v>35056</v>
      </c>
      <c r="D3811" s="137" t="s">
        <v>16670</v>
      </c>
      <c r="E3811" s="139">
        <v>148.35</v>
      </c>
    </row>
    <row r="3812" spans="1:5" ht="15" customHeight="1" x14ac:dyDescent="0.25">
      <c r="A3812" s="136" t="s">
        <v>35057</v>
      </c>
      <c r="B3812" s="136"/>
      <c r="C3812" s="136" t="s">
        <v>35058</v>
      </c>
      <c r="D3812" s="137" t="s">
        <v>16670</v>
      </c>
      <c r="E3812" s="140">
        <v>33.97</v>
      </c>
    </row>
    <row r="3813" spans="1:5" ht="15" customHeight="1" x14ac:dyDescent="0.25">
      <c r="A3813" s="136" t="s">
        <v>35059</v>
      </c>
      <c r="B3813" s="136"/>
      <c r="C3813" s="136" t="s">
        <v>35060</v>
      </c>
      <c r="D3813" s="137" t="s">
        <v>16670</v>
      </c>
      <c r="E3813" s="139">
        <v>110.33</v>
      </c>
    </row>
    <row r="3814" spans="1:5" ht="15" customHeight="1" x14ac:dyDescent="0.25">
      <c r="A3814" s="136" t="s">
        <v>35061</v>
      </c>
      <c r="B3814" s="136"/>
      <c r="C3814" s="136" t="s">
        <v>35062</v>
      </c>
      <c r="D3814" s="137" t="s">
        <v>16670</v>
      </c>
      <c r="E3814" s="139">
        <v>114.92</v>
      </c>
    </row>
    <row r="3815" spans="1:5" ht="15" customHeight="1" x14ac:dyDescent="0.25">
      <c r="A3815" s="136" t="s">
        <v>35063</v>
      </c>
      <c r="B3815" s="136"/>
      <c r="C3815" s="136" t="s">
        <v>35064</v>
      </c>
      <c r="D3815" s="137" t="s">
        <v>16670</v>
      </c>
      <c r="E3815" s="139">
        <v>119.51</v>
      </c>
    </row>
    <row r="3816" spans="1:5" ht="15" customHeight="1" x14ac:dyDescent="0.25">
      <c r="A3816" s="136" t="s">
        <v>35065</v>
      </c>
      <c r="B3816" s="136"/>
      <c r="C3816" s="136" t="s">
        <v>35066</v>
      </c>
      <c r="D3816" s="137" t="s">
        <v>16670</v>
      </c>
      <c r="E3816" s="139">
        <v>110.33</v>
      </c>
    </row>
    <row r="3817" spans="1:5" ht="15" customHeight="1" x14ac:dyDescent="0.25">
      <c r="A3817" s="136" t="s">
        <v>35067</v>
      </c>
      <c r="B3817" s="136"/>
      <c r="C3817" s="136" t="s">
        <v>35068</v>
      </c>
      <c r="D3817" s="137" t="s">
        <v>16670</v>
      </c>
      <c r="E3817" s="139">
        <v>119.26</v>
      </c>
    </row>
    <row r="3818" spans="1:5" ht="15" customHeight="1" x14ac:dyDescent="0.25">
      <c r="A3818" s="136" t="s">
        <v>35069</v>
      </c>
      <c r="B3818" s="136"/>
      <c r="C3818" s="136" t="s">
        <v>35070</v>
      </c>
      <c r="D3818" s="137" t="s">
        <v>16670</v>
      </c>
      <c r="E3818" s="139">
        <v>128.18</v>
      </c>
    </row>
    <row r="3819" spans="1:5" ht="15" customHeight="1" x14ac:dyDescent="0.25">
      <c r="A3819" s="136" t="s">
        <v>35071</v>
      </c>
      <c r="B3819" s="136"/>
      <c r="C3819" s="136" t="s">
        <v>35072</v>
      </c>
      <c r="D3819" s="137" t="s">
        <v>16670</v>
      </c>
      <c r="E3819" s="139">
        <v>110.33</v>
      </c>
    </row>
    <row r="3820" spans="1:5" ht="15" customHeight="1" x14ac:dyDescent="0.25">
      <c r="A3820" s="136" t="s">
        <v>35073</v>
      </c>
      <c r="B3820" s="136"/>
      <c r="C3820" s="136" t="s">
        <v>35074</v>
      </c>
      <c r="D3820" s="137" t="s">
        <v>16670</v>
      </c>
      <c r="E3820" s="139">
        <v>120.15</v>
      </c>
    </row>
    <row r="3821" spans="1:5" ht="15" customHeight="1" x14ac:dyDescent="0.25">
      <c r="A3821" s="136" t="s">
        <v>35075</v>
      </c>
      <c r="B3821" s="136"/>
      <c r="C3821" s="136" t="s">
        <v>35076</v>
      </c>
      <c r="D3821" s="137" t="s">
        <v>16670</v>
      </c>
      <c r="E3821" s="139">
        <v>129.97</v>
      </c>
    </row>
    <row r="3822" spans="1:5" ht="15" customHeight="1" x14ac:dyDescent="0.25">
      <c r="A3822" s="136" t="s">
        <v>14730</v>
      </c>
      <c r="B3822" s="136"/>
      <c r="C3822" s="136" t="s">
        <v>20326</v>
      </c>
      <c r="D3822" s="137" t="s">
        <v>16670</v>
      </c>
      <c r="E3822" s="139">
        <v>218.71</v>
      </c>
    </row>
    <row r="3823" spans="1:5" ht="15" customHeight="1" x14ac:dyDescent="0.25">
      <c r="A3823" s="136" t="s">
        <v>14729</v>
      </c>
      <c r="B3823" s="136"/>
      <c r="C3823" s="136" t="s">
        <v>20327</v>
      </c>
      <c r="D3823" s="137" t="s">
        <v>16670</v>
      </c>
      <c r="E3823" s="139">
        <v>191.55</v>
      </c>
    </row>
    <row r="3824" spans="1:5" ht="15" customHeight="1" x14ac:dyDescent="0.25">
      <c r="A3824" s="136" t="s">
        <v>14731</v>
      </c>
      <c r="B3824" s="136"/>
      <c r="C3824" s="136" t="s">
        <v>20328</v>
      </c>
      <c r="D3824" s="137" t="s">
        <v>16670</v>
      </c>
      <c r="E3824" s="139">
        <v>164.52</v>
      </c>
    </row>
    <row r="3825" spans="1:5" ht="15" customHeight="1" x14ac:dyDescent="0.25">
      <c r="A3825" s="136" t="s">
        <v>14733</v>
      </c>
      <c r="B3825" s="136"/>
      <c r="C3825" s="136" t="s">
        <v>20329</v>
      </c>
      <c r="D3825" s="137" t="s">
        <v>16670</v>
      </c>
      <c r="E3825" s="139">
        <v>110.33</v>
      </c>
    </row>
    <row r="3826" spans="1:5" ht="15" customHeight="1" x14ac:dyDescent="0.25">
      <c r="A3826" s="136" t="s">
        <v>14732</v>
      </c>
      <c r="B3826" s="136"/>
      <c r="C3826" s="136" t="s">
        <v>20330</v>
      </c>
      <c r="D3826" s="137" t="s">
        <v>16670</v>
      </c>
      <c r="E3826" s="139">
        <v>113.01</v>
      </c>
    </row>
    <row r="3827" spans="1:5" ht="15" customHeight="1" x14ac:dyDescent="0.25">
      <c r="A3827" s="136" t="s">
        <v>14734</v>
      </c>
      <c r="B3827" s="136"/>
      <c r="C3827" s="136" t="s">
        <v>20331</v>
      </c>
      <c r="D3827" s="137" t="s">
        <v>16670</v>
      </c>
      <c r="E3827" s="139">
        <v>139.15</v>
      </c>
    </row>
    <row r="3828" spans="1:5" ht="15" customHeight="1" x14ac:dyDescent="0.25">
      <c r="A3828" s="136" t="s">
        <v>14728</v>
      </c>
      <c r="B3828" s="136"/>
      <c r="C3828" s="136" t="s">
        <v>20332</v>
      </c>
      <c r="D3828" s="137" t="s">
        <v>15645</v>
      </c>
      <c r="E3828" s="139">
        <v>167.7</v>
      </c>
    </row>
    <row r="3829" spans="1:5" ht="15" customHeight="1" x14ac:dyDescent="0.25">
      <c r="A3829" s="136" t="s">
        <v>14736</v>
      </c>
      <c r="B3829" s="136"/>
      <c r="C3829" s="136" t="s">
        <v>14927</v>
      </c>
      <c r="D3829" s="137" t="s">
        <v>1440</v>
      </c>
      <c r="E3829" s="141">
        <v>1946.01</v>
      </c>
    </row>
    <row r="3830" spans="1:5" ht="15" customHeight="1" x14ac:dyDescent="0.25">
      <c r="A3830" s="136" t="s">
        <v>14737</v>
      </c>
      <c r="B3830" s="136"/>
      <c r="C3830" s="136" t="s">
        <v>14928</v>
      </c>
      <c r="D3830" s="137" t="s">
        <v>2357</v>
      </c>
      <c r="E3830" s="138">
        <v>1.1599999999999999</v>
      </c>
    </row>
    <row r="3831" spans="1:5" ht="15" customHeight="1" x14ac:dyDescent="0.25">
      <c r="A3831" s="136" t="s">
        <v>16659</v>
      </c>
      <c r="B3831" s="136"/>
      <c r="C3831" s="136" t="s">
        <v>16660</v>
      </c>
      <c r="D3831" s="137" t="s">
        <v>1440</v>
      </c>
      <c r="E3831" s="141">
        <v>1928.7</v>
      </c>
    </row>
    <row r="3832" spans="1:5" ht="15" customHeight="1" x14ac:dyDescent="0.25">
      <c r="A3832" s="136" t="s">
        <v>16661</v>
      </c>
      <c r="B3832" s="136"/>
      <c r="C3832" s="136" t="s">
        <v>16662</v>
      </c>
      <c r="D3832" s="137" t="s">
        <v>2357</v>
      </c>
      <c r="E3832" s="138">
        <v>1.05</v>
      </c>
    </row>
    <row r="3833" spans="1:5" ht="15" customHeight="1" x14ac:dyDescent="0.25">
      <c r="A3833" s="136" t="s">
        <v>14738</v>
      </c>
      <c r="B3833" s="136"/>
      <c r="C3833" s="136" t="s">
        <v>14929</v>
      </c>
      <c r="D3833" s="137" t="s">
        <v>1440</v>
      </c>
      <c r="E3833" s="141">
        <v>8397.01</v>
      </c>
    </row>
    <row r="3834" spans="1:5" ht="15" customHeight="1" x14ac:dyDescent="0.25">
      <c r="A3834" s="136" t="s">
        <v>14735</v>
      </c>
      <c r="B3834" s="136"/>
      <c r="C3834" s="136" t="s">
        <v>16663</v>
      </c>
      <c r="D3834" s="137" t="s">
        <v>2357</v>
      </c>
      <c r="E3834" s="138">
        <v>1.95</v>
      </c>
    </row>
    <row r="3835" spans="1:5" ht="15" customHeight="1" x14ac:dyDescent="0.25">
      <c r="A3835" s="136" t="s">
        <v>14739</v>
      </c>
      <c r="B3835" s="136"/>
      <c r="C3835" s="136" t="s">
        <v>14930</v>
      </c>
      <c r="D3835" s="137" t="s">
        <v>2</v>
      </c>
      <c r="E3835" s="138">
        <v>0.33</v>
      </c>
    </row>
    <row r="3836" spans="1:5" ht="15" customHeight="1" x14ac:dyDescent="0.25">
      <c r="A3836" s="136" t="s">
        <v>14740</v>
      </c>
      <c r="B3836" s="136"/>
      <c r="C3836" s="136" t="s">
        <v>14931</v>
      </c>
      <c r="D3836" s="137" t="s">
        <v>15645</v>
      </c>
      <c r="E3836" s="141">
        <v>1380.6</v>
      </c>
    </row>
    <row r="3837" spans="1:5" ht="15" customHeight="1" x14ac:dyDescent="0.25">
      <c r="A3837" s="136" t="s">
        <v>14741</v>
      </c>
      <c r="B3837" s="136"/>
      <c r="C3837" s="136" t="s">
        <v>14932</v>
      </c>
      <c r="D3837" s="137" t="s">
        <v>2</v>
      </c>
      <c r="E3837" s="138">
        <v>0.43</v>
      </c>
    </row>
    <row r="3838" spans="1:5" ht="15" customHeight="1" x14ac:dyDescent="0.25">
      <c r="A3838" s="136" t="s">
        <v>14742</v>
      </c>
      <c r="B3838" s="136"/>
      <c r="C3838" s="136" t="s">
        <v>14933</v>
      </c>
      <c r="D3838" s="137" t="s">
        <v>15645</v>
      </c>
      <c r="E3838" s="141">
        <v>3376</v>
      </c>
    </row>
    <row r="3839" spans="1:5" ht="15" customHeight="1" x14ac:dyDescent="0.25">
      <c r="A3839" s="136" t="s">
        <v>14743</v>
      </c>
      <c r="B3839" s="136"/>
      <c r="C3839" s="136" t="s">
        <v>14934</v>
      </c>
      <c r="D3839" s="137" t="s">
        <v>2</v>
      </c>
      <c r="E3839" s="138">
        <v>0.96</v>
      </c>
    </row>
    <row r="3840" spans="1:5" ht="15" customHeight="1" x14ac:dyDescent="0.25">
      <c r="A3840" s="136" t="s">
        <v>14744</v>
      </c>
      <c r="B3840" s="136"/>
      <c r="C3840" s="136" t="s">
        <v>14935</v>
      </c>
      <c r="D3840" s="137" t="s">
        <v>2</v>
      </c>
      <c r="E3840" s="138">
        <v>3.89</v>
      </c>
    </row>
    <row r="3841" spans="1:5" ht="15" customHeight="1" x14ac:dyDescent="0.25">
      <c r="A3841" s="136" t="s">
        <v>14745</v>
      </c>
      <c r="B3841" s="136"/>
      <c r="C3841" s="136" t="s">
        <v>14936</v>
      </c>
      <c r="D3841" s="137" t="s">
        <v>2</v>
      </c>
      <c r="E3841" s="138">
        <v>3.39</v>
      </c>
    </row>
    <row r="3842" spans="1:5" ht="15" customHeight="1" x14ac:dyDescent="0.25">
      <c r="A3842" s="136" t="s">
        <v>14746</v>
      </c>
      <c r="B3842" s="136"/>
      <c r="C3842" s="136" t="s">
        <v>14937</v>
      </c>
      <c r="D3842" s="137" t="s">
        <v>2</v>
      </c>
      <c r="E3842" s="138">
        <v>2.93</v>
      </c>
    </row>
    <row r="3843" spans="1:5" ht="15" customHeight="1" x14ac:dyDescent="0.25">
      <c r="A3843" s="136" t="s">
        <v>14747</v>
      </c>
      <c r="B3843" s="136"/>
      <c r="C3843" s="136" t="s">
        <v>14938</v>
      </c>
      <c r="D3843" s="137" t="s">
        <v>2</v>
      </c>
      <c r="E3843" s="138">
        <v>2.42</v>
      </c>
    </row>
    <row r="3844" spans="1:5" ht="15" customHeight="1" x14ac:dyDescent="0.25">
      <c r="A3844" s="136" t="s">
        <v>14748</v>
      </c>
      <c r="B3844" s="136"/>
      <c r="C3844" s="136" t="s">
        <v>14939</v>
      </c>
      <c r="D3844" s="137" t="s">
        <v>2</v>
      </c>
      <c r="E3844" s="138">
        <v>1.92</v>
      </c>
    </row>
    <row r="3845" spans="1:5" ht="15" customHeight="1" x14ac:dyDescent="0.25">
      <c r="A3845" s="136" t="s">
        <v>14749</v>
      </c>
      <c r="B3845" s="136"/>
      <c r="C3845" s="136" t="s">
        <v>14940</v>
      </c>
      <c r="D3845" s="137" t="s">
        <v>2</v>
      </c>
      <c r="E3845" s="138">
        <v>1.46</v>
      </c>
    </row>
    <row r="3846" spans="1:5" ht="15" customHeight="1" x14ac:dyDescent="0.25">
      <c r="A3846" s="136" t="s">
        <v>14750</v>
      </c>
      <c r="B3846" s="136"/>
      <c r="C3846" s="136" t="s">
        <v>14677</v>
      </c>
      <c r="D3846" s="137" t="s">
        <v>2</v>
      </c>
      <c r="E3846" s="138">
        <v>0.11</v>
      </c>
    </row>
    <row r="3847" spans="1:5" ht="15" customHeight="1" x14ac:dyDescent="0.25">
      <c r="A3847" s="136" t="s">
        <v>14751</v>
      </c>
      <c r="B3847" s="136"/>
      <c r="C3847" s="136" t="s">
        <v>14676</v>
      </c>
      <c r="D3847" s="137" t="s">
        <v>2</v>
      </c>
      <c r="E3847" s="138">
        <v>0.11</v>
      </c>
    </row>
    <row r="3848" spans="1:5" ht="15" customHeight="1" x14ac:dyDescent="0.25">
      <c r="A3848" s="136" t="s">
        <v>14752</v>
      </c>
      <c r="B3848" s="136"/>
      <c r="C3848" s="136" t="s">
        <v>14674</v>
      </c>
      <c r="D3848" s="137" t="s">
        <v>2</v>
      </c>
      <c r="E3848" s="138">
        <v>0.22</v>
      </c>
    </row>
    <row r="3849" spans="1:5" ht="15" customHeight="1" x14ac:dyDescent="0.25">
      <c r="A3849" s="136" t="s">
        <v>14753</v>
      </c>
      <c r="B3849" s="136"/>
      <c r="C3849" s="136" t="s">
        <v>14675</v>
      </c>
      <c r="D3849" s="137" t="s">
        <v>2</v>
      </c>
      <c r="E3849" s="138">
        <v>0.16</v>
      </c>
    </row>
    <row r="3850" spans="1:5" ht="15" customHeight="1" x14ac:dyDescent="0.25">
      <c r="A3850" s="136" t="s">
        <v>14754</v>
      </c>
      <c r="B3850" s="136"/>
      <c r="C3850" s="136" t="s">
        <v>14671</v>
      </c>
      <c r="D3850" s="137" t="s">
        <v>2</v>
      </c>
      <c r="E3850" s="138">
        <v>0.39</v>
      </c>
    </row>
    <row r="3851" spans="1:5" ht="15" customHeight="1" x14ac:dyDescent="0.25">
      <c r="A3851" s="136" t="s">
        <v>14755</v>
      </c>
      <c r="B3851" s="136"/>
      <c r="C3851" s="136" t="s">
        <v>14672</v>
      </c>
      <c r="D3851" s="137" t="s">
        <v>2</v>
      </c>
      <c r="E3851" s="138">
        <v>0.33</v>
      </c>
    </row>
    <row r="3852" spans="1:5" ht="15" customHeight="1" x14ac:dyDescent="0.25">
      <c r="A3852" s="136" t="s">
        <v>14756</v>
      </c>
      <c r="B3852" s="136"/>
      <c r="C3852" s="136" t="s">
        <v>14673</v>
      </c>
      <c r="D3852" s="137" t="s">
        <v>2</v>
      </c>
      <c r="E3852" s="138">
        <v>0.28000000000000003</v>
      </c>
    </row>
    <row r="3853" spans="1:5" ht="15" customHeight="1" x14ac:dyDescent="0.25">
      <c r="A3853" s="136" t="s">
        <v>14757</v>
      </c>
      <c r="B3853" s="136"/>
      <c r="C3853" s="136" t="s">
        <v>14941</v>
      </c>
      <c r="D3853" s="137" t="s">
        <v>2</v>
      </c>
      <c r="E3853" s="138">
        <v>0.45</v>
      </c>
    </row>
    <row r="3854" spans="1:5" ht="15" customHeight="1" x14ac:dyDescent="0.25">
      <c r="A3854" s="136" t="s">
        <v>14758</v>
      </c>
      <c r="B3854" s="136"/>
      <c r="C3854" s="136" t="s">
        <v>14942</v>
      </c>
      <c r="D3854" s="137" t="s">
        <v>2</v>
      </c>
      <c r="E3854" s="138">
        <v>0.79</v>
      </c>
    </row>
    <row r="3855" spans="1:5" ht="15" customHeight="1" x14ac:dyDescent="0.25">
      <c r="A3855" s="136" t="s">
        <v>14759</v>
      </c>
      <c r="B3855" s="136"/>
      <c r="C3855" s="136" t="s">
        <v>14943</v>
      </c>
      <c r="D3855" s="137" t="s">
        <v>2</v>
      </c>
      <c r="E3855" s="138">
        <v>2.82</v>
      </c>
    </row>
    <row r="3856" spans="1:5" ht="15" customHeight="1" x14ac:dyDescent="0.25">
      <c r="A3856" s="136" t="s">
        <v>14760</v>
      </c>
      <c r="B3856" s="136"/>
      <c r="C3856" s="136" t="s">
        <v>14944</v>
      </c>
      <c r="D3856" s="137" t="s">
        <v>2</v>
      </c>
      <c r="E3856" s="138">
        <v>2.37</v>
      </c>
    </row>
    <row r="3857" spans="1:5" ht="15" customHeight="1" x14ac:dyDescent="0.25">
      <c r="A3857" s="136" t="s">
        <v>14761</v>
      </c>
      <c r="B3857" s="136"/>
      <c r="C3857" s="136" t="s">
        <v>14945</v>
      </c>
      <c r="D3857" s="137" t="s">
        <v>2</v>
      </c>
      <c r="E3857" s="138">
        <v>1.97</v>
      </c>
    </row>
    <row r="3858" spans="1:5" ht="15" customHeight="1" x14ac:dyDescent="0.25">
      <c r="A3858" s="136" t="s">
        <v>14763</v>
      </c>
      <c r="B3858" s="136"/>
      <c r="C3858" s="136" t="s">
        <v>14946</v>
      </c>
      <c r="D3858" s="137" t="s">
        <v>2</v>
      </c>
      <c r="E3858" s="138">
        <v>1.58</v>
      </c>
    </row>
    <row r="3859" spans="1:5" ht="15" customHeight="1" x14ac:dyDescent="0.25">
      <c r="A3859" s="136" t="s">
        <v>14764</v>
      </c>
      <c r="B3859" s="136"/>
      <c r="C3859" s="136" t="s">
        <v>14947</v>
      </c>
      <c r="D3859" s="137" t="s">
        <v>2</v>
      </c>
      <c r="E3859" s="138">
        <v>1.18</v>
      </c>
    </row>
    <row r="3860" spans="1:5" ht="15" customHeight="1" x14ac:dyDescent="0.25">
      <c r="A3860" s="136" t="s">
        <v>14765</v>
      </c>
      <c r="B3860" s="136"/>
      <c r="C3860" s="136" t="s">
        <v>14948</v>
      </c>
      <c r="D3860" s="137" t="s">
        <v>2</v>
      </c>
      <c r="E3860" s="138">
        <v>3.22</v>
      </c>
    </row>
    <row r="3861" spans="1:5" ht="15" customHeight="1" x14ac:dyDescent="0.25">
      <c r="A3861" s="136" t="s">
        <v>14766</v>
      </c>
      <c r="B3861" s="136"/>
      <c r="C3861" s="136" t="s">
        <v>14949</v>
      </c>
      <c r="D3861" s="137" t="s">
        <v>2</v>
      </c>
      <c r="E3861" s="138">
        <v>1.18</v>
      </c>
    </row>
    <row r="3862" spans="1:5" ht="15" customHeight="1" x14ac:dyDescent="0.25">
      <c r="A3862" s="136" t="s">
        <v>14767</v>
      </c>
      <c r="B3862" s="136"/>
      <c r="C3862" s="136" t="s">
        <v>14950</v>
      </c>
      <c r="D3862" s="137" t="s">
        <v>2</v>
      </c>
      <c r="E3862" s="138">
        <v>4.8</v>
      </c>
    </row>
    <row r="3863" spans="1:5" ht="15" customHeight="1" x14ac:dyDescent="0.25">
      <c r="A3863" s="136" t="s">
        <v>14768</v>
      </c>
      <c r="B3863" s="136"/>
      <c r="C3863" s="136" t="s">
        <v>14951</v>
      </c>
      <c r="D3863" s="137" t="s">
        <v>2</v>
      </c>
      <c r="E3863" s="138">
        <v>4.18</v>
      </c>
    </row>
    <row r="3864" spans="1:5" ht="15" customHeight="1" x14ac:dyDescent="0.25">
      <c r="A3864" s="136" t="s">
        <v>14769</v>
      </c>
      <c r="B3864" s="136"/>
      <c r="C3864" s="136" t="s">
        <v>14952</v>
      </c>
      <c r="D3864" s="137" t="s">
        <v>2</v>
      </c>
      <c r="E3864" s="138">
        <v>3.61</v>
      </c>
    </row>
    <row r="3865" spans="1:5" ht="15" customHeight="1" x14ac:dyDescent="0.25">
      <c r="A3865" s="136" t="s">
        <v>14762</v>
      </c>
      <c r="B3865" s="136"/>
      <c r="C3865" s="136" t="s">
        <v>16664</v>
      </c>
      <c r="D3865" s="137" t="s">
        <v>2</v>
      </c>
      <c r="E3865" s="138">
        <v>2.99</v>
      </c>
    </row>
    <row r="3866" spans="1:5" ht="15" customHeight="1" x14ac:dyDescent="0.25">
      <c r="A3866" s="136" t="s">
        <v>14770</v>
      </c>
      <c r="B3866" s="136"/>
      <c r="C3866" s="136" t="s">
        <v>14953</v>
      </c>
      <c r="D3866" s="137" t="s">
        <v>2</v>
      </c>
      <c r="E3866" s="138">
        <v>2.37</v>
      </c>
    </row>
    <row r="3867" spans="1:5" ht="15" customHeight="1" x14ac:dyDescent="0.25">
      <c r="A3867" s="136" t="s">
        <v>14771</v>
      </c>
      <c r="B3867" s="136"/>
      <c r="C3867" s="136" t="s">
        <v>14954</v>
      </c>
      <c r="D3867" s="137" t="s">
        <v>2</v>
      </c>
      <c r="E3867" s="138">
        <v>1.8</v>
      </c>
    </row>
    <row r="3868" spans="1:5" ht="15" customHeight="1" x14ac:dyDescent="0.25">
      <c r="A3868" s="136" t="s">
        <v>14772</v>
      </c>
      <c r="B3868" s="136"/>
      <c r="C3868" s="136" t="s">
        <v>14955</v>
      </c>
      <c r="D3868" s="137" t="s">
        <v>15645</v>
      </c>
      <c r="E3868" s="142">
        <v>11518.31</v>
      </c>
    </row>
    <row r="3869" spans="1:5" ht="15" customHeight="1" x14ac:dyDescent="0.25">
      <c r="A3869" s="136" t="s">
        <v>14773</v>
      </c>
      <c r="B3869" s="136"/>
      <c r="C3869" s="136" t="s">
        <v>14956</v>
      </c>
      <c r="D3869" s="137" t="s">
        <v>15645</v>
      </c>
      <c r="E3869" s="141">
        <v>3353.73</v>
      </c>
    </row>
    <row r="3870" spans="1:5" ht="15" customHeight="1" x14ac:dyDescent="0.25">
      <c r="A3870" s="136" t="s">
        <v>14774</v>
      </c>
      <c r="B3870" s="136"/>
      <c r="C3870" s="136" t="s">
        <v>14957</v>
      </c>
      <c r="D3870" s="137" t="s">
        <v>15645</v>
      </c>
      <c r="E3870" s="142">
        <v>10059.39</v>
      </c>
    </row>
    <row r="3871" spans="1:5" ht="15" customHeight="1" x14ac:dyDescent="0.25">
      <c r="A3871" s="136" t="s">
        <v>14775</v>
      </c>
      <c r="B3871" s="136"/>
      <c r="C3871" s="136" t="s">
        <v>14958</v>
      </c>
      <c r="D3871" s="137" t="s">
        <v>15645</v>
      </c>
      <c r="E3871" s="141">
        <v>6707.46</v>
      </c>
    </row>
    <row r="3872" spans="1:5" ht="15" customHeight="1" x14ac:dyDescent="0.25">
      <c r="A3872" s="136" t="s">
        <v>14776</v>
      </c>
      <c r="B3872" s="136"/>
      <c r="C3872" s="136" t="s">
        <v>14959</v>
      </c>
      <c r="D3872" s="137" t="s">
        <v>15645</v>
      </c>
      <c r="E3872" s="141">
        <v>2282.2399999999998</v>
      </c>
    </row>
    <row r="3873" spans="1:5" ht="15" customHeight="1" x14ac:dyDescent="0.25">
      <c r="A3873" s="136" t="s">
        <v>14777</v>
      </c>
      <c r="B3873" s="136"/>
      <c r="C3873" s="136" t="s">
        <v>14960</v>
      </c>
      <c r="D3873" s="137" t="s">
        <v>15645</v>
      </c>
      <c r="E3873" s="141">
        <v>9286.6299999999992</v>
      </c>
    </row>
    <row r="3874" spans="1:5" ht="15" customHeight="1" x14ac:dyDescent="0.25">
      <c r="A3874" s="136" t="s">
        <v>14778</v>
      </c>
      <c r="B3874" s="136"/>
      <c r="C3874" s="136" t="s">
        <v>14961</v>
      </c>
      <c r="D3874" s="137" t="s">
        <v>15645</v>
      </c>
      <c r="E3874" s="141">
        <v>7071.63</v>
      </c>
    </row>
    <row r="3875" spans="1:5" ht="15" customHeight="1" x14ac:dyDescent="0.25">
      <c r="A3875" s="136" t="s">
        <v>14779</v>
      </c>
      <c r="B3875" s="136"/>
      <c r="C3875" s="136" t="s">
        <v>14962</v>
      </c>
      <c r="D3875" s="137" t="s">
        <v>15645</v>
      </c>
      <c r="E3875" s="141">
        <v>3543.05</v>
      </c>
    </row>
    <row r="3876" spans="1:5" ht="15" customHeight="1" x14ac:dyDescent="0.25">
      <c r="A3876" s="136" t="s">
        <v>14780</v>
      </c>
      <c r="B3876" s="136"/>
      <c r="C3876" s="136" t="s">
        <v>28909</v>
      </c>
      <c r="D3876" s="137" t="s">
        <v>2</v>
      </c>
      <c r="E3876" s="138">
        <v>0.68</v>
      </c>
    </row>
    <row r="3877" spans="1:5" ht="15" customHeight="1" x14ac:dyDescent="0.25">
      <c r="A3877" s="136" t="s">
        <v>14781</v>
      </c>
      <c r="B3877" s="136"/>
      <c r="C3877" s="136" t="s">
        <v>14679</v>
      </c>
      <c r="D3877" s="137" t="s">
        <v>2</v>
      </c>
      <c r="E3877" s="138">
        <v>2.39</v>
      </c>
    </row>
    <row r="3878" spans="1:5" ht="15" customHeight="1" x14ac:dyDescent="0.25">
      <c r="A3878" s="136" t="s">
        <v>14782</v>
      </c>
      <c r="B3878" s="136"/>
      <c r="C3878" s="136" t="s">
        <v>14680</v>
      </c>
      <c r="D3878" s="137" t="s">
        <v>2</v>
      </c>
      <c r="E3878" s="138">
        <v>2.1</v>
      </c>
    </row>
    <row r="3879" spans="1:5" ht="15" customHeight="1" x14ac:dyDescent="0.25">
      <c r="A3879" s="136" t="s">
        <v>14783</v>
      </c>
      <c r="B3879" s="136"/>
      <c r="C3879" s="136" t="s">
        <v>14681</v>
      </c>
      <c r="D3879" s="137" t="s">
        <v>2</v>
      </c>
      <c r="E3879" s="138">
        <v>1.81</v>
      </c>
    </row>
    <row r="3880" spans="1:5" ht="15" customHeight="1" x14ac:dyDescent="0.25">
      <c r="A3880" s="136" t="s">
        <v>14784</v>
      </c>
      <c r="B3880" s="136"/>
      <c r="C3880" s="136" t="s">
        <v>14682</v>
      </c>
      <c r="D3880" s="137" t="s">
        <v>2</v>
      </c>
      <c r="E3880" s="138">
        <v>1.54</v>
      </c>
    </row>
    <row r="3881" spans="1:5" ht="15" customHeight="1" x14ac:dyDescent="0.25">
      <c r="A3881" s="136" t="s">
        <v>14785</v>
      </c>
      <c r="B3881" s="136"/>
      <c r="C3881" s="136" t="s">
        <v>14683</v>
      </c>
      <c r="D3881" s="137" t="s">
        <v>2</v>
      </c>
      <c r="E3881" s="138">
        <v>1.26</v>
      </c>
    </row>
    <row r="3882" spans="1:5" ht="15" customHeight="1" x14ac:dyDescent="0.25">
      <c r="A3882" s="136" t="s">
        <v>14786</v>
      </c>
      <c r="B3882" s="136"/>
      <c r="C3882" s="136" t="s">
        <v>28910</v>
      </c>
      <c r="D3882" s="137" t="s">
        <v>2</v>
      </c>
      <c r="E3882" s="138">
        <v>0.97</v>
      </c>
    </row>
    <row r="3883" spans="1:5" ht="15" customHeight="1" x14ac:dyDescent="0.25">
      <c r="A3883" s="136" t="s">
        <v>14787</v>
      </c>
      <c r="B3883" s="136"/>
      <c r="C3883" s="136" t="s">
        <v>14684</v>
      </c>
      <c r="D3883" s="137" t="s">
        <v>9</v>
      </c>
      <c r="E3883" s="138">
        <v>6</v>
      </c>
    </row>
    <row r="3884" spans="1:5" ht="15" customHeight="1" x14ac:dyDescent="0.25">
      <c r="A3884" s="136" t="s">
        <v>14788</v>
      </c>
      <c r="B3884" s="136"/>
      <c r="C3884" s="136" t="s">
        <v>14963</v>
      </c>
      <c r="D3884" s="137" t="s">
        <v>14678</v>
      </c>
      <c r="E3884" s="139">
        <v>575.70000000000005</v>
      </c>
    </row>
    <row r="3885" spans="1:5" ht="15" customHeight="1" x14ac:dyDescent="0.25">
      <c r="A3885" s="136" t="s">
        <v>14789</v>
      </c>
      <c r="B3885" s="136"/>
      <c r="C3885" s="136" t="s">
        <v>14964</v>
      </c>
      <c r="D3885" s="137" t="s">
        <v>14678</v>
      </c>
      <c r="E3885" s="139">
        <v>443.32</v>
      </c>
    </row>
    <row r="3886" spans="1:5" ht="15" customHeight="1" x14ac:dyDescent="0.25">
      <c r="A3886" s="136" t="s">
        <v>14790</v>
      </c>
      <c r="B3886" s="136"/>
      <c r="C3886" s="136" t="s">
        <v>14965</v>
      </c>
      <c r="D3886" s="137" t="s">
        <v>14678</v>
      </c>
      <c r="E3886" s="139">
        <v>716.26</v>
      </c>
    </row>
    <row r="3887" spans="1:5" ht="15" customHeight="1" x14ac:dyDescent="0.25">
      <c r="A3887" s="136" t="s">
        <v>14791</v>
      </c>
      <c r="B3887" s="136"/>
      <c r="C3887" s="136" t="s">
        <v>14966</v>
      </c>
      <c r="D3887" s="137" t="s">
        <v>14678</v>
      </c>
      <c r="E3887" s="139">
        <v>651.39</v>
      </c>
    </row>
    <row r="3888" spans="1:5" ht="15" customHeight="1" x14ac:dyDescent="0.25">
      <c r="A3888" s="136" t="s">
        <v>14792</v>
      </c>
      <c r="B3888" s="136"/>
      <c r="C3888" s="136" t="s">
        <v>14967</v>
      </c>
      <c r="D3888" s="137" t="s">
        <v>15645</v>
      </c>
      <c r="E3888" s="141">
        <v>1498.81</v>
      </c>
    </row>
    <row r="3889" spans="1:5" ht="15" customHeight="1" x14ac:dyDescent="0.25">
      <c r="A3889" s="136" t="s">
        <v>14793</v>
      </c>
      <c r="B3889" s="136"/>
      <c r="C3889" s="136" t="s">
        <v>14968</v>
      </c>
      <c r="D3889" s="137" t="s">
        <v>14678</v>
      </c>
      <c r="E3889" s="139">
        <v>965.45</v>
      </c>
    </row>
    <row r="3890" spans="1:5" ht="15" customHeight="1" x14ac:dyDescent="0.25">
      <c r="A3890" s="136" t="s">
        <v>14794</v>
      </c>
      <c r="B3890" s="136"/>
      <c r="C3890" s="136" t="s">
        <v>14969</v>
      </c>
      <c r="D3890" s="137" t="s">
        <v>14678</v>
      </c>
      <c r="E3890" s="139">
        <v>921.03</v>
      </c>
    </row>
    <row r="3891" spans="1:5" ht="15" customHeight="1" x14ac:dyDescent="0.25">
      <c r="A3891" s="136" t="s">
        <v>14795</v>
      </c>
      <c r="B3891" s="136"/>
      <c r="C3891" s="136" t="s">
        <v>14970</v>
      </c>
      <c r="D3891" s="137" t="s">
        <v>14678</v>
      </c>
      <c r="E3891" s="141">
        <v>1463.16</v>
      </c>
    </row>
    <row r="3892" spans="1:5" ht="15" customHeight="1" x14ac:dyDescent="0.25">
      <c r="A3892" s="136" t="s">
        <v>14796</v>
      </c>
      <c r="B3892" s="136"/>
      <c r="C3892" s="136" t="s">
        <v>14971</v>
      </c>
      <c r="D3892" s="137" t="s">
        <v>14678</v>
      </c>
      <c r="E3892" s="141">
        <v>1297.42</v>
      </c>
    </row>
    <row r="3893" spans="1:5" ht="15" customHeight="1" x14ac:dyDescent="0.25">
      <c r="A3893" s="136" t="s">
        <v>14797</v>
      </c>
      <c r="B3893" s="136"/>
      <c r="C3893" s="136" t="s">
        <v>14972</v>
      </c>
      <c r="D3893" s="137" t="s">
        <v>14678</v>
      </c>
      <c r="E3893" s="141">
        <v>1768.4</v>
      </c>
    </row>
    <row r="3894" spans="1:5" ht="15" customHeight="1" x14ac:dyDescent="0.25">
      <c r="A3894" s="136" t="s">
        <v>14798</v>
      </c>
      <c r="B3894" s="136"/>
      <c r="C3894" s="136" t="s">
        <v>14973</v>
      </c>
      <c r="D3894" s="137" t="s">
        <v>14678</v>
      </c>
      <c r="E3894" s="141">
        <v>1889.35</v>
      </c>
    </row>
    <row r="3895" spans="1:5" ht="15" customHeight="1" x14ac:dyDescent="0.25">
      <c r="A3895" s="136" t="s">
        <v>14799</v>
      </c>
      <c r="B3895" s="136"/>
      <c r="C3895" s="136" t="s">
        <v>14974</v>
      </c>
      <c r="D3895" s="137" t="s">
        <v>14678</v>
      </c>
      <c r="E3895" s="141">
        <v>1702.65</v>
      </c>
    </row>
    <row r="3896" spans="1:5" ht="15" customHeight="1" x14ac:dyDescent="0.25">
      <c r="A3896" s="136" t="s">
        <v>14800</v>
      </c>
      <c r="B3896" s="136"/>
      <c r="C3896" s="136" t="s">
        <v>14975</v>
      </c>
      <c r="D3896" s="137" t="s">
        <v>14678</v>
      </c>
      <c r="E3896" s="141">
        <v>1230.94</v>
      </c>
    </row>
    <row r="3897" spans="1:5" ht="15" customHeight="1" x14ac:dyDescent="0.25">
      <c r="A3897" s="136" t="s">
        <v>14801</v>
      </c>
      <c r="B3897" s="136"/>
      <c r="C3897" s="136" t="s">
        <v>14976</v>
      </c>
      <c r="D3897" s="137" t="s">
        <v>14678</v>
      </c>
      <c r="E3897" s="141">
        <v>1304.05</v>
      </c>
    </row>
    <row r="3898" spans="1:5" ht="15" customHeight="1" x14ac:dyDescent="0.25">
      <c r="A3898" s="136" t="s">
        <v>14802</v>
      </c>
      <c r="B3898" s="136"/>
      <c r="C3898" s="136" t="s">
        <v>14977</v>
      </c>
      <c r="D3898" s="137" t="s">
        <v>14678</v>
      </c>
      <c r="E3898" s="141">
        <v>1528.35</v>
      </c>
    </row>
    <row r="3899" spans="1:5" ht="15" customHeight="1" x14ac:dyDescent="0.25">
      <c r="A3899" s="136" t="s">
        <v>14803</v>
      </c>
      <c r="B3899" s="136"/>
      <c r="C3899" s="136" t="s">
        <v>14978</v>
      </c>
      <c r="D3899" s="137" t="s">
        <v>14678</v>
      </c>
      <c r="E3899" s="141">
        <v>2221.52</v>
      </c>
    </row>
    <row r="3900" spans="1:5" ht="15" customHeight="1" x14ac:dyDescent="0.25">
      <c r="A3900" s="136" t="s">
        <v>14804</v>
      </c>
      <c r="B3900" s="136"/>
      <c r="C3900" s="136" t="s">
        <v>14979</v>
      </c>
      <c r="D3900" s="137" t="s">
        <v>14678</v>
      </c>
      <c r="E3900" s="141">
        <v>1401.37</v>
      </c>
    </row>
    <row r="3901" spans="1:5" ht="15" customHeight="1" x14ac:dyDescent="0.25">
      <c r="A3901" s="136" t="s">
        <v>14805</v>
      </c>
      <c r="B3901" s="136"/>
      <c r="C3901" s="136" t="s">
        <v>14980</v>
      </c>
      <c r="D3901" s="137" t="s">
        <v>14678</v>
      </c>
      <c r="E3901" s="141">
        <v>1212.05</v>
      </c>
    </row>
    <row r="3902" spans="1:5" ht="15" customHeight="1" x14ac:dyDescent="0.25">
      <c r="A3902" s="136" t="s">
        <v>14806</v>
      </c>
      <c r="B3902" s="136"/>
      <c r="C3902" s="136" t="s">
        <v>14981</v>
      </c>
      <c r="D3902" s="137" t="s">
        <v>14678</v>
      </c>
      <c r="E3902" s="141">
        <v>1655.39</v>
      </c>
    </row>
    <row r="3903" spans="1:5" ht="15" customHeight="1" x14ac:dyDescent="0.25">
      <c r="A3903" s="136" t="s">
        <v>14807</v>
      </c>
      <c r="B3903" s="136"/>
      <c r="C3903" s="136" t="s">
        <v>14982</v>
      </c>
      <c r="D3903" s="137" t="s">
        <v>14678</v>
      </c>
      <c r="E3903" s="139">
        <v>967.79</v>
      </c>
    </row>
    <row r="3904" spans="1:5" ht="15" customHeight="1" x14ac:dyDescent="0.25">
      <c r="A3904" s="136" t="s">
        <v>14808</v>
      </c>
      <c r="B3904" s="136"/>
      <c r="C3904" s="136" t="s">
        <v>14983</v>
      </c>
      <c r="D3904" s="137" t="s">
        <v>14678</v>
      </c>
      <c r="E3904" s="141">
        <v>1768.4</v>
      </c>
    </row>
    <row r="3905" spans="1:5" ht="15" customHeight="1" x14ac:dyDescent="0.25">
      <c r="A3905" s="136" t="s">
        <v>14809</v>
      </c>
      <c r="B3905" s="136"/>
      <c r="C3905" s="136" t="s">
        <v>14984</v>
      </c>
      <c r="D3905" s="137" t="s">
        <v>14678</v>
      </c>
      <c r="E3905" s="141">
        <v>1401.37</v>
      </c>
    </row>
    <row r="3906" spans="1:5" ht="15" customHeight="1" x14ac:dyDescent="0.25">
      <c r="A3906" s="136" t="s">
        <v>14810</v>
      </c>
      <c r="B3906" s="136"/>
      <c r="C3906" s="136" t="s">
        <v>14985</v>
      </c>
      <c r="D3906" s="137" t="s">
        <v>14678</v>
      </c>
      <c r="E3906" s="141">
        <v>1700.46</v>
      </c>
    </row>
    <row r="3907" spans="1:5" ht="15" customHeight="1" x14ac:dyDescent="0.25">
      <c r="A3907" s="136" t="s">
        <v>14811</v>
      </c>
      <c r="B3907" s="136"/>
      <c r="C3907" s="136" t="s">
        <v>14986</v>
      </c>
      <c r="D3907" s="137" t="s">
        <v>14678</v>
      </c>
      <c r="E3907" s="141">
        <v>1632.52</v>
      </c>
    </row>
    <row r="3908" spans="1:5" ht="15" customHeight="1" x14ac:dyDescent="0.25">
      <c r="A3908" s="136" t="s">
        <v>14812</v>
      </c>
      <c r="B3908" s="136"/>
      <c r="C3908" s="136" t="s">
        <v>14987</v>
      </c>
      <c r="D3908" s="137" t="s">
        <v>14678</v>
      </c>
      <c r="E3908" s="141">
        <v>1477.29</v>
      </c>
    </row>
    <row r="3909" spans="1:5" ht="15" customHeight="1" x14ac:dyDescent="0.25">
      <c r="A3909" s="136" t="s">
        <v>14813</v>
      </c>
      <c r="B3909" s="136"/>
      <c r="C3909" s="136" t="s">
        <v>14988</v>
      </c>
      <c r="D3909" s="137" t="s">
        <v>14678</v>
      </c>
      <c r="E3909" s="141">
        <v>1486.7</v>
      </c>
    </row>
    <row r="3910" spans="1:5" ht="15" customHeight="1" x14ac:dyDescent="0.25">
      <c r="A3910" s="136" t="s">
        <v>14814</v>
      </c>
      <c r="B3910" s="136"/>
      <c r="C3910" s="136" t="s">
        <v>14989</v>
      </c>
      <c r="D3910" s="137" t="s">
        <v>14678</v>
      </c>
      <c r="E3910" s="141">
        <v>1204.6099999999999</v>
      </c>
    </row>
    <row r="3911" spans="1:5" ht="15" customHeight="1" x14ac:dyDescent="0.25">
      <c r="A3911" s="136" t="s">
        <v>14815</v>
      </c>
      <c r="B3911" s="136"/>
      <c r="C3911" s="136" t="s">
        <v>14990</v>
      </c>
      <c r="D3911" s="137" t="s">
        <v>14678</v>
      </c>
      <c r="E3911" s="141">
        <v>1285.1199999999999</v>
      </c>
    </row>
    <row r="3912" spans="1:5" ht="15" customHeight="1" x14ac:dyDescent="0.25">
      <c r="A3912" s="136" t="s">
        <v>14816</v>
      </c>
      <c r="B3912" s="136"/>
      <c r="C3912" s="136" t="s">
        <v>14991</v>
      </c>
      <c r="D3912" s="137" t="s">
        <v>14678</v>
      </c>
      <c r="E3912" s="141">
        <v>1111.46</v>
      </c>
    </row>
    <row r="3913" spans="1:5" ht="15" customHeight="1" x14ac:dyDescent="0.25">
      <c r="A3913" s="136" t="s">
        <v>14817</v>
      </c>
      <c r="B3913" s="136"/>
      <c r="C3913" s="136" t="s">
        <v>14992</v>
      </c>
      <c r="D3913" s="137" t="s">
        <v>14678</v>
      </c>
      <c r="E3913" s="139">
        <v>602.05999999999995</v>
      </c>
    </row>
    <row r="3914" spans="1:5" ht="15" customHeight="1" x14ac:dyDescent="0.25">
      <c r="A3914" s="136" t="s">
        <v>14818</v>
      </c>
      <c r="B3914" s="136"/>
      <c r="C3914" s="136" t="s">
        <v>14993</v>
      </c>
      <c r="D3914" s="137" t="s">
        <v>14678</v>
      </c>
      <c r="E3914" s="139">
        <v>707.26</v>
      </c>
    </row>
    <row r="3915" spans="1:5" ht="15" customHeight="1" x14ac:dyDescent="0.25">
      <c r="A3915" s="136" t="s">
        <v>14819</v>
      </c>
      <c r="B3915" s="136"/>
      <c r="C3915" s="136" t="s">
        <v>14994</v>
      </c>
      <c r="D3915" s="137" t="s">
        <v>14678</v>
      </c>
      <c r="E3915" s="139">
        <v>965.45</v>
      </c>
    </row>
    <row r="3916" spans="1:5" ht="15" customHeight="1" x14ac:dyDescent="0.25">
      <c r="A3916" s="136" t="s">
        <v>14820</v>
      </c>
      <c r="B3916" s="136"/>
      <c r="C3916" s="136" t="s">
        <v>14995</v>
      </c>
      <c r="D3916" s="137" t="s">
        <v>2357</v>
      </c>
      <c r="E3916" s="138">
        <v>1.1599999999999999</v>
      </c>
    </row>
    <row r="3917" spans="1:5" ht="15" customHeight="1" x14ac:dyDescent="0.25">
      <c r="A3917" s="136" t="s">
        <v>14821</v>
      </c>
      <c r="B3917" s="136"/>
      <c r="C3917" s="136" t="s">
        <v>20333</v>
      </c>
      <c r="D3917" s="137" t="s">
        <v>16670</v>
      </c>
      <c r="E3917" s="140">
        <v>33.97</v>
      </c>
    </row>
    <row r="3918" spans="1:5" ht="15" customHeight="1" x14ac:dyDescent="0.25">
      <c r="A3918" s="136" t="s">
        <v>14822</v>
      </c>
      <c r="B3918" s="136"/>
      <c r="C3918" s="136" t="s">
        <v>28911</v>
      </c>
      <c r="D3918" s="137" t="s">
        <v>2</v>
      </c>
      <c r="E3918" s="138">
        <v>0.22</v>
      </c>
    </row>
    <row r="3919" spans="1:5" ht="15" customHeight="1" x14ac:dyDescent="0.25">
      <c r="A3919" s="136" t="s">
        <v>14823</v>
      </c>
      <c r="B3919" s="136"/>
      <c r="C3919" s="136" t="s">
        <v>14996</v>
      </c>
      <c r="D3919" s="137" t="s">
        <v>2</v>
      </c>
      <c r="E3919" s="138">
        <v>0.84</v>
      </c>
    </row>
    <row r="3920" spans="1:5" ht="15" customHeight="1" x14ac:dyDescent="0.25">
      <c r="A3920" s="136" t="s">
        <v>14824</v>
      </c>
      <c r="B3920" s="136"/>
      <c r="C3920" s="136" t="s">
        <v>14997</v>
      </c>
      <c r="D3920" s="137" t="s">
        <v>2</v>
      </c>
      <c r="E3920" s="138">
        <v>0.73</v>
      </c>
    </row>
    <row r="3921" spans="1:5" ht="15" customHeight="1" x14ac:dyDescent="0.25">
      <c r="A3921" s="136" t="s">
        <v>14825</v>
      </c>
      <c r="B3921" s="136"/>
      <c r="C3921" s="136" t="s">
        <v>14998</v>
      </c>
      <c r="D3921" s="137" t="s">
        <v>2</v>
      </c>
      <c r="E3921" s="138">
        <v>0.63</v>
      </c>
    </row>
    <row r="3922" spans="1:5" ht="15" customHeight="1" x14ac:dyDescent="0.25">
      <c r="A3922" s="136" t="s">
        <v>14826</v>
      </c>
      <c r="B3922" s="136"/>
      <c r="C3922" s="136" t="s">
        <v>14999</v>
      </c>
      <c r="D3922" s="137" t="s">
        <v>2</v>
      </c>
      <c r="E3922" s="138">
        <v>0.53</v>
      </c>
    </row>
    <row r="3923" spans="1:5" ht="15" customHeight="1" x14ac:dyDescent="0.25">
      <c r="A3923" s="136" t="s">
        <v>14827</v>
      </c>
      <c r="B3923" s="136"/>
      <c r="C3923" s="136" t="s">
        <v>15000</v>
      </c>
      <c r="D3923" s="137" t="s">
        <v>2</v>
      </c>
      <c r="E3923" s="138">
        <v>0.43</v>
      </c>
    </row>
    <row r="3924" spans="1:5" ht="15" customHeight="1" x14ac:dyDescent="0.25">
      <c r="A3924" s="136" t="s">
        <v>14828</v>
      </c>
      <c r="B3924" s="136"/>
      <c r="C3924" s="136" t="s">
        <v>28912</v>
      </c>
      <c r="D3924" s="137" t="s">
        <v>2</v>
      </c>
      <c r="E3924" s="138">
        <v>0.32</v>
      </c>
    </row>
    <row r="3925" spans="1:5" ht="15" customHeight="1" x14ac:dyDescent="0.25">
      <c r="A3925" s="136" t="s">
        <v>14829</v>
      </c>
      <c r="B3925" s="136"/>
      <c r="C3925" s="136" t="s">
        <v>14691</v>
      </c>
      <c r="D3925" s="137" t="s">
        <v>2</v>
      </c>
      <c r="E3925" s="138">
        <v>7.0000000000000007E-2</v>
      </c>
    </row>
    <row r="3926" spans="1:5" ht="15" customHeight="1" x14ac:dyDescent="0.25">
      <c r="A3926" s="136" t="s">
        <v>14830</v>
      </c>
      <c r="B3926" s="136"/>
      <c r="C3926" s="136" t="s">
        <v>15001</v>
      </c>
      <c r="D3926" s="137" t="s">
        <v>2</v>
      </c>
      <c r="E3926" s="138">
        <v>0.49</v>
      </c>
    </row>
    <row r="3927" spans="1:5" ht="15" customHeight="1" x14ac:dyDescent="0.25">
      <c r="A3927" s="136" t="s">
        <v>14831</v>
      </c>
      <c r="B3927" s="136"/>
      <c r="C3927" s="136" t="s">
        <v>15002</v>
      </c>
      <c r="D3927" s="137" t="s">
        <v>2</v>
      </c>
      <c r="E3927" s="138">
        <v>2.0099999999999998</v>
      </c>
    </row>
    <row r="3928" spans="1:5" ht="15" customHeight="1" x14ac:dyDescent="0.25">
      <c r="A3928" s="136" t="s">
        <v>14832</v>
      </c>
      <c r="B3928" s="136"/>
      <c r="C3928" s="136" t="s">
        <v>15003</v>
      </c>
      <c r="D3928" s="137" t="s">
        <v>2</v>
      </c>
      <c r="E3928" s="138">
        <v>1.76</v>
      </c>
    </row>
    <row r="3929" spans="1:5" ht="15" customHeight="1" x14ac:dyDescent="0.25">
      <c r="A3929" s="136" t="s">
        <v>14833</v>
      </c>
      <c r="B3929" s="136"/>
      <c r="C3929" s="136" t="s">
        <v>15004</v>
      </c>
      <c r="D3929" s="137" t="s">
        <v>2</v>
      </c>
      <c r="E3929" s="138">
        <v>1.5</v>
      </c>
    </row>
    <row r="3930" spans="1:5" ht="15" customHeight="1" x14ac:dyDescent="0.25">
      <c r="A3930" s="136" t="s">
        <v>14834</v>
      </c>
      <c r="B3930" s="136"/>
      <c r="C3930" s="136" t="s">
        <v>15005</v>
      </c>
      <c r="D3930" s="137" t="s">
        <v>2</v>
      </c>
      <c r="E3930" s="138">
        <v>1.25</v>
      </c>
    </row>
    <row r="3931" spans="1:5" ht="15" customHeight="1" x14ac:dyDescent="0.25">
      <c r="A3931" s="136" t="s">
        <v>14835</v>
      </c>
      <c r="B3931" s="136"/>
      <c r="C3931" s="136" t="s">
        <v>15006</v>
      </c>
      <c r="D3931" s="137" t="s">
        <v>2</v>
      </c>
      <c r="E3931" s="138">
        <v>1</v>
      </c>
    </row>
    <row r="3932" spans="1:5" ht="15" customHeight="1" x14ac:dyDescent="0.25">
      <c r="A3932" s="136" t="s">
        <v>14836</v>
      </c>
      <c r="B3932" s="136"/>
      <c r="C3932" s="136" t="s">
        <v>15007</v>
      </c>
      <c r="D3932" s="137" t="s">
        <v>2</v>
      </c>
      <c r="E3932" s="138">
        <v>0.74</v>
      </c>
    </row>
    <row r="3933" spans="1:5" ht="15" customHeight="1" x14ac:dyDescent="0.25">
      <c r="A3933" s="136" t="s">
        <v>14837</v>
      </c>
      <c r="B3933" s="136"/>
      <c r="C3933" s="136" t="s">
        <v>14690</v>
      </c>
      <c r="D3933" s="137" t="s">
        <v>2</v>
      </c>
      <c r="E3933" s="138">
        <v>7.0000000000000007E-2</v>
      </c>
    </row>
    <row r="3934" spans="1:5" ht="15" customHeight="1" x14ac:dyDescent="0.25">
      <c r="A3934" s="136" t="s">
        <v>14838</v>
      </c>
      <c r="B3934" s="136"/>
      <c r="C3934" s="136" t="s">
        <v>14688</v>
      </c>
      <c r="D3934" s="137" t="s">
        <v>2</v>
      </c>
      <c r="E3934" s="138">
        <v>0.11</v>
      </c>
    </row>
    <row r="3935" spans="1:5" ht="15" customHeight="1" x14ac:dyDescent="0.25">
      <c r="A3935" s="136" t="s">
        <v>14839</v>
      </c>
      <c r="B3935" s="136"/>
      <c r="C3935" s="136" t="s">
        <v>14689</v>
      </c>
      <c r="D3935" s="137" t="s">
        <v>2</v>
      </c>
      <c r="E3935" s="138">
        <v>0.09</v>
      </c>
    </row>
    <row r="3936" spans="1:5" ht="15" customHeight="1" x14ac:dyDescent="0.25">
      <c r="A3936" s="136" t="s">
        <v>14840</v>
      </c>
      <c r="B3936" s="136"/>
      <c r="C3936" s="136" t="s">
        <v>14685</v>
      </c>
      <c r="D3936" s="137" t="s">
        <v>2</v>
      </c>
      <c r="E3936" s="138">
        <v>0.2</v>
      </c>
    </row>
    <row r="3937" spans="1:5" ht="15" customHeight="1" x14ac:dyDescent="0.25">
      <c r="A3937" s="136" t="s">
        <v>14841</v>
      </c>
      <c r="B3937" s="136"/>
      <c r="C3937" s="136" t="s">
        <v>14686</v>
      </c>
      <c r="D3937" s="137" t="s">
        <v>2</v>
      </c>
      <c r="E3937" s="138">
        <v>0.16</v>
      </c>
    </row>
    <row r="3938" spans="1:5" ht="15" customHeight="1" x14ac:dyDescent="0.25">
      <c r="A3938" s="136" t="s">
        <v>14842</v>
      </c>
      <c r="B3938" s="136"/>
      <c r="C3938" s="136" t="s">
        <v>14687</v>
      </c>
      <c r="D3938" s="137" t="s">
        <v>2</v>
      </c>
      <c r="E3938" s="138">
        <v>0.14000000000000001</v>
      </c>
    </row>
    <row r="3939" spans="1:5" ht="15" customHeight="1" x14ac:dyDescent="0.25">
      <c r="A3939" s="136" t="s">
        <v>14843</v>
      </c>
      <c r="B3939" s="136"/>
      <c r="C3939" s="136" t="s">
        <v>15008</v>
      </c>
      <c r="D3939" s="137" t="s">
        <v>2</v>
      </c>
      <c r="E3939" s="138">
        <v>0.22</v>
      </c>
    </row>
    <row r="3940" spans="1:5" ht="15" customHeight="1" x14ac:dyDescent="0.25">
      <c r="A3940" s="136" t="s">
        <v>14844</v>
      </c>
      <c r="B3940" s="136"/>
      <c r="C3940" s="136" t="s">
        <v>15009</v>
      </c>
      <c r="D3940" s="137" t="s">
        <v>2</v>
      </c>
      <c r="E3940" s="138">
        <v>0.42</v>
      </c>
    </row>
    <row r="3941" spans="1:5" ht="15" customHeight="1" x14ac:dyDescent="0.25">
      <c r="A3941" s="136" t="s">
        <v>14845</v>
      </c>
      <c r="B3941" s="136"/>
      <c r="C3941" s="136" t="s">
        <v>15010</v>
      </c>
      <c r="D3941" s="137" t="s">
        <v>2</v>
      </c>
      <c r="E3941" s="138">
        <v>1.45</v>
      </c>
    </row>
    <row r="3942" spans="1:5" ht="15" customHeight="1" x14ac:dyDescent="0.25">
      <c r="A3942" s="136" t="s">
        <v>14846</v>
      </c>
      <c r="B3942" s="136"/>
      <c r="C3942" s="136" t="s">
        <v>15011</v>
      </c>
      <c r="D3942" s="137" t="s">
        <v>2</v>
      </c>
      <c r="E3942" s="138">
        <v>1.23</v>
      </c>
    </row>
    <row r="3943" spans="1:5" ht="15" customHeight="1" x14ac:dyDescent="0.25">
      <c r="A3943" s="136" t="s">
        <v>14848</v>
      </c>
      <c r="B3943" s="136"/>
      <c r="C3943" s="136" t="s">
        <v>15012</v>
      </c>
      <c r="D3943" s="137" t="s">
        <v>2</v>
      </c>
      <c r="E3943" s="138">
        <v>1.03</v>
      </c>
    </row>
    <row r="3944" spans="1:5" ht="15" customHeight="1" x14ac:dyDescent="0.25">
      <c r="A3944" s="136" t="s">
        <v>14849</v>
      </c>
      <c r="B3944" s="136"/>
      <c r="C3944" s="136" t="s">
        <v>15013</v>
      </c>
      <c r="D3944" s="137" t="s">
        <v>2</v>
      </c>
      <c r="E3944" s="138">
        <v>0.82</v>
      </c>
    </row>
    <row r="3945" spans="1:5" ht="15" customHeight="1" x14ac:dyDescent="0.25">
      <c r="A3945" s="136" t="s">
        <v>14850</v>
      </c>
      <c r="B3945" s="136"/>
      <c r="C3945" s="136" t="s">
        <v>15014</v>
      </c>
      <c r="D3945" s="137" t="s">
        <v>2</v>
      </c>
      <c r="E3945" s="138">
        <v>0.62</v>
      </c>
    </row>
    <row r="3946" spans="1:5" ht="15" customHeight="1" x14ac:dyDescent="0.25">
      <c r="A3946" s="136" t="s">
        <v>14851</v>
      </c>
      <c r="B3946" s="136"/>
      <c r="C3946" s="136" t="s">
        <v>15015</v>
      </c>
      <c r="D3946" s="137" t="s">
        <v>2</v>
      </c>
      <c r="E3946" s="138">
        <v>1.63</v>
      </c>
    </row>
    <row r="3947" spans="1:5" ht="15" customHeight="1" x14ac:dyDescent="0.25">
      <c r="A3947" s="136" t="s">
        <v>14852</v>
      </c>
      <c r="B3947" s="136"/>
      <c r="C3947" s="136" t="s">
        <v>15016</v>
      </c>
      <c r="D3947" s="137" t="s">
        <v>2</v>
      </c>
      <c r="E3947" s="138">
        <v>0.62</v>
      </c>
    </row>
    <row r="3948" spans="1:5" ht="15" customHeight="1" x14ac:dyDescent="0.25">
      <c r="A3948" s="136" t="s">
        <v>14853</v>
      </c>
      <c r="B3948" s="136"/>
      <c r="C3948" s="136" t="s">
        <v>15017</v>
      </c>
      <c r="D3948" s="137" t="s">
        <v>2</v>
      </c>
      <c r="E3948" s="138">
        <v>2.46</v>
      </c>
    </row>
    <row r="3949" spans="1:5" ht="15" customHeight="1" x14ac:dyDescent="0.25">
      <c r="A3949" s="136" t="s">
        <v>14854</v>
      </c>
      <c r="B3949" s="136"/>
      <c r="C3949" s="136" t="s">
        <v>15018</v>
      </c>
      <c r="D3949" s="137" t="s">
        <v>2</v>
      </c>
      <c r="E3949" s="138">
        <v>2.14</v>
      </c>
    </row>
    <row r="3950" spans="1:5" ht="15" customHeight="1" x14ac:dyDescent="0.25">
      <c r="A3950" s="136" t="s">
        <v>14855</v>
      </c>
      <c r="B3950" s="136"/>
      <c r="C3950" s="136" t="s">
        <v>15019</v>
      </c>
      <c r="D3950" s="137" t="s">
        <v>2</v>
      </c>
      <c r="E3950" s="138">
        <v>1.83</v>
      </c>
    </row>
    <row r="3951" spans="1:5" ht="15" customHeight="1" x14ac:dyDescent="0.25">
      <c r="A3951" s="136" t="s">
        <v>14847</v>
      </c>
      <c r="B3951" s="136"/>
      <c r="C3951" s="136" t="s">
        <v>16665</v>
      </c>
      <c r="D3951" s="137" t="s">
        <v>2</v>
      </c>
      <c r="E3951" s="138">
        <v>1.52</v>
      </c>
    </row>
    <row r="3952" spans="1:5" ht="15" customHeight="1" x14ac:dyDescent="0.25">
      <c r="A3952" s="136" t="s">
        <v>14856</v>
      </c>
      <c r="B3952" s="136"/>
      <c r="C3952" s="136" t="s">
        <v>15020</v>
      </c>
      <c r="D3952" s="137" t="s">
        <v>2</v>
      </c>
      <c r="E3952" s="138">
        <v>1.23</v>
      </c>
    </row>
    <row r="3953" spans="1:5" ht="15" customHeight="1" x14ac:dyDescent="0.25">
      <c r="A3953" s="136" t="s">
        <v>14857</v>
      </c>
      <c r="B3953" s="136"/>
      <c r="C3953" s="136" t="s">
        <v>15021</v>
      </c>
      <c r="D3953" s="137" t="s">
        <v>2</v>
      </c>
      <c r="E3953" s="138">
        <v>0.92</v>
      </c>
    </row>
    <row r="3954" spans="1:5" ht="15" customHeight="1" x14ac:dyDescent="0.25">
      <c r="A3954" s="136" t="s">
        <v>14858</v>
      </c>
      <c r="B3954" s="136"/>
      <c r="C3954" s="136" t="s">
        <v>15022</v>
      </c>
      <c r="D3954" s="137" t="s">
        <v>2</v>
      </c>
      <c r="E3954" s="138">
        <v>0.14000000000000001</v>
      </c>
    </row>
    <row r="3955" spans="1:5" ht="15" customHeight="1" x14ac:dyDescent="0.25">
      <c r="A3955" s="136" t="s">
        <v>14859</v>
      </c>
      <c r="B3955" s="136"/>
      <c r="C3955" s="136" t="s">
        <v>15023</v>
      </c>
      <c r="D3955" s="137" t="s">
        <v>2</v>
      </c>
      <c r="E3955" s="138">
        <v>0.56000000000000005</v>
      </c>
    </row>
    <row r="3956" spans="1:5" ht="15" customHeight="1" x14ac:dyDescent="0.25">
      <c r="A3956" s="136" t="s">
        <v>14860</v>
      </c>
      <c r="B3956" s="136"/>
      <c r="C3956" s="136" t="s">
        <v>15024</v>
      </c>
      <c r="D3956" s="137" t="s">
        <v>2</v>
      </c>
      <c r="E3956" s="138">
        <v>0.5</v>
      </c>
    </row>
    <row r="3957" spans="1:5" ht="15" customHeight="1" x14ac:dyDescent="0.25">
      <c r="A3957" s="136" t="s">
        <v>14861</v>
      </c>
      <c r="B3957" s="136"/>
      <c r="C3957" s="136" t="s">
        <v>15025</v>
      </c>
      <c r="D3957" s="137" t="s">
        <v>2</v>
      </c>
      <c r="E3957" s="138">
        <v>0.45</v>
      </c>
    </row>
    <row r="3958" spans="1:5" ht="15" customHeight="1" x14ac:dyDescent="0.25">
      <c r="A3958" s="136" t="s">
        <v>14862</v>
      </c>
      <c r="B3958" s="136"/>
      <c r="C3958" s="136" t="s">
        <v>15026</v>
      </c>
      <c r="D3958" s="137" t="s">
        <v>2</v>
      </c>
      <c r="E3958" s="138">
        <v>0.33</v>
      </c>
    </row>
    <row r="3959" spans="1:5" ht="15" customHeight="1" x14ac:dyDescent="0.25">
      <c r="A3959" s="136" t="s">
        <v>14863</v>
      </c>
      <c r="B3959" s="136"/>
      <c r="C3959" s="136" t="s">
        <v>15027</v>
      </c>
      <c r="D3959" s="137" t="s">
        <v>2</v>
      </c>
      <c r="E3959" s="138">
        <v>0.28000000000000003</v>
      </c>
    </row>
    <row r="3960" spans="1:5" ht="15" customHeight="1" x14ac:dyDescent="0.25">
      <c r="A3960" s="136" t="s">
        <v>14864</v>
      </c>
      <c r="B3960" s="136"/>
      <c r="C3960" s="136" t="s">
        <v>15028</v>
      </c>
      <c r="D3960" s="137" t="s">
        <v>2</v>
      </c>
      <c r="E3960" s="138">
        <v>0.22</v>
      </c>
    </row>
    <row r="3961" spans="1:5" ht="15" customHeight="1" x14ac:dyDescent="0.25">
      <c r="A3961" s="136" t="s">
        <v>14865</v>
      </c>
      <c r="B3961" s="136"/>
      <c r="C3961" s="136" t="s">
        <v>15029</v>
      </c>
      <c r="D3961" s="137" t="s">
        <v>2</v>
      </c>
      <c r="E3961" s="138">
        <v>0.12</v>
      </c>
    </row>
    <row r="3962" spans="1:5" ht="15" customHeight="1" x14ac:dyDescent="0.25">
      <c r="A3962" s="136" t="s">
        <v>14866</v>
      </c>
      <c r="B3962" s="136"/>
      <c r="C3962" s="136" t="s">
        <v>15030</v>
      </c>
      <c r="D3962" s="137" t="s">
        <v>2</v>
      </c>
      <c r="E3962" s="138">
        <v>0.41</v>
      </c>
    </row>
    <row r="3963" spans="1:5" ht="15" customHeight="1" x14ac:dyDescent="0.25">
      <c r="A3963" s="136" t="s">
        <v>14867</v>
      </c>
      <c r="B3963" s="136"/>
      <c r="C3963" s="136" t="s">
        <v>15031</v>
      </c>
      <c r="D3963" s="137" t="s">
        <v>2</v>
      </c>
      <c r="E3963" s="138">
        <v>0.36</v>
      </c>
    </row>
    <row r="3964" spans="1:5" ht="15" customHeight="1" x14ac:dyDescent="0.25">
      <c r="A3964" s="136" t="s">
        <v>14868</v>
      </c>
      <c r="B3964" s="136"/>
      <c r="C3964" s="136" t="s">
        <v>15032</v>
      </c>
      <c r="D3964" s="137" t="s">
        <v>2</v>
      </c>
      <c r="E3964" s="138">
        <v>0.28000000000000003</v>
      </c>
    </row>
    <row r="3965" spans="1:5" ht="15" customHeight="1" x14ac:dyDescent="0.25">
      <c r="A3965" s="136" t="s">
        <v>14869</v>
      </c>
      <c r="B3965" s="136"/>
      <c r="C3965" s="136" t="s">
        <v>15033</v>
      </c>
      <c r="D3965" s="137" t="s">
        <v>2</v>
      </c>
      <c r="E3965" s="138">
        <v>0.22</v>
      </c>
    </row>
    <row r="3966" spans="1:5" ht="15" customHeight="1" x14ac:dyDescent="0.25">
      <c r="A3966" s="136" t="s">
        <v>14870</v>
      </c>
      <c r="B3966" s="136"/>
      <c r="C3966" s="136" t="s">
        <v>15034</v>
      </c>
      <c r="D3966" s="137" t="s">
        <v>2</v>
      </c>
      <c r="E3966" s="138">
        <v>0.19</v>
      </c>
    </row>
    <row r="3967" spans="1:5" ht="15" customHeight="1" x14ac:dyDescent="0.25">
      <c r="A3967" s="136" t="s">
        <v>14871</v>
      </c>
      <c r="B3967" s="136"/>
      <c r="C3967" s="136" t="s">
        <v>15035</v>
      </c>
      <c r="D3967" s="137" t="s">
        <v>2</v>
      </c>
      <c r="E3967" s="138">
        <v>0.48</v>
      </c>
    </row>
    <row r="3968" spans="1:5" ht="15" customHeight="1" x14ac:dyDescent="0.25">
      <c r="A3968" s="136" t="s">
        <v>14872</v>
      </c>
      <c r="B3968" s="136"/>
      <c r="C3968" s="136" t="s">
        <v>15036</v>
      </c>
      <c r="D3968" s="137" t="s">
        <v>2</v>
      </c>
      <c r="E3968" s="138">
        <v>0.18</v>
      </c>
    </row>
    <row r="3969" spans="1:5" ht="15" customHeight="1" x14ac:dyDescent="0.25">
      <c r="A3969" s="136" t="s">
        <v>14873</v>
      </c>
      <c r="B3969" s="136"/>
      <c r="C3969" s="136" t="s">
        <v>15037</v>
      </c>
      <c r="D3969" s="137" t="s">
        <v>2</v>
      </c>
      <c r="E3969" s="138">
        <v>0.62</v>
      </c>
    </row>
    <row r="3970" spans="1:5" ht="15" customHeight="1" x14ac:dyDescent="0.25">
      <c r="A3970" s="136" t="s">
        <v>14874</v>
      </c>
      <c r="B3970" s="136"/>
      <c r="C3970" s="136" t="s">
        <v>15038</v>
      </c>
      <c r="D3970" s="137" t="s">
        <v>2</v>
      </c>
      <c r="E3970" s="138">
        <v>0.45</v>
      </c>
    </row>
    <row r="3971" spans="1:5" ht="15" customHeight="1" x14ac:dyDescent="0.25">
      <c r="A3971" s="136" t="s">
        <v>14875</v>
      </c>
      <c r="B3971" s="136"/>
      <c r="C3971" s="136" t="s">
        <v>15039</v>
      </c>
      <c r="D3971" s="137" t="s">
        <v>2</v>
      </c>
      <c r="E3971" s="138">
        <v>0.37</v>
      </c>
    </row>
    <row r="3972" spans="1:5" ht="15" customHeight="1" x14ac:dyDescent="0.25">
      <c r="A3972" s="136" t="s">
        <v>14876</v>
      </c>
      <c r="B3972" s="136"/>
      <c r="C3972" s="136" t="s">
        <v>15040</v>
      </c>
      <c r="D3972" s="137" t="s">
        <v>2</v>
      </c>
      <c r="E3972" s="138">
        <v>0.27</v>
      </c>
    </row>
    <row r="3973" spans="1:5" ht="15" customHeight="1" x14ac:dyDescent="0.25">
      <c r="A3973" s="136" t="s">
        <v>14877</v>
      </c>
      <c r="B3973" s="136"/>
      <c r="C3973" s="136" t="s">
        <v>15041</v>
      </c>
      <c r="D3973" s="137" t="s">
        <v>2</v>
      </c>
      <c r="E3973" s="138">
        <v>0.73</v>
      </c>
    </row>
    <row r="3974" spans="1:5" ht="15" customHeight="1" x14ac:dyDescent="0.25">
      <c r="A3974" s="136" t="s">
        <v>14878</v>
      </c>
      <c r="B3974" s="136"/>
      <c r="C3974" s="136" t="s">
        <v>15042</v>
      </c>
      <c r="D3974" s="137" t="s">
        <v>2</v>
      </c>
      <c r="E3974" s="138">
        <v>0.53</v>
      </c>
    </row>
    <row r="3975" spans="1:5" ht="15" customHeight="1" x14ac:dyDescent="0.25">
      <c r="A3975" s="136" t="s">
        <v>14879</v>
      </c>
      <c r="B3975" s="136"/>
      <c r="C3975" s="136" t="s">
        <v>14667</v>
      </c>
      <c r="D3975" s="137" t="s">
        <v>14668</v>
      </c>
      <c r="E3975" s="139">
        <v>170</v>
      </c>
    </row>
    <row r="3976" spans="1:5" ht="15" customHeight="1" x14ac:dyDescent="0.25">
      <c r="A3976" s="136" t="s">
        <v>14880</v>
      </c>
      <c r="B3976" s="136"/>
      <c r="C3976" s="136" t="s">
        <v>15043</v>
      </c>
      <c r="D3976" s="137" t="s">
        <v>14668</v>
      </c>
      <c r="E3976" s="139">
        <v>130</v>
      </c>
    </row>
    <row r="3977" spans="1:5" ht="15" customHeight="1" x14ac:dyDescent="0.25">
      <c r="A3977" s="136" t="s">
        <v>14881</v>
      </c>
      <c r="B3977" s="136"/>
      <c r="C3977" s="136" t="s">
        <v>14669</v>
      </c>
      <c r="D3977" s="137" t="s">
        <v>14668</v>
      </c>
      <c r="E3977" s="140">
        <v>50</v>
      </c>
    </row>
    <row r="3978" spans="1:5" ht="15" customHeight="1" x14ac:dyDescent="0.25">
      <c r="A3978" s="136" t="s">
        <v>14882</v>
      </c>
      <c r="B3978" s="136"/>
      <c r="C3978" s="136" t="s">
        <v>14670</v>
      </c>
      <c r="D3978" s="137" t="s">
        <v>14668</v>
      </c>
      <c r="E3978" s="140">
        <v>25</v>
      </c>
    </row>
    <row r="3979" spans="1:5" ht="15" customHeight="1" x14ac:dyDescent="0.25">
      <c r="A3979" s="136" t="s">
        <v>16666</v>
      </c>
      <c r="B3979" s="136"/>
      <c r="C3979" s="136" t="s">
        <v>20334</v>
      </c>
      <c r="D3979" s="137" t="s">
        <v>15645</v>
      </c>
      <c r="E3979" s="139">
        <v>850</v>
      </c>
    </row>
    <row r="3980" spans="1:5" ht="15" customHeight="1" x14ac:dyDescent="0.25">
      <c r="A3980" s="136" t="s">
        <v>16667</v>
      </c>
      <c r="B3980" s="136"/>
      <c r="C3980" s="136" t="s">
        <v>20335</v>
      </c>
      <c r="D3980" s="137" t="s">
        <v>2357</v>
      </c>
      <c r="E3980" s="138">
        <v>2.1</v>
      </c>
    </row>
    <row r="3981" spans="1:5" ht="15" customHeight="1" x14ac:dyDescent="0.25">
      <c r="A3981" s="136" t="s">
        <v>16668</v>
      </c>
      <c r="B3981" s="136"/>
      <c r="C3981" s="136" t="s">
        <v>20336</v>
      </c>
      <c r="D3981" s="137" t="s">
        <v>3</v>
      </c>
      <c r="E3981" s="140">
        <v>72.5</v>
      </c>
    </row>
  </sheetData>
  <printOptions horizontalCentered="1"/>
  <pageMargins left="0.23622047244094491" right="0.23622047244094491" top="0.74803149606299213" bottom="0.74803149606299213" header="0.31496062992125984" footer="0.31496062992125984"/>
  <pageSetup paperSize="9" scale="56"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D12524"/>
  <sheetViews>
    <sheetView showGridLines="0" zoomScaleNormal="100" zoomScaleSheetLayoutView="100" workbookViewId="0">
      <selection sqref="A1:D12465"/>
    </sheetView>
  </sheetViews>
  <sheetFormatPr defaultRowHeight="15" customHeight="1" x14ac:dyDescent="0.25"/>
  <cols>
    <col min="1" max="1" width="11.7109375" style="78" customWidth="1"/>
    <col min="2" max="2" width="190.7109375" style="77" customWidth="1"/>
    <col min="3" max="3" width="8.140625" style="79" customWidth="1"/>
    <col min="4" max="4" width="21.140625" style="79" customWidth="1"/>
    <col min="5" max="256" width="9.140625" style="77"/>
    <col min="257" max="257" width="24.5703125" style="77" customWidth="1"/>
    <col min="258" max="258" width="48.7109375" style="77" customWidth="1"/>
    <col min="259" max="259" width="8.140625" style="77" customWidth="1"/>
    <col min="260" max="260" width="21.140625" style="77" customWidth="1"/>
    <col min="261" max="512" width="9.140625" style="77"/>
    <col min="513" max="513" width="24.5703125" style="77" customWidth="1"/>
    <col min="514" max="514" width="48.7109375" style="77" customWidth="1"/>
    <col min="515" max="515" width="8.140625" style="77" customWidth="1"/>
    <col min="516" max="516" width="21.140625" style="77" customWidth="1"/>
    <col min="517" max="768" width="9.140625" style="77"/>
    <col min="769" max="769" width="24.5703125" style="77" customWidth="1"/>
    <col min="770" max="770" width="48.7109375" style="77" customWidth="1"/>
    <col min="771" max="771" width="8.140625" style="77" customWidth="1"/>
    <col min="772" max="772" width="21.140625" style="77" customWidth="1"/>
    <col min="773" max="1024" width="9.140625" style="77"/>
    <col min="1025" max="1025" width="24.5703125" style="77" customWidth="1"/>
    <col min="1026" max="1026" width="48.7109375" style="77" customWidth="1"/>
    <col min="1027" max="1027" width="8.140625" style="77" customWidth="1"/>
    <col min="1028" max="1028" width="21.140625" style="77" customWidth="1"/>
    <col min="1029" max="1280" width="9.140625" style="77"/>
    <col min="1281" max="1281" width="24.5703125" style="77" customWidth="1"/>
    <col min="1282" max="1282" width="48.7109375" style="77" customWidth="1"/>
    <col min="1283" max="1283" width="8.140625" style="77" customWidth="1"/>
    <col min="1284" max="1284" width="21.140625" style="77" customWidth="1"/>
    <col min="1285" max="1536" width="9.140625" style="77"/>
    <col min="1537" max="1537" width="24.5703125" style="77" customWidth="1"/>
    <col min="1538" max="1538" width="48.7109375" style="77" customWidth="1"/>
    <col min="1539" max="1539" width="8.140625" style="77" customWidth="1"/>
    <col min="1540" max="1540" width="21.140625" style="77" customWidth="1"/>
    <col min="1541" max="1792" width="9.140625" style="77"/>
    <col min="1793" max="1793" width="24.5703125" style="77" customWidth="1"/>
    <col min="1794" max="1794" width="48.7109375" style="77" customWidth="1"/>
    <col min="1795" max="1795" width="8.140625" style="77" customWidth="1"/>
    <col min="1796" max="1796" width="21.140625" style="77" customWidth="1"/>
    <col min="1797" max="2048" width="9.140625" style="77"/>
    <col min="2049" max="2049" width="24.5703125" style="77" customWidth="1"/>
    <col min="2050" max="2050" width="48.7109375" style="77" customWidth="1"/>
    <col min="2051" max="2051" width="8.140625" style="77" customWidth="1"/>
    <col min="2052" max="2052" width="21.140625" style="77" customWidth="1"/>
    <col min="2053" max="2304" width="9.140625" style="77"/>
    <col min="2305" max="2305" width="24.5703125" style="77" customWidth="1"/>
    <col min="2306" max="2306" width="48.7109375" style="77" customWidth="1"/>
    <col min="2307" max="2307" width="8.140625" style="77" customWidth="1"/>
    <col min="2308" max="2308" width="21.140625" style="77" customWidth="1"/>
    <col min="2309" max="2560" width="9.140625" style="77"/>
    <col min="2561" max="2561" width="24.5703125" style="77" customWidth="1"/>
    <col min="2562" max="2562" width="48.7109375" style="77" customWidth="1"/>
    <col min="2563" max="2563" width="8.140625" style="77" customWidth="1"/>
    <col min="2564" max="2564" width="21.140625" style="77" customWidth="1"/>
    <col min="2565" max="2816" width="9.140625" style="77"/>
    <col min="2817" max="2817" width="24.5703125" style="77" customWidth="1"/>
    <col min="2818" max="2818" width="48.7109375" style="77" customWidth="1"/>
    <col min="2819" max="2819" width="8.140625" style="77" customWidth="1"/>
    <col min="2820" max="2820" width="21.140625" style="77" customWidth="1"/>
    <col min="2821" max="3072" width="9.140625" style="77"/>
    <col min="3073" max="3073" width="24.5703125" style="77" customWidth="1"/>
    <col min="3074" max="3074" width="48.7109375" style="77" customWidth="1"/>
    <col min="3075" max="3075" width="8.140625" style="77" customWidth="1"/>
    <col min="3076" max="3076" width="21.140625" style="77" customWidth="1"/>
    <col min="3077" max="3328" width="9.140625" style="77"/>
    <col min="3329" max="3329" width="24.5703125" style="77" customWidth="1"/>
    <col min="3330" max="3330" width="48.7109375" style="77" customWidth="1"/>
    <col min="3331" max="3331" width="8.140625" style="77" customWidth="1"/>
    <col min="3332" max="3332" width="21.140625" style="77" customWidth="1"/>
    <col min="3333" max="3584" width="9.140625" style="77"/>
    <col min="3585" max="3585" width="24.5703125" style="77" customWidth="1"/>
    <col min="3586" max="3586" width="48.7109375" style="77" customWidth="1"/>
    <col min="3587" max="3587" width="8.140625" style="77" customWidth="1"/>
    <col min="3588" max="3588" width="21.140625" style="77" customWidth="1"/>
    <col min="3589" max="3840" width="9.140625" style="77"/>
    <col min="3841" max="3841" width="24.5703125" style="77" customWidth="1"/>
    <col min="3842" max="3842" width="48.7109375" style="77" customWidth="1"/>
    <col min="3843" max="3843" width="8.140625" style="77" customWidth="1"/>
    <col min="3844" max="3844" width="21.140625" style="77" customWidth="1"/>
    <col min="3845" max="4096" width="9.140625" style="77"/>
    <col min="4097" max="4097" width="24.5703125" style="77" customWidth="1"/>
    <col min="4098" max="4098" width="48.7109375" style="77" customWidth="1"/>
    <col min="4099" max="4099" width="8.140625" style="77" customWidth="1"/>
    <col min="4100" max="4100" width="21.140625" style="77" customWidth="1"/>
    <col min="4101" max="4352" width="9.140625" style="77"/>
    <col min="4353" max="4353" width="24.5703125" style="77" customWidth="1"/>
    <col min="4354" max="4354" width="48.7109375" style="77" customWidth="1"/>
    <col min="4355" max="4355" width="8.140625" style="77" customWidth="1"/>
    <col min="4356" max="4356" width="21.140625" style="77" customWidth="1"/>
    <col min="4357" max="4608" width="9.140625" style="77"/>
    <col min="4609" max="4609" width="24.5703125" style="77" customWidth="1"/>
    <col min="4610" max="4610" width="48.7109375" style="77" customWidth="1"/>
    <col min="4611" max="4611" width="8.140625" style="77" customWidth="1"/>
    <col min="4612" max="4612" width="21.140625" style="77" customWidth="1"/>
    <col min="4613" max="4864" width="9.140625" style="77"/>
    <col min="4865" max="4865" width="24.5703125" style="77" customWidth="1"/>
    <col min="4866" max="4866" width="48.7109375" style="77" customWidth="1"/>
    <col min="4867" max="4867" width="8.140625" style="77" customWidth="1"/>
    <col min="4868" max="4868" width="21.140625" style="77" customWidth="1"/>
    <col min="4869" max="5120" width="9.140625" style="77"/>
    <col min="5121" max="5121" width="24.5703125" style="77" customWidth="1"/>
    <col min="5122" max="5122" width="48.7109375" style="77" customWidth="1"/>
    <col min="5123" max="5123" width="8.140625" style="77" customWidth="1"/>
    <col min="5124" max="5124" width="21.140625" style="77" customWidth="1"/>
    <col min="5125" max="5376" width="9.140625" style="77"/>
    <col min="5377" max="5377" width="24.5703125" style="77" customWidth="1"/>
    <col min="5378" max="5378" width="48.7109375" style="77" customWidth="1"/>
    <col min="5379" max="5379" width="8.140625" style="77" customWidth="1"/>
    <col min="5380" max="5380" width="21.140625" style="77" customWidth="1"/>
    <col min="5381" max="5632" width="9.140625" style="77"/>
    <col min="5633" max="5633" width="24.5703125" style="77" customWidth="1"/>
    <col min="5634" max="5634" width="48.7109375" style="77" customWidth="1"/>
    <col min="5635" max="5635" width="8.140625" style="77" customWidth="1"/>
    <col min="5636" max="5636" width="21.140625" style="77" customWidth="1"/>
    <col min="5637" max="5888" width="9.140625" style="77"/>
    <col min="5889" max="5889" width="24.5703125" style="77" customWidth="1"/>
    <col min="5890" max="5890" width="48.7109375" style="77" customWidth="1"/>
    <col min="5891" max="5891" width="8.140625" style="77" customWidth="1"/>
    <col min="5892" max="5892" width="21.140625" style="77" customWidth="1"/>
    <col min="5893" max="6144" width="9.140625" style="77"/>
    <col min="6145" max="6145" width="24.5703125" style="77" customWidth="1"/>
    <col min="6146" max="6146" width="48.7109375" style="77" customWidth="1"/>
    <col min="6147" max="6147" width="8.140625" style="77" customWidth="1"/>
    <col min="6148" max="6148" width="21.140625" style="77" customWidth="1"/>
    <col min="6149" max="6400" width="9.140625" style="77"/>
    <col min="6401" max="6401" width="24.5703125" style="77" customWidth="1"/>
    <col min="6402" max="6402" width="48.7109375" style="77" customWidth="1"/>
    <col min="6403" max="6403" width="8.140625" style="77" customWidth="1"/>
    <col min="6404" max="6404" width="21.140625" style="77" customWidth="1"/>
    <col min="6405" max="6656" width="9.140625" style="77"/>
    <col min="6657" max="6657" width="24.5703125" style="77" customWidth="1"/>
    <col min="6658" max="6658" width="48.7109375" style="77" customWidth="1"/>
    <col min="6659" max="6659" width="8.140625" style="77" customWidth="1"/>
    <col min="6660" max="6660" width="21.140625" style="77" customWidth="1"/>
    <col min="6661" max="6912" width="9.140625" style="77"/>
    <col min="6913" max="6913" width="24.5703125" style="77" customWidth="1"/>
    <col min="6914" max="6914" width="48.7109375" style="77" customWidth="1"/>
    <col min="6915" max="6915" width="8.140625" style="77" customWidth="1"/>
    <col min="6916" max="6916" width="21.140625" style="77" customWidth="1"/>
    <col min="6917" max="7168" width="9.140625" style="77"/>
    <col min="7169" max="7169" width="24.5703125" style="77" customWidth="1"/>
    <col min="7170" max="7170" width="48.7109375" style="77" customWidth="1"/>
    <col min="7171" max="7171" width="8.140625" style="77" customWidth="1"/>
    <col min="7172" max="7172" width="21.140625" style="77" customWidth="1"/>
    <col min="7173" max="7424" width="9.140625" style="77"/>
    <col min="7425" max="7425" width="24.5703125" style="77" customWidth="1"/>
    <col min="7426" max="7426" width="48.7109375" style="77" customWidth="1"/>
    <col min="7427" max="7427" width="8.140625" style="77" customWidth="1"/>
    <col min="7428" max="7428" width="21.140625" style="77" customWidth="1"/>
    <col min="7429" max="7680" width="9.140625" style="77"/>
    <col min="7681" max="7681" width="24.5703125" style="77" customWidth="1"/>
    <col min="7682" max="7682" width="48.7109375" style="77" customWidth="1"/>
    <col min="7683" max="7683" width="8.140625" style="77" customWidth="1"/>
    <col min="7684" max="7684" width="21.140625" style="77" customWidth="1"/>
    <col min="7685" max="7936" width="9.140625" style="77"/>
    <col min="7937" max="7937" width="24.5703125" style="77" customWidth="1"/>
    <col min="7938" max="7938" width="48.7109375" style="77" customWidth="1"/>
    <col min="7939" max="7939" width="8.140625" style="77" customWidth="1"/>
    <col min="7940" max="7940" width="21.140625" style="77" customWidth="1"/>
    <col min="7941" max="8192" width="9.140625" style="77"/>
    <col min="8193" max="8193" width="24.5703125" style="77" customWidth="1"/>
    <col min="8194" max="8194" width="48.7109375" style="77" customWidth="1"/>
    <col min="8195" max="8195" width="8.140625" style="77" customWidth="1"/>
    <col min="8196" max="8196" width="21.140625" style="77" customWidth="1"/>
    <col min="8197" max="8448" width="9.140625" style="77"/>
    <col min="8449" max="8449" width="24.5703125" style="77" customWidth="1"/>
    <col min="8450" max="8450" width="48.7109375" style="77" customWidth="1"/>
    <col min="8451" max="8451" width="8.140625" style="77" customWidth="1"/>
    <col min="8452" max="8452" width="21.140625" style="77" customWidth="1"/>
    <col min="8453" max="8704" width="9.140625" style="77"/>
    <col min="8705" max="8705" width="24.5703125" style="77" customWidth="1"/>
    <col min="8706" max="8706" width="48.7109375" style="77" customWidth="1"/>
    <col min="8707" max="8707" width="8.140625" style="77" customWidth="1"/>
    <col min="8708" max="8708" width="21.140625" style="77" customWidth="1"/>
    <col min="8709" max="8960" width="9.140625" style="77"/>
    <col min="8961" max="8961" width="24.5703125" style="77" customWidth="1"/>
    <col min="8962" max="8962" width="48.7109375" style="77" customWidth="1"/>
    <col min="8963" max="8963" width="8.140625" style="77" customWidth="1"/>
    <col min="8964" max="8964" width="21.140625" style="77" customWidth="1"/>
    <col min="8965" max="9216" width="9.140625" style="77"/>
    <col min="9217" max="9217" width="24.5703125" style="77" customWidth="1"/>
    <col min="9218" max="9218" width="48.7109375" style="77" customWidth="1"/>
    <col min="9219" max="9219" width="8.140625" style="77" customWidth="1"/>
    <col min="9220" max="9220" width="21.140625" style="77" customWidth="1"/>
    <col min="9221" max="9472" width="9.140625" style="77"/>
    <col min="9473" max="9473" width="24.5703125" style="77" customWidth="1"/>
    <col min="9474" max="9474" width="48.7109375" style="77" customWidth="1"/>
    <col min="9475" max="9475" width="8.140625" style="77" customWidth="1"/>
    <col min="9476" max="9476" width="21.140625" style="77" customWidth="1"/>
    <col min="9477" max="9728" width="9.140625" style="77"/>
    <col min="9729" max="9729" width="24.5703125" style="77" customWidth="1"/>
    <col min="9730" max="9730" width="48.7109375" style="77" customWidth="1"/>
    <col min="9731" max="9731" width="8.140625" style="77" customWidth="1"/>
    <col min="9732" max="9732" width="21.140625" style="77" customWidth="1"/>
    <col min="9733" max="9984" width="9.140625" style="77"/>
    <col min="9985" max="9985" width="24.5703125" style="77" customWidth="1"/>
    <col min="9986" max="9986" width="48.7109375" style="77" customWidth="1"/>
    <col min="9987" max="9987" width="8.140625" style="77" customWidth="1"/>
    <col min="9988" max="9988" width="21.140625" style="77" customWidth="1"/>
    <col min="9989" max="10240" width="9.140625" style="77"/>
    <col min="10241" max="10241" width="24.5703125" style="77" customWidth="1"/>
    <col min="10242" max="10242" width="48.7109375" style="77" customWidth="1"/>
    <col min="10243" max="10243" width="8.140625" style="77" customWidth="1"/>
    <col min="10244" max="10244" width="21.140625" style="77" customWidth="1"/>
    <col min="10245" max="10496" width="9.140625" style="77"/>
    <col min="10497" max="10497" width="24.5703125" style="77" customWidth="1"/>
    <col min="10498" max="10498" width="48.7109375" style="77" customWidth="1"/>
    <col min="10499" max="10499" width="8.140625" style="77" customWidth="1"/>
    <col min="10500" max="10500" width="21.140625" style="77" customWidth="1"/>
    <col min="10501" max="10752" width="9.140625" style="77"/>
    <col min="10753" max="10753" width="24.5703125" style="77" customWidth="1"/>
    <col min="10754" max="10754" width="48.7109375" style="77" customWidth="1"/>
    <col min="10755" max="10755" width="8.140625" style="77" customWidth="1"/>
    <col min="10756" max="10756" width="21.140625" style="77" customWidth="1"/>
    <col min="10757" max="11008" width="9.140625" style="77"/>
    <col min="11009" max="11009" width="24.5703125" style="77" customWidth="1"/>
    <col min="11010" max="11010" width="48.7109375" style="77" customWidth="1"/>
    <col min="11011" max="11011" width="8.140625" style="77" customWidth="1"/>
    <col min="11012" max="11012" width="21.140625" style="77" customWidth="1"/>
    <col min="11013" max="11264" width="9.140625" style="77"/>
    <col min="11265" max="11265" width="24.5703125" style="77" customWidth="1"/>
    <col min="11266" max="11266" width="48.7109375" style="77" customWidth="1"/>
    <col min="11267" max="11267" width="8.140625" style="77" customWidth="1"/>
    <col min="11268" max="11268" width="21.140625" style="77" customWidth="1"/>
    <col min="11269" max="11520" width="9.140625" style="77"/>
    <col min="11521" max="11521" width="24.5703125" style="77" customWidth="1"/>
    <col min="11522" max="11522" width="48.7109375" style="77" customWidth="1"/>
    <col min="11523" max="11523" width="8.140625" style="77" customWidth="1"/>
    <col min="11524" max="11524" width="21.140625" style="77" customWidth="1"/>
    <col min="11525" max="11776" width="9.140625" style="77"/>
    <col min="11777" max="11777" width="24.5703125" style="77" customWidth="1"/>
    <col min="11778" max="11778" width="48.7109375" style="77" customWidth="1"/>
    <col min="11779" max="11779" width="8.140625" style="77" customWidth="1"/>
    <col min="11780" max="11780" width="21.140625" style="77" customWidth="1"/>
    <col min="11781" max="12032" width="9.140625" style="77"/>
    <col min="12033" max="12033" width="24.5703125" style="77" customWidth="1"/>
    <col min="12034" max="12034" width="48.7109375" style="77" customWidth="1"/>
    <col min="12035" max="12035" width="8.140625" style="77" customWidth="1"/>
    <col min="12036" max="12036" width="21.140625" style="77" customWidth="1"/>
    <col min="12037" max="12288" width="9.140625" style="77"/>
    <col min="12289" max="12289" width="24.5703125" style="77" customWidth="1"/>
    <col min="12290" max="12290" width="48.7109375" style="77" customWidth="1"/>
    <col min="12291" max="12291" width="8.140625" style="77" customWidth="1"/>
    <col min="12292" max="12292" width="21.140625" style="77" customWidth="1"/>
    <col min="12293" max="12544" width="9.140625" style="77"/>
    <col min="12545" max="12545" width="24.5703125" style="77" customWidth="1"/>
    <col min="12546" max="12546" width="48.7109375" style="77" customWidth="1"/>
    <col min="12547" max="12547" width="8.140625" style="77" customWidth="1"/>
    <col min="12548" max="12548" width="21.140625" style="77" customWidth="1"/>
    <col min="12549" max="12800" width="9.140625" style="77"/>
    <col min="12801" max="12801" width="24.5703125" style="77" customWidth="1"/>
    <col min="12802" max="12802" width="48.7109375" style="77" customWidth="1"/>
    <col min="12803" max="12803" width="8.140625" style="77" customWidth="1"/>
    <col min="12804" max="12804" width="21.140625" style="77" customWidth="1"/>
    <col min="12805" max="13056" width="9.140625" style="77"/>
    <col min="13057" max="13057" width="24.5703125" style="77" customWidth="1"/>
    <col min="13058" max="13058" width="48.7109375" style="77" customWidth="1"/>
    <col min="13059" max="13059" width="8.140625" style="77" customWidth="1"/>
    <col min="13060" max="13060" width="21.140625" style="77" customWidth="1"/>
    <col min="13061" max="13312" width="9.140625" style="77"/>
    <col min="13313" max="13313" width="24.5703125" style="77" customWidth="1"/>
    <col min="13314" max="13314" width="48.7109375" style="77" customWidth="1"/>
    <col min="13315" max="13315" width="8.140625" style="77" customWidth="1"/>
    <col min="13316" max="13316" width="21.140625" style="77" customWidth="1"/>
    <col min="13317" max="13568" width="9.140625" style="77"/>
    <col min="13569" max="13569" width="24.5703125" style="77" customWidth="1"/>
    <col min="13570" max="13570" width="48.7109375" style="77" customWidth="1"/>
    <col min="13571" max="13571" width="8.140625" style="77" customWidth="1"/>
    <col min="13572" max="13572" width="21.140625" style="77" customWidth="1"/>
    <col min="13573" max="13824" width="9.140625" style="77"/>
    <col min="13825" max="13825" width="24.5703125" style="77" customWidth="1"/>
    <col min="13826" max="13826" width="48.7109375" style="77" customWidth="1"/>
    <col min="13827" max="13827" width="8.140625" style="77" customWidth="1"/>
    <col min="13828" max="13828" width="21.140625" style="77" customWidth="1"/>
    <col min="13829" max="14080" width="9.140625" style="77"/>
    <col min="14081" max="14081" width="24.5703125" style="77" customWidth="1"/>
    <col min="14082" max="14082" width="48.7109375" style="77" customWidth="1"/>
    <col min="14083" max="14083" width="8.140625" style="77" customWidth="1"/>
    <col min="14084" max="14084" width="21.140625" style="77" customWidth="1"/>
    <col min="14085" max="14336" width="9.140625" style="77"/>
    <col min="14337" max="14337" width="24.5703125" style="77" customWidth="1"/>
    <col min="14338" max="14338" width="48.7109375" style="77" customWidth="1"/>
    <col min="14339" max="14339" width="8.140625" style="77" customWidth="1"/>
    <col min="14340" max="14340" width="21.140625" style="77" customWidth="1"/>
    <col min="14341" max="14592" width="9.140625" style="77"/>
    <col min="14593" max="14593" width="24.5703125" style="77" customWidth="1"/>
    <col min="14594" max="14594" width="48.7109375" style="77" customWidth="1"/>
    <col min="14595" max="14595" width="8.140625" style="77" customWidth="1"/>
    <col min="14596" max="14596" width="21.140625" style="77" customWidth="1"/>
    <col min="14597" max="14848" width="9.140625" style="77"/>
    <col min="14849" max="14849" width="24.5703125" style="77" customWidth="1"/>
    <col min="14850" max="14850" width="48.7109375" style="77" customWidth="1"/>
    <col min="14851" max="14851" width="8.140625" style="77" customWidth="1"/>
    <col min="14852" max="14852" width="21.140625" style="77" customWidth="1"/>
    <col min="14853" max="15104" width="9.140625" style="77"/>
    <col min="15105" max="15105" width="24.5703125" style="77" customWidth="1"/>
    <col min="15106" max="15106" width="48.7109375" style="77" customWidth="1"/>
    <col min="15107" max="15107" width="8.140625" style="77" customWidth="1"/>
    <col min="15108" max="15108" width="21.140625" style="77" customWidth="1"/>
    <col min="15109" max="15360" width="9.140625" style="77"/>
    <col min="15361" max="15361" width="24.5703125" style="77" customWidth="1"/>
    <col min="15362" max="15362" width="48.7109375" style="77" customWidth="1"/>
    <col min="15363" max="15363" width="8.140625" style="77" customWidth="1"/>
    <col min="15364" max="15364" width="21.140625" style="77" customWidth="1"/>
    <col min="15365" max="15616" width="9.140625" style="77"/>
    <col min="15617" max="15617" width="24.5703125" style="77" customWidth="1"/>
    <col min="15618" max="15618" width="48.7109375" style="77" customWidth="1"/>
    <col min="15619" max="15619" width="8.140625" style="77" customWidth="1"/>
    <col min="15620" max="15620" width="21.140625" style="77" customWidth="1"/>
    <col min="15621" max="15872" width="9.140625" style="77"/>
    <col min="15873" max="15873" width="24.5703125" style="77" customWidth="1"/>
    <col min="15874" max="15874" width="48.7109375" style="77" customWidth="1"/>
    <col min="15875" max="15875" width="8.140625" style="77" customWidth="1"/>
    <col min="15876" max="15876" width="21.140625" style="77" customWidth="1"/>
    <col min="15877" max="16128" width="9.140625" style="77"/>
    <col min="16129" max="16129" width="24.5703125" style="77" customWidth="1"/>
    <col min="16130" max="16130" width="48.7109375" style="77" customWidth="1"/>
    <col min="16131" max="16131" width="8.140625" style="77" customWidth="1"/>
    <col min="16132" max="16132" width="21.140625" style="77" customWidth="1"/>
    <col min="16133" max="16384" width="9.140625" style="77"/>
  </cols>
  <sheetData>
    <row r="1" spans="1:4" x14ac:dyDescent="0.25">
      <c r="A1" s="131">
        <v>97141</v>
      </c>
      <c r="B1" s="131" t="s">
        <v>1472</v>
      </c>
      <c r="C1" s="131" t="s">
        <v>3</v>
      </c>
      <c r="D1" s="132">
        <v>8.8000000000000007</v>
      </c>
    </row>
    <row r="2" spans="1:4" x14ac:dyDescent="0.25">
      <c r="A2" s="131">
        <v>97142</v>
      </c>
      <c r="B2" s="131" t="s">
        <v>1473</v>
      </c>
      <c r="C2" s="131" t="s">
        <v>3</v>
      </c>
      <c r="D2" s="132">
        <v>9.74</v>
      </c>
    </row>
    <row r="3" spans="1:4" x14ac:dyDescent="0.25">
      <c r="A3" s="131">
        <v>97143</v>
      </c>
      <c r="B3" s="131" t="s">
        <v>1474</v>
      </c>
      <c r="C3" s="131" t="s">
        <v>3</v>
      </c>
      <c r="D3" s="132">
        <v>12.12</v>
      </c>
    </row>
    <row r="4" spans="1:4" x14ac:dyDescent="0.25">
      <c r="A4" s="131">
        <v>97144</v>
      </c>
      <c r="B4" s="131" t="s">
        <v>1475</v>
      </c>
      <c r="C4" s="131" t="s">
        <v>3</v>
      </c>
      <c r="D4" s="132">
        <v>14.5</v>
      </c>
    </row>
    <row r="5" spans="1:4" x14ac:dyDescent="0.25">
      <c r="A5" s="131">
        <v>97145</v>
      </c>
      <c r="B5" s="131" t="s">
        <v>1476</v>
      </c>
      <c r="C5" s="131" t="s">
        <v>3</v>
      </c>
      <c r="D5" s="132">
        <v>16.899999999999999</v>
      </c>
    </row>
    <row r="6" spans="1:4" x14ac:dyDescent="0.25">
      <c r="A6" s="131">
        <v>97146</v>
      </c>
      <c r="B6" s="131" t="s">
        <v>1477</v>
      </c>
      <c r="C6" s="131" t="s">
        <v>3</v>
      </c>
      <c r="D6" s="132">
        <v>19.29</v>
      </c>
    </row>
    <row r="7" spans="1:4" x14ac:dyDescent="0.25">
      <c r="A7" s="131">
        <v>97147</v>
      </c>
      <c r="B7" s="131" t="s">
        <v>1478</v>
      </c>
      <c r="C7" s="131" t="s">
        <v>3</v>
      </c>
      <c r="D7" s="132">
        <v>21.69</v>
      </c>
    </row>
    <row r="8" spans="1:4" x14ac:dyDescent="0.25">
      <c r="A8" s="131">
        <v>97148</v>
      </c>
      <c r="B8" s="131" t="s">
        <v>1479</v>
      </c>
      <c r="C8" s="131" t="s">
        <v>3</v>
      </c>
      <c r="D8" s="132">
        <v>24.07</v>
      </c>
    </row>
    <row r="9" spans="1:4" x14ac:dyDescent="0.25">
      <c r="A9" s="131">
        <v>97149</v>
      </c>
      <c r="B9" s="131" t="s">
        <v>1480</v>
      </c>
      <c r="C9" s="131" t="s">
        <v>3</v>
      </c>
      <c r="D9" s="132">
        <v>26.49</v>
      </c>
    </row>
    <row r="10" spans="1:4" x14ac:dyDescent="0.25">
      <c r="A10" s="131">
        <v>97150</v>
      </c>
      <c r="B10" s="131" t="s">
        <v>1481</v>
      </c>
      <c r="C10" s="131" t="s">
        <v>3</v>
      </c>
      <c r="D10" s="132">
        <v>33.950000000000003</v>
      </c>
    </row>
    <row r="11" spans="1:4" x14ac:dyDescent="0.25">
      <c r="A11" s="131">
        <v>97151</v>
      </c>
      <c r="B11" s="131" t="s">
        <v>1482</v>
      </c>
      <c r="C11" s="131" t="s">
        <v>3</v>
      </c>
      <c r="D11" s="132">
        <v>39.51</v>
      </c>
    </row>
    <row r="12" spans="1:4" x14ac:dyDescent="0.25">
      <c r="A12" s="131">
        <v>97152</v>
      </c>
      <c r="B12" s="131" t="s">
        <v>1483</v>
      </c>
      <c r="C12" s="131" t="s">
        <v>3</v>
      </c>
      <c r="D12" s="132">
        <v>44.83</v>
      </c>
    </row>
    <row r="13" spans="1:4" x14ac:dyDescent="0.25">
      <c r="A13" s="131">
        <v>97153</v>
      </c>
      <c r="B13" s="131" t="s">
        <v>1484</v>
      </c>
      <c r="C13" s="131" t="s">
        <v>3</v>
      </c>
      <c r="D13" s="132">
        <v>50.28</v>
      </c>
    </row>
    <row r="14" spans="1:4" x14ac:dyDescent="0.25">
      <c r="A14" s="131">
        <v>97154</v>
      </c>
      <c r="B14" s="131" t="s">
        <v>1485</v>
      </c>
      <c r="C14" s="131" t="s">
        <v>3</v>
      </c>
      <c r="D14" s="132">
        <v>55.77</v>
      </c>
    </row>
    <row r="15" spans="1:4" x14ac:dyDescent="0.25">
      <c r="A15" s="131">
        <v>97155</v>
      </c>
      <c r="B15" s="131" t="s">
        <v>1486</v>
      </c>
      <c r="C15" s="131" t="s">
        <v>3</v>
      </c>
      <c r="D15" s="132">
        <v>61.26</v>
      </c>
    </row>
    <row r="16" spans="1:4" x14ac:dyDescent="0.25">
      <c r="A16" s="131">
        <v>97156</v>
      </c>
      <c r="B16" s="131" t="s">
        <v>1487</v>
      </c>
      <c r="C16" s="131" t="s">
        <v>3</v>
      </c>
      <c r="D16" s="132">
        <v>72.62</v>
      </c>
    </row>
    <row r="17" spans="1:4" x14ac:dyDescent="0.25">
      <c r="A17" s="131">
        <v>97157</v>
      </c>
      <c r="B17" s="131" t="s">
        <v>1488</v>
      </c>
      <c r="C17" s="131" t="s">
        <v>3</v>
      </c>
      <c r="D17" s="132">
        <v>5.26</v>
      </c>
    </row>
    <row r="18" spans="1:4" x14ac:dyDescent="0.25">
      <c r="A18" s="131">
        <v>97158</v>
      </c>
      <c r="B18" s="131" t="s">
        <v>1489</v>
      </c>
      <c r="C18" s="131" t="s">
        <v>3</v>
      </c>
      <c r="D18" s="132">
        <v>5.85</v>
      </c>
    </row>
    <row r="19" spans="1:4" x14ac:dyDescent="0.25">
      <c r="A19" s="131">
        <v>97159</v>
      </c>
      <c r="B19" s="131" t="s">
        <v>1490</v>
      </c>
      <c r="C19" s="131" t="s">
        <v>3</v>
      </c>
      <c r="D19" s="132">
        <v>7.29</v>
      </c>
    </row>
    <row r="20" spans="1:4" x14ac:dyDescent="0.25">
      <c r="A20" s="131">
        <v>97160</v>
      </c>
      <c r="B20" s="131" t="s">
        <v>1491</v>
      </c>
      <c r="C20" s="131" t="s">
        <v>3</v>
      </c>
      <c r="D20" s="132">
        <v>8.7100000000000009</v>
      </c>
    </row>
    <row r="21" spans="1:4" x14ac:dyDescent="0.25">
      <c r="A21" s="131">
        <v>97161</v>
      </c>
      <c r="B21" s="131" t="s">
        <v>1492</v>
      </c>
      <c r="C21" s="131" t="s">
        <v>3</v>
      </c>
      <c r="D21" s="132">
        <v>10.18</v>
      </c>
    </row>
    <row r="22" spans="1:4" x14ac:dyDescent="0.25">
      <c r="A22" s="131">
        <v>97162</v>
      </c>
      <c r="B22" s="131" t="s">
        <v>1493</v>
      </c>
      <c r="C22" s="131" t="s">
        <v>3</v>
      </c>
      <c r="D22" s="132">
        <v>11.63</v>
      </c>
    </row>
    <row r="23" spans="1:4" x14ac:dyDescent="0.25">
      <c r="A23" s="131">
        <v>97163</v>
      </c>
      <c r="B23" s="131" t="s">
        <v>1494</v>
      </c>
      <c r="C23" s="131" t="s">
        <v>3</v>
      </c>
      <c r="D23" s="132">
        <v>13.09</v>
      </c>
    </row>
    <row r="24" spans="1:4" x14ac:dyDescent="0.25">
      <c r="A24" s="131">
        <v>97164</v>
      </c>
      <c r="B24" s="131" t="s">
        <v>1495</v>
      </c>
      <c r="C24" s="131" t="s">
        <v>3</v>
      </c>
      <c r="D24" s="132">
        <v>14.54</v>
      </c>
    </row>
    <row r="25" spans="1:4" x14ac:dyDescent="0.25">
      <c r="A25" s="131">
        <v>97165</v>
      </c>
      <c r="B25" s="131" t="s">
        <v>1496</v>
      </c>
      <c r="C25" s="131" t="s">
        <v>3</v>
      </c>
      <c r="D25" s="132">
        <v>16.02</v>
      </c>
    </row>
    <row r="26" spans="1:4" x14ac:dyDescent="0.25">
      <c r="A26" s="131">
        <v>97166</v>
      </c>
      <c r="B26" s="131" t="s">
        <v>1497</v>
      </c>
      <c r="C26" s="131" t="s">
        <v>3</v>
      </c>
      <c r="D26" s="132">
        <v>20.53</v>
      </c>
    </row>
    <row r="27" spans="1:4" x14ac:dyDescent="0.25">
      <c r="A27" s="131">
        <v>97167</v>
      </c>
      <c r="B27" s="131" t="s">
        <v>1498</v>
      </c>
      <c r="C27" s="131" t="s">
        <v>3</v>
      </c>
      <c r="D27" s="132">
        <v>23.93</v>
      </c>
    </row>
    <row r="28" spans="1:4" x14ac:dyDescent="0.25">
      <c r="A28" s="131">
        <v>97168</v>
      </c>
      <c r="B28" s="131" t="s">
        <v>1499</v>
      </c>
      <c r="C28" s="131" t="s">
        <v>3</v>
      </c>
      <c r="D28" s="132">
        <v>27.08</v>
      </c>
    </row>
    <row r="29" spans="1:4" x14ac:dyDescent="0.25">
      <c r="A29" s="131">
        <v>97169</v>
      </c>
      <c r="B29" s="131" t="s">
        <v>1500</v>
      </c>
      <c r="C29" s="131" t="s">
        <v>3</v>
      </c>
      <c r="D29" s="132">
        <v>30.37</v>
      </c>
    </row>
    <row r="30" spans="1:4" x14ac:dyDescent="0.25">
      <c r="A30" s="131">
        <v>97170</v>
      </c>
      <c r="B30" s="131" t="s">
        <v>1501</v>
      </c>
      <c r="C30" s="131" t="s">
        <v>3</v>
      </c>
      <c r="D30" s="132">
        <v>33.700000000000003</v>
      </c>
    </row>
    <row r="31" spans="1:4" x14ac:dyDescent="0.25">
      <c r="A31" s="131">
        <v>97171</v>
      </c>
      <c r="B31" s="131" t="s">
        <v>1502</v>
      </c>
      <c r="C31" s="131" t="s">
        <v>3</v>
      </c>
      <c r="D31" s="132">
        <v>37.04</v>
      </c>
    </row>
    <row r="32" spans="1:4" x14ac:dyDescent="0.25">
      <c r="A32" s="131">
        <v>97172</v>
      </c>
      <c r="B32" s="131" t="s">
        <v>1503</v>
      </c>
      <c r="C32" s="131" t="s">
        <v>3</v>
      </c>
      <c r="D32" s="132">
        <v>44.07</v>
      </c>
    </row>
    <row r="33" spans="1:4" x14ac:dyDescent="0.25">
      <c r="A33" s="131">
        <v>97173</v>
      </c>
      <c r="B33" s="131" t="s">
        <v>1504</v>
      </c>
      <c r="C33" s="131" t="s">
        <v>3</v>
      </c>
      <c r="D33" s="132">
        <v>43</v>
      </c>
    </row>
    <row r="34" spans="1:4" x14ac:dyDescent="0.25">
      <c r="A34" s="131">
        <v>97174</v>
      </c>
      <c r="B34" s="131" t="s">
        <v>1505</v>
      </c>
      <c r="C34" s="131" t="s">
        <v>3</v>
      </c>
      <c r="D34" s="132">
        <v>49.85</v>
      </c>
    </row>
    <row r="35" spans="1:4" x14ac:dyDescent="0.25">
      <c r="A35" s="131">
        <v>97175</v>
      </c>
      <c r="B35" s="131" t="s">
        <v>1506</v>
      </c>
      <c r="C35" s="131" t="s">
        <v>3</v>
      </c>
      <c r="D35" s="132">
        <v>56.72</v>
      </c>
    </row>
    <row r="36" spans="1:4" x14ac:dyDescent="0.25">
      <c r="A36" s="131">
        <v>97176</v>
      </c>
      <c r="B36" s="131" t="s">
        <v>1507</v>
      </c>
      <c r="C36" s="131" t="s">
        <v>3</v>
      </c>
      <c r="D36" s="132">
        <v>63.57</v>
      </c>
    </row>
    <row r="37" spans="1:4" x14ac:dyDescent="0.25">
      <c r="A37" s="131">
        <v>97177</v>
      </c>
      <c r="B37" s="131" t="s">
        <v>1508</v>
      </c>
      <c r="C37" s="131" t="s">
        <v>3</v>
      </c>
      <c r="D37" s="132">
        <v>77.260000000000005</v>
      </c>
    </row>
    <row r="38" spans="1:4" x14ac:dyDescent="0.25">
      <c r="A38" s="131">
        <v>97178</v>
      </c>
      <c r="B38" s="131" t="s">
        <v>1509</v>
      </c>
      <c r="C38" s="131" t="s">
        <v>3</v>
      </c>
      <c r="D38" s="132">
        <v>90.97</v>
      </c>
    </row>
    <row r="39" spans="1:4" x14ac:dyDescent="0.25">
      <c r="A39" s="131">
        <v>97179</v>
      </c>
      <c r="B39" s="131" t="s">
        <v>1510</v>
      </c>
      <c r="C39" s="131" t="s">
        <v>3</v>
      </c>
      <c r="D39" s="132">
        <v>104.67</v>
      </c>
    </row>
    <row r="40" spans="1:4" x14ac:dyDescent="0.25">
      <c r="A40" s="131">
        <v>97180</v>
      </c>
      <c r="B40" s="131" t="s">
        <v>1511</v>
      </c>
      <c r="C40" s="131" t="s">
        <v>3</v>
      </c>
      <c r="D40" s="132">
        <v>118.36</v>
      </c>
    </row>
    <row r="41" spans="1:4" x14ac:dyDescent="0.25">
      <c r="A41" s="131">
        <v>97181</v>
      </c>
      <c r="B41" s="131" t="s">
        <v>1512</v>
      </c>
      <c r="C41" s="131" t="s">
        <v>3</v>
      </c>
      <c r="D41" s="132">
        <v>136.96</v>
      </c>
    </row>
    <row r="42" spans="1:4" x14ac:dyDescent="0.25">
      <c r="A42" s="131">
        <v>97182</v>
      </c>
      <c r="B42" s="131" t="s">
        <v>1513</v>
      </c>
      <c r="C42" s="131" t="s">
        <v>3</v>
      </c>
      <c r="D42" s="132">
        <v>151.19</v>
      </c>
    </row>
    <row r="43" spans="1:4" x14ac:dyDescent="0.25">
      <c r="A43" s="131">
        <v>97183</v>
      </c>
      <c r="B43" s="131" t="s">
        <v>1514</v>
      </c>
      <c r="C43" s="131" t="s">
        <v>3</v>
      </c>
      <c r="D43" s="132">
        <v>35.15</v>
      </c>
    </row>
    <row r="44" spans="1:4" x14ac:dyDescent="0.25">
      <c r="A44" s="131">
        <v>97184</v>
      </c>
      <c r="B44" s="131" t="s">
        <v>1515</v>
      </c>
      <c r="C44" s="131" t="s">
        <v>3</v>
      </c>
      <c r="D44" s="132">
        <v>40.82</v>
      </c>
    </row>
    <row r="45" spans="1:4" x14ac:dyDescent="0.25">
      <c r="A45" s="131">
        <v>97185</v>
      </c>
      <c r="B45" s="131" t="s">
        <v>1516</v>
      </c>
      <c r="C45" s="131" t="s">
        <v>3</v>
      </c>
      <c r="D45" s="132">
        <v>46.51</v>
      </c>
    </row>
    <row r="46" spans="1:4" x14ac:dyDescent="0.25">
      <c r="A46" s="131">
        <v>97186</v>
      </c>
      <c r="B46" s="131" t="s">
        <v>1517</v>
      </c>
      <c r="C46" s="131" t="s">
        <v>3</v>
      </c>
      <c r="D46" s="132">
        <v>52.18</v>
      </c>
    </row>
    <row r="47" spans="1:4" x14ac:dyDescent="0.25">
      <c r="A47" s="131">
        <v>97187</v>
      </c>
      <c r="B47" s="131" t="s">
        <v>1518</v>
      </c>
      <c r="C47" s="131" t="s">
        <v>3</v>
      </c>
      <c r="D47" s="132">
        <v>63.5</v>
      </c>
    </row>
    <row r="48" spans="1:4" x14ac:dyDescent="0.25">
      <c r="A48" s="131">
        <v>97188</v>
      </c>
      <c r="B48" s="131" t="s">
        <v>1519</v>
      </c>
      <c r="C48" s="131" t="s">
        <v>3</v>
      </c>
      <c r="D48" s="132">
        <v>74.849999999999994</v>
      </c>
    </row>
    <row r="49" spans="1:4" x14ac:dyDescent="0.25">
      <c r="A49" s="131">
        <v>97189</v>
      </c>
      <c r="B49" s="131" t="s">
        <v>1520</v>
      </c>
      <c r="C49" s="131" t="s">
        <v>3</v>
      </c>
      <c r="D49" s="132">
        <v>86.19</v>
      </c>
    </row>
    <row r="50" spans="1:4" x14ac:dyDescent="0.25">
      <c r="A50" s="131">
        <v>97190</v>
      </c>
      <c r="B50" s="131" t="s">
        <v>1521</v>
      </c>
      <c r="C50" s="131" t="s">
        <v>3</v>
      </c>
      <c r="D50" s="132">
        <v>97.51</v>
      </c>
    </row>
    <row r="51" spans="1:4" x14ac:dyDescent="0.25">
      <c r="A51" s="131">
        <v>97191</v>
      </c>
      <c r="B51" s="131" t="s">
        <v>1522</v>
      </c>
      <c r="C51" s="131" t="s">
        <v>3</v>
      </c>
      <c r="D51" s="132">
        <v>112.38</v>
      </c>
    </row>
    <row r="52" spans="1:4" x14ac:dyDescent="0.25">
      <c r="A52" s="131">
        <v>97192</v>
      </c>
      <c r="B52" s="131" t="s">
        <v>1523</v>
      </c>
      <c r="C52" s="131" t="s">
        <v>3</v>
      </c>
      <c r="D52" s="132">
        <v>124.1</v>
      </c>
    </row>
    <row r="53" spans="1:4" x14ac:dyDescent="0.25">
      <c r="A53" s="131">
        <v>90694</v>
      </c>
      <c r="B53" s="131" t="s">
        <v>4075</v>
      </c>
      <c r="C53" s="131" t="s">
        <v>3</v>
      </c>
      <c r="D53" s="132">
        <v>47.44</v>
      </c>
    </row>
    <row r="54" spans="1:4" x14ac:dyDescent="0.25">
      <c r="A54" s="131">
        <v>90695</v>
      </c>
      <c r="B54" s="131" t="s">
        <v>4076</v>
      </c>
      <c r="C54" s="131" t="s">
        <v>3</v>
      </c>
      <c r="D54" s="132">
        <v>90.49</v>
      </c>
    </row>
    <row r="55" spans="1:4" x14ac:dyDescent="0.25">
      <c r="A55" s="131">
        <v>90696</v>
      </c>
      <c r="B55" s="131" t="s">
        <v>4077</v>
      </c>
      <c r="C55" s="131" t="s">
        <v>3</v>
      </c>
      <c r="D55" s="132">
        <v>151.5</v>
      </c>
    </row>
    <row r="56" spans="1:4" x14ac:dyDescent="0.25">
      <c r="A56" s="131">
        <v>90697</v>
      </c>
      <c r="B56" s="131" t="s">
        <v>4078</v>
      </c>
      <c r="C56" s="131" t="s">
        <v>3</v>
      </c>
      <c r="D56" s="132">
        <v>235.33</v>
      </c>
    </row>
    <row r="57" spans="1:4" x14ac:dyDescent="0.25">
      <c r="A57" s="131">
        <v>90698</v>
      </c>
      <c r="B57" s="131" t="s">
        <v>4079</v>
      </c>
      <c r="C57" s="131" t="s">
        <v>3</v>
      </c>
      <c r="D57" s="132">
        <v>360</v>
      </c>
    </row>
    <row r="58" spans="1:4" x14ac:dyDescent="0.25">
      <c r="A58" s="131">
        <v>90699</v>
      </c>
      <c r="B58" s="131" t="s">
        <v>4080</v>
      </c>
      <c r="C58" s="131" t="s">
        <v>3</v>
      </c>
      <c r="D58" s="132">
        <v>506.96</v>
      </c>
    </row>
    <row r="59" spans="1:4" x14ac:dyDescent="0.25">
      <c r="A59" s="131">
        <v>90700</v>
      </c>
      <c r="B59" s="131" t="s">
        <v>4081</v>
      </c>
      <c r="C59" s="131" t="s">
        <v>3</v>
      </c>
      <c r="D59" s="132">
        <v>592.70000000000005</v>
      </c>
    </row>
    <row r="60" spans="1:4" x14ac:dyDescent="0.25">
      <c r="A60" s="131">
        <v>90701</v>
      </c>
      <c r="B60" s="131" t="s">
        <v>4082</v>
      </c>
      <c r="C60" s="131" t="s">
        <v>3</v>
      </c>
      <c r="D60" s="132">
        <v>70.819999999999993</v>
      </c>
    </row>
    <row r="61" spans="1:4" x14ac:dyDescent="0.25">
      <c r="A61" s="131">
        <v>90702</v>
      </c>
      <c r="B61" s="131" t="s">
        <v>4083</v>
      </c>
      <c r="C61" s="131" t="s">
        <v>3</v>
      </c>
      <c r="D61" s="132">
        <v>117.58</v>
      </c>
    </row>
    <row r="62" spans="1:4" x14ac:dyDescent="0.25">
      <c r="A62" s="131">
        <v>90703</v>
      </c>
      <c r="B62" s="131" t="s">
        <v>4084</v>
      </c>
      <c r="C62" s="131" t="s">
        <v>3</v>
      </c>
      <c r="D62" s="132">
        <v>184.39</v>
      </c>
    </row>
    <row r="63" spans="1:4" x14ac:dyDescent="0.25">
      <c r="A63" s="131">
        <v>90704</v>
      </c>
      <c r="B63" s="131" t="s">
        <v>4085</v>
      </c>
      <c r="C63" s="131" t="s">
        <v>3</v>
      </c>
      <c r="D63" s="132">
        <v>274.08</v>
      </c>
    </row>
    <row r="64" spans="1:4" x14ac:dyDescent="0.25">
      <c r="A64" s="131">
        <v>90705</v>
      </c>
      <c r="B64" s="131" t="s">
        <v>4086</v>
      </c>
      <c r="C64" s="131" t="s">
        <v>3</v>
      </c>
      <c r="D64" s="132">
        <v>358.85</v>
      </c>
    </row>
    <row r="65" spans="1:4" x14ac:dyDescent="0.25">
      <c r="A65" s="131">
        <v>90706</v>
      </c>
      <c r="B65" s="131" t="s">
        <v>4087</v>
      </c>
      <c r="C65" s="131" t="s">
        <v>3</v>
      </c>
      <c r="D65" s="132">
        <v>476.43</v>
      </c>
    </row>
    <row r="66" spans="1:4" x14ac:dyDescent="0.25">
      <c r="A66" s="131">
        <v>90708</v>
      </c>
      <c r="B66" s="131" t="s">
        <v>4088</v>
      </c>
      <c r="C66" s="131" t="s">
        <v>3</v>
      </c>
      <c r="D66" s="132">
        <v>798.8</v>
      </c>
    </row>
    <row r="67" spans="1:4" x14ac:dyDescent="0.25">
      <c r="A67" s="131">
        <v>90724</v>
      </c>
      <c r="B67" s="131" t="s">
        <v>4089</v>
      </c>
      <c r="C67" s="131" t="s">
        <v>15645</v>
      </c>
      <c r="D67" s="132">
        <v>22.32</v>
      </c>
    </row>
    <row r="68" spans="1:4" x14ac:dyDescent="0.25">
      <c r="A68" s="131">
        <v>90725</v>
      </c>
      <c r="B68" s="131" t="s">
        <v>4090</v>
      </c>
      <c r="C68" s="131" t="s">
        <v>15645</v>
      </c>
      <c r="D68" s="132">
        <v>27.48</v>
      </c>
    </row>
    <row r="69" spans="1:4" x14ac:dyDescent="0.25">
      <c r="A69" s="131">
        <v>90726</v>
      </c>
      <c r="B69" s="131" t="s">
        <v>4091</v>
      </c>
      <c r="C69" s="131" t="s">
        <v>15645</v>
      </c>
      <c r="D69" s="132">
        <v>32.700000000000003</v>
      </c>
    </row>
    <row r="70" spans="1:4" x14ac:dyDescent="0.25">
      <c r="A70" s="131">
        <v>90727</v>
      </c>
      <c r="B70" s="131" t="s">
        <v>4092</v>
      </c>
      <c r="C70" s="131" t="s">
        <v>15645</v>
      </c>
      <c r="D70" s="132">
        <v>37.85</v>
      </c>
    </row>
    <row r="71" spans="1:4" x14ac:dyDescent="0.25">
      <c r="A71" s="131">
        <v>90728</v>
      </c>
      <c r="B71" s="131" t="s">
        <v>4093</v>
      </c>
      <c r="C71" s="131" t="s">
        <v>15645</v>
      </c>
      <c r="D71" s="132">
        <v>43.02</v>
      </c>
    </row>
    <row r="72" spans="1:4" x14ac:dyDescent="0.25">
      <c r="A72" s="131">
        <v>90729</v>
      </c>
      <c r="B72" s="131" t="s">
        <v>4094</v>
      </c>
      <c r="C72" s="131" t="s">
        <v>15645</v>
      </c>
      <c r="D72" s="132">
        <v>48.17</v>
      </c>
    </row>
    <row r="73" spans="1:4" x14ac:dyDescent="0.25">
      <c r="A73" s="131">
        <v>90730</v>
      </c>
      <c r="B73" s="131" t="s">
        <v>4095</v>
      </c>
      <c r="C73" s="131" t="s">
        <v>15645</v>
      </c>
      <c r="D73" s="132">
        <v>53.34</v>
      </c>
    </row>
    <row r="74" spans="1:4" x14ac:dyDescent="0.25">
      <c r="A74" s="131">
        <v>90731</v>
      </c>
      <c r="B74" s="131" t="s">
        <v>4096</v>
      </c>
      <c r="C74" s="131" t="s">
        <v>15645</v>
      </c>
      <c r="D74" s="132">
        <v>58.49</v>
      </c>
    </row>
    <row r="75" spans="1:4" x14ac:dyDescent="0.25">
      <c r="A75" s="131">
        <v>90732</v>
      </c>
      <c r="B75" s="131" t="s">
        <v>4097</v>
      </c>
      <c r="C75" s="131" t="s">
        <v>15645</v>
      </c>
      <c r="D75" s="132">
        <v>73.97</v>
      </c>
    </row>
    <row r="76" spans="1:4" x14ac:dyDescent="0.25">
      <c r="A76" s="131">
        <v>90733</v>
      </c>
      <c r="B76" s="131" t="s">
        <v>4098</v>
      </c>
      <c r="C76" s="131" t="s">
        <v>3</v>
      </c>
      <c r="D76" s="132">
        <v>3.13</v>
      </c>
    </row>
    <row r="77" spans="1:4" x14ac:dyDescent="0.25">
      <c r="A77" s="131">
        <v>90734</v>
      </c>
      <c r="B77" s="131" t="s">
        <v>4099</v>
      </c>
      <c r="C77" s="131" t="s">
        <v>3</v>
      </c>
      <c r="D77" s="132">
        <v>3.7</v>
      </c>
    </row>
    <row r="78" spans="1:4" x14ac:dyDescent="0.25">
      <c r="A78" s="131">
        <v>90735</v>
      </c>
      <c r="B78" s="131" t="s">
        <v>4100</v>
      </c>
      <c r="C78" s="131" t="s">
        <v>3</v>
      </c>
      <c r="D78" s="132">
        <v>4.28</v>
      </c>
    </row>
    <row r="79" spans="1:4" x14ac:dyDescent="0.25">
      <c r="A79" s="131">
        <v>90736</v>
      </c>
      <c r="B79" s="131" t="s">
        <v>4101</v>
      </c>
      <c r="C79" s="131" t="s">
        <v>3</v>
      </c>
      <c r="D79" s="132">
        <v>4.8600000000000003</v>
      </c>
    </row>
    <row r="80" spans="1:4" x14ac:dyDescent="0.25">
      <c r="A80" s="131">
        <v>90737</v>
      </c>
      <c r="B80" s="131" t="s">
        <v>4102</v>
      </c>
      <c r="C80" s="131" t="s">
        <v>3</v>
      </c>
      <c r="D80" s="132">
        <v>5.43</v>
      </c>
    </row>
    <row r="81" spans="1:4" x14ac:dyDescent="0.25">
      <c r="A81" s="131">
        <v>90738</v>
      </c>
      <c r="B81" s="131" t="s">
        <v>4103</v>
      </c>
      <c r="C81" s="131" t="s">
        <v>3</v>
      </c>
      <c r="D81" s="132">
        <v>6.01</v>
      </c>
    </row>
    <row r="82" spans="1:4" x14ac:dyDescent="0.25">
      <c r="A82" s="131">
        <v>90739</v>
      </c>
      <c r="B82" s="131" t="s">
        <v>4104</v>
      </c>
      <c r="C82" s="131" t="s">
        <v>3</v>
      </c>
      <c r="D82" s="132">
        <v>9.3000000000000007</v>
      </c>
    </row>
    <row r="83" spans="1:4" x14ac:dyDescent="0.25">
      <c r="A83" s="131">
        <v>90740</v>
      </c>
      <c r="B83" s="131" t="s">
        <v>4105</v>
      </c>
      <c r="C83" s="131" t="s">
        <v>3</v>
      </c>
      <c r="D83" s="132">
        <v>4.13</v>
      </c>
    </row>
    <row r="84" spans="1:4" x14ac:dyDescent="0.25">
      <c r="A84" s="131">
        <v>90741</v>
      </c>
      <c r="B84" s="131" t="s">
        <v>4106</v>
      </c>
      <c r="C84" s="131" t="s">
        <v>3</v>
      </c>
      <c r="D84" s="132">
        <v>4.7</v>
      </c>
    </row>
    <row r="85" spans="1:4" x14ac:dyDescent="0.25">
      <c r="A85" s="131">
        <v>90742</v>
      </c>
      <c r="B85" s="131" t="s">
        <v>4107</v>
      </c>
      <c r="C85" s="131" t="s">
        <v>3</v>
      </c>
      <c r="D85" s="132">
        <v>5.28</v>
      </c>
    </row>
    <row r="86" spans="1:4" x14ac:dyDescent="0.25">
      <c r="A86" s="131">
        <v>90743</v>
      </c>
      <c r="B86" s="131" t="s">
        <v>4108</v>
      </c>
      <c r="C86" s="131" t="s">
        <v>3</v>
      </c>
      <c r="D86" s="132">
        <v>5.86</v>
      </c>
    </row>
    <row r="87" spans="1:4" x14ac:dyDescent="0.25">
      <c r="A87" s="131">
        <v>90744</v>
      </c>
      <c r="B87" s="131" t="s">
        <v>4109</v>
      </c>
      <c r="C87" s="131" t="s">
        <v>3</v>
      </c>
      <c r="D87" s="132">
        <v>6.44</v>
      </c>
    </row>
    <row r="88" spans="1:4" x14ac:dyDescent="0.25">
      <c r="A88" s="131">
        <v>90745</v>
      </c>
      <c r="B88" s="131" t="s">
        <v>4110</v>
      </c>
      <c r="C88" s="131" t="s">
        <v>3</v>
      </c>
      <c r="D88" s="132">
        <v>10.37</v>
      </c>
    </row>
    <row r="89" spans="1:4" x14ac:dyDescent="0.25">
      <c r="A89" s="131">
        <v>90746</v>
      </c>
      <c r="B89" s="131" t="s">
        <v>4111</v>
      </c>
      <c r="C89" s="131" t="s">
        <v>3</v>
      </c>
      <c r="D89" s="132">
        <v>3.38</v>
      </c>
    </row>
    <row r="90" spans="1:4" x14ac:dyDescent="0.25">
      <c r="A90" s="131">
        <v>90747</v>
      </c>
      <c r="B90" s="131" t="s">
        <v>4112</v>
      </c>
      <c r="C90" s="131" t="s">
        <v>3</v>
      </c>
      <c r="D90" s="132">
        <v>17.55</v>
      </c>
    </row>
    <row r="91" spans="1:4" x14ac:dyDescent="0.25">
      <c r="A91" s="131">
        <v>94869</v>
      </c>
      <c r="B91" s="131" t="s">
        <v>4113</v>
      </c>
      <c r="C91" s="131" t="s">
        <v>3</v>
      </c>
      <c r="D91" s="132">
        <v>140.63</v>
      </c>
    </row>
    <row r="92" spans="1:4" x14ac:dyDescent="0.25">
      <c r="A92" s="131">
        <v>94870</v>
      </c>
      <c r="B92" s="131" t="s">
        <v>4114</v>
      </c>
      <c r="C92" s="131" t="s">
        <v>3</v>
      </c>
      <c r="D92" s="132">
        <v>1.72</v>
      </c>
    </row>
    <row r="93" spans="1:4" x14ac:dyDescent="0.25">
      <c r="A93" s="131">
        <v>94871</v>
      </c>
      <c r="B93" s="131" t="s">
        <v>4115</v>
      </c>
      <c r="C93" s="131" t="s">
        <v>3</v>
      </c>
      <c r="D93" s="132">
        <v>220.06</v>
      </c>
    </row>
    <row r="94" spans="1:4" x14ac:dyDescent="0.25">
      <c r="A94" s="131">
        <v>94872</v>
      </c>
      <c r="B94" s="131" t="s">
        <v>4116</v>
      </c>
      <c r="C94" s="131" t="s">
        <v>3</v>
      </c>
      <c r="D94" s="132">
        <v>2.4300000000000002</v>
      </c>
    </row>
    <row r="95" spans="1:4" x14ac:dyDescent="0.25">
      <c r="A95" s="131">
        <v>94875</v>
      </c>
      <c r="B95" s="131" t="s">
        <v>4117</v>
      </c>
      <c r="C95" s="131" t="s">
        <v>3</v>
      </c>
      <c r="D95" s="133">
        <v>1297.0899999999999</v>
      </c>
    </row>
    <row r="96" spans="1:4" x14ac:dyDescent="0.25">
      <c r="A96" s="131">
        <v>94876</v>
      </c>
      <c r="B96" s="131" t="s">
        <v>4118</v>
      </c>
      <c r="C96" s="131" t="s">
        <v>3</v>
      </c>
      <c r="D96" s="132">
        <v>29.04</v>
      </c>
    </row>
    <row r="97" spans="1:4" x14ac:dyDescent="0.25">
      <c r="A97" s="131">
        <v>94878</v>
      </c>
      <c r="B97" s="131" t="s">
        <v>4817</v>
      </c>
      <c r="C97" s="131" t="s">
        <v>3</v>
      </c>
      <c r="D97" s="132">
        <v>33.659999999999997</v>
      </c>
    </row>
    <row r="98" spans="1:4" x14ac:dyDescent="0.25">
      <c r="A98" s="131">
        <v>94879</v>
      </c>
      <c r="B98" s="131" t="s">
        <v>4818</v>
      </c>
      <c r="C98" s="131" t="s">
        <v>3</v>
      </c>
      <c r="D98" s="133">
        <v>1996.53</v>
      </c>
    </row>
    <row r="99" spans="1:4" x14ac:dyDescent="0.25">
      <c r="A99" s="131">
        <v>94880</v>
      </c>
      <c r="B99" s="131" t="s">
        <v>4819</v>
      </c>
      <c r="C99" s="131" t="s">
        <v>3</v>
      </c>
      <c r="D99" s="132">
        <v>43.13</v>
      </c>
    </row>
    <row r="100" spans="1:4" x14ac:dyDescent="0.25">
      <c r="A100" s="131">
        <v>94881</v>
      </c>
      <c r="B100" s="131" t="s">
        <v>4820</v>
      </c>
      <c r="C100" s="131" t="s">
        <v>3</v>
      </c>
      <c r="D100" s="133">
        <v>2749.96</v>
      </c>
    </row>
    <row r="101" spans="1:4" x14ac:dyDescent="0.25">
      <c r="A101" s="131">
        <v>94882</v>
      </c>
      <c r="B101" s="131" t="s">
        <v>4821</v>
      </c>
      <c r="C101" s="131" t="s">
        <v>3</v>
      </c>
      <c r="D101" s="132">
        <v>50.23</v>
      </c>
    </row>
    <row r="102" spans="1:4" x14ac:dyDescent="0.25">
      <c r="A102" s="131">
        <v>94884</v>
      </c>
      <c r="B102" s="131" t="s">
        <v>4822</v>
      </c>
      <c r="C102" s="131" t="s">
        <v>3</v>
      </c>
      <c r="D102" s="132">
        <v>64.66</v>
      </c>
    </row>
    <row r="103" spans="1:4" x14ac:dyDescent="0.25">
      <c r="A103" s="131">
        <v>97121</v>
      </c>
      <c r="B103" s="131" t="s">
        <v>1524</v>
      </c>
      <c r="C103" s="131" t="s">
        <v>3</v>
      </c>
      <c r="D103" s="132">
        <v>1.86</v>
      </c>
    </row>
    <row r="104" spans="1:4" x14ac:dyDescent="0.25">
      <c r="A104" s="131">
        <v>97122</v>
      </c>
      <c r="B104" s="131" t="s">
        <v>1525</v>
      </c>
      <c r="C104" s="131" t="s">
        <v>3</v>
      </c>
      <c r="D104" s="132">
        <v>2.59</v>
      </c>
    </row>
    <row r="105" spans="1:4" x14ac:dyDescent="0.25">
      <c r="A105" s="131">
        <v>97123</v>
      </c>
      <c r="B105" s="131" t="s">
        <v>1526</v>
      </c>
      <c r="C105" s="131" t="s">
        <v>3</v>
      </c>
      <c r="D105" s="132">
        <v>3.27</v>
      </c>
    </row>
    <row r="106" spans="1:4" x14ac:dyDescent="0.25">
      <c r="A106" s="131">
        <v>97124</v>
      </c>
      <c r="B106" s="131" t="s">
        <v>1527</v>
      </c>
      <c r="C106" s="131" t="s">
        <v>3</v>
      </c>
      <c r="D106" s="132">
        <v>0.83</v>
      </c>
    </row>
    <row r="107" spans="1:4" x14ac:dyDescent="0.25">
      <c r="A107" s="131">
        <v>97125</v>
      </c>
      <c r="B107" s="131" t="s">
        <v>1528</v>
      </c>
      <c r="C107" s="131" t="s">
        <v>3</v>
      </c>
      <c r="D107" s="132">
        <v>1.17</v>
      </c>
    </row>
    <row r="108" spans="1:4" x14ac:dyDescent="0.25">
      <c r="A108" s="131">
        <v>97126</v>
      </c>
      <c r="B108" s="131" t="s">
        <v>1529</v>
      </c>
      <c r="C108" s="131" t="s">
        <v>3</v>
      </c>
      <c r="D108" s="132">
        <v>1.48</v>
      </c>
    </row>
    <row r="109" spans="1:4" x14ac:dyDescent="0.25">
      <c r="A109" s="131">
        <v>102264</v>
      </c>
      <c r="B109" s="131" t="s">
        <v>4119</v>
      </c>
      <c r="C109" s="131" t="s">
        <v>3</v>
      </c>
      <c r="D109" s="132">
        <v>20.260000000000002</v>
      </c>
    </row>
    <row r="110" spans="1:4" x14ac:dyDescent="0.25">
      <c r="A110" s="131">
        <v>102265</v>
      </c>
      <c r="B110" s="131" t="s">
        <v>4120</v>
      </c>
      <c r="C110" s="131" t="s">
        <v>15645</v>
      </c>
      <c r="D110" s="132">
        <v>94.61</v>
      </c>
    </row>
    <row r="111" spans="1:4" x14ac:dyDescent="0.25">
      <c r="A111" s="131">
        <v>102266</v>
      </c>
      <c r="B111" s="131" t="s">
        <v>4121</v>
      </c>
      <c r="C111" s="131" t="s">
        <v>15645</v>
      </c>
      <c r="D111" s="132">
        <v>104.93</v>
      </c>
    </row>
    <row r="112" spans="1:4" x14ac:dyDescent="0.25">
      <c r="A112" s="131">
        <v>102267</v>
      </c>
      <c r="B112" s="131" t="s">
        <v>4122</v>
      </c>
      <c r="C112" s="131" t="s">
        <v>15645</v>
      </c>
      <c r="D112" s="132">
        <v>120.47</v>
      </c>
    </row>
    <row r="113" spans="1:4" x14ac:dyDescent="0.25">
      <c r="A113" s="131">
        <v>102268</v>
      </c>
      <c r="B113" s="131" t="s">
        <v>4123</v>
      </c>
      <c r="C113" s="131" t="s">
        <v>15645</v>
      </c>
      <c r="D113" s="132">
        <v>135.94999999999999</v>
      </c>
    </row>
    <row r="114" spans="1:4" x14ac:dyDescent="0.25">
      <c r="A114" s="131">
        <v>102269</v>
      </c>
      <c r="B114" s="131" t="s">
        <v>4124</v>
      </c>
      <c r="C114" s="131" t="s">
        <v>15645</v>
      </c>
      <c r="D114" s="132">
        <v>166.9</v>
      </c>
    </row>
    <row r="115" spans="1:4" x14ac:dyDescent="0.25">
      <c r="A115" s="131">
        <v>92833</v>
      </c>
      <c r="B115" s="131" t="s">
        <v>74</v>
      </c>
      <c r="C115" s="131" t="s">
        <v>3</v>
      </c>
      <c r="D115" s="132">
        <v>234.66</v>
      </c>
    </row>
    <row r="116" spans="1:4" x14ac:dyDescent="0.25">
      <c r="A116" s="131">
        <v>92834</v>
      </c>
      <c r="B116" s="131" t="s">
        <v>75</v>
      </c>
      <c r="C116" s="131" t="s">
        <v>3</v>
      </c>
      <c r="D116" s="132">
        <v>9.49</v>
      </c>
    </row>
    <row r="117" spans="1:4" x14ac:dyDescent="0.25">
      <c r="A117" s="131">
        <v>92835</v>
      </c>
      <c r="B117" s="131" t="s">
        <v>76</v>
      </c>
      <c r="C117" s="131" t="s">
        <v>3</v>
      </c>
      <c r="D117" s="132">
        <v>244.85</v>
      </c>
    </row>
    <row r="118" spans="1:4" x14ac:dyDescent="0.25">
      <c r="A118" s="131">
        <v>92836</v>
      </c>
      <c r="B118" s="131" t="s">
        <v>77</v>
      </c>
      <c r="C118" s="131" t="s">
        <v>3</v>
      </c>
      <c r="D118" s="132">
        <v>12.13</v>
      </c>
    </row>
    <row r="119" spans="1:4" x14ac:dyDescent="0.25">
      <c r="A119" s="131">
        <v>92837</v>
      </c>
      <c r="B119" s="131" t="s">
        <v>78</v>
      </c>
      <c r="C119" s="131" t="s">
        <v>3</v>
      </c>
      <c r="D119" s="132">
        <v>436.74</v>
      </c>
    </row>
    <row r="120" spans="1:4" x14ac:dyDescent="0.25">
      <c r="A120" s="131">
        <v>92838</v>
      </c>
      <c r="B120" s="131" t="s">
        <v>79</v>
      </c>
      <c r="C120" s="131" t="s">
        <v>3</v>
      </c>
      <c r="D120" s="132">
        <v>14.52</v>
      </c>
    </row>
    <row r="121" spans="1:4" x14ac:dyDescent="0.25">
      <c r="A121" s="131">
        <v>92839</v>
      </c>
      <c r="B121" s="131" t="s">
        <v>80</v>
      </c>
      <c r="C121" s="131" t="s">
        <v>3</v>
      </c>
      <c r="D121" s="132">
        <v>534.67999999999995</v>
      </c>
    </row>
    <row r="122" spans="1:4" x14ac:dyDescent="0.25">
      <c r="A122" s="131">
        <v>92840</v>
      </c>
      <c r="B122" s="131" t="s">
        <v>81</v>
      </c>
      <c r="C122" s="131" t="s">
        <v>3</v>
      </c>
      <c r="D122" s="132">
        <v>17.23</v>
      </c>
    </row>
    <row r="123" spans="1:4" x14ac:dyDescent="0.25">
      <c r="A123" s="131">
        <v>92841</v>
      </c>
      <c r="B123" s="131" t="s">
        <v>82</v>
      </c>
      <c r="C123" s="131" t="s">
        <v>3</v>
      </c>
      <c r="D123" s="132">
        <v>696.57</v>
      </c>
    </row>
    <row r="124" spans="1:4" x14ac:dyDescent="0.25">
      <c r="A124" s="131">
        <v>92842</v>
      </c>
      <c r="B124" s="131" t="s">
        <v>83</v>
      </c>
      <c r="C124" s="131" t="s">
        <v>3</v>
      </c>
      <c r="D124" s="132">
        <v>19.649999999999999</v>
      </c>
    </row>
    <row r="125" spans="1:4" x14ac:dyDescent="0.25">
      <c r="A125" s="131">
        <v>92843</v>
      </c>
      <c r="B125" s="131" t="s">
        <v>3489</v>
      </c>
      <c r="C125" s="131" t="s">
        <v>3</v>
      </c>
      <c r="D125" s="132">
        <v>719.37</v>
      </c>
    </row>
    <row r="126" spans="1:4" x14ac:dyDescent="0.25">
      <c r="A126" s="131">
        <v>92844</v>
      </c>
      <c r="B126" s="131" t="s">
        <v>84</v>
      </c>
      <c r="C126" s="131" t="s">
        <v>3</v>
      </c>
      <c r="D126" s="132">
        <v>22.36</v>
      </c>
    </row>
    <row r="127" spans="1:4" x14ac:dyDescent="0.25">
      <c r="A127" s="131">
        <v>92845</v>
      </c>
      <c r="B127" s="131" t="s">
        <v>3490</v>
      </c>
      <c r="C127" s="131" t="s">
        <v>3</v>
      </c>
      <c r="D127" s="133">
        <v>1070.8800000000001</v>
      </c>
    </row>
    <row r="128" spans="1:4" x14ac:dyDescent="0.25">
      <c r="A128" s="131">
        <v>92846</v>
      </c>
      <c r="B128" s="131" t="s">
        <v>85</v>
      </c>
      <c r="C128" s="131" t="s">
        <v>3</v>
      </c>
      <c r="D128" s="132">
        <v>24.77</v>
      </c>
    </row>
    <row r="129" spans="1:4" x14ac:dyDescent="0.25">
      <c r="A129" s="131">
        <v>92847</v>
      </c>
      <c r="B129" s="131" t="s">
        <v>86</v>
      </c>
      <c r="C129" s="131" t="s">
        <v>3</v>
      </c>
      <c r="D129" s="133">
        <v>1096.8699999999999</v>
      </c>
    </row>
    <row r="130" spans="1:4" x14ac:dyDescent="0.25">
      <c r="A130" s="131">
        <v>92848</v>
      </c>
      <c r="B130" s="131" t="s">
        <v>87</v>
      </c>
      <c r="C130" s="131" t="s">
        <v>3</v>
      </c>
      <c r="D130" s="132">
        <v>27.49</v>
      </c>
    </row>
    <row r="131" spans="1:4" x14ac:dyDescent="0.25">
      <c r="A131" s="131">
        <v>92849</v>
      </c>
      <c r="B131" s="131" t="s">
        <v>88</v>
      </c>
      <c r="C131" s="131" t="s">
        <v>3</v>
      </c>
      <c r="D131" s="132">
        <v>243.11</v>
      </c>
    </row>
    <row r="132" spans="1:4" x14ac:dyDescent="0.25">
      <c r="A132" s="131">
        <v>92850</v>
      </c>
      <c r="B132" s="131" t="s">
        <v>89</v>
      </c>
      <c r="C132" s="131" t="s">
        <v>3</v>
      </c>
      <c r="D132" s="132">
        <v>17.940000000000001</v>
      </c>
    </row>
    <row r="133" spans="1:4" x14ac:dyDescent="0.25">
      <c r="A133" s="131">
        <v>92851</v>
      </c>
      <c r="B133" s="131" t="s">
        <v>90</v>
      </c>
      <c r="C133" s="131" t="s">
        <v>3</v>
      </c>
      <c r="D133" s="132">
        <v>255.36</v>
      </c>
    </row>
    <row r="134" spans="1:4" x14ac:dyDescent="0.25">
      <c r="A134" s="131">
        <v>92852</v>
      </c>
      <c r="B134" s="131" t="s">
        <v>91</v>
      </c>
      <c r="C134" s="131" t="s">
        <v>3</v>
      </c>
      <c r="D134" s="132">
        <v>22.64</v>
      </c>
    </row>
    <row r="135" spans="1:4" x14ac:dyDescent="0.25">
      <c r="A135" s="131">
        <v>92853</v>
      </c>
      <c r="B135" s="131" t="s">
        <v>92</v>
      </c>
      <c r="C135" s="131" t="s">
        <v>3</v>
      </c>
      <c r="D135" s="132">
        <v>449.79</v>
      </c>
    </row>
    <row r="136" spans="1:4" x14ac:dyDescent="0.25">
      <c r="A136" s="131">
        <v>92854</v>
      </c>
      <c r="B136" s="131" t="s">
        <v>93</v>
      </c>
      <c r="C136" s="131" t="s">
        <v>3</v>
      </c>
      <c r="D136" s="132">
        <v>27.57</v>
      </c>
    </row>
    <row r="137" spans="1:4" x14ac:dyDescent="0.25">
      <c r="A137" s="131">
        <v>92855</v>
      </c>
      <c r="B137" s="131" t="s">
        <v>94</v>
      </c>
      <c r="C137" s="131" t="s">
        <v>3</v>
      </c>
      <c r="D137" s="132">
        <v>549.95000000000005</v>
      </c>
    </row>
    <row r="138" spans="1:4" x14ac:dyDescent="0.25">
      <c r="A138" s="131">
        <v>92856</v>
      </c>
      <c r="B138" s="131" t="s">
        <v>95</v>
      </c>
      <c r="C138" s="131" t="s">
        <v>3</v>
      </c>
      <c r="D138" s="132">
        <v>32.5</v>
      </c>
    </row>
    <row r="139" spans="1:4" x14ac:dyDescent="0.25">
      <c r="A139" s="131">
        <v>92857</v>
      </c>
      <c r="B139" s="131" t="s">
        <v>96</v>
      </c>
      <c r="C139" s="131" t="s">
        <v>3</v>
      </c>
      <c r="D139" s="132">
        <v>714.12</v>
      </c>
    </row>
    <row r="140" spans="1:4" x14ac:dyDescent="0.25">
      <c r="A140" s="131">
        <v>92858</v>
      </c>
      <c r="B140" s="131" t="s">
        <v>97</v>
      </c>
      <c r="C140" s="131" t="s">
        <v>3</v>
      </c>
      <c r="D140" s="132">
        <v>37.200000000000003</v>
      </c>
    </row>
    <row r="141" spans="1:4" x14ac:dyDescent="0.25">
      <c r="A141" s="131">
        <v>92859</v>
      </c>
      <c r="B141" s="131" t="s">
        <v>3491</v>
      </c>
      <c r="C141" s="131" t="s">
        <v>3</v>
      </c>
      <c r="D141" s="132">
        <v>739.24</v>
      </c>
    </row>
    <row r="142" spans="1:4" x14ac:dyDescent="0.25">
      <c r="A142" s="131">
        <v>92860</v>
      </c>
      <c r="B142" s="131" t="s">
        <v>98</v>
      </c>
      <c r="C142" s="131" t="s">
        <v>3</v>
      </c>
      <c r="D142" s="132">
        <v>42.23</v>
      </c>
    </row>
    <row r="143" spans="1:4" x14ac:dyDescent="0.25">
      <c r="A143" s="131">
        <v>92861</v>
      </c>
      <c r="B143" s="131" t="s">
        <v>3492</v>
      </c>
      <c r="C143" s="131" t="s">
        <v>3</v>
      </c>
      <c r="D143" s="133">
        <v>1093.25</v>
      </c>
    </row>
    <row r="144" spans="1:4" x14ac:dyDescent="0.25">
      <c r="A144" s="131">
        <v>92862</v>
      </c>
      <c r="B144" s="131" t="s">
        <v>99</v>
      </c>
      <c r="C144" s="131" t="s">
        <v>3</v>
      </c>
      <c r="D144" s="132">
        <v>47.14</v>
      </c>
    </row>
    <row r="145" spans="1:4" x14ac:dyDescent="0.25">
      <c r="A145" s="131">
        <v>92863</v>
      </c>
      <c r="B145" s="131" t="s">
        <v>100</v>
      </c>
      <c r="C145" s="131" t="s">
        <v>3</v>
      </c>
      <c r="D145" s="133">
        <v>1121.46</v>
      </c>
    </row>
    <row r="146" spans="1:4" x14ac:dyDescent="0.25">
      <c r="A146" s="131">
        <v>92864</v>
      </c>
      <c r="B146" s="131" t="s">
        <v>101</v>
      </c>
      <c r="C146" s="131" t="s">
        <v>3</v>
      </c>
      <c r="D146" s="132">
        <v>52.08</v>
      </c>
    </row>
    <row r="147" spans="1:4" x14ac:dyDescent="0.25">
      <c r="A147" s="131">
        <v>92210</v>
      </c>
      <c r="B147" s="131" t="s">
        <v>102</v>
      </c>
      <c r="C147" s="131" t="s">
        <v>3</v>
      </c>
      <c r="D147" s="132">
        <v>190.09</v>
      </c>
    </row>
    <row r="148" spans="1:4" x14ac:dyDescent="0.25">
      <c r="A148" s="131">
        <v>92211</v>
      </c>
      <c r="B148" s="131" t="s">
        <v>103</v>
      </c>
      <c r="C148" s="131" t="s">
        <v>3</v>
      </c>
      <c r="D148" s="132">
        <v>228.36</v>
      </c>
    </row>
    <row r="149" spans="1:4" x14ac:dyDescent="0.25">
      <c r="A149" s="131">
        <v>92212</v>
      </c>
      <c r="B149" s="131" t="s">
        <v>104</v>
      </c>
      <c r="C149" s="131" t="s">
        <v>3</v>
      </c>
      <c r="D149" s="132">
        <v>341.2</v>
      </c>
    </row>
    <row r="150" spans="1:4" x14ac:dyDescent="0.25">
      <c r="A150" s="131">
        <v>92213</v>
      </c>
      <c r="B150" s="131" t="s">
        <v>105</v>
      </c>
      <c r="C150" s="131" t="s">
        <v>3</v>
      </c>
      <c r="D150" s="132">
        <v>448.76</v>
      </c>
    </row>
    <row r="151" spans="1:4" x14ac:dyDescent="0.25">
      <c r="A151" s="131">
        <v>92214</v>
      </c>
      <c r="B151" s="131" t="s">
        <v>106</v>
      </c>
      <c r="C151" s="131" t="s">
        <v>3</v>
      </c>
      <c r="D151" s="132">
        <v>542.17999999999995</v>
      </c>
    </row>
    <row r="152" spans="1:4" x14ac:dyDescent="0.25">
      <c r="A152" s="131">
        <v>92215</v>
      </c>
      <c r="B152" s="131" t="s">
        <v>107</v>
      </c>
      <c r="C152" s="131" t="s">
        <v>3</v>
      </c>
      <c r="D152" s="132">
        <v>622.41</v>
      </c>
    </row>
    <row r="153" spans="1:4" x14ac:dyDescent="0.25">
      <c r="A153" s="131">
        <v>92216</v>
      </c>
      <c r="B153" s="131" t="s">
        <v>108</v>
      </c>
      <c r="C153" s="131" t="s">
        <v>3</v>
      </c>
      <c r="D153" s="132">
        <v>649.82000000000005</v>
      </c>
    </row>
    <row r="154" spans="1:4" x14ac:dyDescent="0.25">
      <c r="A154" s="131">
        <v>92219</v>
      </c>
      <c r="B154" s="131" t="s">
        <v>109</v>
      </c>
      <c r="C154" s="131" t="s">
        <v>3</v>
      </c>
      <c r="D154" s="132">
        <v>200.62</v>
      </c>
    </row>
    <row r="155" spans="1:4" x14ac:dyDescent="0.25">
      <c r="A155" s="131">
        <v>92220</v>
      </c>
      <c r="B155" s="131" t="s">
        <v>110</v>
      </c>
      <c r="C155" s="131" t="s">
        <v>3</v>
      </c>
      <c r="D155" s="132">
        <v>241.41</v>
      </c>
    </row>
    <row r="156" spans="1:4" x14ac:dyDescent="0.25">
      <c r="A156" s="131">
        <v>92221</v>
      </c>
      <c r="B156" s="131" t="s">
        <v>111</v>
      </c>
      <c r="C156" s="131" t="s">
        <v>3</v>
      </c>
      <c r="D156" s="132">
        <v>356.47</v>
      </c>
    </row>
    <row r="157" spans="1:4" x14ac:dyDescent="0.25">
      <c r="A157" s="131">
        <v>92222</v>
      </c>
      <c r="B157" s="131" t="s">
        <v>112</v>
      </c>
      <c r="C157" s="131" t="s">
        <v>3</v>
      </c>
      <c r="D157" s="132">
        <v>466.53</v>
      </c>
    </row>
    <row r="158" spans="1:4" x14ac:dyDescent="0.25">
      <c r="A158" s="131">
        <v>92223</v>
      </c>
      <c r="B158" s="131" t="s">
        <v>113</v>
      </c>
      <c r="C158" s="131" t="s">
        <v>3</v>
      </c>
      <c r="D158" s="132">
        <v>562.04999999999995</v>
      </c>
    </row>
    <row r="159" spans="1:4" x14ac:dyDescent="0.25">
      <c r="A159" s="131">
        <v>92224</v>
      </c>
      <c r="B159" s="131" t="s">
        <v>114</v>
      </c>
      <c r="C159" s="131" t="s">
        <v>3</v>
      </c>
      <c r="D159" s="132">
        <v>644.46</v>
      </c>
    </row>
    <row r="160" spans="1:4" x14ac:dyDescent="0.25">
      <c r="A160" s="131">
        <v>92226</v>
      </c>
      <c r="B160" s="131" t="s">
        <v>115</v>
      </c>
      <c r="C160" s="131" t="s">
        <v>3</v>
      </c>
      <c r="D160" s="132">
        <v>674.52</v>
      </c>
    </row>
    <row r="161" spans="1:4" x14ac:dyDescent="0.25">
      <c r="A161" s="131">
        <v>92808</v>
      </c>
      <c r="B161" s="131" t="s">
        <v>116</v>
      </c>
      <c r="C161" s="131" t="s">
        <v>3</v>
      </c>
      <c r="D161" s="132">
        <v>42.69</v>
      </c>
    </row>
    <row r="162" spans="1:4" x14ac:dyDescent="0.25">
      <c r="A162" s="131">
        <v>92809</v>
      </c>
      <c r="B162" s="131" t="s">
        <v>117</v>
      </c>
      <c r="C162" s="131" t="s">
        <v>3</v>
      </c>
      <c r="D162" s="132">
        <v>54.76</v>
      </c>
    </row>
    <row r="163" spans="1:4" x14ac:dyDescent="0.25">
      <c r="A163" s="131">
        <v>92810</v>
      </c>
      <c r="B163" s="131" t="s">
        <v>118</v>
      </c>
      <c r="C163" s="131" t="s">
        <v>3</v>
      </c>
      <c r="D163" s="132">
        <v>66.62</v>
      </c>
    </row>
    <row r="164" spans="1:4" x14ac:dyDescent="0.25">
      <c r="A164" s="131">
        <v>92811</v>
      </c>
      <c r="B164" s="131" t="s">
        <v>119</v>
      </c>
      <c r="C164" s="131" t="s">
        <v>3</v>
      </c>
      <c r="D164" s="132">
        <v>79.34</v>
      </c>
    </row>
    <row r="165" spans="1:4" x14ac:dyDescent="0.25">
      <c r="A165" s="131">
        <v>92812</v>
      </c>
      <c r="B165" s="131" t="s">
        <v>120</v>
      </c>
      <c r="C165" s="131" t="s">
        <v>3</v>
      </c>
      <c r="D165" s="132">
        <v>91.84</v>
      </c>
    </row>
    <row r="166" spans="1:4" x14ac:dyDescent="0.25">
      <c r="A166" s="131">
        <v>92813</v>
      </c>
      <c r="B166" s="131" t="s">
        <v>121</v>
      </c>
      <c r="C166" s="131" t="s">
        <v>3</v>
      </c>
      <c r="D166" s="132">
        <v>106.47</v>
      </c>
    </row>
    <row r="167" spans="1:4" x14ac:dyDescent="0.25">
      <c r="A167" s="131">
        <v>92814</v>
      </c>
      <c r="B167" s="131" t="s">
        <v>122</v>
      </c>
      <c r="C167" s="131" t="s">
        <v>3</v>
      </c>
      <c r="D167" s="132">
        <v>121.79</v>
      </c>
    </row>
    <row r="168" spans="1:4" x14ac:dyDescent="0.25">
      <c r="A168" s="131">
        <v>92815</v>
      </c>
      <c r="B168" s="131" t="s">
        <v>123</v>
      </c>
      <c r="C168" s="131" t="s">
        <v>3</v>
      </c>
      <c r="D168" s="132">
        <v>139.30000000000001</v>
      </c>
    </row>
    <row r="169" spans="1:4" x14ac:dyDescent="0.25">
      <c r="A169" s="131">
        <v>92816</v>
      </c>
      <c r="B169" s="131" t="s">
        <v>124</v>
      </c>
      <c r="C169" s="131" t="s">
        <v>3</v>
      </c>
      <c r="D169" s="132">
        <v>936.79</v>
      </c>
    </row>
    <row r="170" spans="1:4" x14ac:dyDescent="0.25">
      <c r="A170" s="131">
        <v>92817</v>
      </c>
      <c r="B170" s="131" t="s">
        <v>125</v>
      </c>
      <c r="C170" s="131" t="s">
        <v>3</v>
      </c>
      <c r="D170" s="132">
        <v>174.31</v>
      </c>
    </row>
    <row r="171" spans="1:4" x14ac:dyDescent="0.25">
      <c r="A171" s="131">
        <v>92818</v>
      </c>
      <c r="B171" s="131" t="s">
        <v>126</v>
      </c>
      <c r="C171" s="131" t="s">
        <v>3</v>
      </c>
      <c r="D171" s="133">
        <v>1339.3</v>
      </c>
    </row>
    <row r="172" spans="1:4" x14ac:dyDescent="0.25">
      <c r="A172" s="131">
        <v>92819</v>
      </c>
      <c r="B172" s="131" t="s">
        <v>127</v>
      </c>
      <c r="C172" s="131" t="s">
        <v>3</v>
      </c>
      <c r="D172" s="132">
        <v>234.63</v>
      </c>
    </row>
    <row r="173" spans="1:4" x14ac:dyDescent="0.25">
      <c r="A173" s="131">
        <v>92820</v>
      </c>
      <c r="B173" s="131" t="s">
        <v>128</v>
      </c>
      <c r="C173" s="131" t="s">
        <v>3</v>
      </c>
      <c r="D173" s="132">
        <v>50.93</v>
      </c>
    </row>
    <row r="174" spans="1:4" x14ac:dyDescent="0.25">
      <c r="A174" s="131">
        <v>92821</v>
      </c>
      <c r="B174" s="131" t="s">
        <v>129</v>
      </c>
      <c r="C174" s="131" t="s">
        <v>3</v>
      </c>
      <c r="D174" s="132">
        <v>65.290000000000006</v>
      </c>
    </row>
    <row r="175" spans="1:4" x14ac:dyDescent="0.25">
      <c r="A175" s="131">
        <v>92822</v>
      </c>
      <c r="B175" s="131" t="s">
        <v>130</v>
      </c>
      <c r="C175" s="131" t="s">
        <v>3</v>
      </c>
      <c r="D175" s="132">
        <v>79.67</v>
      </c>
    </row>
    <row r="176" spans="1:4" x14ac:dyDescent="0.25">
      <c r="A176" s="131">
        <v>92824</v>
      </c>
      <c r="B176" s="131" t="s">
        <v>131</v>
      </c>
      <c r="C176" s="131" t="s">
        <v>3</v>
      </c>
      <c r="D176" s="132">
        <v>94.61</v>
      </c>
    </row>
    <row r="177" spans="1:4" x14ac:dyDescent="0.25">
      <c r="A177" s="131">
        <v>92825</v>
      </c>
      <c r="B177" s="131" t="s">
        <v>132</v>
      </c>
      <c r="C177" s="131" t="s">
        <v>3</v>
      </c>
      <c r="D177" s="132">
        <v>109.61</v>
      </c>
    </row>
    <row r="178" spans="1:4" x14ac:dyDescent="0.25">
      <c r="A178" s="131">
        <v>92826</v>
      </c>
      <c r="B178" s="131" t="s">
        <v>133</v>
      </c>
      <c r="C178" s="131" t="s">
        <v>3</v>
      </c>
      <c r="D178" s="132">
        <v>126.34</v>
      </c>
    </row>
    <row r="179" spans="1:4" x14ac:dyDescent="0.25">
      <c r="A179" s="131">
        <v>92827</v>
      </c>
      <c r="B179" s="131" t="s">
        <v>134</v>
      </c>
      <c r="C179" s="131" t="s">
        <v>3</v>
      </c>
      <c r="D179" s="132">
        <v>143.84</v>
      </c>
    </row>
    <row r="180" spans="1:4" x14ac:dyDescent="0.25">
      <c r="A180" s="131">
        <v>92828</v>
      </c>
      <c r="B180" s="131" t="s">
        <v>135</v>
      </c>
      <c r="C180" s="131" t="s">
        <v>3</v>
      </c>
      <c r="D180" s="132">
        <v>164</v>
      </c>
    </row>
    <row r="181" spans="1:4" x14ac:dyDescent="0.25">
      <c r="A181" s="131">
        <v>92829</v>
      </c>
      <c r="B181" s="131" t="s">
        <v>136</v>
      </c>
      <c r="C181" s="131" t="s">
        <v>3</v>
      </c>
      <c r="D181" s="132">
        <v>965.93</v>
      </c>
    </row>
    <row r="182" spans="1:4" x14ac:dyDescent="0.25">
      <c r="A182" s="131">
        <v>92830</v>
      </c>
      <c r="B182" s="131" t="s">
        <v>137</v>
      </c>
      <c r="C182" s="131" t="s">
        <v>3</v>
      </c>
      <c r="D182" s="132">
        <v>203.45</v>
      </c>
    </row>
    <row r="183" spans="1:4" x14ac:dyDescent="0.25">
      <c r="A183" s="131">
        <v>92831</v>
      </c>
      <c r="B183" s="131" t="s">
        <v>138</v>
      </c>
      <c r="C183" s="131" t="s">
        <v>3</v>
      </c>
      <c r="D183" s="133">
        <v>1375.12</v>
      </c>
    </row>
    <row r="184" spans="1:4" x14ac:dyDescent="0.25">
      <c r="A184" s="131">
        <v>92832</v>
      </c>
      <c r="B184" s="131" t="s">
        <v>139</v>
      </c>
      <c r="C184" s="131" t="s">
        <v>3</v>
      </c>
      <c r="D184" s="132">
        <v>270.45</v>
      </c>
    </row>
    <row r="185" spans="1:4" x14ac:dyDescent="0.25">
      <c r="A185" s="131">
        <v>95565</v>
      </c>
      <c r="B185" s="131" t="s">
        <v>140</v>
      </c>
      <c r="C185" s="131" t="s">
        <v>3</v>
      </c>
      <c r="D185" s="132">
        <v>162.61000000000001</v>
      </c>
    </row>
    <row r="186" spans="1:4" x14ac:dyDescent="0.25">
      <c r="A186" s="131">
        <v>95566</v>
      </c>
      <c r="B186" s="131" t="s">
        <v>141</v>
      </c>
      <c r="C186" s="131" t="s">
        <v>3</v>
      </c>
      <c r="D186" s="132">
        <v>170.85</v>
      </c>
    </row>
    <row r="187" spans="1:4" x14ac:dyDescent="0.25">
      <c r="A187" s="131">
        <v>95567</v>
      </c>
      <c r="B187" s="131" t="s">
        <v>142</v>
      </c>
      <c r="C187" s="131" t="s">
        <v>3</v>
      </c>
      <c r="D187" s="132">
        <v>128.69</v>
      </c>
    </row>
    <row r="188" spans="1:4" x14ac:dyDescent="0.25">
      <c r="A188" s="131">
        <v>95568</v>
      </c>
      <c r="B188" s="131" t="s">
        <v>143</v>
      </c>
      <c r="C188" s="131" t="s">
        <v>3</v>
      </c>
      <c r="D188" s="132">
        <v>156.38999999999999</v>
      </c>
    </row>
    <row r="189" spans="1:4" x14ac:dyDescent="0.25">
      <c r="A189" s="131">
        <v>95569</v>
      </c>
      <c r="B189" s="131" t="s">
        <v>144</v>
      </c>
      <c r="C189" s="131" t="s">
        <v>3</v>
      </c>
      <c r="D189" s="132">
        <v>217.87</v>
      </c>
    </row>
    <row r="190" spans="1:4" x14ac:dyDescent="0.25">
      <c r="A190" s="131">
        <v>95570</v>
      </c>
      <c r="B190" s="131" t="s">
        <v>145</v>
      </c>
      <c r="C190" s="131" t="s">
        <v>3</v>
      </c>
      <c r="D190" s="132">
        <v>136.93</v>
      </c>
    </row>
    <row r="191" spans="1:4" x14ac:dyDescent="0.25">
      <c r="A191" s="131">
        <v>95571</v>
      </c>
      <c r="B191" s="131" t="s">
        <v>146</v>
      </c>
      <c r="C191" s="131" t="s">
        <v>3</v>
      </c>
      <c r="D191" s="132">
        <v>166.92</v>
      </c>
    </row>
    <row r="192" spans="1:4" x14ac:dyDescent="0.25">
      <c r="A192" s="131">
        <v>95572</v>
      </c>
      <c r="B192" s="131" t="s">
        <v>147</v>
      </c>
      <c r="C192" s="131" t="s">
        <v>3</v>
      </c>
      <c r="D192" s="132">
        <v>230.92</v>
      </c>
    </row>
    <row r="193" spans="1:4" x14ac:dyDescent="0.25">
      <c r="A193" s="131">
        <v>97127</v>
      </c>
      <c r="B193" s="131" t="s">
        <v>1530</v>
      </c>
      <c r="C193" s="131" t="s">
        <v>3</v>
      </c>
      <c r="D193" s="132">
        <v>4.7</v>
      </c>
    </row>
    <row r="194" spans="1:4" x14ac:dyDescent="0.25">
      <c r="A194" s="131">
        <v>97128</v>
      </c>
      <c r="B194" s="131" t="s">
        <v>1531</v>
      </c>
      <c r="C194" s="131" t="s">
        <v>3</v>
      </c>
      <c r="D194" s="132">
        <v>10.39</v>
      </c>
    </row>
    <row r="195" spans="1:4" x14ac:dyDescent="0.25">
      <c r="A195" s="131">
        <v>97129</v>
      </c>
      <c r="B195" s="131" t="s">
        <v>1532</v>
      </c>
      <c r="C195" s="131" t="s">
        <v>3</v>
      </c>
      <c r="D195" s="132">
        <v>12.79</v>
      </c>
    </row>
    <row r="196" spans="1:4" x14ac:dyDescent="0.25">
      <c r="A196" s="131">
        <v>97130</v>
      </c>
      <c r="B196" s="131" t="s">
        <v>1533</v>
      </c>
      <c r="C196" s="131" t="s">
        <v>3</v>
      </c>
      <c r="D196" s="132">
        <v>15.18</v>
      </c>
    </row>
    <row r="197" spans="1:4" x14ac:dyDescent="0.25">
      <c r="A197" s="131">
        <v>97131</v>
      </c>
      <c r="B197" s="131" t="s">
        <v>1534</v>
      </c>
      <c r="C197" s="131" t="s">
        <v>3</v>
      </c>
      <c r="D197" s="132">
        <v>17.57</v>
      </c>
    </row>
    <row r="198" spans="1:4" x14ac:dyDescent="0.25">
      <c r="A198" s="131">
        <v>97132</v>
      </c>
      <c r="B198" s="131" t="s">
        <v>1535</v>
      </c>
      <c r="C198" s="131" t="s">
        <v>3</v>
      </c>
      <c r="D198" s="132">
        <v>19.920000000000002</v>
      </c>
    </row>
    <row r="199" spans="1:4" x14ac:dyDescent="0.25">
      <c r="A199" s="131">
        <v>97133</v>
      </c>
      <c r="B199" s="131" t="s">
        <v>1536</v>
      </c>
      <c r="C199" s="131" t="s">
        <v>3</v>
      </c>
      <c r="D199" s="132">
        <v>24.72</v>
      </c>
    </row>
    <row r="200" spans="1:4" x14ac:dyDescent="0.25">
      <c r="A200" s="131">
        <v>97134</v>
      </c>
      <c r="B200" s="131" t="s">
        <v>1537</v>
      </c>
      <c r="C200" s="131" t="s">
        <v>3</v>
      </c>
      <c r="D200" s="132">
        <v>2.14</v>
      </c>
    </row>
    <row r="201" spans="1:4" x14ac:dyDescent="0.25">
      <c r="A201" s="131">
        <v>97135</v>
      </c>
      <c r="B201" s="131" t="s">
        <v>1538</v>
      </c>
      <c r="C201" s="131" t="s">
        <v>3</v>
      </c>
      <c r="D201" s="132">
        <v>5.3</v>
      </c>
    </row>
    <row r="202" spans="1:4" x14ac:dyDescent="0.25">
      <c r="A202" s="131">
        <v>97136</v>
      </c>
      <c r="B202" s="131" t="s">
        <v>1539</v>
      </c>
      <c r="C202" s="131" t="s">
        <v>3</v>
      </c>
      <c r="D202" s="132">
        <v>6.52</v>
      </c>
    </row>
    <row r="203" spans="1:4" x14ac:dyDescent="0.25">
      <c r="A203" s="131">
        <v>97137</v>
      </c>
      <c r="B203" s="131" t="s">
        <v>1540</v>
      </c>
      <c r="C203" s="131" t="s">
        <v>3</v>
      </c>
      <c r="D203" s="132">
        <v>7.74</v>
      </c>
    </row>
    <row r="204" spans="1:4" x14ac:dyDescent="0.25">
      <c r="A204" s="131">
        <v>97138</v>
      </c>
      <c r="B204" s="131" t="s">
        <v>1541</v>
      </c>
      <c r="C204" s="131" t="s">
        <v>3</v>
      </c>
      <c r="D204" s="132">
        <v>8.9700000000000006</v>
      </c>
    </row>
    <row r="205" spans="1:4" x14ac:dyDescent="0.25">
      <c r="A205" s="131">
        <v>97139</v>
      </c>
      <c r="B205" s="131" t="s">
        <v>1542</v>
      </c>
      <c r="C205" s="131" t="s">
        <v>3</v>
      </c>
      <c r="D205" s="132">
        <v>10.17</v>
      </c>
    </row>
    <row r="206" spans="1:4" x14ac:dyDescent="0.25">
      <c r="A206" s="131">
        <v>97140</v>
      </c>
      <c r="B206" s="131" t="s">
        <v>1543</v>
      </c>
      <c r="C206" s="131" t="s">
        <v>3</v>
      </c>
      <c r="D206" s="132">
        <v>12.63</v>
      </c>
    </row>
    <row r="207" spans="1:4" x14ac:dyDescent="0.25">
      <c r="A207" s="131">
        <v>103089</v>
      </c>
      <c r="B207" s="131" t="s">
        <v>5162</v>
      </c>
      <c r="C207" s="131" t="s">
        <v>3</v>
      </c>
      <c r="D207" s="132">
        <v>11.4</v>
      </c>
    </row>
    <row r="208" spans="1:4" x14ac:dyDescent="0.25">
      <c r="A208" s="131">
        <v>103090</v>
      </c>
      <c r="B208" s="131" t="s">
        <v>5163</v>
      </c>
      <c r="C208" s="131" t="s">
        <v>3</v>
      </c>
      <c r="D208" s="132">
        <v>13.62</v>
      </c>
    </row>
    <row r="209" spans="1:4" x14ac:dyDescent="0.25">
      <c r="A209" s="131">
        <v>103091</v>
      </c>
      <c r="B209" s="131" t="s">
        <v>5164</v>
      </c>
      <c r="C209" s="131" t="s">
        <v>3</v>
      </c>
      <c r="D209" s="132">
        <v>19.14</v>
      </c>
    </row>
    <row r="210" spans="1:4" x14ac:dyDescent="0.25">
      <c r="A210" s="131">
        <v>103092</v>
      </c>
      <c r="B210" s="131" t="s">
        <v>5165</v>
      </c>
      <c r="C210" s="131" t="s">
        <v>3</v>
      </c>
      <c r="D210" s="132">
        <v>24.67</v>
      </c>
    </row>
    <row r="211" spans="1:4" x14ac:dyDescent="0.25">
      <c r="A211" s="131">
        <v>103093</v>
      </c>
      <c r="B211" s="131" t="s">
        <v>5166</v>
      </c>
      <c r="C211" s="131" t="s">
        <v>3</v>
      </c>
      <c r="D211" s="132">
        <v>37.71</v>
      </c>
    </row>
    <row r="212" spans="1:4" x14ac:dyDescent="0.25">
      <c r="A212" s="131">
        <v>103094</v>
      </c>
      <c r="B212" s="131" t="s">
        <v>5167</v>
      </c>
      <c r="C212" s="131" t="s">
        <v>3</v>
      </c>
      <c r="D212" s="132">
        <v>43.28</v>
      </c>
    </row>
    <row r="213" spans="1:4" x14ac:dyDescent="0.25">
      <c r="A213" s="131">
        <v>103095</v>
      </c>
      <c r="B213" s="131" t="s">
        <v>5168</v>
      </c>
      <c r="C213" s="131" t="s">
        <v>3</v>
      </c>
      <c r="D213" s="132">
        <v>56.29</v>
      </c>
    </row>
    <row r="214" spans="1:4" x14ac:dyDescent="0.25">
      <c r="A214" s="131">
        <v>103096</v>
      </c>
      <c r="B214" s="131" t="s">
        <v>5169</v>
      </c>
      <c r="C214" s="131" t="s">
        <v>3</v>
      </c>
      <c r="D214" s="132">
        <v>61.85</v>
      </c>
    </row>
    <row r="215" spans="1:4" x14ac:dyDescent="0.25">
      <c r="A215" s="131">
        <v>103097</v>
      </c>
      <c r="B215" s="131" t="s">
        <v>5170</v>
      </c>
      <c r="C215" s="131" t="s">
        <v>3</v>
      </c>
      <c r="D215" s="132">
        <v>74.88</v>
      </c>
    </row>
    <row r="216" spans="1:4" x14ac:dyDescent="0.25">
      <c r="A216" s="131">
        <v>103098</v>
      </c>
      <c r="B216" s="131" t="s">
        <v>5171</v>
      </c>
      <c r="C216" s="131" t="s">
        <v>3</v>
      </c>
      <c r="D216" s="132">
        <v>80.430000000000007</v>
      </c>
    </row>
    <row r="217" spans="1:4" x14ac:dyDescent="0.25">
      <c r="A217" s="131">
        <v>103099</v>
      </c>
      <c r="B217" s="131" t="s">
        <v>5172</v>
      </c>
      <c r="C217" s="131" t="s">
        <v>3</v>
      </c>
      <c r="D217" s="132">
        <v>91.48</v>
      </c>
    </row>
    <row r="218" spans="1:4" x14ac:dyDescent="0.25">
      <c r="A218" s="131">
        <v>103100</v>
      </c>
      <c r="B218" s="131" t="s">
        <v>5173</v>
      </c>
      <c r="C218" s="131" t="s">
        <v>3</v>
      </c>
      <c r="D218" s="132">
        <v>97.62</v>
      </c>
    </row>
    <row r="219" spans="1:4" x14ac:dyDescent="0.25">
      <c r="A219" s="131">
        <v>103101</v>
      </c>
      <c r="B219" s="131" t="s">
        <v>5174</v>
      </c>
      <c r="C219" s="131" t="s">
        <v>3</v>
      </c>
      <c r="D219" s="132">
        <v>107.51</v>
      </c>
    </row>
    <row r="220" spans="1:4" x14ac:dyDescent="0.25">
      <c r="A220" s="131">
        <v>103102</v>
      </c>
      <c r="B220" s="131" t="s">
        <v>5175</v>
      </c>
      <c r="C220" s="131" t="s">
        <v>3</v>
      </c>
      <c r="D220" s="132">
        <v>123.81</v>
      </c>
    </row>
    <row r="221" spans="1:4" x14ac:dyDescent="0.25">
      <c r="A221" s="131">
        <v>103103</v>
      </c>
      <c r="B221" s="131" t="s">
        <v>5176</v>
      </c>
      <c r="C221" s="131" t="s">
        <v>3</v>
      </c>
      <c r="D221" s="132">
        <v>133.69999999999999</v>
      </c>
    </row>
    <row r="222" spans="1:4" x14ac:dyDescent="0.25">
      <c r="A222" s="131">
        <v>103104</v>
      </c>
      <c r="B222" s="131" t="s">
        <v>5177</v>
      </c>
      <c r="C222" s="131" t="s">
        <v>3</v>
      </c>
      <c r="D222" s="132">
        <v>159.9</v>
      </c>
    </row>
    <row r="223" spans="1:4" x14ac:dyDescent="0.25">
      <c r="A223" s="131">
        <v>103105</v>
      </c>
      <c r="B223" s="131" t="s">
        <v>5178</v>
      </c>
      <c r="C223" s="131" t="s">
        <v>15645</v>
      </c>
      <c r="D223" s="132">
        <v>48.09</v>
      </c>
    </row>
    <row r="224" spans="1:4" x14ac:dyDescent="0.25">
      <c r="A224" s="131">
        <v>103106</v>
      </c>
      <c r="B224" s="131" t="s">
        <v>5179</v>
      </c>
      <c r="C224" s="131" t="s">
        <v>15645</v>
      </c>
      <c r="D224" s="132">
        <v>57.36</v>
      </c>
    </row>
    <row r="225" spans="1:4" x14ac:dyDescent="0.25">
      <c r="A225" s="131">
        <v>103107</v>
      </c>
      <c r="B225" s="131" t="s">
        <v>5180</v>
      </c>
      <c r="C225" s="131" t="s">
        <v>15645</v>
      </c>
      <c r="D225" s="132">
        <v>80.540000000000006</v>
      </c>
    </row>
    <row r="226" spans="1:4" x14ac:dyDescent="0.25">
      <c r="A226" s="131">
        <v>103108</v>
      </c>
      <c r="B226" s="131" t="s">
        <v>5181</v>
      </c>
      <c r="C226" s="131" t="s">
        <v>15645</v>
      </c>
      <c r="D226" s="132">
        <v>103.74</v>
      </c>
    </row>
    <row r="227" spans="1:4" x14ac:dyDescent="0.25">
      <c r="A227" s="131">
        <v>103109</v>
      </c>
      <c r="B227" s="131" t="s">
        <v>5182</v>
      </c>
      <c r="C227" s="131" t="s">
        <v>15645</v>
      </c>
      <c r="D227" s="132">
        <v>170.44</v>
      </c>
    </row>
    <row r="228" spans="1:4" x14ac:dyDescent="0.25">
      <c r="A228" s="131">
        <v>103110</v>
      </c>
      <c r="B228" s="131" t="s">
        <v>5183</v>
      </c>
      <c r="C228" s="131" t="s">
        <v>15645</v>
      </c>
      <c r="D228" s="132">
        <v>193.62</v>
      </c>
    </row>
    <row r="229" spans="1:4" x14ac:dyDescent="0.25">
      <c r="A229" s="131">
        <v>103111</v>
      </c>
      <c r="B229" s="131" t="s">
        <v>5184</v>
      </c>
      <c r="C229" s="131" t="s">
        <v>15645</v>
      </c>
      <c r="D229" s="132">
        <v>260.36</v>
      </c>
    </row>
    <row r="230" spans="1:4" x14ac:dyDescent="0.25">
      <c r="A230" s="131">
        <v>103112</v>
      </c>
      <c r="B230" s="131" t="s">
        <v>5185</v>
      </c>
      <c r="C230" s="131" t="s">
        <v>15645</v>
      </c>
      <c r="D230" s="132">
        <v>283.52999999999997</v>
      </c>
    </row>
    <row r="231" spans="1:4" x14ac:dyDescent="0.25">
      <c r="A231" s="131">
        <v>103113</v>
      </c>
      <c r="B231" s="131" t="s">
        <v>5186</v>
      </c>
      <c r="C231" s="131" t="s">
        <v>15645</v>
      </c>
      <c r="D231" s="132">
        <v>350.27</v>
      </c>
    </row>
    <row r="232" spans="1:4" x14ac:dyDescent="0.25">
      <c r="A232" s="131">
        <v>103114</v>
      </c>
      <c r="B232" s="131" t="s">
        <v>5187</v>
      </c>
      <c r="C232" s="131" t="s">
        <v>15645</v>
      </c>
      <c r="D232" s="132">
        <v>373.44</v>
      </c>
    </row>
    <row r="233" spans="1:4" x14ac:dyDescent="0.25">
      <c r="A233" s="131">
        <v>103115</v>
      </c>
      <c r="B233" s="131" t="s">
        <v>5188</v>
      </c>
      <c r="C233" s="131" t="s">
        <v>15645</v>
      </c>
      <c r="D233" s="132">
        <v>419.8</v>
      </c>
    </row>
    <row r="234" spans="1:4" x14ac:dyDescent="0.25">
      <c r="A234" s="131">
        <v>103116</v>
      </c>
      <c r="B234" s="131" t="s">
        <v>5189</v>
      </c>
      <c r="C234" s="131" t="s">
        <v>15645</v>
      </c>
      <c r="D234" s="132">
        <v>509.71</v>
      </c>
    </row>
    <row r="235" spans="1:4" x14ac:dyDescent="0.25">
      <c r="A235" s="131">
        <v>103117</v>
      </c>
      <c r="B235" s="131" t="s">
        <v>5190</v>
      </c>
      <c r="C235" s="131" t="s">
        <v>15645</v>
      </c>
      <c r="D235" s="132">
        <v>556.05999999999995</v>
      </c>
    </row>
    <row r="236" spans="1:4" x14ac:dyDescent="0.25">
      <c r="A236" s="131">
        <v>103118</v>
      </c>
      <c r="B236" s="131" t="s">
        <v>5191</v>
      </c>
      <c r="C236" s="131" t="s">
        <v>15645</v>
      </c>
      <c r="D236" s="132">
        <v>645.97</v>
      </c>
    </row>
    <row r="237" spans="1:4" x14ac:dyDescent="0.25">
      <c r="A237" s="131">
        <v>103119</v>
      </c>
      <c r="B237" s="131" t="s">
        <v>5192</v>
      </c>
      <c r="C237" s="131" t="s">
        <v>15645</v>
      </c>
      <c r="D237" s="132">
        <v>692.33</v>
      </c>
    </row>
    <row r="238" spans="1:4" x14ac:dyDescent="0.25">
      <c r="A238" s="131">
        <v>103120</v>
      </c>
      <c r="B238" s="131" t="s">
        <v>5193</v>
      </c>
      <c r="C238" s="131" t="s">
        <v>15645</v>
      </c>
      <c r="D238" s="132">
        <v>828.6</v>
      </c>
    </row>
    <row r="239" spans="1:4" x14ac:dyDescent="0.25">
      <c r="A239" s="131">
        <v>103121</v>
      </c>
      <c r="B239" s="131" t="s">
        <v>5194</v>
      </c>
      <c r="C239" s="131" t="s">
        <v>15645</v>
      </c>
      <c r="D239" s="132">
        <v>63.11</v>
      </c>
    </row>
    <row r="240" spans="1:4" x14ac:dyDescent="0.25">
      <c r="A240" s="131">
        <v>103122</v>
      </c>
      <c r="B240" s="131" t="s">
        <v>5195</v>
      </c>
      <c r="C240" s="131" t="s">
        <v>15645</v>
      </c>
      <c r="D240" s="132">
        <v>77</v>
      </c>
    </row>
    <row r="241" spans="1:4" x14ac:dyDescent="0.25">
      <c r="A241" s="131">
        <v>103123</v>
      </c>
      <c r="B241" s="131" t="s">
        <v>5196</v>
      </c>
      <c r="C241" s="131" t="s">
        <v>15645</v>
      </c>
      <c r="D241" s="132">
        <v>111.8</v>
      </c>
    </row>
    <row r="242" spans="1:4" x14ac:dyDescent="0.25">
      <c r="A242" s="131">
        <v>103124</v>
      </c>
      <c r="B242" s="131" t="s">
        <v>5197</v>
      </c>
      <c r="C242" s="131" t="s">
        <v>15645</v>
      </c>
      <c r="D242" s="132">
        <v>146.54</v>
      </c>
    </row>
    <row r="243" spans="1:4" x14ac:dyDescent="0.25">
      <c r="A243" s="131">
        <v>103125</v>
      </c>
      <c r="B243" s="131" t="s">
        <v>5198</v>
      </c>
      <c r="C243" s="131" t="s">
        <v>15645</v>
      </c>
      <c r="D243" s="132">
        <v>246.65</v>
      </c>
    </row>
    <row r="244" spans="1:4" x14ac:dyDescent="0.25">
      <c r="A244" s="131">
        <v>103126</v>
      </c>
      <c r="B244" s="131" t="s">
        <v>5199</v>
      </c>
      <c r="C244" s="131" t="s">
        <v>15645</v>
      </c>
      <c r="D244" s="132">
        <v>281.41000000000003</v>
      </c>
    </row>
    <row r="245" spans="1:4" x14ac:dyDescent="0.25">
      <c r="A245" s="131">
        <v>103127</v>
      </c>
      <c r="B245" s="131" t="s">
        <v>5200</v>
      </c>
      <c r="C245" s="131" t="s">
        <v>15645</v>
      </c>
      <c r="D245" s="132">
        <v>381.51</v>
      </c>
    </row>
    <row r="246" spans="1:4" x14ac:dyDescent="0.25">
      <c r="A246" s="131">
        <v>103128</v>
      </c>
      <c r="B246" s="131" t="s">
        <v>5201</v>
      </c>
      <c r="C246" s="131" t="s">
        <v>15645</v>
      </c>
      <c r="D246" s="132">
        <v>416.26</v>
      </c>
    </row>
    <row r="247" spans="1:4" x14ac:dyDescent="0.25">
      <c r="A247" s="131">
        <v>103129</v>
      </c>
      <c r="B247" s="131" t="s">
        <v>5202</v>
      </c>
      <c r="C247" s="131" t="s">
        <v>15645</v>
      </c>
      <c r="D247" s="132">
        <v>516.37</v>
      </c>
    </row>
    <row r="248" spans="1:4" x14ac:dyDescent="0.25">
      <c r="A248" s="131">
        <v>103130</v>
      </c>
      <c r="B248" s="131" t="s">
        <v>5203</v>
      </c>
      <c r="C248" s="131" t="s">
        <v>15645</v>
      </c>
      <c r="D248" s="132">
        <v>551.12</v>
      </c>
    </row>
    <row r="249" spans="1:4" x14ac:dyDescent="0.25">
      <c r="A249" s="131">
        <v>103131</v>
      </c>
      <c r="B249" s="131" t="s">
        <v>5204</v>
      </c>
      <c r="C249" s="131" t="s">
        <v>15645</v>
      </c>
      <c r="D249" s="132">
        <v>620.66</v>
      </c>
    </row>
    <row r="250" spans="1:4" x14ac:dyDescent="0.25">
      <c r="A250" s="131">
        <v>103132</v>
      </c>
      <c r="B250" s="131" t="s">
        <v>5205</v>
      </c>
      <c r="C250" s="131" t="s">
        <v>15645</v>
      </c>
      <c r="D250" s="132">
        <v>755.53</v>
      </c>
    </row>
    <row r="251" spans="1:4" x14ac:dyDescent="0.25">
      <c r="A251" s="131">
        <v>103133</v>
      </c>
      <c r="B251" s="131" t="s">
        <v>5206</v>
      </c>
      <c r="C251" s="131" t="s">
        <v>15645</v>
      </c>
      <c r="D251" s="132">
        <v>825.06</v>
      </c>
    </row>
    <row r="252" spans="1:4" x14ac:dyDescent="0.25">
      <c r="A252" s="131">
        <v>103134</v>
      </c>
      <c r="B252" s="131" t="s">
        <v>5207</v>
      </c>
      <c r="C252" s="131" t="s">
        <v>15645</v>
      </c>
      <c r="D252" s="132">
        <v>959.92</v>
      </c>
    </row>
    <row r="253" spans="1:4" x14ac:dyDescent="0.25">
      <c r="A253" s="131">
        <v>103135</v>
      </c>
      <c r="B253" s="131" t="s">
        <v>5208</v>
      </c>
      <c r="C253" s="131" t="s">
        <v>15645</v>
      </c>
      <c r="D253" s="133">
        <v>1029.46</v>
      </c>
    </row>
    <row r="254" spans="1:4" x14ac:dyDescent="0.25">
      <c r="A254" s="131">
        <v>103136</v>
      </c>
      <c r="B254" s="131" t="s">
        <v>5209</v>
      </c>
      <c r="C254" s="131" t="s">
        <v>15645</v>
      </c>
      <c r="D254" s="133">
        <v>1233.8499999999999</v>
      </c>
    </row>
    <row r="255" spans="1:4" x14ac:dyDescent="0.25">
      <c r="A255" s="131">
        <v>103137</v>
      </c>
      <c r="B255" s="131" t="s">
        <v>5210</v>
      </c>
      <c r="C255" s="131" t="s">
        <v>15645</v>
      </c>
      <c r="D255" s="132">
        <v>33.1</v>
      </c>
    </row>
    <row r="256" spans="1:4" x14ac:dyDescent="0.25">
      <c r="A256" s="131">
        <v>103138</v>
      </c>
      <c r="B256" s="131" t="s">
        <v>5211</v>
      </c>
      <c r="C256" s="131" t="s">
        <v>15645</v>
      </c>
      <c r="D256" s="132">
        <v>37.74</v>
      </c>
    </row>
    <row r="257" spans="1:4" x14ac:dyDescent="0.25">
      <c r="A257" s="131">
        <v>103139</v>
      </c>
      <c r="B257" s="131" t="s">
        <v>5212</v>
      </c>
      <c r="C257" s="131" t="s">
        <v>15645</v>
      </c>
      <c r="D257" s="132">
        <v>49.33</v>
      </c>
    </row>
    <row r="258" spans="1:4" x14ac:dyDescent="0.25">
      <c r="A258" s="131">
        <v>103140</v>
      </c>
      <c r="B258" s="131" t="s">
        <v>5213</v>
      </c>
      <c r="C258" s="131" t="s">
        <v>15645</v>
      </c>
      <c r="D258" s="132">
        <v>60.92</v>
      </c>
    </row>
    <row r="259" spans="1:4" x14ac:dyDescent="0.25">
      <c r="A259" s="131">
        <v>103141</v>
      </c>
      <c r="B259" s="131" t="s">
        <v>5214</v>
      </c>
      <c r="C259" s="131" t="s">
        <v>15645</v>
      </c>
      <c r="D259" s="132">
        <v>94.29</v>
      </c>
    </row>
    <row r="260" spans="1:4" x14ac:dyDescent="0.25">
      <c r="A260" s="131">
        <v>103142</v>
      </c>
      <c r="B260" s="131" t="s">
        <v>5215</v>
      </c>
      <c r="C260" s="131" t="s">
        <v>15645</v>
      </c>
      <c r="D260" s="132">
        <v>105.86</v>
      </c>
    </row>
    <row r="261" spans="1:4" x14ac:dyDescent="0.25">
      <c r="A261" s="131">
        <v>103143</v>
      </c>
      <c r="B261" s="131" t="s">
        <v>5216</v>
      </c>
      <c r="C261" s="131" t="s">
        <v>15645</v>
      </c>
      <c r="D261" s="132">
        <v>139.24</v>
      </c>
    </row>
    <row r="262" spans="1:4" x14ac:dyDescent="0.25">
      <c r="A262" s="131">
        <v>103144</v>
      </c>
      <c r="B262" s="131" t="s">
        <v>5217</v>
      </c>
      <c r="C262" s="131" t="s">
        <v>15645</v>
      </c>
      <c r="D262" s="132">
        <v>150.81</v>
      </c>
    </row>
    <row r="263" spans="1:4" x14ac:dyDescent="0.25">
      <c r="A263" s="131">
        <v>103145</v>
      </c>
      <c r="B263" s="131" t="s">
        <v>5218</v>
      </c>
      <c r="C263" s="131" t="s">
        <v>15645</v>
      </c>
      <c r="D263" s="132">
        <v>184.2</v>
      </c>
    </row>
    <row r="264" spans="1:4" x14ac:dyDescent="0.25">
      <c r="A264" s="131">
        <v>103146</v>
      </c>
      <c r="B264" s="131" t="s">
        <v>5219</v>
      </c>
      <c r="C264" s="131" t="s">
        <v>15645</v>
      </c>
      <c r="D264" s="132">
        <v>195.77</v>
      </c>
    </row>
    <row r="265" spans="1:4" x14ac:dyDescent="0.25">
      <c r="A265" s="131">
        <v>103147</v>
      </c>
      <c r="B265" s="131" t="s">
        <v>5220</v>
      </c>
      <c r="C265" s="131" t="s">
        <v>15645</v>
      </c>
      <c r="D265" s="132">
        <v>218.95</v>
      </c>
    </row>
    <row r="266" spans="1:4" x14ac:dyDescent="0.25">
      <c r="A266" s="131">
        <v>103148</v>
      </c>
      <c r="B266" s="131" t="s">
        <v>5221</v>
      </c>
      <c r="C266" s="131" t="s">
        <v>15645</v>
      </c>
      <c r="D266" s="132">
        <v>263.89999999999998</v>
      </c>
    </row>
    <row r="267" spans="1:4" x14ac:dyDescent="0.25">
      <c r="A267" s="131">
        <v>103149</v>
      </c>
      <c r="B267" s="131" t="s">
        <v>5222</v>
      </c>
      <c r="C267" s="131" t="s">
        <v>15645</v>
      </c>
      <c r="D267" s="132">
        <v>287.08</v>
      </c>
    </row>
    <row r="268" spans="1:4" x14ac:dyDescent="0.25">
      <c r="A268" s="131">
        <v>103150</v>
      </c>
      <c r="B268" s="131" t="s">
        <v>5223</v>
      </c>
      <c r="C268" s="131" t="s">
        <v>15645</v>
      </c>
      <c r="D268" s="132">
        <v>331.99</v>
      </c>
    </row>
    <row r="269" spans="1:4" x14ac:dyDescent="0.25">
      <c r="A269" s="131">
        <v>103151</v>
      </c>
      <c r="B269" s="131" t="s">
        <v>5224</v>
      </c>
      <c r="C269" s="131" t="s">
        <v>15645</v>
      </c>
      <c r="D269" s="132">
        <v>355.22</v>
      </c>
    </row>
    <row r="270" spans="1:4" x14ac:dyDescent="0.25">
      <c r="A270" s="131">
        <v>103152</v>
      </c>
      <c r="B270" s="131" t="s">
        <v>5225</v>
      </c>
      <c r="C270" s="131" t="s">
        <v>15645</v>
      </c>
      <c r="D270" s="132">
        <v>423.34</v>
      </c>
    </row>
    <row r="271" spans="1:4" x14ac:dyDescent="0.25">
      <c r="A271" s="131">
        <v>103372</v>
      </c>
      <c r="B271" s="131" t="s">
        <v>5536</v>
      </c>
      <c r="C271" s="131" t="s">
        <v>3</v>
      </c>
      <c r="D271" s="132">
        <v>5.4</v>
      </c>
    </row>
    <row r="272" spans="1:4" x14ac:dyDescent="0.25">
      <c r="A272" s="131">
        <v>103373</v>
      </c>
      <c r="B272" s="131" t="s">
        <v>5537</v>
      </c>
      <c r="C272" s="131" t="s">
        <v>3</v>
      </c>
      <c r="D272" s="132">
        <v>10.59</v>
      </c>
    </row>
    <row r="273" spans="1:4" x14ac:dyDescent="0.25">
      <c r="A273" s="131">
        <v>103376</v>
      </c>
      <c r="B273" s="131" t="s">
        <v>5538</v>
      </c>
      <c r="C273" s="131" t="s">
        <v>3</v>
      </c>
      <c r="D273" s="132">
        <v>126.36</v>
      </c>
    </row>
    <row r="274" spans="1:4" x14ac:dyDescent="0.25">
      <c r="A274" s="131">
        <v>103377</v>
      </c>
      <c r="B274" s="131" t="s">
        <v>5539</v>
      </c>
      <c r="C274" s="131" t="s">
        <v>3</v>
      </c>
      <c r="D274" s="132">
        <v>270.47000000000003</v>
      </c>
    </row>
    <row r="275" spans="1:4" x14ac:dyDescent="0.25">
      <c r="A275" s="131">
        <v>103379</v>
      </c>
      <c r="B275" s="131" t="s">
        <v>5540</v>
      </c>
      <c r="C275" s="131" t="s">
        <v>3</v>
      </c>
      <c r="D275" s="132">
        <v>421.12</v>
      </c>
    </row>
    <row r="276" spans="1:4" x14ac:dyDescent="0.25">
      <c r="A276" s="131">
        <v>103383</v>
      </c>
      <c r="B276" s="131" t="s">
        <v>5541</v>
      </c>
      <c r="C276" s="131" t="s">
        <v>3</v>
      </c>
      <c r="D276" s="133">
        <v>1032.83</v>
      </c>
    </row>
    <row r="277" spans="1:4" x14ac:dyDescent="0.25">
      <c r="A277" s="131">
        <v>103385</v>
      </c>
      <c r="B277" s="131" t="s">
        <v>5542</v>
      </c>
      <c r="C277" s="131" t="s">
        <v>3</v>
      </c>
      <c r="D277" s="133">
        <v>1665.37</v>
      </c>
    </row>
    <row r="278" spans="1:4" x14ac:dyDescent="0.25">
      <c r="A278" s="131">
        <v>103387</v>
      </c>
      <c r="B278" s="131" t="s">
        <v>5543</v>
      </c>
      <c r="C278" s="131" t="s">
        <v>3</v>
      </c>
      <c r="D278" s="133">
        <v>2921.54</v>
      </c>
    </row>
    <row r="279" spans="1:4" x14ac:dyDescent="0.25">
      <c r="A279" s="131">
        <v>103389</v>
      </c>
      <c r="B279" s="131" t="s">
        <v>5544</v>
      </c>
      <c r="C279" s="131" t="s">
        <v>3</v>
      </c>
      <c r="D279" s="133">
        <v>4344.78</v>
      </c>
    </row>
    <row r="280" spans="1:4" x14ac:dyDescent="0.25">
      <c r="A280" s="131">
        <v>103391</v>
      </c>
      <c r="B280" s="131" t="s">
        <v>5545</v>
      </c>
      <c r="C280" s="131" t="s">
        <v>3</v>
      </c>
      <c r="D280" s="133">
        <v>2862.84</v>
      </c>
    </row>
    <row r="281" spans="1:4" x14ac:dyDescent="0.25">
      <c r="A281" s="131">
        <v>103392</v>
      </c>
      <c r="B281" s="131" t="s">
        <v>5546</v>
      </c>
      <c r="C281" s="131" t="s">
        <v>3</v>
      </c>
      <c r="D281" s="133">
        <v>4678.7</v>
      </c>
    </row>
    <row r="282" spans="1:4" x14ac:dyDescent="0.25">
      <c r="A282" s="131">
        <v>103393</v>
      </c>
      <c r="B282" s="131" t="s">
        <v>5547</v>
      </c>
      <c r="C282" s="131" t="s">
        <v>3</v>
      </c>
      <c r="D282" s="133">
        <v>5160.47</v>
      </c>
    </row>
    <row r="283" spans="1:4" x14ac:dyDescent="0.25">
      <c r="A283" s="131">
        <v>103397</v>
      </c>
      <c r="B283" s="131" t="s">
        <v>5548</v>
      </c>
      <c r="C283" s="131" t="s">
        <v>15645</v>
      </c>
      <c r="D283" s="132">
        <v>3.55</v>
      </c>
    </row>
    <row r="284" spans="1:4" x14ac:dyDescent="0.25">
      <c r="A284" s="131">
        <v>103398</v>
      </c>
      <c r="B284" s="131" t="s">
        <v>5549</v>
      </c>
      <c r="C284" s="131" t="s">
        <v>15645</v>
      </c>
      <c r="D284" s="132">
        <v>5.68</v>
      </c>
    </row>
    <row r="285" spans="1:4" x14ac:dyDescent="0.25">
      <c r="A285" s="131">
        <v>103399</v>
      </c>
      <c r="B285" s="131" t="s">
        <v>5550</v>
      </c>
      <c r="C285" s="131" t="s">
        <v>15645</v>
      </c>
      <c r="D285" s="132">
        <v>11.19</v>
      </c>
    </row>
    <row r="286" spans="1:4" x14ac:dyDescent="0.25">
      <c r="A286" s="131">
        <v>103400</v>
      </c>
      <c r="B286" s="131" t="s">
        <v>5551</v>
      </c>
      <c r="C286" s="131" t="s">
        <v>15645</v>
      </c>
      <c r="D286" s="132">
        <v>15.99</v>
      </c>
    </row>
    <row r="287" spans="1:4" x14ac:dyDescent="0.25">
      <c r="A287" s="131">
        <v>103401</v>
      </c>
      <c r="B287" s="131" t="s">
        <v>5552</v>
      </c>
      <c r="C287" s="131" t="s">
        <v>15645</v>
      </c>
      <c r="D287" s="132">
        <v>19.55</v>
      </c>
    </row>
    <row r="288" spans="1:4" x14ac:dyDescent="0.25">
      <c r="A288" s="131">
        <v>103402</v>
      </c>
      <c r="B288" s="131" t="s">
        <v>5553</v>
      </c>
      <c r="C288" s="131" t="s">
        <v>15645</v>
      </c>
      <c r="D288" s="132">
        <v>28.44</v>
      </c>
    </row>
    <row r="289" spans="1:4" x14ac:dyDescent="0.25">
      <c r="A289" s="131">
        <v>103403</v>
      </c>
      <c r="B289" s="131" t="s">
        <v>5554</v>
      </c>
      <c r="C289" s="131" t="s">
        <v>15645</v>
      </c>
      <c r="D289" s="132">
        <v>31.99</v>
      </c>
    </row>
    <row r="290" spans="1:4" x14ac:dyDescent="0.25">
      <c r="A290" s="131">
        <v>103404</v>
      </c>
      <c r="B290" s="131" t="s">
        <v>5555</v>
      </c>
      <c r="C290" s="131" t="s">
        <v>15645</v>
      </c>
      <c r="D290" s="132">
        <v>35.54</v>
      </c>
    </row>
    <row r="291" spans="1:4" x14ac:dyDescent="0.25">
      <c r="A291" s="131">
        <v>103405</v>
      </c>
      <c r="B291" s="131" t="s">
        <v>5556</v>
      </c>
      <c r="C291" s="131" t="s">
        <v>15645</v>
      </c>
      <c r="D291" s="132">
        <v>39.99</v>
      </c>
    </row>
    <row r="292" spans="1:4" x14ac:dyDescent="0.25">
      <c r="A292" s="131">
        <v>103406</v>
      </c>
      <c r="B292" s="131" t="s">
        <v>5557</v>
      </c>
      <c r="C292" s="131" t="s">
        <v>15645</v>
      </c>
      <c r="D292" s="132">
        <v>44.44</v>
      </c>
    </row>
    <row r="293" spans="1:4" x14ac:dyDescent="0.25">
      <c r="A293" s="131">
        <v>103407</v>
      </c>
      <c r="B293" s="131" t="s">
        <v>5558</v>
      </c>
      <c r="C293" s="131" t="s">
        <v>15645</v>
      </c>
      <c r="D293" s="132">
        <v>49.77</v>
      </c>
    </row>
    <row r="294" spans="1:4" x14ac:dyDescent="0.25">
      <c r="A294" s="131">
        <v>103408</v>
      </c>
      <c r="B294" s="131" t="s">
        <v>5559</v>
      </c>
      <c r="C294" s="131" t="s">
        <v>15645</v>
      </c>
      <c r="D294" s="132">
        <v>55.99</v>
      </c>
    </row>
    <row r="295" spans="1:4" x14ac:dyDescent="0.25">
      <c r="A295" s="131">
        <v>103409</v>
      </c>
      <c r="B295" s="131" t="s">
        <v>5560</v>
      </c>
      <c r="C295" s="131" t="s">
        <v>15645</v>
      </c>
      <c r="D295" s="132">
        <v>63.1</v>
      </c>
    </row>
    <row r="296" spans="1:4" x14ac:dyDescent="0.25">
      <c r="A296" s="131">
        <v>103410</v>
      </c>
      <c r="B296" s="131" t="s">
        <v>5561</v>
      </c>
      <c r="C296" s="131" t="s">
        <v>15645</v>
      </c>
      <c r="D296" s="132">
        <v>71.099999999999994</v>
      </c>
    </row>
    <row r="297" spans="1:4" x14ac:dyDescent="0.25">
      <c r="A297" s="131">
        <v>103411</v>
      </c>
      <c r="B297" s="131" t="s">
        <v>5562</v>
      </c>
      <c r="C297" s="131" t="s">
        <v>15645</v>
      </c>
      <c r="D297" s="132">
        <v>7.1</v>
      </c>
    </row>
    <row r="298" spans="1:4" x14ac:dyDescent="0.25">
      <c r="A298" s="131">
        <v>103412</v>
      </c>
      <c r="B298" s="131" t="s">
        <v>5563</v>
      </c>
      <c r="C298" s="131" t="s">
        <v>15645</v>
      </c>
      <c r="D298" s="132">
        <v>11.37</v>
      </c>
    </row>
    <row r="299" spans="1:4" x14ac:dyDescent="0.25">
      <c r="A299" s="131">
        <v>103413</v>
      </c>
      <c r="B299" s="131" t="s">
        <v>5564</v>
      </c>
      <c r="C299" s="131" t="s">
        <v>15645</v>
      </c>
      <c r="D299" s="132">
        <v>22.39</v>
      </c>
    </row>
    <row r="300" spans="1:4" x14ac:dyDescent="0.25">
      <c r="A300" s="131">
        <v>103414</v>
      </c>
      <c r="B300" s="131" t="s">
        <v>5565</v>
      </c>
      <c r="C300" s="131" t="s">
        <v>15645</v>
      </c>
      <c r="D300" s="132">
        <v>31.99</v>
      </c>
    </row>
    <row r="301" spans="1:4" x14ac:dyDescent="0.25">
      <c r="A301" s="131">
        <v>103415</v>
      </c>
      <c r="B301" s="131" t="s">
        <v>5566</v>
      </c>
      <c r="C301" s="131" t="s">
        <v>15645</v>
      </c>
      <c r="D301" s="132">
        <v>39.1</v>
      </c>
    </row>
    <row r="302" spans="1:4" x14ac:dyDescent="0.25">
      <c r="A302" s="131">
        <v>103416</v>
      </c>
      <c r="B302" s="131" t="s">
        <v>5567</v>
      </c>
      <c r="C302" s="131" t="s">
        <v>15645</v>
      </c>
      <c r="D302" s="132">
        <v>56.88</v>
      </c>
    </row>
    <row r="303" spans="1:4" x14ac:dyDescent="0.25">
      <c r="A303" s="131">
        <v>103417</v>
      </c>
      <c r="B303" s="131" t="s">
        <v>5568</v>
      </c>
      <c r="C303" s="131" t="s">
        <v>15645</v>
      </c>
      <c r="D303" s="132">
        <v>63.99</v>
      </c>
    </row>
    <row r="304" spans="1:4" x14ac:dyDescent="0.25">
      <c r="A304" s="131">
        <v>103418</v>
      </c>
      <c r="B304" s="131" t="s">
        <v>5569</v>
      </c>
      <c r="C304" s="131" t="s">
        <v>15645</v>
      </c>
      <c r="D304" s="132">
        <v>71.099999999999994</v>
      </c>
    </row>
    <row r="305" spans="1:4" x14ac:dyDescent="0.25">
      <c r="A305" s="131">
        <v>103419</v>
      </c>
      <c r="B305" s="131" t="s">
        <v>5570</v>
      </c>
      <c r="C305" s="131" t="s">
        <v>15645</v>
      </c>
      <c r="D305" s="132">
        <v>79.989999999999995</v>
      </c>
    </row>
    <row r="306" spans="1:4" x14ac:dyDescent="0.25">
      <c r="A306" s="131">
        <v>103420</v>
      </c>
      <c r="B306" s="131" t="s">
        <v>5571</v>
      </c>
      <c r="C306" s="131" t="s">
        <v>15645</v>
      </c>
      <c r="D306" s="132">
        <v>88.88</v>
      </c>
    </row>
    <row r="307" spans="1:4" x14ac:dyDescent="0.25">
      <c r="A307" s="131">
        <v>103421</v>
      </c>
      <c r="B307" s="131" t="s">
        <v>5572</v>
      </c>
      <c r="C307" s="131" t="s">
        <v>15645</v>
      </c>
      <c r="D307" s="132">
        <v>99.55</v>
      </c>
    </row>
    <row r="308" spans="1:4" x14ac:dyDescent="0.25">
      <c r="A308" s="131">
        <v>103422</v>
      </c>
      <c r="B308" s="131" t="s">
        <v>5573</v>
      </c>
      <c r="C308" s="131" t="s">
        <v>15645</v>
      </c>
      <c r="D308" s="132">
        <v>111.98</v>
      </c>
    </row>
    <row r="309" spans="1:4" x14ac:dyDescent="0.25">
      <c r="A309" s="131">
        <v>103423</v>
      </c>
      <c r="B309" s="131" t="s">
        <v>5574</v>
      </c>
      <c r="C309" s="131" t="s">
        <v>15645</v>
      </c>
      <c r="D309" s="132">
        <v>126.21</v>
      </c>
    </row>
    <row r="310" spans="1:4" x14ac:dyDescent="0.25">
      <c r="A310" s="131">
        <v>103424</v>
      </c>
      <c r="B310" s="131" t="s">
        <v>5575</v>
      </c>
      <c r="C310" s="131" t="s">
        <v>15645</v>
      </c>
      <c r="D310" s="132">
        <v>142.21</v>
      </c>
    </row>
    <row r="311" spans="1:4" x14ac:dyDescent="0.25">
      <c r="A311" s="131">
        <v>103425</v>
      </c>
      <c r="B311" s="131" t="s">
        <v>5576</v>
      </c>
      <c r="C311" s="131" t="s">
        <v>15645</v>
      </c>
      <c r="D311" s="132">
        <v>15.33</v>
      </c>
    </row>
    <row r="312" spans="1:4" x14ac:dyDescent="0.25">
      <c r="A312" s="131">
        <v>103426</v>
      </c>
      <c r="B312" s="131" t="s">
        <v>5577</v>
      </c>
      <c r="C312" s="131" t="s">
        <v>15645</v>
      </c>
      <c r="D312" s="132">
        <v>18.38</v>
      </c>
    </row>
    <row r="313" spans="1:4" x14ac:dyDescent="0.25">
      <c r="A313" s="131">
        <v>103427</v>
      </c>
      <c r="B313" s="131" t="s">
        <v>5578</v>
      </c>
      <c r="C313" s="131" t="s">
        <v>15645</v>
      </c>
      <c r="D313" s="132">
        <v>36.83</v>
      </c>
    </row>
    <row r="314" spans="1:4" x14ac:dyDescent="0.25">
      <c r="A314" s="131">
        <v>103428</v>
      </c>
      <c r="B314" s="131" t="s">
        <v>5579</v>
      </c>
      <c r="C314" s="131" t="s">
        <v>15645</v>
      </c>
      <c r="D314" s="132">
        <v>246.36</v>
      </c>
    </row>
    <row r="315" spans="1:4" x14ac:dyDescent="0.25">
      <c r="A315" s="131">
        <v>103429</v>
      </c>
      <c r="B315" s="131" t="s">
        <v>5580</v>
      </c>
      <c r="C315" s="131" t="s">
        <v>15645</v>
      </c>
      <c r="D315" s="133">
        <v>2737.06</v>
      </c>
    </row>
    <row r="316" spans="1:4" x14ac:dyDescent="0.25">
      <c r="A316" s="131">
        <v>103430</v>
      </c>
      <c r="B316" s="131" t="s">
        <v>5581</v>
      </c>
      <c r="C316" s="131" t="s">
        <v>15645</v>
      </c>
      <c r="D316" s="132">
        <v>32.97</v>
      </c>
    </row>
    <row r="317" spans="1:4" x14ac:dyDescent="0.25">
      <c r="A317" s="131">
        <v>103431</v>
      </c>
      <c r="B317" s="131" t="s">
        <v>5582</v>
      </c>
      <c r="C317" s="131" t="s">
        <v>15645</v>
      </c>
      <c r="D317" s="132">
        <v>57.77</v>
      </c>
    </row>
    <row r="318" spans="1:4" x14ac:dyDescent="0.25">
      <c r="A318" s="131">
        <v>103432</v>
      </c>
      <c r="B318" s="131" t="s">
        <v>5583</v>
      </c>
      <c r="C318" s="131" t="s">
        <v>15645</v>
      </c>
      <c r="D318" s="133">
        <v>1553.86</v>
      </c>
    </row>
    <row r="319" spans="1:4" x14ac:dyDescent="0.25">
      <c r="A319" s="131">
        <v>103433</v>
      </c>
      <c r="B319" s="131" t="s">
        <v>5584</v>
      </c>
      <c r="C319" s="131" t="s">
        <v>15645</v>
      </c>
      <c r="D319" s="132">
        <v>32.65</v>
      </c>
    </row>
    <row r="320" spans="1:4" x14ac:dyDescent="0.25">
      <c r="A320" s="131">
        <v>103434</v>
      </c>
      <c r="B320" s="131" t="s">
        <v>5585</v>
      </c>
      <c r="C320" s="131" t="s">
        <v>15645</v>
      </c>
      <c r="D320" s="132">
        <v>45.16</v>
      </c>
    </row>
    <row r="321" spans="1:4" x14ac:dyDescent="0.25">
      <c r="A321" s="131">
        <v>103435</v>
      </c>
      <c r="B321" s="131" t="s">
        <v>5586</v>
      </c>
      <c r="C321" s="131" t="s">
        <v>15645</v>
      </c>
      <c r="D321" s="132">
        <v>84.01</v>
      </c>
    </row>
    <row r="322" spans="1:4" x14ac:dyDescent="0.25">
      <c r="A322" s="131">
        <v>103436</v>
      </c>
      <c r="B322" s="131" t="s">
        <v>5587</v>
      </c>
      <c r="C322" s="131" t="s">
        <v>15645</v>
      </c>
      <c r="D322" s="133">
        <v>2200.88</v>
      </c>
    </row>
    <row r="323" spans="1:4" x14ac:dyDescent="0.25">
      <c r="A323" s="131">
        <v>103437</v>
      </c>
      <c r="B323" s="131" t="s">
        <v>5588</v>
      </c>
      <c r="C323" s="131" t="s">
        <v>15645</v>
      </c>
      <c r="D323" s="132">
        <v>174.31</v>
      </c>
    </row>
    <row r="324" spans="1:4" x14ac:dyDescent="0.25">
      <c r="A324" s="131">
        <v>103438</v>
      </c>
      <c r="B324" s="131" t="s">
        <v>5589</v>
      </c>
      <c r="C324" s="131" t="s">
        <v>15645</v>
      </c>
      <c r="D324" s="132">
        <v>174.31</v>
      </c>
    </row>
    <row r="325" spans="1:4" x14ac:dyDescent="0.25">
      <c r="A325" s="131">
        <v>103439</v>
      </c>
      <c r="B325" s="131" t="s">
        <v>5590</v>
      </c>
      <c r="C325" s="131" t="s">
        <v>15645</v>
      </c>
      <c r="D325" s="132">
        <v>205.37</v>
      </c>
    </row>
    <row r="326" spans="1:4" x14ac:dyDescent="0.25">
      <c r="A326" s="131">
        <v>103440</v>
      </c>
      <c r="B326" s="131" t="s">
        <v>5591</v>
      </c>
      <c r="C326" s="131" t="s">
        <v>15645</v>
      </c>
      <c r="D326" s="132">
        <v>392.74</v>
      </c>
    </row>
    <row r="327" spans="1:4" x14ac:dyDescent="0.25">
      <c r="A327" s="131">
        <v>103441</v>
      </c>
      <c r="B327" s="131" t="s">
        <v>5592</v>
      </c>
      <c r="C327" s="131" t="s">
        <v>15645</v>
      </c>
      <c r="D327" s="132">
        <v>397.78</v>
      </c>
    </row>
    <row r="328" spans="1:4" x14ac:dyDescent="0.25">
      <c r="A328" s="131">
        <v>103442</v>
      </c>
      <c r="B328" s="131" t="s">
        <v>5593</v>
      </c>
      <c r="C328" s="131" t="s">
        <v>15645</v>
      </c>
      <c r="D328" s="132">
        <v>519.19000000000005</v>
      </c>
    </row>
    <row r="329" spans="1:4" x14ac:dyDescent="0.25">
      <c r="A329" s="131">
        <v>93206</v>
      </c>
      <c r="B329" s="131" t="s">
        <v>148</v>
      </c>
      <c r="C329" s="131" t="s">
        <v>2</v>
      </c>
      <c r="D329" s="133">
        <v>1166.19</v>
      </c>
    </row>
    <row r="330" spans="1:4" x14ac:dyDescent="0.25">
      <c r="A330" s="131">
        <v>93207</v>
      </c>
      <c r="B330" s="131" t="s">
        <v>149</v>
      </c>
      <c r="C330" s="131" t="s">
        <v>2</v>
      </c>
      <c r="D330" s="133">
        <v>1244.24</v>
      </c>
    </row>
    <row r="331" spans="1:4" x14ac:dyDescent="0.25">
      <c r="A331" s="131">
        <v>93208</v>
      </c>
      <c r="B331" s="131" t="s">
        <v>150</v>
      </c>
      <c r="C331" s="131" t="s">
        <v>2</v>
      </c>
      <c r="D331" s="133">
        <v>1014.69</v>
      </c>
    </row>
    <row r="332" spans="1:4" x14ac:dyDescent="0.25">
      <c r="A332" s="131">
        <v>93209</v>
      </c>
      <c r="B332" s="131" t="s">
        <v>151</v>
      </c>
      <c r="C332" s="131" t="s">
        <v>2</v>
      </c>
      <c r="D332" s="132">
        <v>962.64</v>
      </c>
    </row>
    <row r="333" spans="1:4" x14ac:dyDescent="0.25">
      <c r="A333" s="131">
        <v>93210</v>
      </c>
      <c r="B333" s="131" t="s">
        <v>152</v>
      </c>
      <c r="C333" s="131" t="s">
        <v>2</v>
      </c>
      <c r="D333" s="132">
        <v>630.08000000000004</v>
      </c>
    </row>
    <row r="334" spans="1:4" x14ac:dyDescent="0.25">
      <c r="A334" s="131">
        <v>93211</v>
      </c>
      <c r="B334" s="131" t="s">
        <v>153</v>
      </c>
      <c r="C334" s="131" t="s">
        <v>2</v>
      </c>
      <c r="D334" s="132">
        <v>606.48</v>
      </c>
    </row>
    <row r="335" spans="1:4" x14ac:dyDescent="0.25">
      <c r="A335" s="131">
        <v>93212</v>
      </c>
      <c r="B335" s="131" t="s">
        <v>154</v>
      </c>
      <c r="C335" s="131" t="s">
        <v>2</v>
      </c>
      <c r="D335" s="133">
        <v>1069.7</v>
      </c>
    </row>
    <row r="336" spans="1:4" x14ac:dyDescent="0.25">
      <c r="A336" s="131">
        <v>93213</v>
      </c>
      <c r="B336" s="131" t="s">
        <v>155</v>
      </c>
      <c r="C336" s="131" t="s">
        <v>2</v>
      </c>
      <c r="D336" s="133">
        <v>1017.56</v>
      </c>
    </row>
    <row r="337" spans="1:4" x14ac:dyDescent="0.25">
      <c r="A337" s="131">
        <v>93214</v>
      </c>
      <c r="B337" s="131" t="s">
        <v>16726</v>
      </c>
      <c r="C337" s="131" t="s">
        <v>15645</v>
      </c>
      <c r="D337" s="133">
        <v>7785.72</v>
      </c>
    </row>
    <row r="338" spans="1:4" x14ac:dyDescent="0.25">
      <c r="A338" s="131">
        <v>93243</v>
      </c>
      <c r="B338" s="131" t="s">
        <v>16727</v>
      </c>
      <c r="C338" s="131" t="s">
        <v>15645</v>
      </c>
      <c r="D338" s="133">
        <v>12019.62</v>
      </c>
    </row>
    <row r="339" spans="1:4" x14ac:dyDescent="0.25">
      <c r="A339" s="131">
        <v>93582</v>
      </c>
      <c r="B339" s="131" t="s">
        <v>156</v>
      </c>
      <c r="C339" s="131" t="s">
        <v>2</v>
      </c>
      <c r="D339" s="132">
        <v>307.5</v>
      </c>
    </row>
    <row r="340" spans="1:4" x14ac:dyDescent="0.25">
      <c r="A340" s="131">
        <v>93583</v>
      </c>
      <c r="B340" s="131" t="s">
        <v>157</v>
      </c>
      <c r="C340" s="131" t="s">
        <v>2</v>
      </c>
      <c r="D340" s="132">
        <v>482.95</v>
      </c>
    </row>
    <row r="341" spans="1:4" x14ac:dyDescent="0.25">
      <c r="A341" s="131">
        <v>93584</v>
      </c>
      <c r="B341" s="131" t="s">
        <v>158</v>
      </c>
      <c r="C341" s="131" t="s">
        <v>2</v>
      </c>
      <c r="D341" s="133">
        <v>1008.11</v>
      </c>
    </row>
    <row r="342" spans="1:4" x14ac:dyDescent="0.25">
      <c r="A342" s="131">
        <v>93585</v>
      </c>
      <c r="B342" s="131" t="s">
        <v>159</v>
      </c>
      <c r="C342" s="131" t="s">
        <v>2</v>
      </c>
      <c r="D342" s="133">
        <v>1422.09</v>
      </c>
    </row>
    <row r="343" spans="1:4" x14ac:dyDescent="0.25">
      <c r="A343" s="131">
        <v>98441</v>
      </c>
      <c r="B343" s="131" t="s">
        <v>1544</v>
      </c>
      <c r="C343" s="131" t="s">
        <v>2</v>
      </c>
      <c r="D343" s="132">
        <v>182.44</v>
      </c>
    </row>
    <row r="344" spans="1:4" x14ac:dyDescent="0.25">
      <c r="A344" s="131">
        <v>98442</v>
      </c>
      <c r="B344" s="131" t="s">
        <v>1545</v>
      </c>
      <c r="C344" s="131" t="s">
        <v>2</v>
      </c>
      <c r="D344" s="132">
        <v>185.71</v>
      </c>
    </row>
    <row r="345" spans="1:4" x14ac:dyDescent="0.25">
      <c r="A345" s="131">
        <v>98443</v>
      </c>
      <c r="B345" s="131" t="s">
        <v>1546</v>
      </c>
      <c r="C345" s="131" t="s">
        <v>2</v>
      </c>
      <c r="D345" s="132">
        <v>160.78</v>
      </c>
    </row>
    <row r="346" spans="1:4" x14ac:dyDescent="0.25">
      <c r="A346" s="131">
        <v>98444</v>
      </c>
      <c r="B346" s="131" t="s">
        <v>1547</v>
      </c>
      <c r="C346" s="131" t="s">
        <v>2</v>
      </c>
      <c r="D346" s="132">
        <v>163.11000000000001</v>
      </c>
    </row>
    <row r="347" spans="1:4" x14ac:dyDescent="0.25">
      <c r="A347" s="131">
        <v>98445</v>
      </c>
      <c r="B347" s="131" t="s">
        <v>1548</v>
      </c>
      <c r="C347" s="131" t="s">
        <v>2</v>
      </c>
      <c r="D347" s="132">
        <v>221.74</v>
      </c>
    </row>
    <row r="348" spans="1:4" x14ac:dyDescent="0.25">
      <c r="A348" s="131">
        <v>98446</v>
      </c>
      <c r="B348" s="131" t="s">
        <v>1549</v>
      </c>
      <c r="C348" s="131" t="s">
        <v>2</v>
      </c>
      <c r="D348" s="132">
        <v>285.26</v>
      </c>
    </row>
    <row r="349" spans="1:4" x14ac:dyDescent="0.25">
      <c r="A349" s="131">
        <v>98447</v>
      </c>
      <c r="B349" s="131" t="s">
        <v>1550</v>
      </c>
      <c r="C349" s="131" t="s">
        <v>2</v>
      </c>
      <c r="D349" s="132">
        <v>191.37</v>
      </c>
    </row>
    <row r="350" spans="1:4" x14ac:dyDescent="0.25">
      <c r="A350" s="131">
        <v>98448</v>
      </c>
      <c r="B350" s="131" t="s">
        <v>1551</v>
      </c>
      <c r="C350" s="131" t="s">
        <v>2</v>
      </c>
      <c r="D350" s="132">
        <v>241.55</v>
      </c>
    </row>
    <row r="351" spans="1:4" x14ac:dyDescent="0.25">
      <c r="A351" s="131">
        <v>98449</v>
      </c>
      <c r="B351" s="131" t="s">
        <v>1552</v>
      </c>
      <c r="C351" s="131" t="s">
        <v>2</v>
      </c>
      <c r="D351" s="132">
        <v>219.78</v>
      </c>
    </row>
    <row r="352" spans="1:4" x14ac:dyDescent="0.25">
      <c r="A352" s="131">
        <v>98450</v>
      </c>
      <c r="B352" s="131" t="s">
        <v>1553</v>
      </c>
      <c r="C352" s="131" t="s">
        <v>2</v>
      </c>
      <c r="D352" s="132">
        <v>224.59</v>
      </c>
    </row>
    <row r="353" spans="1:4" x14ac:dyDescent="0.25">
      <c r="A353" s="131">
        <v>98451</v>
      </c>
      <c r="B353" s="131" t="s">
        <v>1554</v>
      </c>
      <c r="C353" s="131" t="s">
        <v>2</v>
      </c>
      <c r="D353" s="132">
        <v>195.28</v>
      </c>
    </row>
    <row r="354" spans="1:4" x14ac:dyDescent="0.25">
      <c r="A354" s="131">
        <v>98452</v>
      </c>
      <c r="B354" s="131" t="s">
        <v>1555</v>
      </c>
      <c r="C354" s="131" t="s">
        <v>2</v>
      </c>
      <c r="D354" s="132">
        <v>198.18</v>
      </c>
    </row>
    <row r="355" spans="1:4" x14ac:dyDescent="0.25">
      <c r="A355" s="131">
        <v>98453</v>
      </c>
      <c r="B355" s="131" t="s">
        <v>1556</v>
      </c>
      <c r="C355" s="131" t="s">
        <v>2</v>
      </c>
      <c r="D355" s="132">
        <v>264.83</v>
      </c>
    </row>
    <row r="356" spans="1:4" x14ac:dyDescent="0.25">
      <c r="A356" s="131">
        <v>98454</v>
      </c>
      <c r="B356" s="131" t="s">
        <v>1557</v>
      </c>
      <c r="C356" s="131" t="s">
        <v>2</v>
      </c>
      <c r="D356" s="132">
        <v>342.24</v>
      </c>
    </row>
    <row r="357" spans="1:4" x14ac:dyDescent="0.25">
      <c r="A357" s="131">
        <v>98455</v>
      </c>
      <c r="B357" s="131" t="s">
        <v>1558</v>
      </c>
      <c r="C357" s="131" t="s">
        <v>2</v>
      </c>
      <c r="D357" s="132">
        <v>231.62</v>
      </c>
    </row>
    <row r="358" spans="1:4" x14ac:dyDescent="0.25">
      <c r="A358" s="131">
        <v>98456</v>
      </c>
      <c r="B358" s="131" t="s">
        <v>1559</v>
      </c>
      <c r="C358" s="131" t="s">
        <v>2</v>
      </c>
      <c r="D358" s="132">
        <v>294.73</v>
      </c>
    </row>
    <row r="359" spans="1:4" x14ac:dyDescent="0.25">
      <c r="A359" s="131">
        <v>98458</v>
      </c>
      <c r="B359" s="131" t="s">
        <v>1560</v>
      </c>
      <c r="C359" s="131" t="s">
        <v>2</v>
      </c>
      <c r="D359" s="132">
        <v>176.64</v>
      </c>
    </row>
    <row r="360" spans="1:4" x14ac:dyDescent="0.25">
      <c r="A360" s="131">
        <v>98459</v>
      </c>
      <c r="B360" s="131" t="s">
        <v>1561</v>
      </c>
      <c r="C360" s="131" t="s">
        <v>2</v>
      </c>
      <c r="D360" s="132">
        <v>133.49</v>
      </c>
    </row>
    <row r="361" spans="1:4" x14ac:dyDescent="0.25">
      <c r="A361" s="131">
        <v>98460</v>
      </c>
      <c r="B361" s="131" t="s">
        <v>1562</v>
      </c>
      <c r="C361" s="131" t="s">
        <v>2</v>
      </c>
      <c r="D361" s="132">
        <v>210.38</v>
      </c>
    </row>
    <row r="362" spans="1:4" x14ac:dyDescent="0.25">
      <c r="A362" s="131">
        <v>98461</v>
      </c>
      <c r="B362" s="131" t="s">
        <v>16728</v>
      </c>
      <c r="C362" s="131" t="s">
        <v>15645</v>
      </c>
      <c r="D362" s="133">
        <v>6951.64</v>
      </c>
    </row>
    <row r="363" spans="1:4" x14ac:dyDescent="0.25">
      <c r="A363" s="131">
        <v>98462</v>
      </c>
      <c r="B363" s="131" t="s">
        <v>16729</v>
      </c>
      <c r="C363" s="131" t="s">
        <v>15645</v>
      </c>
      <c r="D363" s="133">
        <v>10432.48</v>
      </c>
    </row>
    <row r="364" spans="1:4" x14ac:dyDescent="0.25">
      <c r="A364" s="131">
        <v>5631</v>
      </c>
      <c r="B364" s="131" t="s">
        <v>160</v>
      </c>
      <c r="C364" s="131" t="s">
        <v>161</v>
      </c>
      <c r="D364" s="132">
        <v>225.99</v>
      </c>
    </row>
    <row r="365" spans="1:4" x14ac:dyDescent="0.25">
      <c r="A365" s="131">
        <v>5678</v>
      </c>
      <c r="B365" s="131" t="s">
        <v>162</v>
      </c>
      <c r="C365" s="131" t="s">
        <v>161</v>
      </c>
      <c r="D365" s="132">
        <v>156.25</v>
      </c>
    </row>
    <row r="366" spans="1:4" x14ac:dyDescent="0.25">
      <c r="A366" s="131">
        <v>5680</v>
      </c>
      <c r="B366" s="131" t="s">
        <v>163</v>
      </c>
      <c r="C366" s="131" t="s">
        <v>161</v>
      </c>
      <c r="D366" s="132">
        <v>143.38999999999999</v>
      </c>
    </row>
    <row r="367" spans="1:4" x14ac:dyDescent="0.25">
      <c r="A367" s="131">
        <v>5684</v>
      </c>
      <c r="B367" s="131" t="s">
        <v>164</v>
      </c>
      <c r="C367" s="131" t="s">
        <v>161</v>
      </c>
      <c r="D367" s="132">
        <v>160.18</v>
      </c>
    </row>
    <row r="368" spans="1:4" x14ac:dyDescent="0.25">
      <c r="A368" s="131">
        <v>5689</v>
      </c>
      <c r="B368" s="131" t="s">
        <v>165</v>
      </c>
      <c r="C368" s="131" t="s">
        <v>161</v>
      </c>
      <c r="D368" s="132">
        <v>6.69</v>
      </c>
    </row>
    <row r="369" spans="1:4" x14ac:dyDescent="0.25">
      <c r="A369" s="131">
        <v>5795</v>
      </c>
      <c r="B369" s="131" t="s">
        <v>166</v>
      </c>
      <c r="C369" s="131" t="s">
        <v>161</v>
      </c>
      <c r="D369" s="132">
        <v>27.91</v>
      </c>
    </row>
    <row r="370" spans="1:4" x14ac:dyDescent="0.25">
      <c r="A370" s="131">
        <v>5811</v>
      </c>
      <c r="B370" s="131" t="s">
        <v>167</v>
      </c>
      <c r="C370" s="131" t="s">
        <v>161</v>
      </c>
      <c r="D370" s="132">
        <v>202.21</v>
      </c>
    </row>
    <row r="371" spans="1:4" x14ac:dyDescent="0.25">
      <c r="A371" s="131">
        <v>5823</v>
      </c>
      <c r="B371" s="131" t="s">
        <v>168</v>
      </c>
      <c r="C371" s="131" t="s">
        <v>161</v>
      </c>
      <c r="D371" s="132">
        <v>217.86</v>
      </c>
    </row>
    <row r="372" spans="1:4" x14ac:dyDescent="0.25">
      <c r="A372" s="131">
        <v>5824</v>
      </c>
      <c r="B372" s="131" t="s">
        <v>169</v>
      </c>
      <c r="C372" s="131" t="s">
        <v>161</v>
      </c>
      <c r="D372" s="132">
        <v>213.16</v>
      </c>
    </row>
    <row r="373" spans="1:4" x14ac:dyDescent="0.25">
      <c r="A373" s="131">
        <v>5835</v>
      </c>
      <c r="B373" s="131" t="s">
        <v>170</v>
      </c>
      <c r="C373" s="131" t="s">
        <v>161</v>
      </c>
      <c r="D373" s="132">
        <v>342.62</v>
      </c>
    </row>
    <row r="374" spans="1:4" x14ac:dyDescent="0.25">
      <c r="A374" s="131">
        <v>5839</v>
      </c>
      <c r="B374" s="131" t="s">
        <v>171</v>
      </c>
      <c r="C374" s="131" t="s">
        <v>161</v>
      </c>
      <c r="D374" s="132">
        <v>9.89</v>
      </c>
    </row>
    <row r="375" spans="1:4" x14ac:dyDescent="0.25">
      <c r="A375" s="131">
        <v>5843</v>
      </c>
      <c r="B375" s="131" t="s">
        <v>172</v>
      </c>
      <c r="C375" s="131" t="s">
        <v>161</v>
      </c>
      <c r="D375" s="132">
        <v>180.77</v>
      </c>
    </row>
    <row r="376" spans="1:4" x14ac:dyDescent="0.25">
      <c r="A376" s="131">
        <v>5847</v>
      </c>
      <c r="B376" s="131" t="s">
        <v>173</v>
      </c>
      <c r="C376" s="131" t="s">
        <v>161</v>
      </c>
      <c r="D376" s="132">
        <v>261.45999999999998</v>
      </c>
    </row>
    <row r="377" spans="1:4" x14ac:dyDescent="0.25">
      <c r="A377" s="131">
        <v>5851</v>
      </c>
      <c r="B377" s="131" t="s">
        <v>174</v>
      </c>
      <c r="C377" s="131" t="s">
        <v>161</v>
      </c>
      <c r="D377" s="132">
        <v>249.95</v>
      </c>
    </row>
    <row r="378" spans="1:4" x14ac:dyDescent="0.25">
      <c r="A378" s="131">
        <v>5855</v>
      </c>
      <c r="B378" s="131" t="s">
        <v>175</v>
      </c>
      <c r="C378" s="131" t="s">
        <v>161</v>
      </c>
      <c r="D378" s="132">
        <v>653.99</v>
      </c>
    </row>
    <row r="379" spans="1:4" x14ac:dyDescent="0.25">
      <c r="A379" s="131">
        <v>5863</v>
      </c>
      <c r="B379" s="131" t="s">
        <v>176</v>
      </c>
      <c r="C379" s="131" t="s">
        <v>161</v>
      </c>
      <c r="D379" s="132">
        <v>24.36</v>
      </c>
    </row>
    <row r="380" spans="1:4" x14ac:dyDescent="0.25">
      <c r="A380" s="131">
        <v>5867</v>
      </c>
      <c r="B380" s="131" t="s">
        <v>177</v>
      </c>
      <c r="C380" s="131" t="s">
        <v>161</v>
      </c>
      <c r="D380" s="132">
        <v>162.63999999999999</v>
      </c>
    </row>
    <row r="381" spans="1:4" x14ac:dyDescent="0.25">
      <c r="A381" s="131">
        <v>5875</v>
      </c>
      <c r="B381" s="131" t="s">
        <v>178</v>
      </c>
      <c r="C381" s="131" t="s">
        <v>161</v>
      </c>
      <c r="D381" s="132">
        <v>144.69</v>
      </c>
    </row>
    <row r="382" spans="1:4" x14ac:dyDescent="0.25">
      <c r="A382" s="131">
        <v>5879</v>
      </c>
      <c r="B382" s="131" t="s">
        <v>179</v>
      </c>
      <c r="C382" s="131" t="s">
        <v>161</v>
      </c>
      <c r="D382" s="132">
        <v>145.47</v>
      </c>
    </row>
    <row r="383" spans="1:4" x14ac:dyDescent="0.25">
      <c r="A383" s="131">
        <v>5882</v>
      </c>
      <c r="B383" s="131" t="s">
        <v>180</v>
      </c>
      <c r="C383" s="131" t="s">
        <v>161</v>
      </c>
      <c r="D383" s="132">
        <v>121.98</v>
      </c>
    </row>
    <row r="384" spans="1:4" x14ac:dyDescent="0.25">
      <c r="A384" s="131">
        <v>5890</v>
      </c>
      <c r="B384" s="131" t="s">
        <v>181</v>
      </c>
      <c r="C384" s="131" t="s">
        <v>161</v>
      </c>
      <c r="D384" s="132">
        <v>200.24</v>
      </c>
    </row>
    <row r="385" spans="1:4" x14ac:dyDescent="0.25">
      <c r="A385" s="131">
        <v>5894</v>
      </c>
      <c r="B385" s="131" t="s">
        <v>182</v>
      </c>
      <c r="C385" s="131" t="s">
        <v>161</v>
      </c>
      <c r="D385" s="132">
        <v>208.42</v>
      </c>
    </row>
    <row r="386" spans="1:4" x14ac:dyDescent="0.25">
      <c r="A386" s="131">
        <v>5901</v>
      </c>
      <c r="B386" s="131" t="s">
        <v>183</v>
      </c>
      <c r="C386" s="131" t="s">
        <v>161</v>
      </c>
      <c r="D386" s="132">
        <v>311.74</v>
      </c>
    </row>
    <row r="387" spans="1:4" x14ac:dyDescent="0.25">
      <c r="A387" s="131">
        <v>5909</v>
      </c>
      <c r="B387" s="131" t="s">
        <v>184</v>
      </c>
      <c r="C387" s="131" t="s">
        <v>161</v>
      </c>
      <c r="D387" s="132">
        <v>32.44</v>
      </c>
    </row>
    <row r="388" spans="1:4" x14ac:dyDescent="0.25">
      <c r="A388" s="131">
        <v>5921</v>
      </c>
      <c r="B388" s="131" t="s">
        <v>185</v>
      </c>
      <c r="C388" s="131" t="s">
        <v>161</v>
      </c>
      <c r="D388" s="132">
        <v>5.25</v>
      </c>
    </row>
    <row r="389" spans="1:4" x14ac:dyDescent="0.25">
      <c r="A389" s="131">
        <v>5928</v>
      </c>
      <c r="B389" s="131" t="s">
        <v>186</v>
      </c>
      <c r="C389" s="131" t="s">
        <v>161</v>
      </c>
      <c r="D389" s="132">
        <v>272.72000000000003</v>
      </c>
    </row>
    <row r="390" spans="1:4" x14ac:dyDescent="0.25">
      <c r="A390" s="131">
        <v>5932</v>
      </c>
      <c r="B390" s="131" t="s">
        <v>187</v>
      </c>
      <c r="C390" s="131" t="s">
        <v>161</v>
      </c>
      <c r="D390" s="132">
        <v>264.37</v>
      </c>
    </row>
    <row r="391" spans="1:4" x14ac:dyDescent="0.25">
      <c r="A391" s="131">
        <v>5940</v>
      </c>
      <c r="B391" s="131" t="s">
        <v>188</v>
      </c>
      <c r="C391" s="131" t="s">
        <v>161</v>
      </c>
      <c r="D391" s="132">
        <v>216.09</v>
      </c>
    </row>
    <row r="392" spans="1:4" x14ac:dyDescent="0.25">
      <c r="A392" s="131">
        <v>5944</v>
      </c>
      <c r="B392" s="131" t="s">
        <v>189</v>
      </c>
      <c r="C392" s="131" t="s">
        <v>161</v>
      </c>
      <c r="D392" s="132">
        <v>260.56</v>
      </c>
    </row>
    <row r="393" spans="1:4" x14ac:dyDescent="0.25">
      <c r="A393" s="131">
        <v>5953</v>
      </c>
      <c r="B393" s="131" t="s">
        <v>190</v>
      </c>
      <c r="C393" s="131" t="s">
        <v>161</v>
      </c>
      <c r="D393" s="132">
        <v>59.05</v>
      </c>
    </row>
    <row r="394" spans="1:4" x14ac:dyDescent="0.25">
      <c r="A394" s="131">
        <v>6259</v>
      </c>
      <c r="B394" s="131" t="s">
        <v>191</v>
      </c>
      <c r="C394" s="131" t="s">
        <v>161</v>
      </c>
      <c r="D394" s="132">
        <v>251.52</v>
      </c>
    </row>
    <row r="395" spans="1:4" x14ac:dyDescent="0.25">
      <c r="A395" s="131">
        <v>6879</v>
      </c>
      <c r="B395" s="131" t="s">
        <v>192</v>
      </c>
      <c r="C395" s="131" t="s">
        <v>161</v>
      </c>
      <c r="D395" s="132">
        <v>212.81</v>
      </c>
    </row>
    <row r="396" spans="1:4" x14ac:dyDescent="0.25">
      <c r="A396" s="131">
        <v>7030</v>
      </c>
      <c r="B396" s="131" t="s">
        <v>28041</v>
      </c>
      <c r="C396" s="131" t="s">
        <v>161</v>
      </c>
      <c r="D396" s="132">
        <v>263.08999999999997</v>
      </c>
    </row>
    <row r="397" spans="1:4" x14ac:dyDescent="0.25">
      <c r="A397" s="131">
        <v>7042</v>
      </c>
      <c r="B397" s="131" t="s">
        <v>193</v>
      </c>
      <c r="C397" s="131" t="s">
        <v>161</v>
      </c>
      <c r="D397" s="132">
        <v>22.9</v>
      </c>
    </row>
    <row r="398" spans="1:4" x14ac:dyDescent="0.25">
      <c r="A398" s="131">
        <v>7049</v>
      </c>
      <c r="B398" s="131" t="s">
        <v>194</v>
      </c>
      <c r="C398" s="131" t="s">
        <v>161</v>
      </c>
      <c r="D398" s="132">
        <v>222.99</v>
      </c>
    </row>
    <row r="399" spans="1:4" x14ac:dyDescent="0.25">
      <c r="A399" s="131">
        <v>67826</v>
      </c>
      <c r="B399" s="131" t="s">
        <v>195</v>
      </c>
      <c r="C399" s="131" t="s">
        <v>161</v>
      </c>
      <c r="D399" s="132">
        <v>185.3</v>
      </c>
    </row>
    <row r="400" spans="1:4" x14ac:dyDescent="0.25">
      <c r="A400" s="131">
        <v>73417</v>
      </c>
      <c r="B400" s="131" t="s">
        <v>196</v>
      </c>
      <c r="C400" s="131" t="s">
        <v>161</v>
      </c>
      <c r="D400" s="132">
        <v>188.27</v>
      </c>
    </row>
    <row r="401" spans="1:4" x14ac:dyDescent="0.25">
      <c r="A401" s="131">
        <v>73436</v>
      </c>
      <c r="B401" s="131" t="s">
        <v>197</v>
      </c>
      <c r="C401" s="131" t="s">
        <v>161</v>
      </c>
      <c r="D401" s="132">
        <v>163.46</v>
      </c>
    </row>
    <row r="402" spans="1:4" x14ac:dyDescent="0.25">
      <c r="A402" s="131">
        <v>73467</v>
      </c>
      <c r="B402" s="131" t="s">
        <v>198</v>
      </c>
      <c r="C402" s="131" t="s">
        <v>161</v>
      </c>
      <c r="D402" s="132">
        <v>244.63</v>
      </c>
    </row>
    <row r="403" spans="1:4" x14ac:dyDescent="0.25">
      <c r="A403" s="131">
        <v>73536</v>
      </c>
      <c r="B403" s="131" t="s">
        <v>199</v>
      </c>
      <c r="C403" s="131" t="s">
        <v>161</v>
      </c>
      <c r="D403" s="132">
        <v>19.38</v>
      </c>
    </row>
    <row r="404" spans="1:4" x14ac:dyDescent="0.25">
      <c r="A404" s="131">
        <v>83362</v>
      </c>
      <c r="B404" s="131" t="s">
        <v>28042</v>
      </c>
      <c r="C404" s="131" t="s">
        <v>161</v>
      </c>
      <c r="D404" s="132">
        <v>270.77999999999997</v>
      </c>
    </row>
    <row r="405" spans="1:4" x14ac:dyDescent="0.25">
      <c r="A405" s="131">
        <v>83765</v>
      </c>
      <c r="B405" s="131" t="s">
        <v>200</v>
      </c>
      <c r="C405" s="131" t="s">
        <v>161</v>
      </c>
      <c r="D405" s="132">
        <v>98.44</v>
      </c>
    </row>
    <row r="406" spans="1:4" x14ac:dyDescent="0.25">
      <c r="A406" s="131">
        <v>87445</v>
      </c>
      <c r="B406" s="131" t="s">
        <v>28043</v>
      </c>
      <c r="C406" s="131" t="s">
        <v>161</v>
      </c>
      <c r="D406" s="132">
        <v>5.4</v>
      </c>
    </row>
    <row r="407" spans="1:4" x14ac:dyDescent="0.25">
      <c r="A407" s="131">
        <v>88386</v>
      </c>
      <c r="B407" s="131" t="s">
        <v>28044</v>
      </c>
      <c r="C407" s="131" t="s">
        <v>161</v>
      </c>
      <c r="D407" s="132">
        <v>5.17</v>
      </c>
    </row>
    <row r="408" spans="1:4" x14ac:dyDescent="0.25">
      <c r="A408" s="131">
        <v>88393</v>
      </c>
      <c r="B408" s="131" t="s">
        <v>28045</v>
      </c>
      <c r="C408" s="131" t="s">
        <v>161</v>
      </c>
      <c r="D408" s="132">
        <v>7.06</v>
      </c>
    </row>
    <row r="409" spans="1:4" x14ac:dyDescent="0.25">
      <c r="A409" s="131">
        <v>88399</v>
      </c>
      <c r="B409" s="131" t="s">
        <v>28046</v>
      </c>
      <c r="C409" s="131" t="s">
        <v>161</v>
      </c>
      <c r="D409" s="132">
        <v>3.89</v>
      </c>
    </row>
    <row r="410" spans="1:4" x14ac:dyDescent="0.25">
      <c r="A410" s="131">
        <v>88418</v>
      </c>
      <c r="B410" s="131" t="s">
        <v>201</v>
      </c>
      <c r="C410" s="131" t="s">
        <v>161</v>
      </c>
      <c r="D410" s="132">
        <v>16.37</v>
      </c>
    </row>
    <row r="411" spans="1:4" x14ac:dyDescent="0.25">
      <c r="A411" s="131">
        <v>88433</v>
      </c>
      <c r="B411" s="131" t="s">
        <v>202</v>
      </c>
      <c r="C411" s="131" t="s">
        <v>161</v>
      </c>
      <c r="D411" s="132">
        <v>21.39</v>
      </c>
    </row>
    <row r="412" spans="1:4" x14ac:dyDescent="0.25">
      <c r="A412" s="131">
        <v>88830</v>
      </c>
      <c r="B412" s="131" t="s">
        <v>28047</v>
      </c>
      <c r="C412" s="131" t="s">
        <v>161</v>
      </c>
      <c r="D412" s="132">
        <v>2</v>
      </c>
    </row>
    <row r="413" spans="1:4" x14ac:dyDescent="0.25">
      <c r="A413" s="131">
        <v>88843</v>
      </c>
      <c r="B413" s="131" t="s">
        <v>203</v>
      </c>
      <c r="C413" s="131" t="s">
        <v>161</v>
      </c>
      <c r="D413" s="132">
        <v>210.65</v>
      </c>
    </row>
    <row r="414" spans="1:4" x14ac:dyDescent="0.25">
      <c r="A414" s="131">
        <v>88907</v>
      </c>
      <c r="B414" s="131" t="s">
        <v>204</v>
      </c>
      <c r="C414" s="131" t="s">
        <v>161</v>
      </c>
      <c r="D414" s="132">
        <v>265.24</v>
      </c>
    </row>
    <row r="415" spans="1:4" x14ac:dyDescent="0.25">
      <c r="A415" s="131">
        <v>89021</v>
      </c>
      <c r="B415" s="131" t="s">
        <v>205</v>
      </c>
      <c r="C415" s="131" t="s">
        <v>161</v>
      </c>
      <c r="D415" s="132">
        <v>2.73</v>
      </c>
    </row>
    <row r="416" spans="1:4" x14ac:dyDescent="0.25">
      <c r="A416" s="131">
        <v>89028</v>
      </c>
      <c r="B416" s="131" t="s">
        <v>28048</v>
      </c>
      <c r="C416" s="131" t="s">
        <v>161</v>
      </c>
      <c r="D416" s="132">
        <v>177.08</v>
      </c>
    </row>
    <row r="417" spans="1:4" x14ac:dyDescent="0.25">
      <c r="A417" s="131">
        <v>89032</v>
      </c>
      <c r="B417" s="131" t="s">
        <v>206</v>
      </c>
      <c r="C417" s="131" t="s">
        <v>161</v>
      </c>
      <c r="D417" s="132">
        <v>190.79</v>
      </c>
    </row>
    <row r="418" spans="1:4" x14ac:dyDescent="0.25">
      <c r="A418" s="131">
        <v>89035</v>
      </c>
      <c r="B418" s="131" t="s">
        <v>207</v>
      </c>
      <c r="C418" s="131" t="s">
        <v>161</v>
      </c>
      <c r="D418" s="132">
        <v>137.97</v>
      </c>
    </row>
    <row r="419" spans="1:4" x14ac:dyDescent="0.25">
      <c r="A419" s="131">
        <v>89225</v>
      </c>
      <c r="B419" s="131" t="s">
        <v>28049</v>
      </c>
      <c r="C419" s="131" t="s">
        <v>161</v>
      </c>
      <c r="D419" s="132">
        <v>5.81</v>
      </c>
    </row>
    <row r="420" spans="1:4" x14ac:dyDescent="0.25">
      <c r="A420" s="131">
        <v>89234</v>
      </c>
      <c r="B420" s="131" t="s">
        <v>208</v>
      </c>
      <c r="C420" s="131" t="s">
        <v>161</v>
      </c>
      <c r="D420" s="132">
        <v>522.21</v>
      </c>
    </row>
    <row r="421" spans="1:4" x14ac:dyDescent="0.25">
      <c r="A421" s="131">
        <v>89242</v>
      </c>
      <c r="B421" s="131" t="s">
        <v>209</v>
      </c>
      <c r="C421" s="131" t="s">
        <v>161</v>
      </c>
      <c r="D421" s="133">
        <v>1231.08</v>
      </c>
    </row>
    <row r="422" spans="1:4" x14ac:dyDescent="0.25">
      <c r="A422" s="131">
        <v>89250</v>
      </c>
      <c r="B422" s="131" t="s">
        <v>210</v>
      </c>
      <c r="C422" s="131" t="s">
        <v>161</v>
      </c>
      <c r="D422" s="133">
        <v>1066.44</v>
      </c>
    </row>
    <row r="423" spans="1:4" x14ac:dyDescent="0.25">
      <c r="A423" s="131">
        <v>89257</v>
      </c>
      <c r="B423" s="131" t="s">
        <v>211</v>
      </c>
      <c r="C423" s="131" t="s">
        <v>161</v>
      </c>
      <c r="D423" s="132">
        <v>297.68</v>
      </c>
    </row>
    <row r="424" spans="1:4" x14ac:dyDescent="0.25">
      <c r="A424" s="131">
        <v>89272</v>
      </c>
      <c r="B424" s="131" t="s">
        <v>212</v>
      </c>
      <c r="C424" s="131" t="s">
        <v>161</v>
      </c>
      <c r="D424" s="132">
        <v>219.54</v>
      </c>
    </row>
    <row r="425" spans="1:4" x14ac:dyDescent="0.25">
      <c r="A425" s="131">
        <v>89278</v>
      </c>
      <c r="B425" s="131" t="s">
        <v>28050</v>
      </c>
      <c r="C425" s="131" t="s">
        <v>161</v>
      </c>
      <c r="D425" s="132">
        <v>12.86</v>
      </c>
    </row>
    <row r="426" spans="1:4" x14ac:dyDescent="0.25">
      <c r="A426" s="131">
        <v>89843</v>
      </c>
      <c r="B426" s="131" t="s">
        <v>213</v>
      </c>
      <c r="C426" s="131" t="s">
        <v>161</v>
      </c>
      <c r="D426" s="132">
        <v>209.97</v>
      </c>
    </row>
    <row r="427" spans="1:4" x14ac:dyDescent="0.25">
      <c r="A427" s="131">
        <v>89876</v>
      </c>
      <c r="B427" s="131" t="s">
        <v>214</v>
      </c>
      <c r="C427" s="131" t="s">
        <v>161</v>
      </c>
      <c r="D427" s="132">
        <v>331.93</v>
      </c>
    </row>
    <row r="428" spans="1:4" x14ac:dyDescent="0.25">
      <c r="A428" s="131">
        <v>89883</v>
      </c>
      <c r="B428" s="131" t="s">
        <v>215</v>
      </c>
      <c r="C428" s="131" t="s">
        <v>161</v>
      </c>
      <c r="D428" s="132">
        <v>366.7</v>
      </c>
    </row>
    <row r="429" spans="1:4" x14ac:dyDescent="0.25">
      <c r="A429" s="131">
        <v>90586</v>
      </c>
      <c r="B429" s="131" t="s">
        <v>216</v>
      </c>
      <c r="C429" s="131" t="s">
        <v>161</v>
      </c>
      <c r="D429" s="132">
        <v>1.19</v>
      </c>
    </row>
    <row r="430" spans="1:4" x14ac:dyDescent="0.25">
      <c r="A430" s="131">
        <v>90625</v>
      </c>
      <c r="B430" s="131" t="s">
        <v>217</v>
      </c>
      <c r="C430" s="131" t="s">
        <v>161</v>
      </c>
      <c r="D430" s="132">
        <v>7.37</v>
      </c>
    </row>
    <row r="431" spans="1:4" x14ac:dyDescent="0.25">
      <c r="A431" s="131">
        <v>90631</v>
      </c>
      <c r="B431" s="131" t="s">
        <v>218</v>
      </c>
      <c r="C431" s="131" t="s">
        <v>161</v>
      </c>
      <c r="D431" s="132">
        <v>164.05</v>
      </c>
    </row>
    <row r="432" spans="1:4" x14ac:dyDescent="0.25">
      <c r="A432" s="131">
        <v>90637</v>
      </c>
      <c r="B432" s="131" t="s">
        <v>219</v>
      </c>
      <c r="C432" s="131" t="s">
        <v>161</v>
      </c>
      <c r="D432" s="132">
        <v>16.91</v>
      </c>
    </row>
    <row r="433" spans="1:4" x14ac:dyDescent="0.25">
      <c r="A433" s="131">
        <v>90643</v>
      </c>
      <c r="B433" s="131" t="s">
        <v>220</v>
      </c>
      <c r="C433" s="131" t="s">
        <v>161</v>
      </c>
      <c r="D433" s="132">
        <v>28.88</v>
      </c>
    </row>
    <row r="434" spans="1:4" x14ac:dyDescent="0.25">
      <c r="A434" s="131">
        <v>90650</v>
      </c>
      <c r="B434" s="131" t="s">
        <v>221</v>
      </c>
      <c r="C434" s="131" t="s">
        <v>161</v>
      </c>
      <c r="D434" s="132">
        <v>11.17</v>
      </c>
    </row>
    <row r="435" spans="1:4" x14ac:dyDescent="0.25">
      <c r="A435" s="131">
        <v>90656</v>
      </c>
      <c r="B435" s="131" t="s">
        <v>222</v>
      </c>
      <c r="C435" s="131" t="s">
        <v>161</v>
      </c>
      <c r="D435" s="132">
        <v>16.72</v>
      </c>
    </row>
    <row r="436" spans="1:4" x14ac:dyDescent="0.25">
      <c r="A436" s="131">
        <v>90662</v>
      </c>
      <c r="B436" s="131" t="s">
        <v>223</v>
      </c>
      <c r="C436" s="131" t="s">
        <v>161</v>
      </c>
      <c r="D436" s="132">
        <v>17.489999999999998</v>
      </c>
    </row>
    <row r="437" spans="1:4" x14ac:dyDescent="0.25">
      <c r="A437" s="131">
        <v>90668</v>
      </c>
      <c r="B437" s="131" t="s">
        <v>28051</v>
      </c>
      <c r="C437" s="131" t="s">
        <v>161</v>
      </c>
      <c r="D437" s="132">
        <v>32.299999999999997</v>
      </c>
    </row>
    <row r="438" spans="1:4" x14ac:dyDescent="0.25">
      <c r="A438" s="131">
        <v>90674</v>
      </c>
      <c r="B438" s="131" t="s">
        <v>224</v>
      </c>
      <c r="C438" s="131" t="s">
        <v>161</v>
      </c>
      <c r="D438" s="132">
        <v>743.7</v>
      </c>
    </row>
    <row r="439" spans="1:4" x14ac:dyDescent="0.25">
      <c r="A439" s="131">
        <v>90680</v>
      </c>
      <c r="B439" s="131" t="s">
        <v>225</v>
      </c>
      <c r="C439" s="131" t="s">
        <v>161</v>
      </c>
      <c r="D439" s="132">
        <v>436.21</v>
      </c>
    </row>
    <row r="440" spans="1:4" x14ac:dyDescent="0.25">
      <c r="A440" s="131">
        <v>90686</v>
      </c>
      <c r="B440" s="131" t="s">
        <v>28052</v>
      </c>
      <c r="C440" s="131" t="s">
        <v>161</v>
      </c>
      <c r="D440" s="132">
        <v>159.88999999999999</v>
      </c>
    </row>
    <row r="441" spans="1:4" x14ac:dyDescent="0.25">
      <c r="A441" s="131">
        <v>90692</v>
      </c>
      <c r="B441" s="131" t="s">
        <v>226</v>
      </c>
      <c r="C441" s="131" t="s">
        <v>161</v>
      </c>
      <c r="D441" s="132">
        <v>131.22999999999999</v>
      </c>
    </row>
    <row r="442" spans="1:4" x14ac:dyDescent="0.25">
      <c r="A442" s="131">
        <v>90964</v>
      </c>
      <c r="B442" s="131" t="s">
        <v>227</v>
      </c>
      <c r="C442" s="131" t="s">
        <v>161</v>
      </c>
      <c r="D442" s="132">
        <v>31.76</v>
      </c>
    </row>
    <row r="443" spans="1:4" x14ac:dyDescent="0.25">
      <c r="A443" s="131">
        <v>90972</v>
      </c>
      <c r="B443" s="131" t="s">
        <v>228</v>
      </c>
      <c r="C443" s="131" t="s">
        <v>161</v>
      </c>
      <c r="D443" s="132">
        <v>76.59</v>
      </c>
    </row>
    <row r="444" spans="1:4" x14ac:dyDescent="0.25">
      <c r="A444" s="131">
        <v>90979</v>
      </c>
      <c r="B444" s="131" t="s">
        <v>229</v>
      </c>
      <c r="C444" s="131" t="s">
        <v>161</v>
      </c>
      <c r="D444" s="132">
        <v>197.79</v>
      </c>
    </row>
    <row r="445" spans="1:4" x14ac:dyDescent="0.25">
      <c r="A445" s="131">
        <v>90991</v>
      </c>
      <c r="B445" s="131" t="s">
        <v>230</v>
      </c>
      <c r="C445" s="131" t="s">
        <v>161</v>
      </c>
      <c r="D445" s="132">
        <v>219.6</v>
      </c>
    </row>
    <row r="446" spans="1:4" x14ac:dyDescent="0.25">
      <c r="A446" s="131">
        <v>90999</v>
      </c>
      <c r="B446" s="131" t="s">
        <v>231</v>
      </c>
      <c r="C446" s="131" t="s">
        <v>161</v>
      </c>
      <c r="D446" s="132">
        <v>101.1</v>
      </c>
    </row>
    <row r="447" spans="1:4" x14ac:dyDescent="0.25">
      <c r="A447" s="131">
        <v>91031</v>
      </c>
      <c r="B447" s="131" t="s">
        <v>232</v>
      </c>
      <c r="C447" s="131" t="s">
        <v>161</v>
      </c>
      <c r="D447" s="132">
        <v>255.15</v>
      </c>
    </row>
    <row r="448" spans="1:4" x14ac:dyDescent="0.25">
      <c r="A448" s="131">
        <v>91277</v>
      </c>
      <c r="B448" s="131" t="s">
        <v>233</v>
      </c>
      <c r="C448" s="131" t="s">
        <v>161</v>
      </c>
      <c r="D448" s="132">
        <v>8.89</v>
      </c>
    </row>
    <row r="449" spans="1:4" x14ac:dyDescent="0.25">
      <c r="A449" s="131">
        <v>91283</v>
      </c>
      <c r="B449" s="131" t="s">
        <v>234</v>
      </c>
      <c r="C449" s="131" t="s">
        <v>161</v>
      </c>
      <c r="D449" s="132">
        <v>9.7799999999999994</v>
      </c>
    </row>
    <row r="450" spans="1:4" x14ac:dyDescent="0.25">
      <c r="A450" s="131">
        <v>91386</v>
      </c>
      <c r="B450" s="131" t="s">
        <v>235</v>
      </c>
      <c r="C450" s="131" t="s">
        <v>161</v>
      </c>
      <c r="D450" s="132">
        <v>264.77999999999997</v>
      </c>
    </row>
    <row r="451" spans="1:4" x14ac:dyDescent="0.25">
      <c r="A451" s="131">
        <v>91533</v>
      </c>
      <c r="B451" s="131" t="s">
        <v>236</v>
      </c>
      <c r="C451" s="131" t="s">
        <v>161</v>
      </c>
      <c r="D451" s="132">
        <v>40.630000000000003</v>
      </c>
    </row>
    <row r="452" spans="1:4" x14ac:dyDescent="0.25">
      <c r="A452" s="131">
        <v>91634</v>
      </c>
      <c r="B452" s="131" t="s">
        <v>237</v>
      </c>
      <c r="C452" s="131" t="s">
        <v>161</v>
      </c>
      <c r="D452" s="132">
        <v>231.74</v>
      </c>
    </row>
    <row r="453" spans="1:4" x14ac:dyDescent="0.25">
      <c r="A453" s="131">
        <v>91645</v>
      </c>
      <c r="B453" s="131" t="s">
        <v>238</v>
      </c>
      <c r="C453" s="131" t="s">
        <v>161</v>
      </c>
      <c r="D453" s="132">
        <v>468.06</v>
      </c>
    </row>
    <row r="454" spans="1:4" x14ac:dyDescent="0.25">
      <c r="A454" s="131">
        <v>91692</v>
      </c>
      <c r="B454" s="131" t="s">
        <v>239</v>
      </c>
      <c r="C454" s="131" t="s">
        <v>161</v>
      </c>
      <c r="D454" s="132">
        <v>34.9</v>
      </c>
    </row>
    <row r="455" spans="1:4" x14ac:dyDescent="0.25">
      <c r="A455" s="131">
        <v>92043</v>
      </c>
      <c r="B455" s="131" t="s">
        <v>240</v>
      </c>
      <c r="C455" s="131" t="s">
        <v>161</v>
      </c>
      <c r="D455" s="132">
        <v>13.19</v>
      </c>
    </row>
    <row r="456" spans="1:4" x14ac:dyDescent="0.25">
      <c r="A456" s="131">
        <v>92106</v>
      </c>
      <c r="B456" s="131" t="s">
        <v>28053</v>
      </c>
      <c r="C456" s="131" t="s">
        <v>161</v>
      </c>
      <c r="D456" s="132">
        <v>332.95</v>
      </c>
    </row>
    <row r="457" spans="1:4" x14ac:dyDescent="0.25">
      <c r="A457" s="131">
        <v>92112</v>
      </c>
      <c r="B457" s="131" t="s">
        <v>28054</v>
      </c>
      <c r="C457" s="131" t="s">
        <v>161</v>
      </c>
      <c r="D457" s="132">
        <v>3.84</v>
      </c>
    </row>
    <row r="458" spans="1:4" x14ac:dyDescent="0.25">
      <c r="A458" s="131">
        <v>92118</v>
      </c>
      <c r="B458" s="131" t="s">
        <v>28055</v>
      </c>
      <c r="C458" s="131" t="s">
        <v>161</v>
      </c>
      <c r="D458" s="132">
        <v>0.51</v>
      </c>
    </row>
    <row r="459" spans="1:4" x14ac:dyDescent="0.25">
      <c r="A459" s="131">
        <v>92138</v>
      </c>
      <c r="B459" s="131" t="s">
        <v>241</v>
      </c>
      <c r="C459" s="131" t="s">
        <v>161</v>
      </c>
      <c r="D459" s="132">
        <v>96.06</v>
      </c>
    </row>
    <row r="460" spans="1:4" x14ac:dyDescent="0.25">
      <c r="A460" s="131">
        <v>92145</v>
      </c>
      <c r="B460" s="131" t="s">
        <v>242</v>
      </c>
      <c r="C460" s="131" t="s">
        <v>161</v>
      </c>
      <c r="D460" s="132">
        <v>75.75</v>
      </c>
    </row>
    <row r="461" spans="1:4" x14ac:dyDescent="0.25">
      <c r="A461" s="131">
        <v>92242</v>
      </c>
      <c r="B461" s="131" t="s">
        <v>243</v>
      </c>
      <c r="C461" s="131" t="s">
        <v>161</v>
      </c>
      <c r="D461" s="132">
        <v>405.86</v>
      </c>
    </row>
    <row r="462" spans="1:4" x14ac:dyDescent="0.25">
      <c r="A462" s="131">
        <v>92716</v>
      </c>
      <c r="B462" s="131" t="s">
        <v>28056</v>
      </c>
      <c r="C462" s="131" t="s">
        <v>161</v>
      </c>
      <c r="D462" s="132">
        <v>93.47</v>
      </c>
    </row>
    <row r="463" spans="1:4" x14ac:dyDescent="0.25">
      <c r="A463" s="131">
        <v>92960</v>
      </c>
      <c r="B463" s="131" t="s">
        <v>244</v>
      </c>
      <c r="C463" s="131" t="s">
        <v>161</v>
      </c>
      <c r="D463" s="132">
        <v>19.09</v>
      </c>
    </row>
    <row r="464" spans="1:4" x14ac:dyDescent="0.25">
      <c r="A464" s="131">
        <v>92966</v>
      </c>
      <c r="B464" s="131" t="s">
        <v>245</v>
      </c>
      <c r="C464" s="131" t="s">
        <v>161</v>
      </c>
      <c r="D464" s="132">
        <v>28.01</v>
      </c>
    </row>
    <row r="465" spans="1:4" x14ac:dyDescent="0.25">
      <c r="A465" s="131">
        <v>93224</v>
      </c>
      <c r="B465" s="131" t="s">
        <v>246</v>
      </c>
      <c r="C465" s="131" t="s">
        <v>161</v>
      </c>
      <c r="D465" s="133">
        <v>1108.6500000000001</v>
      </c>
    </row>
    <row r="466" spans="1:4" x14ac:dyDescent="0.25">
      <c r="A466" s="131">
        <v>93233</v>
      </c>
      <c r="B466" s="131" t="s">
        <v>247</v>
      </c>
      <c r="C466" s="131" t="s">
        <v>161</v>
      </c>
      <c r="D466" s="132">
        <v>5.37</v>
      </c>
    </row>
    <row r="467" spans="1:4" x14ac:dyDescent="0.25">
      <c r="A467" s="131">
        <v>93272</v>
      </c>
      <c r="B467" s="131" t="s">
        <v>28057</v>
      </c>
      <c r="C467" s="131" t="s">
        <v>161</v>
      </c>
      <c r="D467" s="132">
        <v>110.91</v>
      </c>
    </row>
    <row r="468" spans="1:4" x14ac:dyDescent="0.25">
      <c r="A468" s="131">
        <v>93281</v>
      </c>
      <c r="B468" s="131" t="s">
        <v>248</v>
      </c>
      <c r="C468" s="131" t="s">
        <v>161</v>
      </c>
      <c r="D468" s="132">
        <v>26.36</v>
      </c>
    </row>
    <row r="469" spans="1:4" x14ac:dyDescent="0.25">
      <c r="A469" s="131">
        <v>93287</v>
      </c>
      <c r="B469" s="131" t="s">
        <v>249</v>
      </c>
      <c r="C469" s="131" t="s">
        <v>161</v>
      </c>
      <c r="D469" s="132">
        <v>347.29</v>
      </c>
    </row>
    <row r="470" spans="1:4" x14ac:dyDescent="0.25">
      <c r="A470" s="131">
        <v>93402</v>
      </c>
      <c r="B470" s="131" t="s">
        <v>250</v>
      </c>
      <c r="C470" s="131" t="s">
        <v>161</v>
      </c>
      <c r="D470" s="132">
        <v>266.88</v>
      </c>
    </row>
    <row r="471" spans="1:4" x14ac:dyDescent="0.25">
      <c r="A471" s="131">
        <v>93408</v>
      </c>
      <c r="B471" s="131" t="s">
        <v>28058</v>
      </c>
      <c r="C471" s="131" t="s">
        <v>161</v>
      </c>
      <c r="D471" s="132">
        <v>91.62</v>
      </c>
    </row>
    <row r="472" spans="1:4" x14ac:dyDescent="0.25">
      <c r="A472" s="131">
        <v>93415</v>
      </c>
      <c r="B472" s="131" t="s">
        <v>251</v>
      </c>
      <c r="C472" s="131" t="s">
        <v>161</v>
      </c>
      <c r="D472" s="132">
        <v>14.35</v>
      </c>
    </row>
    <row r="473" spans="1:4" x14ac:dyDescent="0.25">
      <c r="A473" s="131">
        <v>93421</v>
      </c>
      <c r="B473" s="131" t="s">
        <v>252</v>
      </c>
      <c r="C473" s="131" t="s">
        <v>161</v>
      </c>
      <c r="D473" s="132">
        <v>75.88</v>
      </c>
    </row>
    <row r="474" spans="1:4" x14ac:dyDescent="0.25">
      <c r="A474" s="131">
        <v>93427</v>
      </c>
      <c r="B474" s="131" t="s">
        <v>253</v>
      </c>
      <c r="C474" s="131" t="s">
        <v>161</v>
      </c>
      <c r="D474" s="132">
        <v>171.53</v>
      </c>
    </row>
    <row r="475" spans="1:4" x14ac:dyDescent="0.25">
      <c r="A475" s="131">
        <v>93433</v>
      </c>
      <c r="B475" s="131" t="s">
        <v>28059</v>
      </c>
      <c r="C475" s="131" t="s">
        <v>161</v>
      </c>
      <c r="D475" s="133">
        <v>2520.06</v>
      </c>
    </row>
    <row r="476" spans="1:4" x14ac:dyDescent="0.25">
      <c r="A476" s="131">
        <v>93439</v>
      </c>
      <c r="B476" s="131" t="s">
        <v>28060</v>
      </c>
      <c r="C476" s="131" t="s">
        <v>161</v>
      </c>
      <c r="D476" s="132">
        <v>244.25</v>
      </c>
    </row>
    <row r="477" spans="1:4" x14ac:dyDescent="0.25">
      <c r="A477" s="131">
        <v>95121</v>
      </c>
      <c r="B477" s="131" t="s">
        <v>254</v>
      </c>
      <c r="C477" s="131" t="s">
        <v>161</v>
      </c>
      <c r="D477" s="132">
        <v>307.06</v>
      </c>
    </row>
    <row r="478" spans="1:4" x14ac:dyDescent="0.25">
      <c r="A478" s="131">
        <v>95127</v>
      </c>
      <c r="B478" s="131" t="s">
        <v>255</v>
      </c>
      <c r="C478" s="131" t="s">
        <v>161</v>
      </c>
      <c r="D478" s="132">
        <v>220.89</v>
      </c>
    </row>
    <row r="479" spans="1:4" x14ac:dyDescent="0.25">
      <c r="A479" s="131">
        <v>95133</v>
      </c>
      <c r="B479" s="131" t="s">
        <v>256</v>
      </c>
      <c r="C479" s="131" t="s">
        <v>161</v>
      </c>
      <c r="D479" s="132">
        <v>182.76</v>
      </c>
    </row>
    <row r="480" spans="1:4" x14ac:dyDescent="0.25">
      <c r="A480" s="131">
        <v>95139</v>
      </c>
      <c r="B480" s="131" t="s">
        <v>257</v>
      </c>
      <c r="C480" s="131" t="s">
        <v>161</v>
      </c>
      <c r="D480" s="132">
        <v>0.05</v>
      </c>
    </row>
    <row r="481" spans="1:4" x14ac:dyDescent="0.25">
      <c r="A481" s="131">
        <v>95212</v>
      </c>
      <c r="B481" s="131" t="s">
        <v>28061</v>
      </c>
      <c r="C481" s="131" t="s">
        <v>161</v>
      </c>
      <c r="D481" s="132">
        <v>120.9</v>
      </c>
    </row>
    <row r="482" spans="1:4" x14ac:dyDescent="0.25">
      <c r="A482" s="131">
        <v>95258</v>
      </c>
      <c r="B482" s="131" t="s">
        <v>258</v>
      </c>
      <c r="C482" s="131" t="s">
        <v>161</v>
      </c>
      <c r="D482" s="132">
        <v>27.54</v>
      </c>
    </row>
    <row r="483" spans="1:4" x14ac:dyDescent="0.25">
      <c r="A483" s="131">
        <v>95264</v>
      </c>
      <c r="B483" s="131" t="s">
        <v>259</v>
      </c>
      <c r="C483" s="131" t="s">
        <v>161</v>
      </c>
      <c r="D483" s="132">
        <v>6.25</v>
      </c>
    </row>
    <row r="484" spans="1:4" x14ac:dyDescent="0.25">
      <c r="A484" s="131">
        <v>95270</v>
      </c>
      <c r="B484" s="131" t="s">
        <v>260</v>
      </c>
      <c r="C484" s="131" t="s">
        <v>161</v>
      </c>
      <c r="D484" s="132">
        <v>8.82</v>
      </c>
    </row>
    <row r="485" spans="1:4" x14ac:dyDescent="0.25">
      <c r="A485" s="131">
        <v>95276</v>
      </c>
      <c r="B485" s="131" t="s">
        <v>28062</v>
      </c>
      <c r="C485" s="131" t="s">
        <v>161</v>
      </c>
      <c r="D485" s="132">
        <v>3.18</v>
      </c>
    </row>
    <row r="486" spans="1:4" x14ac:dyDescent="0.25">
      <c r="A486" s="131">
        <v>95282</v>
      </c>
      <c r="B486" s="131" t="s">
        <v>28063</v>
      </c>
      <c r="C486" s="131" t="s">
        <v>161</v>
      </c>
      <c r="D486" s="132">
        <v>8.9600000000000009</v>
      </c>
    </row>
    <row r="487" spans="1:4" x14ac:dyDescent="0.25">
      <c r="A487" s="131">
        <v>95620</v>
      </c>
      <c r="B487" s="131" t="s">
        <v>261</v>
      </c>
      <c r="C487" s="131" t="s">
        <v>161</v>
      </c>
      <c r="D487" s="132">
        <v>27</v>
      </c>
    </row>
    <row r="488" spans="1:4" x14ac:dyDescent="0.25">
      <c r="A488" s="131">
        <v>95631</v>
      </c>
      <c r="B488" s="131" t="s">
        <v>262</v>
      </c>
      <c r="C488" s="131" t="s">
        <v>161</v>
      </c>
      <c r="D488" s="132">
        <v>231.77</v>
      </c>
    </row>
    <row r="489" spans="1:4" x14ac:dyDescent="0.25">
      <c r="A489" s="131">
        <v>95702</v>
      </c>
      <c r="B489" s="131" t="s">
        <v>263</v>
      </c>
      <c r="C489" s="131" t="s">
        <v>161</v>
      </c>
      <c r="D489" s="132">
        <v>46.3</v>
      </c>
    </row>
    <row r="490" spans="1:4" x14ac:dyDescent="0.25">
      <c r="A490" s="131">
        <v>95708</v>
      </c>
      <c r="B490" s="131" t="s">
        <v>264</v>
      </c>
      <c r="C490" s="131" t="s">
        <v>161</v>
      </c>
      <c r="D490" s="132">
        <v>161.11000000000001</v>
      </c>
    </row>
    <row r="491" spans="1:4" x14ac:dyDescent="0.25">
      <c r="A491" s="131">
        <v>95714</v>
      </c>
      <c r="B491" s="131" t="s">
        <v>265</v>
      </c>
      <c r="C491" s="131" t="s">
        <v>161</v>
      </c>
      <c r="D491" s="132">
        <v>272.83999999999997</v>
      </c>
    </row>
    <row r="492" spans="1:4" x14ac:dyDescent="0.25">
      <c r="A492" s="131">
        <v>95720</v>
      </c>
      <c r="B492" s="131" t="s">
        <v>266</v>
      </c>
      <c r="C492" s="131" t="s">
        <v>161</v>
      </c>
      <c r="D492" s="132">
        <v>267.3</v>
      </c>
    </row>
    <row r="493" spans="1:4" x14ac:dyDescent="0.25">
      <c r="A493" s="131">
        <v>95872</v>
      </c>
      <c r="B493" s="131" t="s">
        <v>267</v>
      </c>
      <c r="C493" s="131" t="s">
        <v>161</v>
      </c>
      <c r="D493" s="132">
        <v>290.73</v>
      </c>
    </row>
    <row r="494" spans="1:4" x14ac:dyDescent="0.25">
      <c r="A494" s="131">
        <v>96013</v>
      </c>
      <c r="B494" s="131" t="s">
        <v>268</v>
      </c>
      <c r="C494" s="131" t="s">
        <v>161</v>
      </c>
      <c r="D494" s="132">
        <v>189.56</v>
      </c>
    </row>
    <row r="495" spans="1:4" x14ac:dyDescent="0.25">
      <c r="A495" s="131">
        <v>96020</v>
      </c>
      <c r="B495" s="131" t="s">
        <v>269</v>
      </c>
      <c r="C495" s="131" t="s">
        <v>161</v>
      </c>
      <c r="D495" s="132">
        <v>189.06</v>
      </c>
    </row>
    <row r="496" spans="1:4" x14ac:dyDescent="0.25">
      <c r="A496" s="131">
        <v>96028</v>
      </c>
      <c r="B496" s="131" t="s">
        <v>270</v>
      </c>
      <c r="C496" s="131" t="s">
        <v>161</v>
      </c>
      <c r="D496" s="132">
        <v>146.30000000000001</v>
      </c>
    </row>
    <row r="497" spans="1:4" x14ac:dyDescent="0.25">
      <c r="A497" s="131">
        <v>96035</v>
      </c>
      <c r="B497" s="131" t="s">
        <v>271</v>
      </c>
      <c r="C497" s="131" t="s">
        <v>161</v>
      </c>
      <c r="D497" s="132">
        <v>275.22000000000003</v>
      </c>
    </row>
    <row r="498" spans="1:4" x14ac:dyDescent="0.25">
      <c r="A498" s="131">
        <v>96157</v>
      </c>
      <c r="B498" s="131" t="s">
        <v>272</v>
      </c>
      <c r="C498" s="131" t="s">
        <v>161</v>
      </c>
      <c r="D498" s="132">
        <v>146.80000000000001</v>
      </c>
    </row>
    <row r="499" spans="1:4" x14ac:dyDescent="0.25">
      <c r="A499" s="131">
        <v>96158</v>
      </c>
      <c r="B499" s="131" t="s">
        <v>273</v>
      </c>
      <c r="C499" s="131" t="s">
        <v>161</v>
      </c>
      <c r="D499" s="132">
        <v>144.91999999999999</v>
      </c>
    </row>
    <row r="500" spans="1:4" x14ac:dyDescent="0.25">
      <c r="A500" s="131">
        <v>96245</v>
      </c>
      <c r="B500" s="131" t="s">
        <v>274</v>
      </c>
      <c r="C500" s="131" t="s">
        <v>161</v>
      </c>
      <c r="D500" s="132">
        <v>121.6</v>
      </c>
    </row>
    <row r="501" spans="1:4" x14ac:dyDescent="0.25">
      <c r="A501" s="131">
        <v>96463</v>
      </c>
      <c r="B501" s="131" t="s">
        <v>1431</v>
      </c>
      <c r="C501" s="131" t="s">
        <v>161</v>
      </c>
      <c r="D501" s="132">
        <v>219.99</v>
      </c>
    </row>
    <row r="502" spans="1:4" x14ac:dyDescent="0.25">
      <c r="A502" s="131">
        <v>98764</v>
      </c>
      <c r="B502" s="131" t="s">
        <v>1563</v>
      </c>
      <c r="C502" s="131" t="s">
        <v>161</v>
      </c>
      <c r="D502" s="132">
        <v>4.43</v>
      </c>
    </row>
    <row r="503" spans="1:4" x14ac:dyDescent="0.25">
      <c r="A503" s="131">
        <v>99833</v>
      </c>
      <c r="B503" s="131" t="s">
        <v>28064</v>
      </c>
      <c r="C503" s="131" t="s">
        <v>161</v>
      </c>
      <c r="D503" s="132">
        <v>2.04</v>
      </c>
    </row>
    <row r="504" spans="1:4" x14ac:dyDescent="0.25">
      <c r="A504" s="131">
        <v>100641</v>
      </c>
      <c r="B504" s="131" t="s">
        <v>3159</v>
      </c>
      <c r="C504" s="131" t="s">
        <v>161</v>
      </c>
      <c r="D504" s="133">
        <v>4635.6499999999996</v>
      </c>
    </row>
    <row r="505" spans="1:4" x14ac:dyDescent="0.25">
      <c r="A505" s="131">
        <v>100647</v>
      </c>
      <c r="B505" s="131" t="s">
        <v>3160</v>
      </c>
      <c r="C505" s="131" t="s">
        <v>161</v>
      </c>
      <c r="D505" s="133">
        <v>6201.47</v>
      </c>
    </row>
    <row r="506" spans="1:4" x14ac:dyDescent="0.25">
      <c r="A506" s="131">
        <v>102275</v>
      </c>
      <c r="B506" s="131" t="s">
        <v>4125</v>
      </c>
      <c r="C506" s="131" t="s">
        <v>161</v>
      </c>
      <c r="D506" s="132">
        <v>27.61</v>
      </c>
    </row>
    <row r="507" spans="1:4" x14ac:dyDescent="0.25">
      <c r="A507" s="131">
        <v>104091</v>
      </c>
      <c r="B507" s="131" t="s">
        <v>14256</v>
      </c>
      <c r="C507" s="131" t="s">
        <v>161</v>
      </c>
      <c r="D507" s="132">
        <v>0.76</v>
      </c>
    </row>
    <row r="508" spans="1:4" x14ac:dyDescent="0.25">
      <c r="A508" s="131">
        <v>104097</v>
      </c>
      <c r="B508" s="131" t="s">
        <v>14257</v>
      </c>
      <c r="C508" s="131" t="s">
        <v>161</v>
      </c>
      <c r="D508" s="132">
        <v>1.06</v>
      </c>
    </row>
    <row r="509" spans="1:4" x14ac:dyDescent="0.25">
      <c r="A509" s="131">
        <v>5632</v>
      </c>
      <c r="B509" s="131" t="s">
        <v>275</v>
      </c>
      <c r="C509" s="131" t="s">
        <v>276</v>
      </c>
      <c r="D509" s="132">
        <v>99.82</v>
      </c>
    </row>
    <row r="510" spans="1:4" x14ac:dyDescent="0.25">
      <c r="A510" s="131">
        <v>5679</v>
      </c>
      <c r="B510" s="131" t="s">
        <v>277</v>
      </c>
      <c r="C510" s="131" t="s">
        <v>276</v>
      </c>
      <c r="D510" s="132">
        <v>71.36</v>
      </c>
    </row>
    <row r="511" spans="1:4" x14ac:dyDescent="0.25">
      <c r="A511" s="131">
        <v>5681</v>
      </c>
      <c r="B511" s="131" t="s">
        <v>278</v>
      </c>
      <c r="C511" s="131" t="s">
        <v>276</v>
      </c>
      <c r="D511" s="132">
        <v>67.459999999999994</v>
      </c>
    </row>
    <row r="512" spans="1:4" x14ac:dyDescent="0.25">
      <c r="A512" s="131">
        <v>5685</v>
      </c>
      <c r="B512" s="131" t="s">
        <v>279</v>
      </c>
      <c r="C512" s="131" t="s">
        <v>276</v>
      </c>
      <c r="D512" s="132">
        <v>64.02</v>
      </c>
    </row>
    <row r="513" spans="1:4" x14ac:dyDescent="0.25">
      <c r="A513" s="131">
        <v>5690</v>
      </c>
      <c r="B513" s="131" t="s">
        <v>280</v>
      </c>
      <c r="C513" s="131" t="s">
        <v>276</v>
      </c>
      <c r="D513" s="132">
        <v>4.33</v>
      </c>
    </row>
    <row r="514" spans="1:4" x14ac:dyDescent="0.25">
      <c r="A514" s="131">
        <v>5806</v>
      </c>
      <c r="B514" s="131" t="s">
        <v>281</v>
      </c>
      <c r="C514" s="131" t="s">
        <v>276</v>
      </c>
      <c r="D514" s="132">
        <v>0.32</v>
      </c>
    </row>
    <row r="515" spans="1:4" x14ac:dyDescent="0.25">
      <c r="A515" s="131">
        <v>5826</v>
      </c>
      <c r="B515" s="131" t="s">
        <v>282</v>
      </c>
      <c r="C515" s="131" t="s">
        <v>276</v>
      </c>
      <c r="D515" s="132">
        <v>61.42</v>
      </c>
    </row>
    <row r="516" spans="1:4" x14ac:dyDescent="0.25">
      <c r="A516" s="131">
        <v>5829</v>
      </c>
      <c r="B516" s="131" t="s">
        <v>283</v>
      </c>
      <c r="C516" s="131" t="s">
        <v>276</v>
      </c>
      <c r="D516" s="132">
        <v>160.11000000000001</v>
      </c>
    </row>
    <row r="517" spans="1:4" x14ac:dyDescent="0.25">
      <c r="A517" s="131">
        <v>5837</v>
      </c>
      <c r="B517" s="131" t="s">
        <v>284</v>
      </c>
      <c r="C517" s="131" t="s">
        <v>276</v>
      </c>
      <c r="D517" s="132">
        <v>132.66</v>
      </c>
    </row>
    <row r="518" spans="1:4" x14ac:dyDescent="0.25">
      <c r="A518" s="131">
        <v>5841</v>
      </c>
      <c r="B518" s="131" t="s">
        <v>285</v>
      </c>
      <c r="C518" s="131" t="s">
        <v>276</v>
      </c>
      <c r="D518" s="132">
        <v>4.97</v>
      </c>
    </row>
    <row r="519" spans="1:4" x14ac:dyDescent="0.25">
      <c r="A519" s="131">
        <v>5845</v>
      </c>
      <c r="B519" s="131" t="s">
        <v>286</v>
      </c>
      <c r="C519" s="131" t="s">
        <v>276</v>
      </c>
      <c r="D519" s="132">
        <v>61.66</v>
      </c>
    </row>
    <row r="520" spans="1:4" x14ac:dyDescent="0.25">
      <c r="A520" s="131">
        <v>5849</v>
      </c>
      <c r="B520" s="131" t="s">
        <v>287</v>
      </c>
      <c r="C520" s="131" t="s">
        <v>276</v>
      </c>
      <c r="D520" s="132">
        <v>88.69</v>
      </c>
    </row>
    <row r="521" spans="1:4" x14ac:dyDescent="0.25">
      <c r="A521" s="131">
        <v>5853</v>
      </c>
      <c r="B521" s="131" t="s">
        <v>288</v>
      </c>
      <c r="C521" s="131" t="s">
        <v>276</v>
      </c>
      <c r="D521" s="132">
        <v>89.03</v>
      </c>
    </row>
    <row r="522" spans="1:4" x14ac:dyDescent="0.25">
      <c r="A522" s="131">
        <v>5857</v>
      </c>
      <c r="B522" s="131" t="s">
        <v>289</v>
      </c>
      <c r="C522" s="131" t="s">
        <v>276</v>
      </c>
      <c r="D522" s="132">
        <v>215.44</v>
      </c>
    </row>
    <row r="523" spans="1:4" x14ac:dyDescent="0.25">
      <c r="A523" s="131">
        <v>5865</v>
      </c>
      <c r="B523" s="131" t="s">
        <v>290</v>
      </c>
      <c r="C523" s="131" t="s">
        <v>276</v>
      </c>
      <c r="D523" s="132">
        <v>12.26</v>
      </c>
    </row>
    <row r="524" spans="1:4" x14ac:dyDescent="0.25">
      <c r="A524" s="131">
        <v>5869</v>
      </c>
      <c r="B524" s="131" t="s">
        <v>291</v>
      </c>
      <c r="C524" s="131" t="s">
        <v>276</v>
      </c>
      <c r="D524" s="132">
        <v>73.290000000000006</v>
      </c>
    </row>
    <row r="525" spans="1:4" x14ac:dyDescent="0.25">
      <c r="A525" s="131">
        <v>5877</v>
      </c>
      <c r="B525" s="131" t="s">
        <v>292</v>
      </c>
      <c r="C525" s="131" t="s">
        <v>276</v>
      </c>
      <c r="D525" s="132">
        <v>70.12</v>
      </c>
    </row>
    <row r="526" spans="1:4" x14ac:dyDescent="0.25">
      <c r="A526" s="131">
        <v>5881</v>
      </c>
      <c r="B526" s="131" t="s">
        <v>293</v>
      </c>
      <c r="C526" s="131" t="s">
        <v>276</v>
      </c>
      <c r="D526" s="132">
        <v>78.92</v>
      </c>
    </row>
    <row r="527" spans="1:4" x14ac:dyDescent="0.25">
      <c r="A527" s="131">
        <v>5884</v>
      </c>
      <c r="B527" s="131" t="s">
        <v>294</v>
      </c>
      <c r="C527" s="131" t="s">
        <v>276</v>
      </c>
      <c r="D527" s="132">
        <v>52.14</v>
      </c>
    </row>
    <row r="528" spans="1:4" x14ac:dyDescent="0.25">
      <c r="A528" s="131">
        <v>5892</v>
      </c>
      <c r="B528" s="131" t="s">
        <v>295</v>
      </c>
      <c r="C528" s="131" t="s">
        <v>276</v>
      </c>
      <c r="D528" s="132">
        <v>56.31</v>
      </c>
    </row>
    <row r="529" spans="1:4" x14ac:dyDescent="0.25">
      <c r="A529" s="131">
        <v>5896</v>
      </c>
      <c r="B529" s="131" t="s">
        <v>296</v>
      </c>
      <c r="C529" s="131" t="s">
        <v>276</v>
      </c>
      <c r="D529" s="132">
        <v>58.95</v>
      </c>
    </row>
    <row r="530" spans="1:4" x14ac:dyDescent="0.25">
      <c r="A530" s="131">
        <v>5903</v>
      </c>
      <c r="B530" s="131" t="s">
        <v>297</v>
      </c>
      <c r="C530" s="131" t="s">
        <v>276</v>
      </c>
      <c r="D530" s="132">
        <v>72.900000000000006</v>
      </c>
    </row>
    <row r="531" spans="1:4" x14ac:dyDescent="0.25">
      <c r="A531" s="131">
        <v>5911</v>
      </c>
      <c r="B531" s="131" t="s">
        <v>298</v>
      </c>
      <c r="C531" s="131" t="s">
        <v>276</v>
      </c>
      <c r="D531" s="132">
        <v>25.18</v>
      </c>
    </row>
    <row r="532" spans="1:4" x14ac:dyDescent="0.25">
      <c r="A532" s="131">
        <v>5923</v>
      </c>
      <c r="B532" s="131" t="s">
        <v>299</v>
      </c>
      <c r="C532" s="131" t="s">
        <v>276</v>
      </c>
      <c r="D532" s="132">
        <v>3.4</v>
      </c>
    </row>
    <row r="533" spans="1:4" x14ac:dyDescent="0.25">
      <c r="A533" s="131">
        <v>5930</v>
      </c>
      <c r="B533" s="131" t="s">
        <v>300</v>
      </c>
      <c r="C533" s="131" t="s">
        <v>276</v>
      </c>
      <c r="D533" s="132">
        <v>72.77</v>
      </c>
    </row>
    <row r="534" spans="1:4" x14ac:dyDescent="0.25">
      <c r="A534" s="131">
        <v>5934</v>
      </c>
      <c r="B534" s="131" t="s">
        <v>301</v>
      </c>
      <c r="C534" s="131" t="s">
        <v>276</v>
      </c>
      <c r="D534" s="132">
        <v>103.78</v>
      </c>
    </row>
    <row r="535" spans="1:4" x14ac:dyDescent="0.25">
      <c r="A535" s="131">
        <v>5942</v>
      </c>
      <c r="B535" s="131" t="s">
        <v>302</v>
      </c>
      <c r="C535" s="131" t="s">
        <v>276</v>
      </c>
      <c r="D535" s="132">
        <v>88.25</v>
      </c>
    </row>
    <row r="536" spans="1:4" x14ac:dyDescent="0.25">
      <c r="A536" s="131">
        <v>5946</v>
      </c>
      <c r="B536" s="131" t="s">
        <v>303</v>
      </c>
      <c r="C536" s="131" t="s">
        <v>276</v>
      </c>
      <c r="D536" s="132">
        <v>110.97</v>
      </c>
    </row>
    <row r="537" spans="1:4" x14ac:dyDescent="0.25">
      <c r="A537" s="131">
        <v>5952</v>
      </c>
      <c r="B537" s="131" t="s">
        <v>304</v>
      </c>
      <c r="C537" s="131" t="s">
        <v>276</v>
      </c>
      <c r="D537" s="132">
        <v>26.23</v>
      </c>
    </row>
    <row r="538" spans="1:4" x14ac:dyDescent="0.25">
      <c r="A538" s="131">
        <v>5954</v>
      </c>
      <c r="B538" s="131" t="s">
        <v>305</v>
      </c>
      <c r="C538" s="131" t="s">
        <v>276</v>
      </c>
      <c r="D538" s="132">
        <v>6.44</v>
      </c>
    </row>
    <row r="539" spans="1:4" x14ac:dyDescent="0.25">
      <c r="A539" s="131">
        <v>5961</v>
      </c>
      <c r="B539" s="131" t="s">
        <v>306</v>
      </c>
      <c r="C539" s="131" t="s">
        <v>276</v>
      </c>
      <c r="D539" s="132">
        <v>63.72</v>
      </c>
    </row>
    <row r="540" spans="1:4" x14ac:dyDescent="0.25">
      <c r="A540" s="131">
        <v>6260</v>
      </c>
      <c r="B540" s="131" t="s">
        <v>307</v>
      </c>
      <c r="C540" s="131" t="s">
        <v>276</v>
      </c>
      <c r="D540" s="132">
        <v>60.62</v>
      </c>
    </row>
    <row r="541" spans="1:4" x14ac:dyDescent="0.25">
      <c r="A541" s="131">
        <v>6880</v>
      </c>
      <c r="B541" s="131" t="s">
        <v>308</v>
      </c>
      <c r="C541" s="131" t="s">
        <v>276</v>
      </c>
      <c r="D541" s="132">
        <v>86.91</v>
      </c>
    </row>
    <row r="542" spans="1:4" x14ac:dyDescent="0.25">
      <c r="A542" s="131">
        <v>7031</v>
      </c>
      <c r="B542" s="131" t="s">
        <v>28065</v>
      </c>
      <c r="C542" s="131" t="s">
        <v>276</v>
      </c>
      <c r="D542" s="132">
        <v>5.82</v>
      </c>
    </row>
    <row r="543" spans="1:4" x14ac:dyDescent="0.25">
      <c r="A543" s="131">
        <v>7043</v>
      </c>
      <c r="B543" s="131" t="s">
        <v>309</v>
      </c>
      <c r="C543" s="131" t="s">
        <v>276</v>
      </c>
      <c r="D543" s="132">
        <v>0.39</v>
      </c>
    </row>
    <row r="544" spans="1:4" x14ac:dyDescent="0.25">
      <c r="A544" s="131">
        <v>7050</v>
      </c>
      <c r="B544" s="131" t="s">
        <v>310</v>
      </c>
      <c r="C544" s="131" t="s">
        <v>276</v>
      </c>
      <c r="D544" s="132">
        <v>79.8</v>
      </c>
    </row>
    <row r="545" spans="1:4" x14ac:dyDescent="0.25">
      <c r="A545" s="131">
        <v>67827</v>
      </c>
      <c r="B545" s="131" t="s">
        <v>311</v>
      </c>
      <c r="C545" s="131" t="s">
        <v>276</v>
      </c>
      <c r="D545" s="132">
        <v>64.900000000000006</v>
      </c>
    </row>
    <row r="546" spans="1:4" x14ac:dyDescent="0.25">
      <c r="A546" s="131">
        <v>73395</v>
      </c>
      <c r="B546" s="131" t="s">
        <v>312</v>
      </c>
      <c r="C546" s="131" t="s">
        <v>276</v>
      </c>
      <c r="D546" s="132">
        <v>9.67</v>
      </c>
    </row>
    <row r="547" spans="1:4" x14ac:dyDescent="0.25">
      <c r="A547" s="131">
        <v>83766</v>
      </c>
      <c r="B547" s="131" t="s">
        <v>313</v>
      </c>
      <c r="C547" s="131" t="s">
        <v>276</v>
      </c>
      <c r="D547" s="132">
        <v>40.700000000000003</v>
      </c>
    </row>
    <row r="548" spans="1:4" x14ac:dyDescent="0.25">
      <c r="A548" s="131">
        <v>84013</v>
      </c>
      <c r="B548" s="131" t="s">
        <v>314</v>
      </c>
      <c r="C548" s="131" t="s">
        <v>276</v>
      </c>
      <c r="D548" s="132">
        <v>96.9</v>
      </c>
    </row>
    <row r="549" spans="1:4" x14ac:dyDescent="0.25">
      <c r="A549" s="131">
        <v>87446</v>
      </c>
      <c r="B549" s="131" t="s">
        <v>28066</v>
      </c>
      <c r="C549" s="131" t="s">
        <v>276</v>
      </c>
      <c r="D549" s="132">
        <v>0.6</v>
      </c>
    </row>
    <row r="550" spans="1:4" x14ac:dyDescent="0.25">
      <c r="A550" s="131">
        <v>88392</v>
      </c>
      <c r="B550" s="131" t="s">
        <v>28067</v>
      </c>
      <c r="C550" s="131" t="s">
        <v>276</v>
      </c>
      <c r="D550" s="132">
        <v>1.17</v>
      </c>
    </row>
    <row r="551" spans="1:4" x14ac:dyDescent="0.25">
      <c r="A551" s="131">
        <v>88398</v>
      </c>
      <c r="B551" s="131" t="s">
        <v>28068</v>
      </c>
      <c r="C551" s="131" t="s">
        <v>276</v>
      </c>
      <c r="D551" s="132">
        <v>1.39</v>
      </c>
    </row>
    <row r="552" spans="1:4" x14ac:dyDescent="0.25">
      <c r="A552" s="131">
        <v>88404</v>
      </c>
      <c r="B552" s="131" t="s">
        <v>28069</v>
      </c>
      <c r="C552" s="131" t="s">
        <v>276</v>
      </c>
      <c r="D552" s="132">
        <v>1.1100000000000001</v>
      </c>
    </row>
    <row r="553" spans="1:4" x14ac:dyDescent="0.25">
      <c r="A553" s="131">
        <v>88430</v>
      </c>
      <c r="B553" s="131" t="s">
        <v>315</v>
      </c>
      <c r="C553" s="131" t="s">
        <v>276</v>
      </c>
      <c r="D553" s="132">
        <v>7.63</v>
      </c>
    </row>
    <row r="554" spans="1:4" x14ac:dyDescent="0.25">
      <c r="A554" s="131">
        <v>88438</v>
      </c>
      <c r="B554" s="131" t="s">
        <v>316</v>
      </c>
      <c r="C554" s="131" t="s">
        <v>276</v>
      </c>
      <c r="D554" s="132">
        <v>10.130000000000001</v>
      </c>
    </row>
    <row r="555" spans="1:4" x14ac:dyDescent="0.25">
      <c r="A555" s="131">
        <v>88831</v>
      </c>
      <c r="B555" s="131" t="s">
        <v>28070</v>
      </c>
      <c r="C555" s="131" t="s">
        <v>276</v>
      </c>
      <c r="D555" s="132">
        <v>0.43</v>
      </c>
    </row>
    <row r="556" spans="1:4" x14ac:dyDescent="0.25">
      <c r="A556" s="131">
        <v>88844</v>
      </c>
      <c r="B556" s="131" t="s">
        <v>317</v>
      </c>
      <c r="C556" s="131" t="s">
        <v>276</v>
      </c>
      <c r="D556" s="132">
        <v>78.33</v>
      </c>
    </row>
    <row r="557" spans="1:4" x14ac:dyDescent="0.25">
      <c r="A557" s="131">
        <v>88908</v>
      </c>
      <c r="B557" s="131" t="s">
        <v>318</v>
      </c>
      <c r="C557" s="131" t="s">
        <v>276</v>
      </c>
      <c r="D557" s="132">
        <v>106.98</v>
      </c>
    </row>
    <row r="558" spans="1:4" x14ac:dyDescent="0.25">
      <c r="A558" s="131">
        <v>89022</v>
      </c>
      <c r="B558" s="131" t="s">
        <v>319</v>
      </c>
      <c r="C558" s="131" t="s">
        <v>276</v>
      </c>
      <c r="D558" s="132">
        <v>0.5</v>
      </c>
    </row>
    <row r="559" spans="1:4" x14ac:dyDescent="0.25">
      <c r="A559" s="131">
        <v>89027</v>
      </c>
      <c r="B559" s="131" t="s">
        <v>28071</v>
      </c>
      <c r="C559" s="131" t="s">
        <v>276</v>
      </c>
      <c r="D559" s="132">
        <v>4.74</v>
      </c>
    </row>
    <row r="560" spans="1:4" x14ac:dyDescent="0.25">
      <c r="A560" s="131">
        <v>89031</v>
      </c>
      <c r="B560" s="131" t="s">
        <v>320</v>
      </c>
      <c r="C560" s="131" t="s">
        <v>276</v>
      </c>
      <c r="D560" s="132">
        <v>76.33</v>
      </c>
    </row>
    <row r="561" spans="1:4" x14ac:dyDescent="0.25">
      <c r="A561" s="131">
        <v>89036</v>
      </c>
      <c r="B561" s="131" t="s">
        <v>321</v>
      </c>
      <c r="C561" s="131" t="s">
        <v>276</v>
      </c>
      <c r="D561" s="132">
        <v>54.1</v>
      </c>
    </row>
    <row r="562" spans="1:4" x14ac:dyDescent="0.25">
      <c r="A562" s="131">
        <v>89218</v>
      </c>
      <c r="B562" s="131" t="s">
        <v>322</v>
      </c>
      <c r="C562" s="131" t="s">
        <v>276</v>
      </c>
      <c r="D562" s="132">
        <v>91.73</v>
      </c>
    </row>
    <row r="563" spans="1:4" x14ac:dyDescent="0.25">
      <c r="A563" s="131">
        <v>89226</v>
      </c>
      <c r="B563" s="131" t="s">
        <v>28072</v>
      </c>
      <c r="C563" s="131" t="s">
        <v>276</v>
      </c>
      <c r="D563" s="132">
        <v>1.8</v>
      </c>
    </row>
    <row r="564" spans="1:4" x14ac:dyDescent="0.25">
      <c r="A564" s="131">
        <v>89235</v>
      </c>
      <c r="B564" s="131" t="s">
        <v>323</v>
      </c>
      <c r="C564" s="131" t="s">
        <v>276</v>
      </c>
      <c r="D564" s="132">
        <v>168.47</v>
      </c>
    </row>
    <row r="565" spans="1:4" x14ac:dyDescent="0.25">
      <c r="A565" s="131">
        <v>89243</v>
      </c>
      <c r="B565" s="131" t="s">
        <v>324</v>
      </c>
      <c r="C565" s="131" t="s">
        <v>276</v>
      </c>
      <c r="D565" s="132">
        <v>354.16</v>
      </c>
    </row>
    <row r="566" spans="1:4" x14ac:dyDescent="0.25">
      <c r="A566" s="131">
        <v>89251</v>
      </c>
      <c r="B566" s="131" t="s">
        <v>325</v>
      </c>
      <c r="C566" s="131" t="s">
        <v>276</v>
      </c>
      <c r="D566" s="132">
        <v>311.61</v>
      </c>
    </row>
    <row r="567" spans="1:4" x14ac:dyDescent="0.25">
      <c r="A567" s="131">
        <v>89258</v>
      </c>
      <c r="B567" s="131" t="s">
        <v>326</v>
      </c>
      <c r="C567" s="131" t="s">
        <v>276</v>
      </c>
      <c r="D567" s="132">
        <v>114.03</v>
      </c>
    </row>
    <row r="568" spans="1:4" x14ac:dyDescent="0.25">
      <c r="A568" s="131">
        <v>89273</v>
      </c>
      <c r="B568" s="131" t="s">
        <v>327</v>
      </c>
      <c r="C568" s="131" t="s">
        <v>276</v>
      </c>
      <c r="D568" s="132">
        <v>110.18</v>
      </c>
    </row>
    <row r="569" spans="1:4" x14ac:dyDescent="0.25">
      <c r="A569" s="131">
        <v>89279</v>
      </c>
      <c r="B569" s="131" t="s">
        <v>28073</v>
      </c>
      <c r="C569" s="131" t="s">
        <v>276</v>
      </c>
      <c r="D569" s="132">
        <v>2.19</v>
      </c>
    </row>
    <row r="570" spans="1:4" x14ac:dyDescent="0.25">
      <c r="A570" s="131">
        <v>89877</v>
      </c>
      <c r="B570" s="131" t="s">
        <v>328</v>
      </c>
      <c r="C570" s="131" t="s">
        <v>276</v>
      </c>
      <c r="D570" s="132">
        <v>90.3</v>
      </c>
    </row>
    <row r="571" spans="1:4" x14ac:dyDescent="0.25">
      <c r="A571" s="131">
        <v>89884</v>
      </c>
      <c r="B571" s="131" t="s">
        <v>329</v>
      </c>
      <c r="C571" s="131" t="s">
        <v>276</v>
      </c>
      <c r="D571" s="132">
        <v>94.25</v>
      </c>
    </row>
    <row r="572" spans="1:4" x14ac:dyDescent="0.25">
      <c r="A572" s="131">
        <v>90587</v>
      </c>
      <c r="B572" s="131" t="s">
        <v>330</v>
      </c>
      <c r="C572" s="131" t="s">
        <v>276</v>
      </c>
      <c r="D572" s="132">
        <v>0.43</v>
      </c>
    </row>
    <row r="573" spans="1:4" x14ac:dyDescent="0.25">
      <c r="A573" s="131">
        <v>90626</v>
      </c>
      <c r="B573" s="131" t="s">
        <v>331</v>
      </c>
      <c r="C573" s="131" t="s">
        <v>276</v>
      </c>
      <c r="D573" s="132">
        <v>2.21</v>
      </c>
    </row>
    <row r="574" spans="1:4" x14ac:dyDescent="0.25">
      <c r="A574" s="131">
        <v>90632</v>
      </c>
      <c r="B574" s="131" t="s">
        <v>332</v>
      </c>
      <c r="C574" s="131" t="s">
        <v>276</v>
      </c>
      <c r="D574" s="132">
        <v>98.51</v>
      </c>
    </row>
    <row r="575" spans="1:4" x14ac:dyDescent="0.25">
      <c r="A575" s="131">
        <v>90638</v>
      </c>
      <c r="B575" s="131" t="s">
        <v>333</v>
      </c>
      <c r="C575" s="131" t="s">
        <v>276</v>
      </c>
      <c r="D575" s="132">
        <v>5.87</v>
      </c>
    </row>
    <row r="576" spans="1:4" x14ac:dyDescent="0.25">
      <c r="A576" s="131">
        <v>90644</v>
      </c>
      <c r="B576" s="131" t="s">
        <v>334</v>
      </c>
      <c r="C576" s="131" t="s">
        <v>276</v>
      </c>
      <c r="D576" s="132">
        <v>8.77</v>
      </c>
    </row>
    <row r="577" spans="1:4" x14ac:dyDescent="0.25">
      <c r="A577" s="131">
        <v>90651</v>
      </c>
      <c r="B577" s="131" t="s">
        <v>335</v>
      </c>
      <c r="C577" s="131" t="s">
        <v>276</v>
      </c>
      <c r="D577" s="132">
        <v>1.1299999999999999</v>
      </c>
    </row>
    <row r="578" spans="1:4" x14ac:dyDescent="0.25">
      <c r="A578" s="131">
        <v>90657</v>
      </c>
      <c r="B578" s="131" t="s">
        <v>336</v>
      </c>
      <c r="C578" s="131" t="s">
        <v>276</v>
      </c>
      <c r="D578" s="132">
        <v>5.71</v>
      </c>
    </row>
    <row r="579" spans="1:4" x14ac:dyDescent="0.25">
      <c r="A579" s="131">
        <v>90663</v>
      </c>
      <c r="B579" s="131" t="s">
        <v>337</v>
      </c>
      <c r="C579" s="131" t="s">
        <v>276</v>
      </c>
      <c r="D579" s="132">
        <v>6.12</v>
      </c>
    </row>
    <row r="580" spans="1:4" x14ac:dyDescent="0.25">
      <c r="A580" s="131">
        <v>90669</v>
      </c>
      <c r="B580" s="131" t="s">
        <v>28074</v>
      </c>
      <c r="C580" s="131" t="s">
        <v>276</v>
      </c>
      <c r="D580" s="132">
        <v>8.65</v>
      </c>
    </row>
    <row r="581" spans="1:4" x14ac:dyDescent="0.25">
      <c r="A581" s="131">
        <v>90675</v>
      </c>
      <c r="B581" s="131" t="s">
        <v>338</v>
      </c>
      <c r="C581" s="131" t="s">
        <v>276</v>
      </c>
      <c r="D581" s="132">
        <v>331.91</v>
      </c>
    </row>
    <row r="582" spans="1:4" x14ac:dyDescent="0.25">
      <c r="A582" s="131">
        <v>90681</v>
      </c>
      <c r="B582" s="131" t="s">
        <v>339</v>
      </c>
      <c r="C582" s="131" t="s">
        <v>276</v>
      </c>
      <c r="D582" s="132">
        <v>192.14</v>
      </c>
    </row>
    <row r="583" spans="1:4" x14ac:dyDescent="0.25">
      <c r="A583" s="131">
        <v>90687</v>
      </c>
      <c r="B583" s="131" t="s">
        <v>28075</v>
      </c>
      <c r="C583" s="131" t="s">
        <v>276</v>
      </c>
      <c r="D583" s="132">
        <v>68.010000000000005</v>
      </c>
    </row>
    <row r="584" spans="1:4" x14ac:dyDescent="0.25">
      <c r="A584" s="131">
        <v>90693</v>
      </c>
      <c r="B584" s="131" t="s">
        <v>340</v>
      </c>
      <c r="C584" s="131" t="s">
        <v>276</v>
      </c>
      <c r="D584" s="132">
        <v>60.14</v>
      </c>
    </row>
    <row r="585" spans="1:4" x14ac:dyDescent="0.25">
      <c r="A585" s="131">
        <v>90965</v>
      </c>
      <c r="B585" s="131" t="s">
        <v>341</v>
      </c>
      <c r="C585" s="131" t="s">
        <v>276</v>
      </c>
      <c r="D585" s="132">
        <v>8.6</v>
      </c>
    </row>
    <row r="586" spans="1:4" x14ac:dyDescent="0.25">
      <c r="A586" s="131">
        <v>90973</v>
      </c>
      <c r="B586" s="131" t="s">
        <v>342</v>
      </c>
      <c r="C586" s="131" t="s">
        <v>276</v>
      </c>
      <c r="D586" s="132">
        <v>8.6199999999999992</v>
      </c>
    </row>
    <row r="587" spans="1:4" x14ac:dyDescent="0.25">
      <c r="A587" s="131">
        <v>90982</v>
      </c>
      <c r="B587" s="131" t="s">
        <v>343</v>
      </c>
      <c r="C587" s="131" t="s">
        <v>276</v>
      </c>
      <c r="D587" s="132">
        <v>21.91</v>
      </c>
    </row>
    <row r="588" spans="1:4" x14ac:dyDescent="0.25">
      <c r="A588" s="131">
        <v>91001</v>
      </c>
      <c r="B588" s="131" t="s">
        <v>344</v>
      </c>
      <c r="C588" s="131" t="s">
        <v>276</v>
      </c>
      <c r="D588" s="132">
        <v>10.23</v>
      </c>
    </row>
    <row r="589" spans="1:4" x14ac:dyDescent="0.25">
      <c r="A589" s="131">
        <v>91032</v>
      </c>
      <c r="B589" s="131" t="s">
        <v>345</v>
      </c>
      <c r="C589" s="131" t="s">
        <v>276</v>
      </c>
      <c r="D589" s="132">
        <v>67.03</v>
      </c>
    </row>
    <row r="590" spans="1:4" x14ac:dyDescent="0.25">
      <c r="A590" s="131">
        <v>91278</v>
      </c>
      <c r="B590" s="131" t="s">
        <v>346</v>
      </c>
      <c r="C590" s="131" t="s">
        <v>276</v>
      </c>
      <c r="D590" s="132">
        <v>0.52</v>
      </c>
    </row>
    <row r="591" spans="1:4" x14ac:dyDescent="0.25">
      <c r="A591" s="131">
        <v>91285</v>
      </c>
      <c r="B591" s="131" t="s">
        <v>347</v>
      </c>
      <c r="C591" s="131" t="s">
        <v>276</v>
      </c>
      <c r="D591" s="132">
        <v>0.92</v>
      </c>
    </row>
    <row r="592" spans="1:4" x14ac:dyDescent="0.25">
      <c r="A592" s="131">
        <v>91387</v>
      </c>
      <c r="B592" s="131" t="s">
        <v>348</v>
      </c>
      <c r="C592" s="131" t="s">
        <v>276</v>
      </c>
      <c r="D592" s="132">
        <v>74.28</v>
      </c>
    </row>
    <row r="593" spans="1:4" x14ac:dyDescent="0.25">
      <c r="A593" s="131">
        <v>91395</v>
      </c>
      <c r="B593" s="131" t="s">
        <v>349</v>
      </c>
      <c r="C593" s="131" t="s">
        <v>276</v>
      </c>
      <c r="D593" s="132">
        <v>58.61</v>
      </c>
    </row>
    <row r="594" spans="1:4" x14ac:dyDescent="0.25">
      <c r="A594" s="131">
        <v>91486</v>
      </c>
      <c r="B594" s="131" t="s">
        <v>28076</v>
      </c>
      <c r="C594" s="131" t="s">
        <v>276</v>
      </c>
      <c r="D594" s="132">
        <v>68.87</v>
      </c>
    </row>
    <row r="595" spans="1:4" x14ac:dyDescent="0.25">
      <c r="A595" s="131">
        <v>91534</v>
      </c>
      <c r="B595" s="131" t="s">
        <v>350</v>
      </c>
      <c r="C595" s="131" t="s">
        <v>276</v>
      </c>
      <c r="D595" s="132">
        <v>34.25</v>
      </c>
    </row>
    <row r="596" spans="1:4" x14ac:dyDescent="0.25">
      <c r="A596" s="131">
        <v>91635</v>
      </c>
      <c r="B596" s="131" t="s">
        <v>351</v>
      </c>
      <c r="C596" s="131" t="s">
        <v>276</v>
      </c>
      <c r="D596" s="132">
        <v>64.55</v>
      </c>
    </row>
    <row r="597" spans="1:4" x14ac:dyDescent="0.25">
      <c r="A597" s="131">
        <v>91646</v>
      </c>
      <c r="B597" s="131" t="s">
        <v>352</v>
      </c>
      <c r="C597" s="131" t="s">
        <v>276</v>
      </c>
      <c r="D597" s="132">
        <v>99.1</v>
      </c>
    </row>
    <row r="598" spans="1:4" x14ac:dyDescent="0.25">
      <c r="A598" s="131">
        <v>91693</v>
      </c>
      <c r="B598" s="131" t="s">
        <v>353</v>
      </c>
      <c r="C598" s="131" t="s">
        <v>276</v>
      </c>
      <c r="D598" s="132">
        <v>33.58</v>
      </c>
    </row>
    <row r="599" spans="1:4" x14ac:dyDescent="0.25">
      <c r="A599" s="131">
        <v>92044</v>
      </c>
      <c r="B599" s="131" t="s">
        <v>354</v>
      </c>
      <c r="C599" s="131" t="s">
        <v>276</v>
      </c>
      <c r="D599" s="132">
        <v>7.8</v>
      </c>
    </row>
    <row r="600" spans="1:4" x14ac:dyDescent="0.25">
      <c r="A600" s="131">
        <v>92107</v>
      </c>
      <c r="B600" s="131" t="s">
        <v>28077</v>
      </c>
      <c r="C600" s="131" t="s">
        <v>276</v>
      </c>
      <c r="D600" s="132">
        <v>93.39</v>
      </c>
    </row>
    <row r="601" spans="1:4" x14ac:dyDescent="0.25">
      <c r="A601" s="131">
        <v>92113</v>
      </c>
      <c r="B601" s="131" t="s">
        <v>28078</v>
      </c>
      <c r="C601" s="131" t="s">
        <v>276</v>
      </c>
      <c r="D601" s="132">
        <v>1.29</v>
      </c>
    </row>
    <row r="602" spans="1:4" x14ac:dyDescent="0.25">
      <c r="A602" s="131">
        <v>92119</v>
      </c>
      <c r="B602" s="131" t="s">
        <v>28079</v>
      </c>
      <c r="C602" s="131" t="s">
        <v>276</v>
      </c>
      <c r="D602" s="132">
        <v>0.32</v>
      </c>
    </row>
    <row r="603" spans="1:4" x14ac:dyDescent="0.25">
      <c r="A603" s="131">
        <v>92139</v>
      </c>
      <c r="B603" s="131" t="s">
        <v>355</v>
      </c>
      <c r="C603" s="131" t="s">
        <v>276</v>
      </c>
      <c r="D603" s="132">
        <v>45.12</v>
      </c>
    </row>
    <row r="604" spans="1:4" x14ac:dyDescent="0.25">
      <c r="A604" s="131">
        <v>92146</v>
      </c>
      <c r="B604" s="131" t="s">
        <v>356</v>
      </c>
      <c r="C604" s="131" t="s">
        <v>276</v>
      </c>
      <c r="D604" s="132">
        <v>33.229999999999997</v>
      </c>
    </row>
    <row r="605" spans="1:4" x14ac:dyDescent="0.25">
      <c r="A605" s="131">
        <v>92243</v>
      </c>
      <c r="B605" s="131" t="s">
        <v>357</v>
      </c>
      <c r="C605" s="131" t="s">
        <v>276</v>
      </c>
      <c r="D605" s="132">
        <v>81.709999999999994</v>
      </c>
    </row>
    <row r="606" spans="1:4" x14ac:dyDescent="0.25">
      <c r="A606" s="131">
        <v>92717</v>
      </c>
      <c r="B606" s="131" t="s">
        <v>28080</v>
      </c>
      <c r="C606" s="131" t="s">
        <v>276</v>
      </c>
      <c r="D606" s="132">
        <v>0.22</v>
      </c>
    </row>
    <row r="607" spans="1:4" x14ac:dyDescent="0.25">
      <c r="A607" s="131">
        <v>92961</v>
      </c>
      <c r="B607" s="131" t="s">
        <v>358</v>
      </c>
      <c r="C607" s="131" t="s">
        <v>276</v>
      </c>
      <c r="D607" s="132">
        <v>5.29</v>
      </c>
    </row>
    <row r="608" spans="1:4" x14ac:dyDescent="0.25">
      <c r="A608" s="131">
        <v>92967</v>
      </c>
      <c r="B608" s="131" t="s">
        <v>359</v>
      </c>
      <c r="C608" s="131" t="s">
        <v>276</v>
      </c>
      <c r="D608" s="132">
        <v>26.28</v>
      </c>
    </row>
    <row r="609" spans="1:4" x14ac:dyDescent="0.25">
      <c r="A609" s="131">
        <v>93225</v>
      </c>
      <c r="B609" s="131" t="s">
        <v>360</v>
      </c>
      <c r="C609" s="131" t="s">
        <v>276</v>
      </c>
      <c r="D609" s="132">
        <v>497.53</v>
      </c>
    </row>
    <row r="610" spans="1:4" x14ac:dyDescent="0.25">
      <c r="A610" s="131">
        <v>93234</v>
      </c>
      <c r="B610" s="131" t="s">
        <v>361</v>
      </c>
      <c r="C610" s="131" t="s">
        <v>276</v>
      </c>
      <c r="D610" s="132">
        <v>0.57999999999999996</v>
      </c>
    </row>
    <row r="611" spans="1:4" x14ac:dyDescent="0.25">
      <c r="A611" s="131">
        <v>93244</v>
      </c>
      <c r="B611" s="131" t="s">
        <v>362</v>
      </c>
      <c r="C611" s="131" t="s">
        <v>276</v>
      </c>
      <c r="D611" s="132">
        <v>65.7</v>
      </c>
    </row>
    <row r="612" spans="1:4" x14ac:dyDescent="0.25">
      <c r="A612" s="131">
        <v>93274</v>
      </c>
      <c r="B612" s="131" t="s">
        <v>28081</v>
      </c>
      <c r="C612" s="131" t="s">
        <v>276</v>
      </c>
      <c r="D612" s="132">
        <v>73.44</v>
      </c>
    </row>
    <row r="613" spans="1:4" x14ac:dyDescent="0.25">
      <c r="A613" s="131">
        <v>93282</v>
      </c>
      <c r="B613" s="131" t="s">
        <v>363</v>
      </c>
      <c r="C613" s="131" t="s">
        <v>276</v>
      </c>
      <c r="D613" s="132">
        <v>25.41</v>
      </c>
    </row>
    <row r="614" spans="1:4" x14ac:dyDescent="0.25">
      <c r="A614" s="131">
        <v>93288</v>
      </c>
      <c r="B614" s="131" t="s">
        <v>364</v>
      </c>
      <c r="C614" s="131" t="s">
        <v>276</v>
      </c>
      <c r="D614" s="132">
        <v>179.63</v>
      </c>
    </row>
    <row r="615" spans="1:4" x14ac:dyDescent="0.25">
      <c r="A615" s="131">
        <v>93403</v>
      </c>
      <c r="B615" s="131" t="s">
        <v>365</v>
      </c>
      <c r="C615" s="131" t="s">
        <v>276</v>
      </c>
      <c r="D615" s="132">
        <v>69.72</v>
      </c>
    </row>
    <row r="616" spans="1:4" x14ac:dyDescent="0.25">
      <c r="A616" s="131">
        <v>93409</v>
      </c>
      <c r="B616" s="131" t="s">
        <v>28082</v>
      </c>
      <c r="C616" s="131" t="s">
        <v>276</v>
      </c>
      <c r="D616" s="132">
        <v>36.049999999999997</v>
      </c>
    </row>
    <row r="617" spans="1:4" x14ac:dyDescent="0.25">
      <c r="A617" s="131">
        <v>93416</v>
      </c>
      <c r="B617" s="131" t="s">
        <v>366</v>
      </c>
      <c r="C617" s="131" t="s">
        <v>276</v>
      </c>
      <c r="D617" s="132">
        <v>0.46</v>
      </c>
    </row>
    <row r="618" spans="1:4" x14ac:dyDescent="0.25">
      <c r="A618" s="131">
        <v>93422</v>
      </c>
      <c r="B618" s="131" t="s">
        <v>367</v>
      </c>
      <c r="C618" s="131" t="s">
        <v>276</v>
      </c>
      <c r="D618" s="132">
        <v>6.07</v>
      </c>
    </row>
    <row r="619" spans="1:4" x14ac:dyDescent="0.25">
      <c r="A619" s="131">
        <v>93428</v>
      </c>
      <c r="B619" s="131" t="s">
        <v>368</v>
      </c>
      <c r="C619" s="131" t="s">
        <v>276</v>
      </c>
      <c r="D619" s="132">
        <v>8.6</v>
      </c>
    </row>
    <row r="620" spans="1:4" x14ac:dyDescent="0.25">
      <c r="A620" s="131">
        <v>93434</v>
      </c>
      <c r="B620" s="131" t="s">
        <v>28083</v>
      </c>
      <c r="C620" s="131" t="s">
        <v>276</v>
      </c>
      <c r="D620" s="132">
        <v>268.86</v>
      </c>
    </row>
    <row r="621" spans="1:4" x14ac:dyDescent="0.25">
      <c r="A621" s="131">
        <v>93440</v>
      </c>
      <c r="B621" s="131" t="s">
        <v>28084</v>
      </c>
      <c r="C621" s="131" t="s">
        <v>276</v>
      </c>
      <c r="D621" s="132">
        <v>126.82</v>
      </c>
    </row>
    <row r="622" spans="1:4" x14ac:dyDescent="0.25">
      <c r="A622" s="131">
        <v>95122</v>
      </c>
      <c r="B622" s="131" t="s">
        <v>369</v>
      </c>
      <c r="C622" s="131" t="s">
        <v>276</v>
      </c>
      <c r="D622" s="132">
        <v>188.46</v>
      </c>
    </row>
    <row r="623" spans="1:4" x14ac:dyDescent="0.25">
      <c r="A623" s="131">
        <v>95128</v>
      </c>
      <c r="B623" s="131" t="s">
        <v>370</v>
      </c>
      <c r="C623" s="131" t="s">
        <v>276</v>
      </c>
      <c r="D623" s="132">
        <v>56.87</v>
      </c>
    </row>
    <row r="624" spans="1:4" x14ac:dyDescent="0.25">
      <c r="A624" s="131">
        <v>95140</v>
      </c>
      <c r="B624" s="131" t="s">
        <v>371</v>
      </c>
      <c r="C624" s="131" t="s">
        <v>276</v>
      </c>
      <c r="D624" s="132">
        <v>0.03</v>
      </c>
    </row>
    <row r="625" spans="1:4" x14ac:dyDescent="0.25">
      <c r="A625" s="131">
        <v>95213</v>
      </c>
      <c r="B625" s="131" t="s">
        <v>28085</v>
      </c>
      <c r="C625" s="131" t="s">
        <v>276</v>
      </c>
      <c r="D625" s="132">
        <v>79.61</v>
      </c>
    </row>
    <row r="626" spans="1:4" x14ac:dyDescent="0.25">
      <c r="A626" s="131">
        <v>95259</v>
      </c>
      <c r="B626" s="131" t="s">
        <v>372</v>
      </c>
      <c r="C626" s="131" t="s">
        <v>276</v>
      </c>
      <c r="D626" s="132">
        <v>26.04</v>
      </c>
    </row>
    <row r="627" spans="1:4" x14ac:dyDescent="0.25">
      <c r="A627" s="131">
        <v>95265</v>
      </c>
      <c r="B627" s="131" t="s">
        <v>373</v>
      </c>
      <c r="C627" s="131" t="s">
        <v>276</v>
      </c>
      <c r="D627" s="132">
        <v>0.75</v>
      </c>
    </row>
    <row r="628" spans="1:4" x14ac:dyDescent="0.25">
      <c r="A628" s="131">
        <v>95271</v>
      </c>
      <c r="B628" s="131" t="s">
        <v>374</v>
      </c>
      <c r="C628" s="131" t="s">
        <v>276</v>
      </c>
      <c r="D628" s="132">
        <v>0.53</v>
      </c>
    </row>
    <row r="629" spans="1:4" x14ac:dyDescent="0.25">
      <c r="A629" s="131">
        <v>95277</v>
      </c>
      <c r="B629" s="131" t="s">
        <v>28086</v>
      </c>
      <c r="C629" s="131" t="s">
        <v>276</v>
      </c>
      <c r="D629" s="132">
        <v>0.5</v>
      </c>
    </row>
    <row r="630" spans="1:4" x14ac:dyDescent="0.25">
      <c r="A630" s="131">
        <v>95283</v>
      </c>
      <c r="B630" s="131" t="s">
        <v>28087</v>
      </c>
      <c r="C630" s="131" t="s">
        <v>276</v>
      </c>
      <c r="D630" s="132">
        <v>0.61</v>
      </c>
    </row>
    <row r="631" spans="1:4" x14ac:dyDescent="0.25">
      <c r="A631" s="131">
        <v>95621</v>
      </c>
      <c r="B631" s="131" t="s">
        <v>375</v>
      </c>
      <c r="C631" s="131" t="s">
        <v>276</v>
      </c>
      <c r="D631" s="132">
        <v>25.77</v>
      </c>
    </row>
    <row r="632" spans="1:4" x14ac:dyDescent="0.25">
      <c r="A632" s="131">
        <v>95632</v>
      </c>
      <c r="B632" s="131" t="s">
        <v>376</v>
      </c>
      <c r="C632" s="131" t="s">
        <v>276</v>
      </c>
      <c r="D632" s="132">
        <v>84.18</v>
      </c>
    </row>
    <row r="633" spans="1:4" x14ac:dyDescent="0.25">
      <c r="A633" s="131">
        <v>95703</v>
      </c>
      <c r="B633" s="131" t="s">
        <v>377</v>
      </c>
      <c r="C633" s="131" t="s">
        <v>276</v>
      </c>
      <c r="D633" s="132">
        <v>38.4</v>
      </c>
    </row>
    <row r="634" spans="1:4" x14ac:dyDescent="0.25">
      <c r="A634" s="131">
        <v>95709</v>
      </c>
      <c r="B634" s="131" t="s">
        <v>378</v>
      </c>
      <c r="C634" s="131" t="s">
        <v>276</v>
      </c>
      <c r="D634" s="132">
        <v>95.81</v>
      </c>
    </row>
    <row r="635" spans="1:4" x14ac:dyDescent="0.25">
      <c r="A635" s="131">
        <v>95715</v>
      </c>
      <c r="B635" s="131" t="s">
        <v>379</v>
      </c>
      <c r="C635" s="131" t="s">
        <v>276</v>
      </c>
      <c r="D635" s="132">
        <v>110.8</v>
      </c>
    </row>
    <row r="636" spans="1:4" x14ac:dyDescent="0.25">
      <c r="A636" s="131">
        <v>95721</v>
      </c>
      <c r="B636" s="131" t="s">
        <v>380</v>
      </c>
      <c r="C636" s="131" t="s">
        <v>276</v>
      </c>
      <c r="D636" s="132">
        <v>108.01</v>
      </c>
    </row>
    <row r="637" spans="1:4" x14ac:dyDescent="0.25">
      <c r="A637" s="131">
        <v>95873</v>
      </c>
      <c r="B637" s="131" t="s">
        <v>381</v>
      </c>
      <c r="C637" s="131" t="s">
        <v>276</v>
      </c>
      <c r="D637" s="132">
        <v>13.75</v>
      </c>
    </row>
    <row r="638" spans="1:4" x14ac:dyDescent="0.25">
      <c r="A638" s="131">
        <v>96014</v>
      </c>
      <c r="B638" s="131" t="s">
        <v>382</v>
      </c>
      <c r="C638" s="131" t="s">
        <v>276</v>
      </c>
      <c r="D638" s="132">
        <v>66.36</v>
      </c>
    </row>
    <row r="639" spans="1:4" x14ac:dyDescent="0.25">
      <c r="A639" s="131">
        <v>96021</v>
      </c>
      <c r="B639" s="131" t="s">
        <v>383</v>
      </c>
      <c r="C639" s="131" t="s">
        <v>276</v>
      </c>
      <c r="D639" s="132">
        <v>66.09</v>
      </c>
    </row>
    <row r="640" spans="1:4" x14ac:dyDescent="0.25">
      <c r="A640" s="131">
        <v>96029</v>
      </c>
      <c r="B640" s="131" t="s">
        <v>384</v>
      </c>
      <c r="C640" s="131" t="s">
        <v>276</v>
      </c>
      <c r="D640" s="132">
        <v>58.57</v>
      </c>
    </row>
    <row r="641" spans="1:4" x14ac:dyDescent="0.25">
      <c r="A641" s="131">
        <v>96036</v>
      </c>
      <c r="B641" s="131" t="s">
        <v>385</v>
      </c>
      <c r="C641" s="131" t="s">
        <v>276</v>
      </c>
      <c r="D641" s="132">
        <v>80.23</v>
      </c>
    </row>
    <row r="642" spans="1:4" x14ac:dyDescent="0.25">
      <c r="A642" s="131">
        <v>96155</v>
      </c>
      <c r="B642" s="131" t="s">
        <v>386</v>
      </c>
      <c r="C642" s="131" t="s">
        <v>276</v>
      </c>
      <c r="D642" s="132">
        <v>58.84</v>
      </c>
    </row>
    <row r="643" spans="1:4" x14ac:dyDescent="0.25">
      <c r="A643" s="131">
        <v>96156</v>
      </c>
      <c r="B643" s="131" t="s">
        <v>387</v>
      </c>
      <c r="C643" s="131" t="s">
        <v>276</v>
      </c>
      <c r="D643" s="132">
        <v>66.8</v>
      </c>
    </row>
    <row r="644" spans="1:4" x14ac:dyDescent="0.25">
      <c r="A644" s="131">
        <v>96159</v>
      </c>
      <c r="B644" s="131" t="s">
        <v>388</v>
      </c>
      <c r="C644" s="131" t="s">
        <v>276</v>
      </c>
      <c r="D644" s="132">
        <v>94.75</v>
      </c>
    </row>
    <row r="645" spans="1:4" x14ac:dyDescent="0.25">
      <c r="A645" s="131">
        <v>96246</v>
      </c>
      <c r="B645" s="131" t="s">
        <v>389</v>
      </c>
      <c r="C645" s="131" t="s">
        <v>276</v>
      </c>
      <c r="D645" s="132">
        <v>70.52</v>
      </c>
    </row>
    <row r="646" spans="1:4" x14ac:dyDescent="0.25">
      <c r="A646" s="131">
        <v>96464</v>
      </c>
      <c r="B646" s="131" t="s">
        <v>1432</v>
      </c>
      <c r="C646" s="131" t="s">
        <v>276</v>
      </c>
      <c r="D646" s="132">
        <v>90.81</v>
      </c>
    </row>
    <row r="647" spans="1:4" x14ac:dyDescent="0.25">
      <c r="A647" s="131">
        <v>98765</v>
      </c>
      <c r="B647" s="131" t="s">
        <v>1564</v>
      </c>
      <c r="C647" s="131" t="s">
        <v>276</v>
      </c>
      <c r="D647" s="132">
        <v>0.08</v>
      </c>
    </row>
    <row r="648" spans="1:4" x14ac:dyDescent="0.25">
      <c r="A648" s="131">
        <v>99834</v>
      </c>
      <c r="B648" s="131" t="s">
        <v>28088</v>
      </c>
      <c r="C648" s="131" t="s">
        <v>276</v>
      </c>
      <c r="D648" s="132">
        <v>0.19</v>
      </c>
    </row>
    <row r="649" spans="1:4" x14ac:dyDescent="0.25">
      <c r="A649" s="131">
        <v>100642</v>
      </c>
      <c r="B649" s="131" t="s">
        <v>3161</v>
      </c>
      <c r="C649" s="131" t="s">
        <v>276</v>
      </c>
      <c r="D649" s="132">
        <v>227.6</v>
      </c>
    </row>
    <row r="650" spans="1:4" x14ac:dyDescent="0.25">
      <c r="A650" s="131">
        <v>100648</v>
      </c>
      <c r="B650" s="131" t="s">
        <v>3162</v>
      </c>
      <c r="C650" s="131" t="s">
        <v>276</v>
      </c>
      <c r="D650" s="132">
        <v>440.18</v>
      </c>
    </row>
    <row r="651" spans="1:4" x14ac:dyDescent="0.25">
      <c r="A651" s="131">
        <v>102274</v>
      </c>
      <c r="B651" s="131" t="s">
        <v>4126</v>
      </c>
      <c r="C651" s="131" t="s">
        <v>276</v>
      </c>
      <c r="D651" s="132">
        <v>25.29</v>
      </c>
    </row>
    <row r="652" spans="1:4" x14ac:dyDescent="0.25">
      <c r="A652" s="131">
        <v>104092</v>
      </c>
      <c r="B652" s="131" t="s">
        <v>14258</v>
      </c>
      <c r="C652" s="131" t="s">
        <v>276</v>
      </c>
      <c r="D652" s="132">
        <v>0.06</v>
      </c>
    </row>
    <row r="653" spans="1:4" x14ac:dyDescent="0.25">
      <c r="A653" s="131">
        <v>104098</v>
      </c>
      <c r="B653" s="131" t="s">
        <v>14259</v>
      </c>
      <c r="C653" s="131" t="s">
        <v>276</v>
      </c>
      <c r="D653" s="132">
        <v>0.09</v>
      </c>
    </row>
    <row r="654" spans="1:4" x14ac:dyDescent="0.25">
      <c r="A654" s="131">
        <v>5089</v>
      </c>
      <c r="B654" s="131" t="s">
        <v>390</v>
      </c>
      <c r="C654" s="131" t="s">
        <v>8</v>
      </c>
      <c r="D654" s="132">
        <v>41.71</v>
      </c>
    </row>
    <row r="655" spans="1:4" x14ac:dyDescent="0.25">
      <c r="A655" s="131">
        <v>5627</v>
      </c>
      <c r="B655" s="131" t="s">
        <v>391</v>
      </c>
      <c r="C655" s="131" t="s">
        <v>8</v>
      </c>
      <c r="D655" s="132">
        <v>50.37</v>
      </c>
    </row>
    <row r="656" spans="1:4" x14ac:dyDescent="0.25">
      <c r="A656" s="131">
        <v>5628</v>
      </c>
      <c r="B656" s="131" t="s">
        <v>392</v>
      </c>
      <c r="C656" s="131" t="s">
        <v>8</v>
      </c>
      <c r="D656" s="132">
        <v>13.31</v>
      </c>
    </row>
    <row r="657" spans="1:4" x14ac:dyDescent="0.25">
      <c r="A657" s="131">
        <v>5629</v>
      </c>
      <c r="B657" s="131" t="s">
        <v>393</v>
      </c>
      <c r="C657" s="131" t="s">
        <v>8</v>
      </c>
      <c r="D657" s="132">
        <v>62.96</v>
      </c>
    </row>
    <row r="658" spans="1:4" x14ac:dyDescent="0.25">
      <c r="A658" s="131">
        <v>5630</v>
      </c>
      <c r="B658" s="131" t="s">
        <v>394</v>
      </c>
      <c r="C658" s="131" t="s">
        <v>8</v>
      </c>
      <c r="D658" s="132">
        <v>63.21</v>
      </c>
    </row>
    <row r="659" spans="1:4" x14ac:dyDescent="0.25">
      <c r="A659" s="131">
        <v>5658</v>
      </c>
      <c r="B659" s="131" t="s">
        <v>395</v>
      </c>
      <c r="C659" s="131" t="s">
        <v>8</v>
      </c>
      <c r="D659" s="132">
        <v>2.36</v>
      </c>
    </row>
    <row r="660" spans="1:4" x14ac:dyDescent="0.25">
      <c r="A660" s="131">
        <v>5664</v>
      </c>
      <c r="B660" s="131" t="s">
        <v>396</v>
      </c>
      <c r="C660" s="131" t="s">
        <v>8</v>
      </c>
      <c r="D660" s="132">
        <v>34.82</v>
      </c>
    </row>
    <row r="661" spans="1:4" x14ac:dyDescent="0.25">
      <c r="A661" s="131">
        <v>5667</v>
      </c>
      <c r="B661" s="131" t="s">
        <v>397</v>
      </c>
      <c r="C661" s="131" t="s">
        <v>8</v>
      </c>
      <c r="D661" s="132">
        <v>30.97</v>
      </c>
    </row>
    <row r="662" spans="1:4" x14ac:dyDescent="0.25">
      <c r="A662" s="131">
        <v>5668</v>
      </c>
      <c r="B662" s="131" t="s">
        <v>398</v>
      </c>
      <c r="C662" s="131" t="s">
        <v>8</v>
      </c>
      <c r="D662" s="132">
        <v>44.96</v>
      </c>
    </row>
    <row r="663" spans="1:4" x14ac:dyDescent="0.25">
      <c r="A663" s="131">
        <v>5674</v>
      </c>
      <c r="B663" s="131" t="s">
        <v>399</v>
      </c>
      <c r="C663" s="131" t="s">
        <v>8</v>
      </c>
      <c r="D663" s="132">
        <v>40.11</v>
      </c>
    </row>
    <row r="664" spans="1:4" x14ac:dyDescent="0.25">
      <c r="A664" s="131">
        <v>5692</v>
      </c>
      <c r="B664" s="131" t="s">
        <v>400</v>
      </c>
      <c r="C664" s="131" t="s">
        <v>8</v>
      </c>
      <c r="D664" s="132">
        <v>0.28000000000000003</v>
      </c>
    </row>
    <row r="665" spans="1:4" x14ac:dyDescent="0.25">
      <c r="A665" s="131">
        <v>5693</v>
      </c>
      <c r="B665" s="131" t="s">
        <v>401</v>
      </c>
      <c r="C665" s="131" t="s">
        <v>8</v>
      </c>
      <c r="D665" s="132">
        <v>18.78</v>
      </c>
    </row>
    <row r="666" spans="1:4" x14ac:dyDescent="0.25">
      <c r="A666" s="131">
        <v>5695</v>
      </c>
      <c r="B666" s="131" t="s">
        <v>402</v>
      </c>
      <c r="C666" s="131" t="s">
        <v>8</v>
      </c>
      <c r="D666" s="132">
        <v>39.119999999999997</v>
      </c>
    </row>
    <row r="667" spans="1:4" x14ac:dyDescent="0.25">
      <c r="A667" s="131">
        <v>5703</v>
      </c>
      <c r="B667" s="131" t="s">
        <v>403</v>
      </c>
      <c r="C667" s="131" t="s">
        <v>8</v>
      </c>
      <c r="D667" s="132">
        <v>22.13</v>
      </c>
    </row>
    <row r="668" spans="1:4" x14ac:dyDescent="0.25">
      <c r="A668" s="131">
        <v>5705</v>
      </c>
      <c r="B668" s="131" t="s">
        <v>404</v>
      </c>
      <c r="C668" s="131" t="s">
        <v>8</v>
      </c>
      <c r="D668" s="132">
        <v>37.46</v>
      </c>
    </row>
    <row r="669" spans="1:4" x14ac:dyDescent="0.25">
      <c r="A669" s="131">
        <v>5707</v>
      </c>
      <c r="B669" s="131" t="s">
        <v>405</v>
      </c>
      <c r="C669" s="131" t="s">
        <v>8</v>
      </c>
      <c r="D669" s="132">
        <v>59.32</v>
      </c>
    </row>
    <row r="670" spans="1:4" x14ac:dyDescent="0.25">
      <c r="A670" s="131">
        <v>5710</v>
      </c>
      <c r="B670" s="131" t="s">
        <v>406</v>
      </c>
      <c r="C670" s="131" t="s">
        <v>8</v>
      </c>
      <c r="D670" s="132">
        <v>122.62</v>
      </c>
    </row>
    <row r="671" spans="1:4" x14ac:dyDescent="0.25">
      <c r="A671" s="131">
        <v>5711</v>
      </c>
      <c r="B671" s="131" t="s">
        <v>407</v>
      </c>
      <c r="C671" s="131" t="s">
        <v>8</v>
      </c>
      <c r="D671" s="132">
        <v>87.34</v>
      </c>
    </row>
    <row r="672" spans="1:4" x14ac:dyDescent="0.25">
      <c r="A672" s="131">
        <v>5714</v>
      </c>
      <c r="B672" s="131" t="s">
        <v>408</v>
      </c>
      <c r="C672" s="131" t="s">
        <v>8</v>
      </c>
      <c r="D672" s="132">
        <v>17.78</v>
      </c>
    </row>
    <row r="673" spans="1:4" x14ac:dyDescent="0.25">
      <c r="A673" s="131">
        <v>5715</v>
      </c>
      <c r="B673" s="131" t="s">
        <v>409</v>
      </c>
      <c r="C673" s="131" t="s">
        <v>8</v>
      </c>
      <c r="D673" s="132">
        <v>66.09</v>
      </c>
    </row>
    <row r="674" spans="1:4" x14ac:dyDescent="0.25">
      <c r="A674" s="131">
        <v>5718</v>
      </c>
      <c r="B674" s="131" t="s">
        <v>410</v>
      </c>
      <c r="C674" s="131" t="s">
        <v>8</v>
      </c>
      <c r="D674" s="132">
        <v>104.25</v>
      </c>
    </row>
    <row r="675" spans="1:4" x14ac:dyDescent="0.25">
      <c r="A675" s="131">
        <v>5721</v>
      </c>
      <c r="B675" s="131" t="s">
        <v>411</v>
      </c>
      <c r="C675" s="131" t="s">
        <v>8</v>
      </c>
      <c r="D675" s="132">
        <v>91.98</v>
      </c>
    </row>
    <row r="676" spans="1:4" x14ac:dyDescent="0.25">
      <c r="A676" s="131">
        <v>5722</v>
      </c>
      <c r="B676" s="131" t="s">
        <v>412</v>
      </c>
      <c r="C676" s="131" t="s">
        <v>8</v>
      </c>
      <c r="D676" s="132">
        <v>212.72</v>
      </c>
    </row>
    <row r="677" spans="1:4" x14ac:dyDescent="0.25">
      <c r="A677" s="131">
        <v>5724</v>
      </c>
      <c r="B677" s="131" t="s">
        <v>413</v>
      </c>
      <c r="C677" s="131" t="s">
        <v>8</v>
      </c>
      <c r="D677" s="132">
        <v>53.18</v>
      </c>
    </row>
    <row r="678" spans="1:4" x14ac:dyDescent="0.25">
      <c r="A678" s="131">
        <v>5727</v>
      </c>
      <c r="B678" s="131" t="s">
        <v>414</v>
      </c>
      <c r="C678" s="131" t="s">
        <v>8</v>
      </c>
      <c r="D678" s="132">
        <v>12.1</v>
      </c>
    </row>
    <row r="679" spans="1:4" x14ac:dyDescent="0.25">
      <c r="A679" s="131">
        <v>5729</v>
      </c>
      <c r="B679" s="131" t="s">
        <v>415</v>
      </c>
      <c r="C679" s="131" t="s">
        <v>8</v>
      </c>
      <c r="D679" s="132">
        <v>49.26</v>
      </c>
    </row>
    <row r="680" spans="1:4" x14ac:dyDescent="0.25">
      <c r="A680" s="131">
        <v>5730</v>
      </c>
      <c r="B680" s="131" t="s">
        <v>416</v>
      </c>
      <c r="C680" s="131" t="s">
        <v>8</v>
      </c>
      <c r="D680" s="132">
        <v>40.090000000000003</v>
      </c>
    </row>
    <row r="681" spans="1:4" x14ac:dyDescent="0.25">
      <c r="A681" s="131">
        <v>5735</v>
      </c>
      <c r="B681" s="131" t="s">
        <v>417</v>
      </c>
      <c r="C681" s="131" t="s">
        <v>8</v>
      </c>
      <c r="D681" s="132">
        <v>33.6</v>
      </c>
    </row>
    <row r="682" spans="1:4" x14ac:dyDescent="0.25">
      <c r="A682" s="131">
        <v>5736</v>
      </c>
      <c r="B682" s="131" t="s">
        <v>418</v>
      </c>
      <c r="C682" s="131" t="s">
        <v>8</v>
      </c>
      <c r="D682" s="132">
        <v>40.97</v>
      </c>
    </row>
    <row r="683" spans="1:4" x14ac:dyDescent="0.25">
      <c r="A683" s="131">
        <v>5738</v>
      </c>
      <c r="B683" s="131" t="s">
        <v>419</v>
      </c>
      <c r="C683" s="131" t="s">
        <v>8</v>
      </c>
      <c r="D683" s="132">
        <v>43.8</v>
      </c>
    </row>
    <row r="684" spans="1:4" x14ac:dyDescent="0.25">
      <c r="A684" s="131">
        <v>5739</v>
      </c>
      <c r="B684" s="131" t="s">
        <v>420</v>
      </c>
      <c r="C684" s="131" t="s">
        <v>8</v>
      </c>
      <c r="D684" s="132">
        <v>54.81</v>
      </c>
    </row>
    <row r="685" spans="1:4" x14ac:dyDescent="0.25">
      <c r="A685" s="131">
        <v>5741</v>
      </c>
      <c r="B685" s="131" t="s">
        <v>421</v>
      </c>
      <c r="C685" s="131" t="s">
        <v>8</v>
      </c>
      <c r="D685" s="132">
        <v>42.78</v>
      </c>
    </row>
    <row r="686" spans="1:4" x14ac:dyDescent="0.25">
      <c r="A686" s="131">
        <v>5742</v>
      </c>
      <c r="B686" s="131" t="s">
        <v>422</v>
      </c>
      <c r="C686" s="131" t="s">
        <v>8</v>
      </c>
      <c r="D686" s="132">
        <v>27.06</v>
      </c>
    </row>
    <row r="687" spans="1:4" x14ac:dyDescent="0.25">
      <c r="A687" s="131">
        <v>5747</v>
      </c>
      <c r="B687" s="131" t="s">
        <v>423</v>
      </c>
      <c r="C687" s="131" t="s">
        <v>8</v>
      </c>
      <c r="D687" s="132">
        <v>155.13999999999999</v>
      </c>
    </row>
    <row r="688" spans="1:4" x14ac:dyDescent="0.25">
      <c r="A688" s="131">
        <v>5751</v>
      </c>
      <c r="B688" s="131" t="s">
        <v>424</v>
      </c>
      <c r="C688" s="131" t="s">
        <v>8</v>
      </c>
      <c r="D688" s="132">
        <v>32.049999999999997</v>
      </c>
    </row>
    <row r="689" spans="1:4" x14ac:dyDescent="0.25">
      <c r="A689" s="131">
        <v>5754</v>
      </c>
      <c r="B689" s="131" t="s">
        <v>425</v>
      </c>
      <c r="C689" s="131" t="s">
        <v>8</v>
      </c>
      <c r="D689" s="132">
        <v>35.19</v>
      </c>
    </row>
    <row r="690" spans="1:4" x14ac:dyDescent="0.25">
      <c r="A690" s="131">
        <v>5763</v>
      </c>
      <c r="B690" s="131" t="s">
        <v>426</v>
      </c>
      <c r="C690" s="131" t="s">
        <v>8</v>
      </c>
      <c r="D690" s="132">
        <v>50.07</v>
      </c>
    </row>
    <row r="691" spans="1:4" x14ac:dyDescent="0.25">
      <c r="A691" s="131">
        <v>5765</v>
      </c>
      <c r="B691" s="131" t="s">
        <v>427</v>
      </c>
      <c r="C691" s="131" t="s">
        <v>8</v>
      </c>
      <c r="D691" s="132">
        <v>4.6399999999999997</v>
      </c>
    </row>
    <row r="692" spans="1:4" x14ac:dyDescent="0.25">
      <c r="A692" s="131">
        <v>5766</v>
      </c>
      <c r="B692" s="131" t="s">
        <v>428</v>
      </c>
      <c r="C692" s="131" t="s">
        <v>8</v>
      </c>
      <c r="D692" s="132">
        <v>2.62</v>
      </c>
    </row>
    <row r="693" spans="1:4" x14ac:dyDescent="0.25">
      <c r="A693" s="131">
        <v>5779</v>
      </c>
      <c r="B693" s="131" t="s">
        <v>429</v>
      </c>
      <c r="C693" s="131" t="s">
        <v>8</v>
      </c>
      <c r="D693" s="132">
        <v>78.47</v>
      </c>
    </row>
    <row r="694" spans="1:4" x14ac:dyDescent="0.25">
      <c r="A694" s="131">
        <v>5787</v>
      </c>
      <c r="B694" s="131" t="s">
        <v>430</v>
      </c>
      <c r="C694" s="131" t="s">
        <v>8</v>
      </c>
      <c r="D694" s="132">
        <v>69.03</v>
      </c>
    </row>
    <row r="695" spans="1:4" x14ac:dyDescent="0.25">
      <c r="A695" s="131">
        <v>5797</v>
      </c>
      <c r="B695" s="131" t="s">
        <v>431</v>
      </c>
      <c r="C695" s="131" t="s">
        <v>8</v>
      </c>
      <c r="D695" s="132">
        <v>6.36</v>
      </c>
    </row>
    <row r="696" spans="1:4" x14ac:dyDescent="0.25">
      <c r="A696" s="131">
        <v>5800</v>
      </c>
      <c r="B696" s="131" t="s">
        <v>432</v>
      </c>
      <c r="C696" s="131" t="s">
        <v>8</v>
      </c>
      <c r="D696" s="132">
        <v>0.45</v>
      </c>
    </row>
    <row r="697" spans="1:4" x14ac:dyDescent="0.25">
      <c r="A697" s="131">
        <v>7032</v>
      </c>
      <c r="B697" s="131" t="s">
        <v>28089</v>
      </c>
      <c r="C697" s="131" t="s">
        <v>8</v>
      </c>
      <c r="D697" s="132">
        <v>4.25</v>
      </c>
    </row>
    <row r="698" spans="1:4" x14ac:dyDescent="0.25">
      <c r="A698" s="131">
        <v>7033</v>
      </c>
      <c r="B698" s="131" t="s">
        <v>28090</v>
      </c>
      <c r="C698" s="131" t="s">
        <v>8</v>
      </c>
      <c r="D698" s="132">
        <v>1.57</v>
      </c>
    </row>
    <row r="699" spans="1:4" x14ac:dyDescent="0.25">
      <c r="A699" s="131">
        <v>7034</v>
      </c>
      <c r="B699" s="131" t="s">
        <v>28091</v>
      </c>
      <c r="C699" s="131" t="s">
        <v>8</v>
      </c>
      <c r="D699" s="132">
        <v>5.67</v>
      </c>
    </row>
    <row r="700" spans="1:4" x14ac:dyDescent="0.25">
      <c r="A700" s="131">
        <v>7035</v>
      </c>
      <c r="B700" s="131" t="s">
        <v>28092</v>
      </c>
      <c r="C700" s="131" t="s">
        <v>8</v>
      </c>
      <c r="D700" s="132">
        <v>251.6</v>
      </c>
    </row>
    <row r="701" spans="1:4" x14ac:dyDescent="0.25">
      <c r="A701" s="131">
        <v>7038</v>
      </c>
      <c r="B701" s="131" t="s">
        <v>433</v>
      </c>
      <c r="C701" s="131" t="s">
        <v>8</v>
      </c>
      <c r="D701" s="132">
        <v>50.1</v>
      </c>
    </row>
    <row r="702" spans="1:4" x14ac:dyDescent="0.25">
      <c r="A702" s="131">
        <v>7039</v>
      </c>
      <c r="B702" s="131" t="s">
        <v>434</v>
      </c>
      <c r="C702" s="131" t="s">
        <v>8</v>
      </c>
      <c r="D702" s="132">
        <v>13.44</v>
      </c>
    </row>
    <row r="703" spans="1:4" x14ac:dyDescent="0.25">
      <c r="A703" s="131">
        <v>7040</v>
      </c>
      <c r="B703" s="131" t="s">
        <v>435</v>
      </c>
      <c r="C703" s="131" t="s">
        <v>8</v>
      </c>
      <c r="D703" s="132">
        <v>62.69</v>
      </c>
    </row>
    <row r="704" spans="1:4" x14ac:dyDescent="0.25">
      <c r="A704" s="131">
        <v>7044</v>
      </c>
      <c r="B704" s="131" t="s">
        <v>436</v>
      </c>
      <c r="C704" s="131" t="s">
        <v>8</v>
      </c>
      <c r="D704" s="132">
        <v>0.32</v>
      </c>
    </row>
    <row r="705" spans="1:4" x14ac:dyDescent="0.25">
      <c r="A705" s="131">
        <v>7045</v>
      </c>
      <c r="B705" s="131" t="s">
        <v>437</v>
      </c>
      <c r="C705" s="131" t="s">
        <v>8</v>
      </c>
      <c r="D705" s="132">
        <v>7.0000000000000007E-2</v>
      </c>
    </row>
    <row r="706" spans="1:4" x14ac:dyDescent="0.25">
      <c r="A706" s="131">
        <v>7046</v>
      </c>
      <c r="B706" s="131" t="s">
        <v>438</v>
      </c>
      <c r="C706" s="131" t="s">
        <v>8</v>
      </c>
      <c r="D706" s="132">
        <v>0.35</v>
      </c>
    </row>
    <row r="707" spans="1:4" x14ac:dyDescent="0.25">
      <c r="A707" s="131">
        <v>7047</v>
      </c>
      <c r="B707" s="131" t="s">
        <v>439</v>
      </c>
      <c r="C707" s="131" t="s">
        <v>8</v>
      </c>
      <c r="D707" s="132">
        <v>22.16</v>
      </c>
    </row>
    <row r="708" spans="1:4" x14ac:dyDescent="0.25">
      <c r="A708" s="131">
        <v>7051</v>
      </c>
      <c r="B708" s="131" t="s">
        <v>440</v>
      </c>
      <c r="C708" s="131" t="s">
        <v>8</v>
      </c>
      <c r="D708" s="132">
        <v>44.43</v>
      </c>
    </row>
    <row r="709" spans="1:4" x14ac:dyDescent="0.25">
      <c r="A709" s="131">
        <v>7052</v>
      </c>
      <c r="B709" s="131" t="s">
        <v>441</v>
      </c>
      <c r="C709" s="131" t="s">
        <v>8</v>
      </c>
      <c r="D709" s="132">
        <v>12</v>
      </c>
    </row>
    <row r="710" spans="1:4" x14ac:dyDescent="0.25">
      <c r="A710" s="131">
        <v>7053</v>
      </c>
      <c r="B710" s="131" t="s">
        <v>442</v>
      </c>
      <c r="C710" s="131" t="s">
        <v>8</v>
      </c>
      <c r="D710" s="132">
        <v>55.61</v>
      </c>
    </row>
    <row r="711" spans="1:4" x14ac:dyDescent="0.25">
      <c r="A711" s="131">
        <v>7054</v>
      </c>
      <c r="B711" s="131" t="s">
        <v>443</v>
      </c>
      <c r="C711" s="131" t="s">
        <v>8</v>
      </c>
      <c r="D711" s="132">
        <v>87.58</v>
      </c>
    </row>
    <row r="712" spans="1:4" x14ac:dyDescent="0.25">
      <c r="A712" s="131">
        <v>7058</v>
      </c>
      <c r="B712" s="131" t="s">
        <v>444</v>
      </c>
      <c r="C712" s="131" t="s">
        <v>8</v>
      </c>
      <c r="D712" s="132">
        <v>22.5</v>
      </c>
    </row>
    <row r="713" spans="1:4" x14ac:dyDescent="0.25">
      <c r="A713" s="131">
        <v>7059</v>
      </c>
      <c r="B713" s="131" t="s">
        <v>445</v>
      </c>
      <c r="C713" s="131" t="s">
        <v>8</v>
      </c>
      <c r="D713" s="132">
        <v>8.6199999999999992</v>
      </c>
    </row>
    <row r="714" spans="1:4" x14ac:dyDescent="0.25">
      <c r="A714" s="131">
        <v>7060</v>
      </c>
      <c r="B714" s="131" t="s">
        <v>446</v>
      </c>
      <c r="C714" s="131" t="s">
        <v>8</v>
      </c>
      <c r="D714" s="132">
        <v>40.46</v>
      </c>
    </row>
    <row r="715" spans="1:4" x14ac:dyDescent="0.25">
      <c r="A715" s="131">
        <v>7061</v>
      </c>
      <c r="B715" s="131" t="s">
        <v>447</v>
      </c>
      <c r="C715" s="131" t="s">
        <v>8</v>
      </c>
      <c r="D715" s="132">
        <v>79.94</v>
      </c>
    </row>
    <row r="716" spans="1:4" x14ac:dyDescent="0.25">
      <c r="A716" s="131">
        <v>7063</v>
      </c>
      <c r="B716" s="131" t="s">
        <v>448</v>
      </c>
      <c r="C716" s="131" t="s">
        <v>8</v>
      </c>
      <c r="D716" s="132">
        <v>22.18</v>
      </c>
    </row>
    <row r="717" spans="1:4" x14ac:dyDescent="0.25">
      <c r="A717" s="131">
        <v>7064</v>
      </c>
      <c r="B717" s="131" t="s">
        <v>449</v>
      </c>
      <c r="C717" s="131" t="s">
        <v>8</v>
      </c>
      <c r="D717" s="132">
        <v>5.99</v>
      </c>
    </row>
    <row r="718" spans="1:4" x14ac:dyDescent="0.25">
      <c r="A718" s="131">
        <v>7065</v>
      </c>
      <c r="B718" s="131" t="s">
        <v>450</v>
      </c>
      <c r="C718" s="131" t="s">
        <v>8</v>
      </c>
      <c r="D718" s="132">
        <v>24.26</v>
      </c>
    </row>
    <row r="719" spans="1:4" x14ac:dyDescent="0.25">
      <c r="A719" s="131">
        <v>7066</v>
      </c>
      <c r="B719" s="131" t="s">
        <v>451</v>
      </c>
      <c r="C719" s="131" t="s">
        <v>8</v>
      </c>
      <c r="D719" s="132">
        <v>94.85</v>
      </c>
    </row>
    <row r="720" spans="1:4" x14ac:dyDescent="0.25">
      <c r="A720" s="131">
        <v>53786</v>
      </c>
      <c r="B720" s="131" t="s">
        <v>452</v>
      </c>
      <c r="C720" s="131" t="s">
        <v>8</v>
      </c>
      <c r="D720" s="132">
        <v>50.07</v>
      </c>
    </row>
    <row r="721" spans="1:4" x14ac:dyDescent="0.25">
      <c r="A721" s="131">
        <v>53788</v>
      </c>
      <c r="B721" s="131" t="s">
        <v>453</v>
      </c>
      <c r="C721" s="131" t="s">
        <v>8</v>
      </c>
      <c r="D721" s="132">
        <v>56.05</v>
      </c>
    </row>
    <row r="722" spans="1:4" x14ac:dyDescent="0.25">
      <c r="A722" s="131">
        <v>53792</v>
      </c>
      <c r="B722" s="131" t="s">
        <v>454</v>
      </c>
      <c r="C722" s="131" t="s">
        <v>8</v>
      </c>
      <c r="D722" s="132">
        <v>99.37</v>
      </c>
    </row>
    <row r="723" spans="1:4" x14ac:dyDescent="0.25">
      <c r="A723" s="131">
        <v>53794</v>
      </c>
      <c r="B723" s="131" t="s">
        <v>455</v>
      </c>
      <c r="C723" s="131" t="s">
        <v>8</v>
      </c>
      <c r="D723" s="132">
        <v>35.619999999999997</v>
      </c>
    </row>
    <row r="724" spans="1:4" x14ac:dyDescent="0.25">
      <c r="A724" s="131">
        <v>53797</v>
      </c>
      <c r="B724" s="131" t="s">
        <v>456</v>
      </c>
      <c r="C724" s="131" t="s">
        <v>8</v>
      </c>
      <c r="D724" s="132">
        <v>114.28</v>
      </c>
    </row>
    <row r="725" spans="1:4" x14ac:dyDescent="0.25">
      <c r="A725" s="131">
        <v>53804</v>
      </c>
      <c r="B725" s="131" t="s">
        <v>457</v>
      </c>
      <c r="C725" s="131" t="s">
        <v>8</v>
      </c>
      <c r="D725" s="132">
        <v>4.92</v>
      </c>
    </row>
    <row r="726" spans="1:4" x14ac:dyDescent="0.25">
      <c r="A726" s="131">
        <v>53806</v>
      </c>
      <c r="B726" s="131" t="s">
        <v>458</v>
      </c>
      <c r="C726" s="131" t="s">
        <v>8</v>
      </c>
      <c r="D726" s="132">
        <v>68.52</v>
      </c>
    </row>
    <row r="727" spans="1:4" x14ac:dyDescent="0.25">
      <c r="A727" s="131">
        <v>53810</v>
      </c>
      <c r="B727" s="131" t="s">
        <v>459</v>
      </c>
      <c r="C727" s="131" t="s">
        <v>8</v>
      </c>
      <c r="D727" s="132">
        <v>68.94</v>
      </c>
    </row>
    <row r="728" spans="1:4" x14ac:dyDescent="0.25">
      <c r="A728" s="131">
        <v>53814</v>
      </c>
      <c r="B728" s="131" t="s">
        <v>460</v>
      </c>
      <c r="C728" s="131" t="s">
        <v>8</v>
      </c>
      <c r="D728" s="132">
        <v>225.83</v>
      </c>
    </row>
    <row r="729" spans="1:4" x14ac:dyDescent="0.25">
      <c r="A729" s="131">
        <v>53817</v>
      </c>
      <c r="B729" s="131" t="s">
        <v>461</v>
      </c>
      <c r="C729" s="131" t="s">
        <v>8</v>
      </c>
      <c r="D729" s="132">
        <v>61.28</v>
      </c>
    </row>
    <row r="730" spans="1:4" x14ac:dyDescent="0.25">
      <c r="A730" s="131">
        <v>53818</v>
      </c>
      <c r="B730" s="131" t="s">
        <v>462</v>
      </c>
      <c r="C730" s="131" t="s">
        <v>8</v>
      </c>
      <c r="D730" s="132">
        <v>9.67</v>
      </c>
    </row>
    <row r="731" spans="1:4" x14ac:dyDescent="0.25">
      <c r="A731" s="131">
        <v>53827</v>
      </c>
      <c r="B731" s="131" t="s">
        <v>463</v>
      </c>
      <c r="C731" s="131" t="s">
        <v>8</v>
      </c>
      <c r="D731" s="132">
        <v>111.88</v>
      </c>
    </row>
    <row r="732" spans="1:4" x14ac:dyDescent="0.25">
      <c r="A732" s="131">
        <v>53829</v>
      </c>
      <c r="B732" s="131" t="s">
        <v>464</v>
      </c>
      <c r="C732" s="131" t="s">
        <v>8</v>
      </c>
      <c r="D732" s="132">
        <v>114.28</v>
      </c>
    </row>
    <row r="733" spans="1:4" x14ac:dyDescent="0.25">
      <c r="A733" s="131">
        <v>53831</v>
      </c>
      <c r="B733" s="131" t="s">
        <v>465</v>
      </c>
      <c r="C733" s="131" t="s">
        <v>8</v>
      </c>
      <c r="D733" s="132">
        <v>188.77</v>
      </c>
    </row>
    <row r="734" spans="1:4" x14ac:dyDescent="0.25">
      <c r="A734" s="131">
        <v>53840</v>
      </c>
      <c r="B734" s="131" t="s">
        <v>466</v>
      </c>
      <c r="C734" s="131" t="s">
        <v>8</v>
      </c>
      <c r="D734" s="132">
        <v>2.67</v>
      </c>
    </row>
    <row r="735" spans="1:4" x14ac:dyDescent="0.25">
      <c r="A735" s="131">
        <v>53841</v>
      </c>
      <c r="B735" s="131" t="s">
        <v>467</v>
      </c>
      <c r="C735" s="131" t="s">
        <v>8</v>
      </c>
      <c r="D735" s="132">
        <v>1.85</v>
      </c>
    </row>
    <row r="736" spans="1:4" x14ac:dyDescent="0.25">
      <c r="A736" s="131">
        <v>53849</v>
      </c>
      <c r="B736" s="131" t="s">
        <v>468</v>
      </c>
      <c r="C736" s="131" t="s">
        <v>8</v>
      </c>
      <c r="D736" s="132">
        <v>82.12</v>
      </c>
    </row>
    <row r="737" spans="1:4" x14ac:dyDescent="0.25">
      <c r="A737" s="131">
        <v>53857</v>
      </c>
      <c r="B737" s="131" t="s">
        <v>469</v>
      </c>
      <c r="C737" s="131" t="s">
        <v>8</v>
      </c>
      <c r="D737" s="132">
        <v>83</v>
      </c>
    </row>
    <row r="738" spans="1:4" x14ac:dyDescent="0.25">
      <c r="A738" s="131">
        <v>53858</v>
      </c>
      <c r="B738" s="131" t="s">
        <v>470</v>
      </c>
      <c r="C738" s="131" t="s">
        <v>8</v>
      </c>
      <c r="D738" s="132">
        <v>44.84</v>
      </c>
    </row>
    <row r="739" spans="1:4" x14ac:dyDescent="0.25">
      <c r="A739" s="131">
        <v>53861</v>
      </c>
      <c r="B739" s="131" t="s">
        <v>471</v>
      </c>
      <c r="C739" s="131" t="s">
        <v>8</v>
      </c>
      <c r="D739" s="132">
        <v>80.56</v>
      </c>
    </row>
    <row r="740" spans="1:4" x14ac:dyDescent="0.25">
      <c r="A740" s="131">
        <v>53863</v>
      </c>
      <c r="B740" s="131" t="s">
        <v>472</v>
      </c>
      <c r="C740" s="131" t="s">
        <v>8</v>
      </c>
      <c r="D740" s="132">
        <v>1.68</v>
      </c>
    </row>
    <row r="741" spans="1:4" x14ac:dyDescent="0.25">
      <c r="A741" s="131">
        <v>53865</v>
      </c>
      <c r="B741" s="131" t="s">
        <v>473</v>
      </c>
      <c r="C741" s="131" t="s">
        <v>8</v>
      </c>
      <c r="D741" s="132">
        <v>46.25</v>
      </c>
    </row>
    <row r="742" spans="1:4" x14ac:dyDescent="0.25">
      <c r="A742" s="131">
        <v>53866</v>
      </c>
      <c r="B742" s="131" t="s">
        <v>474</v>
      </c>
      <c r="C742" s="131" t="s">
        <v>8</v>
      </c>
      <c r="D742" s="132">
        <v>1.78</v>
      </c>
    </row>
    <row r="743" spans="1:4" x14ac:dyDescent="0.25">
      <c r="A743" s="131">
        <v>53882</v>
      </c>
      <c r="B743" s="131" t="s">
        <v>475</v>
      </c>
      <c r="C743" s="131" t="s">
        <v>8</v>
      </c>
      <c r="D743" s="132">
        <v>35.76</v>
      </c>
    </row>
    <row r="744" spans="1:4" x14ac:dyDescent="0.25">
      <c r="A744" s="131">
        <v>55263</v>
      </c>
      <c r="B744" s="131" t="s">
        <v>476</v>
      </c>
      <c r="C744" s="131" t="s">
        <v>8</v>
      </c>
      <c r="D744" s="132">
        <v>63.21</v>
      </c>
    </row>
    <row r="745" spans="1:4" x14ac:dyDescent="0.25">
      <c r="A745" s="131">
        <v>73303</v>
      </c>
      <c r="B745" s="131" t="s">
        <v>477</v>
      </c>
      <c r="C745" s="131" t="s">
        <v>8</v>
      </c>
      <c r="D745" s="132">
        <v>7.15</v>
      </c>
    </row>
    <row r="746" spans="1:4" x14ac:dyDescent="0.25">
      <c r="A746" s="131">
        <v>73307</v>
      </c>
      <c r="B746" s="131" t="s">
        <v>478</v>
      </c>
      <c r="C746" s="131" t="s">
        <v>8</v>
      </c>
      <c r="D746" s="132">
        <v>6.38</v>
      </c>
    </row>
    <row r="747" spans="1:4" x14ac:dyDescent="0.25">
      <c r="A747" s="131">
        <v>73309</v>
      </c>
      <c r="B747" s="131" t="s">
        <v>479</v>
      </c>
      <c r="C747" s="131" t="s">
        <v>8</v>
      </c>
      <c r="D747" s="132">
        <v>33.33</v>
      </c>
    </row>
    <row r="748" spans="1:4" x14ac:dyDescent="0.25">
      <c r="A748" s="131">
        <v>73311</v>
      </c>
      <c r="B748" s="131" t="s">
        <v>480</v>
      </c>
      <c r="C748" s="131" t="s">
        <v>8</v>
      </c>
      <c r="D748" s="132">
        <v>174.74</v>
      </c>
    </row>
    <row r="749" spans="1:4" x14ac:dyDescent="0.25">
      <c r="A749" s="131">
        <v>73313</v>
      </c>
      <c r="B749" s="131" t="s">
        <v>481</v>
      </c>
      <c r="C749" s="131" t="s">
        <v>8</v>
      </c>
      <c r="D749" s="132">
        <v>9</v>
      </c>
    </row>
    <row r="750" spans="1:4" x14ac:dyDescent="0.25">
      <c r="A750" s="131">
        <v>73315</v>
      </c>
      <c r="B750" s="131" t="s">
        <v>482</v>
      </c>
      <c r="C750" s="131" t="s">
        <v>8</v>
      </c>
      <c r="D750" s="132">
        <v>56.05</v>
      </c>
    </row>
    <row r="751" spans="1:4" x14ac:dyDescent="0.25">
      <c r="A751" s="131">
        <v>73335</v>
      </c>
      <c r="B751" s="131" t="s">
        <v>483</v>
      </c>
      <c r="C751" s="131" t="s">
        <v>8</v>
      </c>
      <c r="D751" s="132">
        <v>34.17</v>
      </c>
    </row>
    <row r="752" spans="1:4" x14ac:dyDescent="0.25">
      <c r="A752" s="131">
        <v>73340</v>
      </c>
      <c r="B752" s="131" t="s">
        <v>484</v>
      </c>
      <c r="C752" s="131" t="s">
        <v>8</v>
      </c>
      <c r="D752" s="132">
        <v>151.85</v>
      </c>
    </row>
    <row r="753" spans="1:4" x14ac:dyDescent="0.25">
      <c r="A753" s="131">
        <v>83361</v>
      </c>
      <c r="B753" s="131" t="s">
        <v>485</v>
      </c>
      <c r="C753" s="131" t="s">
        <v>8</v>
      </c>
      <c r="D753" s="132">
        <v>41.84</v>
      </c>
    </row>
    <row r="754" spans="1:4" x14ac:dyDescent="0.25">
      <c r="A754" s="131">
        <v>83761</v>
      </c>
      <c r="B754" s="131" t="s">
        <v>486</v>
      </c>
      <c r="C754" s="131" t="s">
        <v>8</v>
      </c>
      <c r="D754" s="132">
        <v>9.52</v>
      </c>
    </row>
    <row r="755" spans="1:4" x14ac:dyDescent="0.25">
      <c r="A755" s="131">
        <v>83762</v>
      </c>
      <c r="B755" s="131" t="s">
        <v>487</v>
      </c>
      <c r="C755" s="131" t="s">
        <v>8</v>
      </c>
      <c r="D755" s="132">
        <v>8.5</v>
      </c>
    </row>
    <row r="756" spans="1:4" x14ac:dyDescent="0.25">
      <c r="A756" s="131">
        <v>83763</v>
      </c>
      <c r="B756" s="131" t="s">
        <v>488</v>
      </c>
      <c r="C756" s="131" t="s">
        <v>8</v>
      </c>
      <c r="D756" s="132">
        <v>49.24</v>
      </c>
    </row>
    <row r="757" spans="1:4" x14ac:dyDescent="0.25">
      <c r="A757" s="131">
        <v>83764</v>
      </c>
      <c r="B757" s="131" t="s">
        <v>489</v>
      </c>
      <c r="C757" s="131" t="s">
        <v>8</v>
      </c>
      <c r="D757" s="132">
        <v>3.35</v>
      </c>
    </row>
    <row r="758" spans="1:4" x14ac:dyDescent="0.25">
      <c r="A758" s="131">
        <v>87026</v>
      </c>
      <c r="B758" s="131" t="s">
        <v>490</v>
      </c>
      <c r="C758" s="131" t="s">
        <v>8</v>
      </c>
      <c r="D758" s="132">
        <v>0.73</v>
      </c>
    </row>
    <row r="759" spans="1:4" x14ac:dyDescent="0.25">
      <c r="A759" s="131">
        <v>87441</v>
      </c>
      <c r="B759" s="131" t="s">
        <v>28093</v>
      </c>
      <c r="C759" s="131" t="s">
        <v>8</v>
      </c>
      <c r="D759" s="132">
        <v>0.48</v>
      </c>
    </row>
    <row r="760" spans="1:4" x14ac:dyDescent="0.25">
      <c r="A760" s="131">
        <v>87442</v>
      </c>
      <c r="B760" s="131" t="s">
        <v>28094</v>
      </c>
      <c r="C760" s="131" t="s">
        <v>8</v>
      </c>
      <c r="D760" s="132">
        <v>0.12</v>
      </c>
    </row>
    <row r="761" spans="1:4" x14ac:dyDescent="0.25">
      <c r="A761" s="131">
        <v>87443</v>
      </c>
      <c r="B761" s="131" t="s">
        <v>28095</v>
      </c>
      <c r="C761" s="131" t="s">
        <v>8</v>
      </c>
      <c r="D761" s="132">
        <v>0.64</v>
      </c>
    </row>
    <row r="762" spans="1:4" x14ac:dyDescent="0.25">
      <c r="A762" s="131">
        <v>87444</v>
      </c>
      <c r="B762" s="131" t="s">
        <v>28096</v>
      </c>
      <c r="C762" s="131" t="s">
        <v>8</v>
      </c>
      <c r="D762" s="132">
        <v>4.16</v>
      </c>
    </row>
    <row r="763" spans="1:4" x14ac:dyDescent="0.25">
      <c r="A763" s="131">
        <v>88387</v>
      </c>
      <c r="B763" s="131" t="s">
        <v>28097</v>
      </c>
      <c r="C763" s="131" t="s">
        <v>8</v>
      </c>
      <c r="D763" s="132">
        <v>0.94</v>
      </c>
    </row>
    <row r="764" spans="1:4" x14ac:dyDescent="0.25">
      <c r="A764" s="131">
        <v>88389</v>
      </c>
      <c r="B764" s="131" t="s">
        <v>28098</v>
      </c>
      <c r="C764" s="131" t="s">
        <v>8</v>
      </c>
      <c r="D764" s="132">
        <v>0.23</v>
      </c>
    </row>
    <row r="765" spans="1:4" x14ac:dyDescent="0.25">
      <c r="A765" s="131">
        <v>88390</v>
      </c>
      <c r="B765" s="131" t="s">
        <v>28099</v>
      </c>
      <c r="C765" s="131" t="s">
        <v>8</v>
      </c>
      <c r="D765" s="132">
        <v>1.1000000000000001</v>
      </c>
    </row>
    <row r="766" spans="1:4" x14ac:dyDescent="0.25">
      <c r="A766" s="131">
        <v>88391</v>
      </c>
      <c r="B766" s="131" t="s">
        <v>28100</v>
      </c>
      <c r="C766" s="131" t="s">
        <v>8</v>
      </c>
      <c r="D766" s="132">
        <v>2.9</v>
      </c>
    </row>
    <row r="767" spans="1:4" x14ac:dyDescent="0.25">
      <c r="A767" s="131">
        <v>88394</v>
      </c>
      <c r="B767" s="131" t="s">
        <v>28101</v>
      </c>
      <c r="C767" s="131" t="s">
        <v>8</v>
      </c>
      <c r="D767" s="132">
        <v>1.1200000000000001</v>
      </c>
    </row>
    <row r="768" spans="1:4" x14ac:dyDescent="0.25">
      <c r="A768" s="131">
        <v>88395</v>
      </c>
      <c r="B768" s="131" t="s">
        <v>28102</v>
      </c>
      <c r="C768" s="131" t="s">
        <v>8</v>
      </c>
      <c r="D768" s="132">
        <v>0.27</v>
      </c>
    </row>
    <row r="769" spans="1:4" x14ac:dyDescent="0.25">
      <c r="A769" s="131">
        <v>88396</v>
      </c>
      <c r="B769" s="131" t="s">
        <v>28103</v>
      </c>
      <c r="C769" s="131" t="s">
        <v>8</v>
      </c>
      <c r="D769" s="132">
        <v>1.31</v>
      </c>
    </row>
    <row r="770" spans="1:4" x14ac:dyDescent="0.25">
      <c r="A770" s="131">
        <v>88397</v>
      </c>
      <c r="B770" s="131" t="s">
        <v>28104</v>
      </c>
      <c r="C770" s="131" t="s">
        <v>8</v>
      </c>
      <c r="D770" s="132">
        <v>4.3600000000000003</v>
      </c>
    </row>
    <row r="771" spans="1:4" x14ac:dyDescent="0.25">
      <c r="A771" s="131">
        <v>88400</v>
      </c>
      <c r="B771" s="131" t="s">
        <v>28105</v>
      </c>
      <c r="C771" s="131" t="s">
        <v>8</v>
      </c>
      <c r="D771" s="132">
        <v>0.89</v>
      </c>
    </row>
    <row r="772" spans="1:4" x14ac:dyDescent="0.25">
      <c r="A772" s="131">
        <v>88401</v>
      </c>
      <c r="B772" s="131" t="s">
        <v>28106</v>
      </c>
      <c r="C772" s="131" t="s">
        <v>8</v>
      </c>
      <c r="D772" s="132">
        <v>0.22</v>
      </c>
    </row>
    <row r="773" spans="1:4" x14ac:dyDescent="0.25">
      <c r="A773" s="131">
        <v>88402</v>
      </c>
      <c r="B773" s="131" t="s">
        <v>28107</v>
      </c>
      <c r="C773" s="131" t="s">
        <v>8</v>
      </c>
      <c r="D773" s="132">
        <v>1.04</v>
      </c>
    </row>
    <row r="774" spans="1:4" x14ac:dyDescent="0.25">
      <c r="A774" s="131">
        <v>88403</v>
      </c>
      <c r="B774" s="131" t="s">
        <v>28108</v>
      </c>
      <c r="C774" s="131" t="s">
        <v>8</v>
      </c>
      <c r="D774" s="132">
        <v>1.74</v>
      </c>
    </row>
    <row r="775" spans="1:4" x14ac:dyDescent="0.25">
      <c r="A775" s="131">
        <v>88419</v>
      </c>
      <c r="B775" s="131" t="s">
        <v>491</v>
      </c>
      <c r="C775" s="131" t="s">
        <v>8</v>
      </c>
      <c r="D775" s="132">
        <v>6.2</v>
      </c>
    </row>
    <row r="776" spans="1:4" x14ac:dyDescent="0.25">
      <c r="A776" s="131">
        <v>88422</v>
      </c>
      <c r="B776" s="131" t="s">
        <v>492</v>
      </c>
      <c r="C776" s="131" t="s">
        <v>8</v>
      </c>
      <c r="D776" s="132">
        <v>1.43</v>
      </c>
    </row>
    <row r="777" spans="1:4" x14ac:dyDescent="0.25">
      <c r="A777" s="131">
        <v>88425</v>
      </c>
      <c r="B777" s="131" t="s">
        <v>493</v>
      </c>
      <c r="C777" s="131" t="s">
        <v>8</v>
      </c>
      <c r="D777" s="132">
        <v>7.76</v>
      </c>
    </row>
    <row r="778" spans="1:4" x14ac:dyDescent="0.25">
      <c r="A778" s="131">
        <v>88427</v>
      </c>
      <c r="B778" s="131" t="s">
        <v>494</v>
      </c>
      <c r="C778" s="131" t="s">
        <v>8</v>
      </c>
      <c r="D778" s="132">
        <v>0.98</v>
      </c>
    </row>
    <row r="779" spans="1:4" x14ac:dyDescent="0.25">
      <c r="A779" s="131">
        <v>88434</v>
      </c>
      <c r="B779" s="131" t="s">
        <v>495</v>
      </c>
      <c r="C779" s="131" t="s">
        <v>8</v>
      </c>
      <c r="D779" s="132">
        <v>8.23</v>
      </c>
    </row>
    <row r="780" spans="1:4" x14ac:dyDescent="0.25">
      <c r="A780" s="131">
        <v>88435</v>
      </c>
      <c r="B780" s="131" t="s">
        <v>496</v>
      </c>
      <c r="C780" s="131" t="s">
        <v>8</v>
      </c>
      <c r="D780" s="132">
        <v>1.9</v>
      </c>
    </row>
    <row r="781" spans="1:4" x14ac:dyDescent="0.25">
      <c r="A781" s="131">
        <v>88436</v>
      </c>
      <c r="B781" s="131" t="s">
        <v>497</v>
      </c>
      <c r="C781" s="131" t="s">
        <v>8</v>
      </c>
      <c r="D781" s="132">
        <v>10.28</v>
      </c>
    </row>
    <row r="782" spans="1:4" x14ac:dyDescent="0.25">
      <c r="A782" s="131">
        <v>88437</v>
      </c>
      <c r="B782" s="131" t="s">
        <v>498</v>
      </c>
      <c r="C782" s="131" t="s">
        <v>8</v>
      </c>
      <c r="D782" s="132">
        <v>0.98</v>
      </c>
    </row>
    <row r="783" spans="1:4" x14ac:dyDescent="0.25">
      <c r="A783" s="131">
        <v>88569</v>
      </c>
      <c r="B783" s="131" t="s">
        <v>499</v>
      </c>
      <c r="C783" s="131" t="s">
        <v>8</v>
      </c>
      <c r="D783" s="132">
        <v>3.96</v>
      </c>
    </row>
    <row r="784" spans="1:4" x14ac:dyDescent="0.25">
      <c r="A784" s="131">
        <v>88570</v>
      </c>
      <c r="B784" s="131" t="s">
        <v>500</v>
      </c>
      <c r="C784" s="131" t="s">
        <v>8</v>
      </c>
      <c r="D784" s="132">
        <v>1.28</v>
      </c>
    </row>
    <row r="785" spans="1:4" x14ac:dyDescent="0.25">
      <c r="A785" s="131">
        <v>88826</v>
      </c>
      <c r="B785" s="131" t="s">
        <v>28109</v>
      </c>
      <c r="C785" s="131" t="s">
        <v>8</v>
      </c>
      <c r="D785" s="132">
        <v>0.35</v>
      </c>
    </row>
    <row r="786" spans="1:4" x14ac:dyDescent="0.25">
      <c r="A786" s="131">
        <v>88827</v>
      </c>
      <c r="B786" s="131" t="s">
        <v>28110</v>
      </c>
      <c r="C786" s="131" t="s">
        <v>8</v>
      </c>
      <c r="D786" s="132">
        <v>0.08</v>
      </c>
    </row>
    <row r="787" spans="1:4" x14ac:dyDescent="0.25">
      <c r="A787" s="131">
        <v>88828</v>
      </c>
      <c r="B787" s="131" t="s">
        <v>28111</v>
      </c>
      <c r="C787" s="131" t="s">
        <v>8</v>
      </c>
      <c r="D787" s="132">
        <v>0.41</v>
      </c>
    </row>
    <row r="788" spans="1:4" x14ac:dyDescent="0.25">
      <c r="A788" s="131">
        <v>88829</v>
      </c>
      <c r="B788" s="131" t="s">
        <v>28112</v>
      </c>
      <c r="C788" s="131" t="s">
        <v>8</v>
      </c>
      <c r="D788" s="132">
        <v>1.1599999999999999</v>
      </c>
    </row>
    <row r="789" spans="1:4" x14ac:dyDescent="0.25">
      <c r="A789" s="131">
        <v>88832</v>
      </c>
      <c r="B789" s="131" t="s">
        <v>501</v>
      </c>
      <c r="C789" s="131" t="s">
        <v>8</v>
      </c>
      <c r="D789" s="132">
        <v>48.06</v>
      </c>
    </row>
    <row r="790" spans="1:4" x14ac:dyDescent="0.25">
      <c r="A790" s="131">
        <v>88834</v>
      </c>
      <c r="B790" s="131" t="s">
        <v>502</v>
      </c>
      <c r="C790" s="131" t="s">
        <v>8</v>
      </c>
      <c r="D790" s="132">
        <v>12.7</v>
      </c>
    </row>
    <row r="791" spans="1:4" x14ac:dyDescent="0.25">
      <c r="A791" s="131">
        <v>88835</v>
      </c>
      <c r="B791" s="131" t="s">
        <v>503</v>
      </c>
      <c r="C791" s="131" t="s">
        <v>8</v>
      </c>
      <c r="D791" s="132">
        <v>60.07</v>
      </c>
    </row>
    <row r="792" spans="1:4" x14ac:dyDescent="0.25">
      <c r="A792" s="131">
        <v>88836</v>
      </c>
      <c r="B792" s="131" t="s">
        <v>504</v>
      </c>
      <c r="C792" s="131" t="s">
        <v>8</v>
      </c>
      <c r="D792" s="132">
        <v>62.63</v>
      </c>
    </row>
    <row r="793" spans="1:4" x14ac:dyDescent="0.25">
      <c r="A793" s="131">
        <v>88839</v>
      </c>
      <c r="B793" s="131" t="s">
        <v>505</v>
      </c>
      <c r="C793" s="131" t="s">
        <v>8</v>
      </c>
      <c r="D793" s="132">
        <v>31.13</v>
      </c>
    </row>
    <row r="794" spans="1:4" x14ac:dyDescent="0.25">
      <c r="A794" s="131">
        <v>88840</v>
      </c>
      <c r="B794" s="131" t="s">
        <v>506</v>
      </c>
      <c r="C794" s="131" t="s">
        <v>8</v>
      </c>
      <c r="D794" s="132">
        <v>13.71</v>
      </c>
    </row>
    <row r="795" spans="1:4" x14ac:dyDescent="0.25">
      <c r="A795" s="131">
        <v>88841</v>
      </c>
      <c r="B795" s="131" t="s">
        <v>507</v>
      </c>
      <c r="C795" s="131" t="s">
        <v>8</v>
      </c>
      <c r="D795" s="132">
        <v>55.66</v>
      </c>
    </row>
    <row r="796" spans="1:4" x14ac:dyDescent="0.25">
      <c r="A796" s="131">
        <v>88842</v>
      </c>
      <c r="B796" s="131" t="s">
        <v>508</v>
      </c>
      <c r="C796" s="131" t="s">
        <v>8</v>
      </c>
      <c r="D796" s="132">
        <v>76.66</v>
      </c>
    </row>
    <row r="797" spans="1:4" x14ac:dyDescent="0.25">
      <c r="A797" s="131">
        <v>88847</v>
      </c>
      <c r="B797" s="131" t="s">
        <v>509</v>
      </c>
      <c r="C797" s="131" t="s">
        <v>8</v>
      </c>
      <c r="D797" s="132">
        <v>22.82</v>
      </c>
    </row>
    <row r="798" spans="1:4" x14ac:dyDescent="0.25">
      <c r="A798" s="131">
        <v>88848</v>
      </c>
      <c r="B798" s="131" t="s">
        <v>510</v>
      </c>
      <c r="C798" s="131" t="s">
        <v>8</v>
      </c>
      <c r="D798" s="132">
        <v>9.3800000000000008</v>
      </c>
    </row>
    <row r="799" spans="1:4" x14ac:dyDescent="0.25">
      <c r="A799" s="131">
        <v>88853</v>
      </c>
      <c r="B799" s="131" t="s">
        <v>511</v>
      </c>
      <c r="C799" s="131" t="s">
        <v>8</v>
      </c>
      <c r="D799" s="132">
        <v>0.26</v>
      </c>
    </row>
    <row r="800" spans="1:4" x14ac:dyDescent="0.25">
      <c r="A800" s="131">
        <v>88854</v>
      </c>
      <c r="B800" s="131" t="s">
        <v>512</v>
      </c>
      <c r="C800" s="131" t="s">
        <v>8</v>
      </c>
      <c r="D800" s="132">
        <v>0.06</v>
      </c>
    </row>
    <row r="801" spans="1:4" x14ac:dyDescent="0.25">
      <c r="A801" s="131">
        <v>88855</v>
      </c>
      <c r="B801" s="131" t="s">
        <v>513</v>
      </c>
      <c r="C801" s="131" t="s">
        <v>8</v>
      </c>
      <c r="D801" s="132">
        <v>3.4</v>
      </c>
    </row>
    <row r="802" spans="1:4" x14ac:dyDescent="0.25">
      <c r="A802" s="131">
        <v>88856</v>
      </c>
      <c r="B802" s="131" t="s">
        <v>514</v>
      </c>
      <c r="C802" s="131" t="s">
        <v>8</v>
      </c>
      <c r="D802" s="132">
        <v>0.93</v>
      </c>
    </row>
    <row r="803" spans="1:4" x14ac:dyDescent="0.25">
      <c r="A803" s="131">
        <v>88857</v>
      </c>
      <c r="B803" s="131" t="s">
        <v>515</v>
      </c>
      <c r="C803" s="131" t="s">
        <v>8</v>
      </c>
      <c r="D803" s="132">
        <v>27.86</v>
      </c>
    </row>
    <row r="804" spans="1:4" x14ac:dyDescent="0.25">
      <c r="A804" s="131">
        <v>88858</v>
      </c>
      <c r="B804" s="131" t="s">
        <v>516</v>
      </c>
      <c r="C804" s="131" t="s">
        <v>8</v>
      </c>
      <c r="D804" s="132">
        <v>7.36</v>
      </c>
    </row>
    <row r="805" spans="1:4" x14ac:dyDescent="0.25">
      <c r="A805" s="131">
        <v>88859</v>
      </c>
      <c r="B805" s="131" t="s">
        <v>517</v>
      </c>
      <c r="C805" s="131" t="s">
        <v>8</v>
      </c>
      <c r="D805" s="132">
        <v>24.78</v>
      </c>
    </row>
    <row r="806" spans="1:4" x14ac:dyDescent="0.25">
      <c r="A806" s="131">
        <v>88860</v>
      </c>
      <c r="B806" s="131" t="s">
        <v>518</v>
      </c>
      <c r="C806" s="131" t="s">
        <v>8</v>
      </c>
      <c r="D806" s="132">
        <v>6.54</v>
      </c>
    </row>
    <row r="807" spans="1:4" x14ac:dyDescent="0.25">
      <c r="A807" s="131">
        <v>88900</v>
      </c>
      <c r="B807" s="131" t="s">
        <v>519</v>
      </c>
      <c r="C807" s="131" t="s">
        <v>8</v>
      </c>
      <c r="D807" s="132">
        <v>56.03</v>
      </c>
    </row>
    <row r="808" spans="1:4" x14ac:dyDescent="0.25">
      <c r="A808" s="131">
        <v>88902</v>
      </c>
      <c r="B808" s="131" t="s">
        <v>520</v>
      </c>
      <c r="C808" s="131" t="s">
        <v>8</v>
      </c>
      <c r="D808" s="132">
        <v>14.81</v>
      </c>
    </row>
    <row r="809" spans="1:4" x14ac:dyDescent="0.25">
      <c r="A809" s="131">
        <v>88903</v>
      </c>
      <c r="B809" s="131" t="s">
        <v>521</v>
      </c>
      <c r="C809" s="131" t="s">
        <v>8</v>
      </c>
      <c r="D809" s="132">
        <v>70.040000000000006</v>
      </c>
    </row>
    <row r="810" spans="1:4" x14ac:dyDescent="0.25">
      <c r="A810" s="131">
        <v>88904</v>
      </c>
      <c r="B810" s="131" t="s">
        <v>522</v>
      </c>
      <c r="C810" s="131" t="s">
        <v>8</v>
      </c>
      <c r="D810" s="132">
        <v>88.22</v>
      </c>
    </row>
    <row r="811" spans="1:4" x14ac:dyDescent="0.25">
      <c r="A811" s="131">
        <v>89009</v>
      </c>
      <c r="B811" s="131" t="s">
        <v>523</v>
      </c>
      <c r="C811" s="131" t="s">
        <v>8</v>
      </c>
      <c r="D811" s="132">
        <v>38.56</v>
      </c>
    </row>
    <row r="812" spans="1:4" x14ac:dyDescent="0.25">
      <c r="A812" s="131">
        <v>89010</v>
      </c>
      <c r="B812" s="131" t="s">
        <v>524</v>
      </c>
      <c r="C812" s="131" t="s">
        <v>8</v>
      </c>
      <c r="D812" s="132">
        <v>16.98</v>
      </c>
    </row>
    <row r="813" spans="1:4" x14ac:dyDescent="0.25">
      <c r="A813" s="131">
        <v>89011</v>
      </c>
      <c r="B813" s="131" t="s">
        <v>525</v>
      </c>
      <c r="C813" s="131" t="s">
        <v>8</v>
      </c>
      <c r="D813" s="132">
        <v>26.88</v>
      </c>
    </row>
    <row r="814" spans="1:4" x14ac:dyDescent="0.25">
      <c r="A814" s="131">
        <v>89012</v>
      </c>
      <c r="B814" s="131" t="s">
        <v>526</v>
      </c>
      <c r="C814" s="131" t="s">
        <v>8</v>
      </c>
      <c r="D814" s="132">
        <v>7.1</v>
      </c>
    </row>
    <row r="815" spans="1:4" x14ac:dyDescent="0.25">
      <c r="A815" s="131">
        <v>89013</v>
      </c>
      <c r="B815" s="131" t="s">
        <v>527</v>
      </c>
      <c r="C815" s="131" t="s">
        <v>8</v>
      </c>
      <c r="D815" s="132">
        <v>126.31</v>
      </c>
    </row>
    <row r="816" spans="1:4" x14ac:dyDescent="0.25">
      <c r="A816" s="131">
        <v>89014</v>
      </c>
      <c r="B816" s="131" t="s">
        <v>528</v>
      </c>
      <c r="C816" s="131" t="s">
        <v>8</v>
      </c>
      <c r="D816" s="132">
        <v>55.64</v>
      </c>
    </row>
    <row r="817" spans="1:4" x14ac:dyDescent="0.25">
      <c r="A817" s="131">
        <v>89015</v>
      </c>
      <c r="B817" s="131" t="s">
        <v>529</v>
      </c>
      <c r="C817" s="131" t="s">
        <v>8</v>
      </c>
      <c r="D817" s="132">
        <v>3.93</v>
      </c>
    </row>
    <row r="818" spans="1:4" x14ac:dyDescent="0.25">
      <c r="A818" s="131">
        <v>89016</v>
      </c>
      <c r="B818" s="131" t="s">
        <v>530</v>
      </c>
      <c r="C818" s="131" t="s">
        <v>8</v>
      </c>
      <c r="D818" s="132">
        <v>1.04</v>
      </c>
    </row>
    <row r="819" spans="1:4" x14ac:dyDescent="0.25">
      <c r="A819" s="131">
        <v>89017</v>
      </c>
      <c r="B819" s="131" t="s">
        <v>531</v>
      </c>
      <c r="C819" s="131" t="s">
        <v>8</v>
      </c>
      <c r="D819" s="132">
        <v>38.32</v>
      </c>
    </row>
    <row r="820" spans="1:4" x14ac:dyDescent="0.25">
      <c r="A820" s="131">
        <v>89018</v>
      </c>
      <c r="B820" s="131" t="s">
        <v>532</v>
      </c>
      <c r="C820" s="131" t="s">
        <v>8</v>
      </c>
      <c r="D820" s="132">
        <v>16.88</v>
      </c>
    </row>
    <row r="821" spans="1:4" x14ac:dyDescent="0.25">
      <c r="A821" s="131">
        <v>89019</v>
      </c>
      <c r="B821" s="131" t="s">
        <v>533</v>
      </c>
      <c r="C821" s="131" t="s">
        <v>8</v>
      </c>
      <c r="D821" s="132">
        <v>0.41</v>
      </c>
    </row>
    <row r="822" spans="1:4" x14ac:dyDescent="0.25">
      <c r="A822" s="131">
        <v>89020</v>
      </c>
      <c r="B822" s="131" t="s">
        <v>534</v>
      </c>
      <c r="C822" s="131" t="s">
        <v>8</v>
      </c>
      <c r="D822" s="132">
        <v>0.09</v>
      </c>
    </row>
    <row r="823" spans="1:4" x14ac:dyDescent="0.25">
      <c r="A823" s="131">
        <v>89023</v>
      </c>
      <c r="B823" s="131" t="s">
        <v>28113</v>
      </c>
      <c r="C823" s="131" t="s">
        <v>8</v>
      </c>
      <c r="D823" s="132">
        <v>3.46</v>
      </c>
    </row>
    <row r="824" spans="1:4" x14ac:dyDescent="0.25">
      <c r="A824" s="131">
        <v>89024</v>
      </c>
      <c r="B824" s="131" t="s">
        <v>28114</v>
      </c>
      <c r="C824" s="131" t="s">
        <v>8</v>
      </c>
      <c r="D824" s="132">
        <v>1.28</v>
      </c>
    </row>
    <row r="825" spans="1:4" x14ac:dyDescent="0.25">
      <c r="A825" s="131">
        <v>89025</v>
      </c>
      <c r="B825" s="131" t="s">
        <v>28115</v>
      </c>
      <c r="C825" s="131" t="s">
        <v>8</v>
      </c>
      <c r="D825" s="132">
        <v>4.6100000000000003</v>
      </c>
    </row>
    <row r="826" spans="1:4" x14ac:dyDescent="0.25">
      <c r="A826" s="131">
        <v>89026</v>
      </c>
      <c r="B826" s="131" t="s">
        <v>28116</v>
      </c>
      <c r="C826" s="131" t="s">
        <v>8</v>
      </c>
      <c r="D826" s="132">
        <v>167.73</v>
      </c>
    </row>
    <row r="827" spans="1:4" x14ac:dyDescent="0.25">
      <c r="A827" s="131">
        <v>89029</v>
      </c>
      <c r="B827" s="131" t="s">
        <v>535</v>
      </c>
      <c r="C827" s="131" t="s">
        <v>8</v>
      </c>
      <c r="D827" s="132">
        <v>29.74</v>
      </c>
    </row>
    <row r="828" spans="1:4" x14ac:dyDescent="0.25">
      <c r="A828" s="131">
        <v>89030</v>
      </c>
      <c r="B828" s="131" t="s">
        <v>536</v>
      </c>
      <c r="C828" s="131" t="s">
        <v>8</v>
      </c>
      <c r="D828" s="132">
        <v>13.1</v>
      </c>
    </row>
    <row r="829" spans="1:4" x14ac:dyDescent="0.25">
      <c r="A829" s="131">
        <v>89033</v>
      </c>
      <c r="B829" s="131" t="s">
        <v>537</v>
      </c>
      <c r="C829" s="131" t="s">
        <v>8</v>
      </c>
      <c r="D829" s="132">
        <v>16.25</v>
      </c>
    </row>
    <row r="830" spans="1:4" x14ac:dyDescent="0.25">
      <c r="A830" s="131">
        <v>89034</v>
      </c>
      <c r="B830" s="131" t="s">
        <v>538</v>
      </c>
      <c r="C830" s="131" t="s">
        <v>8</v>
      </c>
      <c r="D830" s="132">
        <v>4.3600000000000003</v>
      </c>
    </row>
    <row r="831" spans="1:4" x14ac:dyDescent="0.25">
      <c r="A831" s="131">
        <v>89128</v>
      </c>
      <c r="B831" s="131" t="s">
        <v>539</v>
      </c>
      <c r="C831" s="131" t="s">
        <v>8</v>
      </c>
      <c r="D831" s="132">
        <v>46.48</v>
      </c>
    </row>
    <row r="832" spans="1:4" x14ac:dyDescent="0.25">
      <c r="A832" s="131">
        <v>89129</v>
      </c>
      <c r="B832" s="131" t="s">
        <v>540</v>
      </c>
      <c r="C832" s="131" t="s">
        <v>8</v>
      </c>
      <c r="D832" s="132">
        <v>12.28</v>
      </c>
    </row>
    <row r="833" spans="1:4" x14ac:dyDescent="0.25">
      <c r="A833" s="131">
        <v>89130</v>
      </c>
      <c r="B833" s="131" t="s">
        <v>541</v>
      </c>
      <c r="C833" s="131" t="s">
        <v>8</v>
      </c>
      <c r="D833" s="132">
        <v>64.45</v>
      </c>
    </row>
    <row r="834" spans="1:4" x14ac:dyDescent="0.25">
      <c r="A834" s="131">
        <v>89131</v>
      </c>
      <c r="B834" s="131" t="s">
        <v>542</v>
      </c>
      <c r="C834" s="131" t="s">
        <v>8</v>
      </c>
      <c r="D834" s="132">
        <v>17.03</v>
      </c>
    </row>
    <row r="835" spans="1:4" x14ac:dyDescent="0.25">
      <c r="A835" s="131">
        <v>89210</v>
      </c>
      <c r="B835" s="131" t="s">
        <v>543</v>
      </c>
      <c r="C835" s="131" t="s">
        <v>8</v>
      </c>
      <c r="D835" s="132">
        <v>32.049999999999997</v>
      </c>
    </row>
    <row r="836" spans="1:4" x14ac:dyDescent="0.25">
      <c r="A836" s="131">
        <v>89211</v>
      </c>
      <c r="B836" s="131" t="s">
        <v>544</v>
      </c>
      <c r="C836" s="131" t="s">
        <v>8</v>
      </c>
      <c r="D836" s="132">
        <v>8.6</v>
      </c>
    </row>
    <row r="837" spans="1:4" x14ac:dyDescent="0.25">
      <c r="A837" s="131">
        <v>89212</v>
      </c>
      <c r="B837" s="131" t="s">
        <v>545</v>
      </c>
      <c r="C837" s="131" t="s">
        <v>8</v>
      </c>
      <c r="D837" s="132">
        <v>28.91</v>
      </c>
    </row>
    <row r="838" spans="1:4" x14ac:dyDescent="0.25">
      <c r="A838" s="131">
        <v>89213</v>
      </c>
      <c r="B838" s="131" t="s">
        <v>546</v>
      </c>
      <c r="C838" s="131" t="s">
        <v>8</v>
      </c>
      <c r="D838" s="132">
        <v>8.92</v>
      </c>
    </row>
    <row r="839" spans="1:4" x14ac:dyDescent="0.25">
      <c r="A839" s="131">
        <v>89214</v>
      </c>
      <c r="B839" s="131" t="s">
        <v>547</v>
      </c>
      <c r="C839" s="131" t="s">
        <v>8</v>
      </c>
      <c r="D839" s="132">
        <v>27.14</v>
      </c>
    </row>
    <row r="840" spans="1:4" x14ac:dyDescent="0.25">
      <c r="A840" s="131">
        <v>89215</v>
      </c>
      <c r="B840" s="131" t="s">
        <v>548</v>
      </c>
      <c r="C840" s="131" t="s">
        <v>8</v>
      </c>
      <c r="D840" s="132">
        <v>91.1</v>
      </c>
    </row>
    <row r="841" spans="1:4" x14ac:dyDescent="0.25">
      <c r="A841" s="131">
        <v>89221</v>
      </c>
      <c r="B841" s="131" t="s">
        <v>28117</v>
      </c>
      <c r="C841" s="131" t="s">
        <v>8</v>
      </c>
      <c r="D841" s="132">
        <v>1.45</v>
      </c>
    </row>
    <row r="842" spans="1:4" x14ac:dyDescent="0.25">
      <c r="A842" s="131">
        <v>89222</v>
      </c>
      <c r="B842" s="131" t="s">
        <v>28118</v>
      </c>
      <c r="C842" s="131" t="s">
        <v>8</v>
      </c>
      <c r="D842" s="132">
        <v>0.35</v>
      </c>
    </row>
    <row r="843" spans="1:4" x14ac:dyDescent="0.25">
      <c r="A843" s="131">
        <v>89223</v>
      </c>
      <c r="B843" s="131" t="s">
        <v>28119</v>
      </c>
      <c r="C843" s="131" t="s">
        <v>8</v>
      </c>
      <c r="D843" s="132">
        <v>1.69</v>
      </c>
    </row>
    <row r="844" spans="1:4" x14ac:dyDescent="0.25">
      <c r="A844" s="131">
        <v>89224</v>
      </c>
      <c r="B844" s="131" t="s">
        <v>28120</v>
      </c>
      <c r="C844" s="131" t="s">
        <v>8</v>
      </c>
      <c r="D844" s="132">
        <v>2.3199999999999998</v>
      </c>
    </row>
    <row r="845" spans="1:4" x14ac:dyDescent="0.25">
      <c r="A845" s="131">
        <v>89228</v>
      </c>
      <c r="B845" s="131" t="s">
        <v>549</v>
      </c>
      <c r="C845" s="131" t="s">
        <v>8</v>
      </c>
      <c r="D845" s="132">
        <v>48.82</v>
      </c>
    </row>
    <row r="846" spans="1:4" x14ac:dyDescent="0.25">
      <c r="A846" s="131">
        <v>89229</v>
      </c>
      <c r="B846" s="131" t="s">
        <v>550</v>
      </c>
      <c r="C846" s="131" t="s">
        <v>8</v>
      </c>
      <c r="D846" s="132">
        <v>17.2</v>
      </c>
    </row>
    <row r="847" spans="1:4" x14ac:dyDescent="0.25">
      <c r="A847" s="131">
        <v>89230</v>
      </c>
      <c r="B847" s="131" t="s">
        <v>551</v>
      </c>
      <c r="C847" s="131" t="s">
        <v>8</v>
      </c>
      <c r="D847" s="132">
        <v>106.4</v>
      </c>
    </row>
    <row r="848" spans="1:4" x14ac:dyDescent="0.25">
      <c r="A848" s="131">
        <v>89231</v>
      </c>
      <c r="B848" s="131" t="s">
        <v>552</v>
      </c>
      <c r="C848" s="131" t="s">
        <v>8</v>
      </c>
      <c r="D848" s="132">
        <v>32.58</v>
      </c>
    </row>
    <row r="849" spans="1:4" x14ac:dyDescent="0.25">
      <c r="A849" s="131">
        <v>89232</v>
      </c>
      <c r="B849" s="131" t="s">
        <v>553</v>
      </c>
      <c r="C849" s="131" t="s">
        <v>8</v>
      </c>
      <c r="D849" s="132">
        <v>189.8</v>
      </c>
    </row>
    <row r="850" spans="1:4" x14ac:dyDescent="0.25">
      <c r="A850" s="131">
        <v>89233</v>
      </c>
      <c r="B850" s="131" t="s">
        <v>554</v>
      </c>
      <c r="C850" s="131" t="s">
        <v>8</v>
      </c>
      <c r="D850" s="132">
        <v>163.94</v>
      </c>
    </row>
    <row r="851" spans="1:4" x14ac:dyDescent="0.25">
      <c r="A851" s="131">
        <v>89236</v>
      </c>
      <c r="B851" s="131" t="s">
        <v>555</v>
      </c>
      <c r="C851" s="131" t="s">
        <v>8</v>
      </c>
      <c r="D851" s="132">
        <v>248.56</v>
      </c>
    </row>
    <row r="852" spans="1:4" x14ac:dyDescent="0.25">
      <c r="A852" s="131">
        <v>89237</v>
      </c>
      <c r="B852" s="131" t="s">
        <v>556</v>
      </c>
      <c r="C852" s="131" t="s">
        <v>8</v>
      </c>
      <c r="D852" s="132">
        <v>76.11</v>
      </c>
    </row>
    <row r="853" spans="1:4" x14ac:dyDescent="0.25">
      <c r="A853" s="131">
        <v>89238</v>
      </c>
      <c r="B853" s="131" t="s">
        <v>557</v>
      </c>
      <c r="C853" s="131" t="s">
        <v>8</v>
      </c>
      <c r="D853" s="132">
        <v>443.37</v>
      </c>
    </row>
    <row r="854" spans="1:4" x14ac:dyDescent="0.25">
      <c r="A854" s="131">
        <v>89239</v>
      </c>
      <c r="B854" s="131" t="s">
        <v>558</v>
      </c>
      <c r="C854" s="131" t="s">
        <v>8</v>
      </c>
      <c r="D854" s="132">
        <v>433.55</v>
      </c>
    </row>
    <row r="855" spans="1:4" x14ac:dyDescent="0.25">
      <c r="A855" s="131">
        <v>89240</v>
      </c>
      <c r="B855" s="131" t="s">
        <v>559</v>
      </c>
      <c r="C855" s="131" t="s">
        <v>8</v>
      </c>
      <c r="D855" s="132">
        <v>76.28</v>
      </c>
    </row>
    <row r="856" spans="1:4" x14ac:dyDescent="0.25">
      <c r="A856" s="131">
        <v>89241</v>
      </c>
      <c r="B856" s="131" t="s">
        <v>560</v>
      </c>
      <c r="C856" s="131" t="s">
        <v>8</v>
      </c>
      <c r="D856" s="132">
        <v>26.89</v>
      </c>
    </row>
    <row r="857" spans="1:4" x14ac:dyDescent="0.25">
      <c r="A857" s="131">
        <v>89246</v>
      </c>
      <c r="B857" s="131" t="s">
        <v>561</v>
      </c>
      <c r="C857" s="131" t="s">
        <v>8</v>
      </c>
      <c r="D857" s="132">
        <v>215.99</v>
      </c>
    </row>
    <row r="858" spans="1:4" x14ac:dyDescent="0.25">
      <c r="A858" s="131">
        <v>89247</v>
      </c>
      <c r="B858" s="131" t="s">
        <v>562</v>
      </c>
      <c r="C858" s="131" t="s">
        <v>8</v>
      </c>
      <c r="D858" s="132">
        <v>66.13</v>
      </c>
    </row>
    <row r="859" spans="1:4" x14ac:dyDescent="0.25">
      <c r="A859" s="131">
        <v>89248</v>
      </c>
      <c r="B859" s="131" t="s">
        <v>563</v>
      </c>
      <c r="C859" s="131" t="s">
        <v>8</v>
      </c>
      <c r="D859" s="132">
        <v>385.26</v>
      </c>
    </row>
    <row r="860" spans="1:4" x14ac:dyDescent="0.25">
      <c r="A860" s="131">
        <v>89249</v>
      </c>
      <c r="B860" s="131" t="s">
        <v>564</v>
      </c>
      <c r="C860" s="131" t="s">
        <v>8</v>
      </c>
      <c r="D860" s="132">
        <v>369.57</v>
      </c>
    </row>
    <row r="861" spans="1:4" x14ac:dyDescent="0.25">
      <c r="A861" s="131">
        <v>89253</v>
      </c>
      <c r="B861" s="131" t="s">
        <v>565</v>
      </c>
      <c r="C861" s="131" t="s">
        <v>8</v>
      </c>
      <c r="D861" s="132">
        <v>62.51</v>
      </c>
    </row>
    <row r="862" spans="1:4" x14ac:dyDescent="0.25">
      <c r="A862" s="131">
        <v>89254</v>
      </c>
      <c r="B862" s="131" t="s">
        <v>566</v>
      </c>
      <c r="C862" s="131" t="s">
        <v>8</v>
      </c>
      <c r="D862" s="132">
        <v>22.03</v>
      </c>
    </row>
    <row r="863" spans="1:4" x14ac:dyDescent="0.25">
      <c r="A863" s="131">
        <v>89255</v>
      </c>
      <c r="B863" s="131" t="s">
        <v>567</v>
      </c>
      <c r="C863" s="131" t="s">
        <v>8</v>
      </c>
      <c r="D863" s="132">
        <v>100.48</v>
      </c>
    </row>
    <row r="864" spans="1:4" x14ac:dyDescent="0.25">
      <c r="A864" s="131">
        <v>89256</v>
      </c>
      <c r="B864" s="131" t="s">
        <v>568</v>
      </c>
      <c r="C864" s="131" t="s">
        <v>8</v>
      </c>
      <c r="D864" s="132">
        <v>83.17</v>
      </c>
    </row>
    <row r="865" spans="1:4" x14ac:dyDescent="0.25">
      <c r="A865" s="131">
        <v>89259</v>
      </c>
      <c r="B865" s="131" t="s">
        <v>569</v>
      </c>
      <c r="C865" s="131" t="s">
        <v>8</v>
      </c>
      <c r="D865" s="132">
        <v>26.46</v>
      </c>
    </row>
    <row r="866" spans="1:4" x14ac:dyDescent="0.25">
      <c r="A866" s="131">
        <v>89260</v>
      </c>
      <c r="B866" s="131" t="s">
        <v>570</v>
      </c>
      <c r="C866" s="131" t="s">
        <v>8</v>
      </c>
      <c r="D866" s="132">
        <v>9.7200000000000006</v>
      </c>
    </row>
    <row r="867" spans="1:4" x14ac:dyDescent="0.25">
      <c r="A867" s="131">
        <v>89262</v>
      </c>
      <c r="B867" s="131" t="s">
        <v>571</v>
      </c>
      <c r="C867" s="131" t="s">
        <v>8</v>
      </c>
      <c r="D867" s="132">
        <v>44.81</v>
      </c>
    </row>
    <row r="868" spans="1:4" x14ac:dyDescent="0.25">
      <c r="A868" s="131">
        <v>89264</v>
      </c>
      <c r="B868" s="131" t="s">
        <v>572</v>
      </c>
      <c r="C868" s="131" t="s">
        <v>8</v>
      </c>
      <c r="D868" s="132">
        <v>20.58</v>
      </c>
    </row>
    <row r="869" spans="1:4" x14ac:dyDescent="0.25">
      <c r="A869" s="131">
        <v>89265</v>
      </c>
      <c r="B869" s="131" t="s">
        <v>573</v>
      </c>
      <c r="C869" s="131" t="s">
        <v>8</v>
      </c>
      <c r="D869" s="132">
        <v>8.18</v>
      </c>
    </row>
    <row r="870" spans="1:4" x14ac:dyDescent="0.25">
      <c r="A870" s="131">
        <v>89266</v>
      </c>
      <c r="B870" s="131" t="s">
        <v>574</v>
      </c>
      <c r="C870" s="131" t="s">
        <v>8</v>
      </c>
      <c r="D870" s="132">
        <v>3.31</v>
      </c>
    </row>
    <row r="871" spans="1:4" x14ac:dyDescent="0.25">
      <c r="A871" s="131">
        <v>89267</v>
      </c>
      <c r="B871" s="131" t="s">
        <v>575</v>
      </c>
      <c r="C871" s="131" t="s">
        <v>8</v>
      </c>
      <c r="D871" s="132">
        <v>50.32</v>
      </c>
    </row>
    <row r="872" spans="1:4" x14ac:dyDescent="0.25">
      <c r="A872" s="131">
        <v>89268</v>
      </c>
      <c r="B872" s="131" t="s">
        <v>576</v>
      </c>
      <c r="C872" s="131" t="s">
        <v>8</v>
      </c>
      <c r="D872" s="132">
        <v>17.739999999999998</v>
      </c>
    </row>
    <row r="873" spans="1:4" x14ac:dyDescent="0.25">
      <c r="A873" s="131">
        <v>89269</v>
      </c>
      <c r="B873" s="131" t="s">
        <v>577</v>
      </c>
      <c r="C873" s="131" t="s">
        <v>8</v>
      </c>
      <c r="D873" s="132">
        <v>7.17</v>
      </c>
    </row>
    <row r="874" spans="1:4" x14ac:dyDescent="0.25">
      <c r="A874" s="131">
        <v>89270</v>
      </c>
      <c r="B874" s="131" t="s">
        <v>578</v>
      </c>
      <c r="C874" s="131" t="s">
        <v>8</v>
      </c>
      <c r="D874" s="132">
        <v>80.900000000000006</v>
      </c>
    </row>
    <row r="875" spans="1:4" x14ac:dyDescent="0.25">
      <c r="A875" s="131">
        <v>89271</v>
      </c>
      <c r="B875" s="131" t="s">
        <v>579</v>
      </c>
      <c r="C875" s="131" t="s">
        <v>8</v>
      </c>
      <c r="D875" s="132">
        <v>28.46</v>
      </c>
    </row>
    <row r="876" spans="1:4" x14ac:dyDescent="0.25">
      <c r="A876" s="131">
        <v>89274</v>
      </c>
      <c r="B876" s="131" t="s">
        <v>28121</v>
      </c>
      <c r="C876" s="131" t="s">
        <v>8</v>
      </c>
      <c r="D876" s="132">
        <v>1.76</v>
      </c>
    </row>
    <row r="877" spans="1:4" x14ac:dyDescent="0.25">
      <c r="A877" s="131">
        <v>89275</v>
      </c>
      <c r="B877" s="131" t="s">
        <v>28122</v>
      </c>
      <c r="C877" s="131" t="s">
        <v>8</v>
      </c>
      <c r="D877" s="132">
        <v>0.43</v>
      </c>
    </row>
    <row r="878" spans="1:4" x14ac:dyDescent="0.25">
      <c r="A878" s="131">
        <v>89276</v>
      </c>
      <c r="B878" s="131" t="s">
        <v>28123</v>
      </c>
      <c r="C878" s="131" t="s">
        <v>8</v>
      </c>
      <c r="D878" s="132">
        <v>2.35</v>
      </c>
    </row>
    <row r="879" spans="1:4" x14ac:dyDescent="0.25">
      <c r="A879" s="131">
        <v>89277</v>
      </c>
      <c r="B879" s="131" t="s">
        <v>28124</v>
      </c>
      <c r="C879" s="131" t="s">
        <v>8</v>
      </c>
      <c r="D879" s="132">
        <v>8.32</v>
      </c>
    </row>
    <row r="880" spans="1:4" x14ac:dyDescent="0.25">
      <c r="A880" s="131">
        <v>89280</v>
      </c>
      <c r="B880" s="131" t="s">
        <v>580</v>
      </c>
      <c r="C880" s="131" t="s">
        <v>8</v>
      </c>
      <c r="D880" s="132">
        <v>39.36</v>
      </c>
    </row>
    <row r="881" spans="1:4" x14ac:dyDescent="0.25">
      <c r="A881" s="131">
        <v>89281</v>
      </c>
      <c r="B881" s="131" t="s">
        <v>581</v>
      </c>
      <c r="C881" s="131" t="s">
        <v>8</v>
      </c>
      <c r="D881" s="132">
        <v>10.56</v>
      </c>
    </row>
    <row r="882" spans="1:4" x14ac:dyDescent="0.25">
      <c r="A882" s="131">
        <v>89870</v>
      </c>
      <c r="B882" s="131" t="s">
        <v>582</v>
      </c>
      <c r="C882" s="131" t="s">
        <v>8</v>
      </c>
      <c r="D882" s="132">
        <v>40.24</v>
      </c>
    </row>
    <row r="883" spans="1:4" x14ac:dyDescent="0.25">
      <c r="A883" s="131">
        <v>89871</v>
      </c>
      <c r="B883" s="131" t="s">
        <v>583</v>
      </c>
      <c r="C883" s="131" t="s">
        <v>8</v>
      </c>
      <c r="D883" s="132">
        <v>14.08</v>
      </c>
    </row>
    <row r="884" spans="1:4" x14ac:dyDescent="0.25">
      <c r="A884" s="131">
        <v>89872</v>
      </c>
      <c r="B884" s="131" t="s">
        <v>584</v>
      </c>
      <c r="C884" s="131" t="s">
        <v>8</v>
      </c>
      <c r="D884" s="132">
        <v>5.69</v>
      </c>
    </row>
    <row r="885" spans="1:4" x14ac:dyDescent="0.25">
      <c r="A885" s="131">
        <v>89873</v>
      </c>
      <c r="B885" s="131" t="s">
        <v>585</v>
      </c>
      <c r="C885" s="131" t="s">
        <v>8</v>
      </c>
      <c r="D885" s="132">
        <v>68.650000000000006</v>
      </c>
    </row>
    <row r="886" spans="1:4" x14ac:dyDescent="0.25">
      <c r="A886" s="131">
        <v>89874</v>
      </c>
      <c r="B886" s="131" t="s">
        <v>586</v>
      </c>
      <c r="C886" s="131" t="s">
        <v>8</v>
      </c>
      <c r="D886" s="132">
        <v>172.98</v>
      </c>
    </row>
    <row r="887" spans="1:4" x14ac:dyDescent="0.25">
      <c r="A887" s="131">
        <v>89878</v>
      </c>
      <c r="B887" s="131" t="s">
        <v>587</v>
      </c>
      <c r="C887" s="131" t="s">
        <v>8</v>
      </c>
      <c r="D887" s="132">
        <v>43.13</v>
      </c>
    </row>
    <row r="888" spans="1:4" x14ac:dyDescent="0.25">
      <c r="A888" s="131">
        <v>89879</v>
      </c>
      <c r="B888" s="131" t="s">
        <v>588</v>
      </c>
      <c r="C888" s="131" t="s">
        <v>8</v>
      </c>
      <c r="D888" s="132">
        <v>14.84</v>
      </c>
    </row>
    <row r="889" spans="1:4" x14ac:dyDescent="0.25">
      <c r="A889" s="131">
        <v>89880</v>
      </c>
      <c r="B889" s="131" t="s">
        <v>589</v>
      </c>
      <c r="C889" s="131" t="s">
        <v>8</v>
      </c>
      <c r="D889" s="132">
        <v>5.99</v>
      </c>
    </row>
    <row r="890" spans="1:4" x14ac:dyDescent="0.25">
      <c r="A890" s="131">
        <v>89881</v>
      </c>
      <c r="B890" s="131" t="s">
        <v>590</v>
      </c>
      <c r="C890" s="131" t="s">
        <v>8</v>
      </c>
      <c r="D890" s="132">
        <v>72.87</v>
      </c>
    </row>
    <row r="891" spans="1:4" x14ac:dyDescent="0.25">
      <c r="A891" s="131">
        <v>89882</v>
      </c>
      <c r="B891" s="131" t="s">
        <v>591</v>
      </c>
      <c r="C891" s="131" t="s">
        <v>8</v>
      </c>
      <c r="D891" s="132">
        <v>199.58</v>
      </c>
    </row>
    <row r="892" spans="1:4" x14ac:dyDescent="0.25">
      <c r="A892" s="131">
        <v>90582</v>
      </c>
      <c r="B892" s="131" t="s">
        <v>592</v>
      </c>
      <c r="C892" s="131" t="s">
        <v>8</v>
      </c>
      <c r="D892" s="132">
        <v>0.35</v>
      </c>
    </row>
    <row r="893" spans="1:4" x14ac:dyDescent="0.25">
      <c r="A893" s="131">
        <v>90583</v>
      </c>
      <c r="B893" s="131" t="s">
        <v>593</v>
      </c>
      <c r="C893" s="131" t="s">
        <v>8</v>
      </c>
      <c r="D893" s="132">
        <v>0.08</v>
      </c>
    </row>
    <row r="894" spans="1:4" x14ac:dyDescent="0.25">
      <c r="A894" s="131">
        <v>90584</v>
      </c>
      <c r="B894" s="131" t="s">
        <v>594</v>
      </c>
      <c r="C894" s="131" t="s">
        <v>8</v>
      </c>
      <c r="D894" s="132">
        <v>0.28000000000000003</v>
      </c>
    </row>
    <row r="895" spans="1:4" x14ac:dyDescent="0.25">
      <c r="A895" s="131">
        <v>90585</v>
      </c>
      <c r="B895" s="131" t="s">
        <v>595</v>
      </c>
      <c r="C895" s="131" t="s">
        <v>8</v>
      </c>
      <c r="D895" s="132">
        <v>0.48</v>
      </c>
    </row>
    <row r="896" spans="1:4" x14ac:dyDescent="0.25">
      <c r="A896" s="131">
        <v>90621</v>
      </c>
      <c r="B896" s="131" t="s">
        <v>596</v>
      </c>
      <c r="C896" s="131" t="s">
        <v>8</v>
      </c>
      <c r="D896" s="132">
        <v>1.8</v>
      </c>
    </row>
    <row r="897" spans="1:4" x14ac:dyDescent="0.25">
      <c r="A897" s="131">
        <v>90622</v>
      </c>
      <c r="B897" s="131" t="s">
        <v>597</v>
      </c>
      <c r="C897" s="131" t="s">
        <v>8</v>
      </c>
      <c r="D897" s="132">
        <v>0.41</v>
      </c>
    </row>
    <row r="898" spans="1:4" x14ac:dyDescent="0.25">
      <c r="A898" s="131">
        <v>90623</v>
      </c>
      <c r="B898" s="131" t="s">
        <v>598</v>
      </c>
      <c r="C898" s="131" t="s">
        <v>8</v>
      </c>
      <c r="D898" s="132">
        <v>2.25</v>
      </c>
    </row>
    <row r="899" spans="1:4" x14ac:dyDescent="0.25">
      <c r="A899" s="131">
        <v>90624</v>
      </c>
      <c r="B899" s="131" t="s">
        <v>599</v>
      </c>
      <c r="C899" s="131" t="s">
        <v>8</v>
      </c>
      <c r="D899" s="132">
        <v>2.91</v>
      </c>
    </row>
    <row r="900" spans="1:4" x14ac:dyDescent="0.25">
      <c r="A900" s="131">
        <v>90627</v>
      </c>
      <c r="B900" s="131" t="s">
        <v>600</v>
      </c>
      <c r="C900" s="131" t="s">
        <v>8</v>
      </c>
      <c r="D900" s="132">
        <v>51.27</v>
      </c>
    </row>
    <row r="901" spans="1:4" x14ac:dyDescent="0.25">
      <c r="A901" s="131">
        <v>90628</v>
      </c>
      <c r="B901" s="131" t="s">
        <v>601</v>
      </c>
      <c r="C901" s="131" t="s">
        <v>8</v>
      </c>
      <c r="D901" s="132">
        <v>13.75</v>
      </c>
    </row>
    <row r="902" spans="1:4" x14ac:dyDescent="0.25">
      <c r="A902" s="131">
        <v>90629</v>
      </c>
      <c r="B902" s="131" t="s">
        <v>602</v>
      </c>
      <c r="C902" s="131" t="s">
        <v>8</v>
      </c>
      <c r="D902" s="132">
        <v>64.16</v>
      </c>
    </row>
    <row r="903" spans="1:4" x14ac:dyDescent="0.25">
      <c r="A903" s="131">
        <v>90630</v>
      </c>
      <c r="B903" s="131" t="s">
        <v>603</v>
      </c>
      <c r="C903" s="131" t="s">
        <v>8</v>
      </c>
      <c r="D903" s="132">
        <v>1.38</v>
      </c>
    </row>
    <row r="904" spans="1:4" x14ac:dyDescent="0.25">
      <c r="A904" s="131">
        <v>90633</v>
      </c>
      <c r="B904" s="131" t="s">
        <v>604</v>
      </c>
      <c r="C904" s="131" t="s">
        <v>8</v>
      </c>
      <c r="D904" s="132">
        <v>4.7699999999999996</v>
      </c>
    </row>
    <row r="905" spans="1:4" x14ac:dyDescent="0.25">
      <c r="A905" s="131">
        <v>90634</v>
      </c>
      <c r="B905" s="131" t="s">
        <v>605</v>
      </c>
      <c r="C905" s="131" t="s">
        <v>8</v>
      </c>
      <c r="D905" s="132">
        <v>1.1000000000000001</v>
      </c>
    </row>
    <row r="906" spans="1:4" x14ac:dyDescent="0.25">
      <c r="A906" s="131">
        <v>90635</v>
      </c>
      <c r="B906" s="131" t="s">
        <v>606</v>
      </c>
      <c r="C906" s="131" t="s">
        <v>8</v>
      </c>
      <c r="D906" s="132">
        <v>5.22</v>
      </c>
    </row>
    <row r="907" spans="1:4" x14ac:dyDescent="0.25">
      <c r="A907" s="131">
        <v>90636</v>
      </c>
      <c r="B907" s="131" t="s">
        <v>607</v>
      </c>
      <c r="C907" s="131" t="s">
        <v>8</v>
      </c>
      <c r="D907" s="132">
        <v>5.82</v>
      </c>
    </row>
    <row r="908" spans="1:4" x14ac:dyDescent="0.25">
      <c r="A908" s="131">
        <v>90639</v>
      </c>
      <c r="B908" s="131" t="s">
        <v>608</v>
      </c>
      <c r="C908" s="131" t="s">
        <v>8</v>
      </c>
      <c r="D908" s="132">
        <v>7.13</v>
      </c>
    </row>
    <row r="909" spans="1:4" x14ac:dyDescent="0.25">
      <c r="A909" s="131">
        <v>90640</v>
      </c>
      <c r="B909" s="131" t="s">
        <v>609</v>
      </c>
      <c r="C909" s="131" t="s">
        <v>8</v>
      </c>
      <c r="D909" s="132">
        <v>1.64</v>
      </c>
    </row>
    <row r="910" spans="1:4" x14ac:dyDescent="0.25">
      <c r="A910" s="131">
        <v>90641</v>
      </c>
      <c r="B910" s="131" t="s">
        <v>610</v>
      </c>
      <c r="C910" s="131" t="s">
        <v>8</v>
      </c>
      <c r="D910" s="132">
        <v>7.79</v>
      </c>
    </row>
    <row r="911" spans="1:4" x14ac:dyDescent="0.25">
      <c r="A911" s="131">
        <v>90642</v>
      </c>
      <c r="B911" s="131" t="s">
        <v>611</v>
      </c>
      <c r="C911" s="131" t="s">
        <v>8</v>
      </c>
      <c r="D911" s="132">
        <v>12.32</v>
      </c>
    </row>
    <row r="912" spans="1:4" x14ac:dyDescent="0.25">
      <c r="A912" s="131">
        <v>90646</v>
      </c>
      <c r="B912" s="131" t="s">
        <v>612</v>
      </c>
      <c r="C912" s="131" t="s">
        <v>8</v>
      </c>
      <c r="D912" s="132">
        <v>0.92</v>
      </c>
    </row>
    <row r="913" spans="1:4" x14ac:dyDescent="0.25">
      <c r="A913" s="131">
        <v>90647</v>
      </c>
      <c r="B913" s="131" t="s">
        <v>613</v>
      </c>
      <c r="C913" s="131" t="s">
        <v>8</v>
      </c>
      <c r="D913" s="132">
        <v>0.21</v>
      </c>
    </row>
    <row r="914" spans="1:4" x14ac:dyDescent="0.25">
      <c r="A914" s="131">
        <v>90648</v>
      </c>
      <c r="B914" s="131" t="s">
        <v>614</v>
      </c>
      <c r="C914" s="131" t="s">
        <v>8</v>
      </c>
      <c r="D914" s="132">
        <v>1.01</v>
      </c>
    </row>
    <row r="915" spans="1:4" x14ac:dyDescent="0.25">
      <c r="A915" s="131">
        <v>90649</v>
      </c>
      <c r="B915" s="131" t="s">
        <v>615</v>
      </c>
      <c r="C915" s="131" t="s">
        <v>8</v>
      </c>
      <c r="D915" s="132">
        <v>9.0299999999999994</v>
      </c>
    </row>
    <row r="916" spans="1:4" x14ac:dyDescent="0.25">
      <c r="A916" s="131">
        <v>90652</v>
      </c>
      <c r="B916" s="131" t="s">
        <v>616</v>
      </c>
      <c r="C916" s="131" t="s">
        <v>8</v>
      </c>
      <c r="D916" s="132">
        <v>4.6399999999999997</v>
      </c>
    </row>
    <row r="917" spans="1:4" x14ac:dyDescent="0.25">
      <c r="A917" s="131">
        <v>90653</v>
      </c>
      <c r="B917" s="131" t="s">
        <v>617</v>
      </c>
      <c r="C917" s="131" t="s">
        <v>8</v>
      </c>
      <c r="D917" s="132">
        <v>1.07</v>
      </c>
    </row>
    <row r="918" spans="1:4" x14ac:dyDescent="0.25">
      <c r="A918" s="131">
        <v>90654</v>
      </c>
      <c r="B918" s="131" t="s">
        <v>618</v>
      </c>
      <c r="C918" s="131" t="s">
        <v>8</v>
      </c>
      <c r="D918" s="132">
        <v>5.07</v>
      </c>
    </row>
    <row r="919" spans="1:4" x14ac:dyDescent="0.25">
      <c r="A919" s="131">
        <v>90655</v>
      </c>
      <c r="B919" s="131" t="s">
        <v>619</v>
      </c>
      <c r="C919" s="131" t="s">
        <v>8</v>
      </c>
      <c r="D919" s="132">
        <v>5.94</v>
      </c>
    </row>
    <row r="920" spans="1:4" x14ac:dyDescent="0.25">
      <c r="A920" s="131">
        <v>90658</v>
      </c>
      <c r="B920" s="131" t="s">
        <v>620</v>
      </c>
      <c r="C920" s="131" t="s">
        <v>8</v>
      </c>
      <c r="D920" s="132">
        <v>4.97</v>
      </c>
    </row>
    <row r="921" spans="1:4" x14ac:dyDescent="0.25">
      <c r="A921" s="131">
        <v>90659</v>
      </c>
      <c r="B921" s="131" t="s">
        <v>621</v>
      </c>
      <c r="C921" s="131" t="s">
        <v>8</v>
      </c>
      <c r="D921" s="132">
        <v>1.1499999999999999</v>
      </c>
    </row>
    <row r="922" spans="1:4" x14ac:dyDescent="0.25">
      <c r="A922" s="131">
        <v>90660</v>
      </c>
      <c r="B922" s="131" t="s">
        <v>622</v>
      </c>
      <c r="C922" s="131" t="s">
        <v>8</v>
      </c>
      <c r="D922" s="132">
        <v>5.43</v>
      </c>
    </row>
    <row r="923" spans="1:4" x14ac:dyDescent="0.25">
      <c r="A923" s="131">
        <v>90661</v>
      </c>
      <c r="B923" s="131" t="s">
        <v>623</v>
      </c>
      <c r="C923" s="131" t="s">
        <v>8</v>
      </c>
      <c r="D923" s="132">
        <v>5.94</v>
      </c>
    </row>
    <row r="924" spans="1:4" x14ac:dyDescent="0.25">
      <c r="A924" s="131">
        <v>90664</v>
      </c>
      <c r="B924" s="131" t="s">
        <v>28125</v>
      </c>
      <c r="C924" s="131" t="s">
        <v>8</v>
      </c>
      <c r="D924" s="132">
        <v>6.83</v>
      </c>
    </row>
    <row r="925" spans="1:4" x14ac:dyDescent="0.25">
      <c r="A925" s="131">
        <v>90665</v>
      </c>
      <c r="B925" s="131" t="s">
        <v>28126</v>
      </c>
      <c r="C925" s="131" t="s">
        <v>8</v>
      </c>
      <c r="D925" s="132">
        <v>1.82</v>
      </c>
    </row>
    <row r="926" spans="1:4" x14ac:dyDescent="0.25">
      <c r="A926" s="131">
        <v>90666</v>
      </c>
      <c r="B926" s="131" t="s">
        <v>28127</v>
      </c>
      <c r="C926" s="131" t="s">
        <v>8</v>
      </c>
      <c r="D926" s="132">
        <v>8.9700000000000006</v>
      </c>
    </row>
    <row r="927" spans="1:4" x14ac:dyDescent="0.25">
      <c r="A927" s="131">
        <v>90667</v>
      </c>
      <c r="B927" s="131" t="s">
        <v>28128</v>
      </c>
      <c r="C927" s="131" t="s">
        <v>8</v>
      </c>
      <c r="D927" s="132">
        <v>14.68</v>
      </c>
    </row>
    <row r="928" spans="1:4" x14ac:dyDescent="0.25">
      <c r="A928" s="131">
        <v>90670</v>
      </c>
      <c r="B928" s="131" t="s">
        <v>624</v>
      </c>
      <c r="C928" s="131" t="s">
        <v>8</v>
      </c>
      <c r="D928" s="132">
        <v>235.3</v>
      </c>
    </row>
    <row r="929" spans="1:4" x14ac:dyDescent="0.25">
      <c r="A929" s="131">
        <v>90671</v>
      </c>
      <c r="B929" s="131" t="s">
        <v>625</v>
      </c>
      <c r="C929" s="131" t="s">
        <v>8</v>
      </c>
      <c r="D929" s="132">
        <v>63.12</v>
      </c>
    </row>
    <row r="930" spans="1:4" x14ac:dyDescent="0.25">
      <c r="A930" s="131">
        <v>90672</v>
      </c>
      <c r="B930" s="131" t="s">
        <v>626</v>
      </c>
      <c r="C930" s="131" t="s">
        <v>8</v>
      </c>
      <c r="D930" s="132">
        <v>294.45</v>
      </c>
    </row>
    <row r="931" spans="1:4" x14ac:dyDescent="0.25">
      <c r="A931" s="131">
        <v>90673</v>
      </c>
      <c r="B931" s="131" t="s">
        <v>627</v>
      </c>
      <c r="C931" s="131" t="s">
        <v>8</v>
      </c>
      <c r="D931" s="132">
        <v>117.34</v>
      </c>
    </row>
    <row r="932" spans="1:4" x14ac:dyDescent="0.25">
      <c r="A932" s="131">
        <v>90676</v>
      </c>
      <c r="B932" s="131" t="s">
        <v>628</v>
      </c>
      <c r="C932" s="131" t="s">
        <v>8</v>
      </c>
      <c r="D932" s="132">
        <v>111.94</v>
      </c>
    </row>
    <row r="933" spans="1:4" x14ac:dyDescent="0.25">
      <c r="A933" s="131">
        <v>90677</v>
      </c>
      <c r="B933" s="131" t="s">
        <v>629</v>
      </c>
      <c r="C933" s="131" t="s">
        <v>8</v>
      </c>
      <c r="D933" s="132">
        <v>33.25</v>
      </c>
    </row>
    <row r="934" spans="1:4" x14ac:dyDescent="0.25">
      <c r="A934" s="131">
        <v>90678</v>
      </c>
      <c r="B934" s="131" t="s">
        <v>630</v>
      </c>
      <c r="C934" s="131" t="s">
        <v>8</v>
      </c>
      <c r="D934" s="132">
        <v>154.09</v>
      </c>
    </row>
    <row r="935" spans="1:4" x14ac:dyDescent="0.25">
      <c r="A935" s="131">
        <v>90679</v>
      </c>
      <c r="B935" s="131" t="s">
        <v>631</v>
      </c>
      <c r="C935" s="131" t="s">
        <v>8</v>
      </c>
      <c r="D935" s="132">
        <v>89.98</v>
      </c>
    </row>
    <row r="936" spans="1:4" x14ac:dyDescent="0.25">
      <c r="A936" s="131">
        <v>90682</v>
      </c>
      <c r="B936" s="131" t="s">
        <v>28129</v>
      </c>
      <c r="C936" s="131" t="s">
        <v>8</v>
      </c>
      <c r="D936" s="132">
        <v>30.9</v>
      </c>
    </row>
    <row r="937" spans="1:4" x14ac:dyDescent="0.25">
      <c r="A937" s="131">
        <v>90683</v>
      </c>
      <c r="B937" s="131" t="s">
        <v>28130</v>
      </c>
      <c r="C937" s="131" t="s">
        <v>8</v>
      </c>
      <c r="D937" s="132">
        <v>7.62</v>
      </c>
    </row>
    <row r="938" spans="1:4" x14ac:dyDescent="0.25">
      <c r="A938" s="131">
        <v>90684</v>
      </c>
      <c r="B938" s="131" t="s">
        <v>28131</v>
      </c>
      <c r="C938" s="131" t="s">
        <v>8</v>
      </c>
      <c r="D938" s="132">
        <v>36.049999999999997</v>
      </c>
    </row>
    <row r="939" spans="1:4" x14ac:dyDescent="0.25">
      <c r="A939" s="131">
        <v>90685</v>
      </c>
      <c r="B939" s="131" t="s">
        <v>28132</v>
      </c>
      <c r="C939" s="131" t="s">
        <v>8</v>
      </c>
      <c r="D939" s="132">
        <v>55.83</v>
      </c>
    </row>
    <row r="940" spans="1:4" x14ac:dyDescent="0.25">
      <c r="A940" s="131">
        <v>90688</v>
      </c>
      <c r="B940" s="131" t="s">
        <v>632</v>
      </c>
      <c r="C940" s="131" t="s">
        <v>8</v>
      </c>
      <c r="D940" s="132">
        <v>25.6</v>
      </c>
    </row>
    <row r="941" spans="1:4" x14ac:dyDescent="0.25">
      <c r="A941" s="131">
        <v>90689</v>
      </c>
      <c r="B941" s="131" t="s">
        <v>633</v>
      </c>
      <c r="C941" s="131" t="s">
        <v>8</v>
      </c>
      <c r="D941" s="132">
        <v>5.05</v>
      </c>
    </row>
    <row r="942" spans="1:4" x14ac:dyDescent="0.25">
      <c r="A942" s="131">
        <v>90690</v>
      </c>
      <c r="B942" s="131" t="s">
        <v>634</v>
      </c>
      <c r="C942" s="131" t="s">
        <v>8</v>
      </c>
      <c r="D942" s="132">
        <v>32</v>
      </c>
    </row>
    <row r="943" spans="1:4" x14ac:dyDescent="0.25">
      <c r="A943" s="131">
        <v>90691</v>
      </c>
      <c r="B943" s="131" t="s">
        <v>635</v>
      </c>
      <c r="C943" s="131" t="s">
        <v>8</v>
      </c>
      <c r="D943" s="132">
        <v>39.090000000000003</v>
      </c>
    </row>
    <row r="944" spans="1:4" x14ac:dyDescent="0.25">
      <c r="A944" s="131">
        <v>90957</v>
      </c>
      <c r="B944" s="131" t="s">
        <v>636</v>
      </c>
      <c r="C944" s="131" t="s">
        <v>8</v>
      </c>
      <c r="D944" s="132">
        <v>5.08</v>
      </c>
    </row>
    <row r="945" spans="1:4" x14ac:dyDescent="0.25">
      <c r="A945" s="131">
        <v>90958</v>
      </c>
      <c r="B945" s="131" t="s">
        <v>637</v>
      </c>
      <c r="C945" s="131" t="s">
        <v>8</v>
      </c>
      <c r="D945" s="132">
        <v>1.36</v>
      </c>
    </row>
    <row r="946" spans="1:4" x14ac:dyDescent="0.25">
      <c r="A946" s="131">
        <v>90960</v>
      </c>
      <c r="B946" s="131" t="s">
        <v>638</v>
      </c>
      <c r="C946" s="131" t="s">
        <v>8</v>
      </c>
      <c r="D946" s="132">
        <v>6.78</v>
      </c>
    </row>
    <row r="947" spans="1:4" x14ac:dyDescent="0.25">
      <c r="A947" s="131">
        <v>90961</v>
      </c>
      <c r="B947" s="131" t="s">
        <v>639</v>
      </c>
      <c r="C947" s="131" t="s">
        <v>8</v>
      </c>
      <c r="D947" s="132">
        <v>1.82</v>
      </c>
    </row>
    <row r="948" spans="1:4" x14ac:dyDescent="0.25">
      <c r="A948" s="131">
        <v>90962</v>
      </c>
      <c r="B948" s="131" t="s">
        <v>640</v>
      </c>
      <c r="C948" s="131" t="s">
        <v>8</v>
      </c>
      <c r="D948" s="132">
        <v>8.49</v>
      </c>
    </row>
    <row r="949" spans="1:4" x14ac:dyDescent="0.25">
      <c r="A949" s="131">
        <v>90963</v>
      </c>
      <c r="B949" s="131" t="s">
        <v>641</v>
      </c>
      <c r="C949" s="131" t="s">
        <v>8</v>
      </c>
      <c r="D949" s="132">
        <v>14.67</v>
      </c>
    </row>
    <row r="950" spans="1:4" x14ac:dyDescent="0.25">
      <c r="A950" s="131">
        <v>90968</v>
      </c>
      <c r="B950" s="131" t="s">
        <v>642</v>
      </c>
      <c r="C950" s="131" t="s">
        <v>8</v>
      </c>
      <c r="D950" s="132">
        <v>6.8</v>
      </c>
    </row>
    <row r="951" spans="1:4" x14ac:dyDescent="0.25">
      <c r="A951" s="131">
        <v>90969</v>
      </c>
      <c r="B951" s="131" t="s">
        <v>643</v>
      </c>
      <c r="C951" s="131" t="s">
        <v>8</v>
      </c>
      <c r="D951" s="132">
        <v>1.82</v>
      </c>
    </row>
    <row r="952" spans="1:4" x14ac:dyDescent="0.25">
      <c r="A952" s="131">
        <v>90970</v>
      </c>
      <c r="B952" s="131" t="s">
        <v>644</v>
      </c>
      <c r="C952" s="131" t="s">
        <v>8</v>
      </c>
      <c r="D952" s="132">
        <v>8.51</v>
      </c>
    </row>
    <row r="953" spans="1:4" x14ac:dyDescent="0.25">
      <c r="A953" s="131">
        <v>90971</v>
      </c>
      <c r="B953" s="131" t="s">
        <v>645</v>
      </c>
      <c r="C953" s="131" t="s">
        <v>8</v>
      </c>
      <c r="D953" s="132">
        <v>59.46</v>
      </c>
    </row>
    <row r="954" spans="1:4" x14ac:dyDescent="0.25">
      <c r="A954" s="131">
        <v>90975</v>
      </c>
      <c r="B954" s="131" t="s">
        <v>646</v>
      </c>
      <c r="C954" s="131" t="s">
        <v>8</v>
      </c>
      <c r="D954" s="132">
        <v>17.28</v>
      </c>
    </row>
    <row r="955" spans="1:4" x14ac:dyDescent="0.25">
      <c r="A955" s="131">
        <v>90976</v>
      </c>
      <c r="B955" s="131" t="s">
        <v>647</v>
      </c>
      <c r="C955" s="131" t="s">
        <v>8</v>
      </c>
      <c r="D955" s="132">
        <v>4.63</v>
      </c>
    </row>
    <row r="956" spans="1:4" x14ac:dyDescent="0.25">
      <c r="A956" s="131">
        <v>90977</v>
      </c>
      <c r="B956" s="131" t="s">
        <v>648</v>
      </c>
      <c r="C956" s="131" t="s">
        <v>8</v>
      </c>
      <c r="D956" s="132">
        <v>21.62</v>
      </c>
    </row>
    <row r="957" spans="1:4" x14ac:dyDescent="0.25">
      <c r="A957" s="131">
        <v>90978</v>
      </c>
      <c r="B957" s="131" t="s">
        <v>649</v>
      </c>
      <c r="C957" s="131" t="s">
        <v>8</v>
      </c>
      <c r="D957" s="132">
        <v>154.26</v>
      </c>
    </row>
    <row r="958" spans="1:4" x14ac:dyDescent="0.25">
      <c r="A958" s="131">
        <v>90992</v>
      </c>
      <c r="B958" s="131" t="s">
        <v>650</v>
      </c>
      <c r="C958" s="131" t="s">
        <v>8</v>
      </c>
      <c r="D958" s="132">
        <v>8.07</v>
      </c>
    </row>
    <row r="959" spans="1:4" x14ac:dyDescent="0.25">
      <c r="A959" s="131">
        <v>90993</v>
      </c>
      <c r="B959" s="131" t="s">
        <v>651</v>
      </c>
      <c r="C959" s="131" t="s">
        <v>8</v>
      </c>
      <c r="D959" s="132">
        <v>2.16</v>
      </c>
    </row>
    <row r="960" spans="1:4" x14ac:dyDescent="0.25">
      <c r="A960" s="131">
        <v>90994</v>
      </c>
      <c r="B960" s="131" t="s">
        <v>652</v>
      </c>
      <c r="C960" s="131" t="s">
        <v>8</v>
      </c>
      <c r="D960" s="132">
        <v>10.1</v>
      </c>
    </row>
    <row r="961" spans="1:4" x14ac:dyDescent="0.25">
      <c r="A961" s="131">
        <v>90995</v>
      </c>
      <c r="B961" s="131" t="s">
        <v>653</v>
      </c>
      <c r="C961" s="131" t="s">
        <v>8</v>
      </c>
      <c r="D961" s="132">
        <v>80.77</v>
      </c>
    </row>
    <row r="962" spans="1:4" x14ac:dyDescent="0.25">
      <c r="A962" s="131">
        <v>91021</v>
      </c>
      <c r="B962" s="131" t="s">
        <v>654</v>
      </c>
      <c r="C962" s="131" t="s">
        <v>8</v>
      </c>
      <c r="D962" s="132">
        <v>13.46</v>
      </c>
    </row>
    <row r="963" spans="1:4" x14ac:dyDescent="0.25">
      <c r="A963" s="131">
        <v>91026</v>
      </c>
      <c r="B963" s="131" t="s">
        <v>655</v>
      </c>
      <c r="C963" s="131" t="s">
        <v>8</v>
      </c>
      <c r="D963" s="132">
        <v>24.13</v>
      </c>
    </row>
    <row r="964" spans="1:4" x14ac:dyDescent="0.25">
      <c r="A964" s="131">
        <v>91027</v>
      </c>
      <c r="B964" s="131" t="s">
        <v>656</v>
      </c>
      <c r="C964" s="131" t="s">
        <v>8</v>
      </c>
      <c r="D964" s="132">
        <v>9.66</v>
      </c>
    </row>
    <row r="965" spans="1:4" x14ac:dyDescent="0.25">
      <c r="A965" s="131">
        <v>91028</v>
      </c>
      <c r="B965" s="131" t="s">
        <v>657</v>
      </c>
      <c r="C965" s="131" t="s">
        <v>8</v>
      </c>
      <c r="D965" s="132">
        <v>3.89</v>
      </c>
    </row>
    <row r="966" spans="1:4" x14ac:dyDescent="0.25">
      <c r="A966" s="131">
        <v>91029</v>
      </c>
      <c r="B966" s="131" t="s">
        <v>658</v>
      </c>
      <c r="C966" s="131" t="s">
        <v>8</v>
      </c>
      <c r="D966" s="132">
        <v>44.19</v>
      </c>
    </row>
    <row r="967" spans="1:4" x14ac:dyDescent="0.25">
      <c r="A967" s="131">
        <v>91030</v>
      </c>
      <c r="B967" s="131" t="s">
        <v>659</v>
      </c>
      <c r="C967" s="131" t="s">
        <v>8</v>
      </c>
      <c r="D967" s="132">
        <v>143.93</v>
      </c>
    </row>
    <row r="968" spans="1:4" x14ac:dyDescent="0.25">
      <c r="A968" s="131">
        <v>91273</v>
      </c>
      <c r="B968" s="131" t="s">
        <v>660</v>
      </c>
      <c r="C968" s="131" t="s">
        <v>8</v>
      </c>
      <c r="D968" s="132">
        <v>0.41</v>
      </c>
    </row>
    <row r="969" spans="1:4" x14ac:dyDescent="0.25">
      <c r="A969" s="131">
        <v>91274</v>
      </c>
      <c r="B969" s="131" t="s">
        <v>661</v>
      </c>
      <c r="C969" s="131" t="s">
        <v>8</v>
      </c>
      <c r="D969" s="132">
        <v>0.11</v>
      </c>
    </row>
    <row r="970" spans="1:4" x14ac:dyDescent="0.25">
      <c r="A970" s="131">
        <v>91275</v>
      </c>
      <c r="B970" s="131" t="s">
        <v>662</v>
      </c>
      <c r="C970" s="131" t="s">
        <v>8</v>
      </c>
      <c r="D970" s="132">
        <v>0.51</v>
      </c>
    </row>
    <row r="971" spans="1:4" x14ac:dyDescent="0.25">
      <c r="A971" s="131">
        <v>91276</v>
      </c>
      <c r="B971" s="131" t="s">
        <v>663</v>
      </c>
      <c r="C971" s="131" t="s">
        <v>8</v>
      </c>
      <c r="D971" s="132">
        <v>7.86</v>
      </c>
    </row>
    <row r="972" spans="1:4" x14ac:dyDescent="0.25">
      <c r="A972" s="131">
        <v>91279</v>
      </c>
      <c r="B972" s="131" t="s">
        <v>664</v>
      </c>
      <c r="C972" s="131" t="s">
        <v>8</v>
      </c>
      <c r="D972" s="132">
        <v>0.76</v>
      </c>
    </row>
    <row r="973" spans="1:4" x14ac:dyDescent="0.25">
      <c r="A973" s="131">
        <v>91280</v>
      </c>
      <c r="B973" s="131" t="s">
        <v>665</v>
      </c>
      <c r="C973" s="131" t="s">
        <v>8</v>
      </c>
      <c r="D973" s="132">
        <v>0.16</v>
      </c>
    </row>
    <row r="974" spans="1:4" x14ac:dyDescent="0.25">
      <c r="A974" s="131">
        <v>91281</v>
      </c>
      <c r="B974" s="131" t="s">
        <v>666</v>
      </c>
      <c r="C974" s="131" t="s">
        <v>8</v>
      </c>
      <c r="D974" s="132">
        <v>0.95</v>
      </c>
    </row>
    <row r="975" spans="1:4" x14ac:dyDescent="0.25">
      <c r="A975" s="131">
        <v>91282</v>
      </c>
      <c r="B975" s="131" t="s">
        <v>667</v>
      </c>
      <c r="C975" s="131" t="s">
        <v>8</v>
      </c>
      <c r="D975" s="132">
        <v>7.91</v>
      </c>
    </row>
    <row r="976" spans="1:4" x14ac:dyDescent="0.25">
      <c r="A976" s="131">
        <v>91354</v>
      </c>
      <c r="B976" s="131" t="s">
        <v>668</v>
      </c>
      <c r="C976" s="131" t="s">
        <v>8</v>
      </c>
      <c r="D976" s="132">
        <v>17.100000000000001</v>
      </c>
    </row>
    <row r="977" spans="1:4" x14ac:dyDescent="0.25">
      <c r="A977" s="131">
        <v>91355</v>
      </c>
      <c r="B977" s="131" t="s">
        <v>669</v>
      </c>
      <c r="C977" s="131" t="s">
        <v>8</v>
      </c>
      <c r="D977" s="132">
        <v>7.02</v>
      </c>
    </row>
    <row r="978" spans="1:4" x14ac:dyDescent="0.25">
      <c r="A978" s="131">
        <v>91356</v>
      </c>
      <c r="B978" s="131" t="s">
        <v>670</v>
      </c>
      <c r="C978" s="131" t="s">
        <v>8</v>
      </c>
      <c r="D978" s="132">
        <v>2.84</v>
      </c>
    </row>
    <row r="979" spans="1:4" x14ac:dyDescent="0.25">
      <c r="A979" s="131">
        <v>91359</v>
      </c>
      <c r="B979" s="131" t="s">
        <v>671</v>
      </c>
      <c r="C979" s="131" t="s">
        <v>8</v>
      </c>
      <c r="D979" s="132">
        <v>20.350000000000001</v>
      </c>
    </row>
    <row r="980" spans="1:4" x14ac:dyDescent="0.25">
      <c r="A980" s="131">
        <v>91360</v>
      </c>
      <c r="B980" s="131" t="s">
        <v>672</v>
      </c>
      <c r="C980" s="131" t="s">
        <v>8</v>
      </c>
      <c r="D980" s="132">
        <v>7.78</v>
      </c>
    </row>
    <row r="981" spans="1:4" x14ac:dyDescent="0.25">
      <c r="A981" s="131">
        <v>91361</v>
      </c>
      <c r="B981" s="131" t="s">
        <v>673</v>
      </c>
      <c r="C981" s="131" t="s">
        <v>8</v>
      </c>
      <c r="D981" s="132">
        <v>3.14</v>
      </c>
    </row>
    <row r="982" spans="1:4" x14ac:dyDescent="0.25">
      <c r="A982" s="131">
        <v>91367</v>
      </c>
      <c r="B982" s="131" t="s">
        <v>674</v>
      </c>
      <c r="C982" s="131" t="s">
        <v>8</v>
      </c>
      <c r="D982" s="132">
        <v>21.75</v>
      </c>
    </row>
    <row r="983" spans="1:4" x14ac:dyDescent="0.25">
      <c r="A983" s="131">
        <v>91368</v>
      </c>
      <c r="B983" s="131" t="s">
        <v>675</v>
      </c>
      <c r="C983" s="131" t="s">
        <v>8</v>
      </c>
      <c r="D983" s="132">
        <v>8.32</v>
      </c>
    </row>
    <row r="984" spans="1:4" x14ac:dyDescent="0.25">
      <c r="A984" s="131">
        <v>91369</v>
      </c>
      <c r="B984" s="131" t="s">
        <v>676</v>
      </c>
      <c r="C984" s="131" t="s">
        <v>8</v>
      </c>
      <c r="D984" s="132">
        <v>3.36</v>
      </c>
    </row>
    <row r="985" spans="1:4" x14ac:dyDescent="0.25">
      <c r="A985" s="131">
        <v>91375</v>
      </c>
      <c r="B985" s="131" t="s">
        <v>677</v>
      </c>
      <c r="C985" s="131" t="s">
        <v>8</v>
      </c>
      <c r="D985" s="132">
        <v>18.77</v>
      </c>
    </row>
    <row r="986" spans="1:4" x14ac:dyDescent="0.25">
      <c r="A986" s="131">
        <v>91376</v>
      </c>
      <c r="B986" s="131" t="s">
        <v>678</v>
      </c>
      <c r="C986" s="131" t="s">
        <v>8</v>
      </c>
      <c r="D986" s="132">
        <v>7.71</v>
      </c>
    </row>
    <row r="987" spans="1:4" x14ac:dyDescent="0.25">
      <c r="A987" s="131">
        <v>91377</v>
      </c>
      <c r="B987" s="131" t="s">
        <v>679</v>
      </c>
      <c r="C987" s="131" t="s">
        <v>8</v>
      </c>
      <c r="D987" s="132">
        <v>3.12</v>
      </c>
    </row>
    <row r="988" spans="1:4" x14ac:dyDescent="0.25">
      <c r="A988" s="131">
        <v>91380</v>
      </c>
      <c r="B988" s="131" t="s">
        <v>680</v>
      </c>
      <c r="C988" s="131" t="s">
        <v>8</v>
      </c>
      <c r="D988" s="132">
        <v>28.63</v>
      </c>
    </row>
    <row r="989" spans="1:4" x14ac:dyDescent="0.25">
      <c r="A989" s="131">
        <v>91381</v>
      </c>
      <c r="B989" s="131" t="s">
        <v>681</v>
      </c>
      <c r="C989" s="131" t="s">
        <v>8</v>
      </c>
      <c r="D989" s="132">
        <v>10.94</v>
      </c>
    </row>
    <row r="990" spans="1:4" x14ac:dyDescent="0.25">
      <c r="A990" s="131">
        <v>91382</v>
      </c>
      <c r="B990" s="131" t="s">
        <v>682</v>
      </c>
      <c r="C990" s="131" t="s">
        <v>8</v>
      </c>
      <c r="D990" s="132">
        <v>4.42</v>
      </c>
    </row>
    <row r="991" spans="1:4" x14ac:dyDescent="0.25">
      <c r="A991" s="131">
        <v>91383</v>
      </c>
      <c r="B991" s="131" t="s">
        <v>683</v>
      </c>
      <c r="C991" s="131" t="s">
        <v>8</v>
      </c>
      <c r="D991" s="132">
        <v>51.39</v>
      </c>
    </row>
    <row r="992" spans="1:4" x14ac:dyDescent="0.25">
      <c r="A992" s="131">
        <v>91384</v>
      </c>
      <c r="B992" s="131" t="s">
        <v>684</v>
      </c>
      <c r="C992" s="131" t="s">
        <v>8</v>
      </c>
      <c r="D992" s="132">
        <v>139.11000000000001</v>
      </c>
    </row>
    <row r="993" spans="1:4" x14ac:dyDescent="0.25">
      <c r="A993" s="131">
        <v>91390</v>
      </c>
      <c r="B993" s="131" t="s">
        <v>685</v>
      </c>
      <c r="C993" s="131" t="s">
        <v>8</v>
      </c>
      <c r="D993" s="132">
        <v>18.79</v>
      </c>
    </row>
    <row r="994" spans="1:4" x14ac:dyDescent="0.25">
      <c r="A994" s="131">
        <v>91391</v>
      </c>
      <c r="B994" s="131" t="s">
        <v>686</v>
      </c>
      <c r="C994" s="131" t="s">
        <v>8</v>
      </c>
      <c r="D994" s="132">
        <v>7.46</v>
      </c>
    </row>
    <row r="995" spans="1:4" x14ac:dyDescent="0.25">
      <c r="A995" s="131">
        <v>91392</v>
      </c>
      <c r="B995" s="131" t="s">
        <v>687</v>
      </c>
      <c r="C995" s="131" t="s">
        <v>8</v>
      </c>
      <c r="D995" s="132">
        <v>3.01</v>
      </c>
    </row>
    <row r="996" spans="1:4" x14ac:dyDescent="0.25">
      <c r="A996" s="131">
        <v>91396</v>
      </c>
      <c r="B996" s="131" t="s">
        <v>688</v>
      </c>
      <c r="C996" s="131" t="s">
        <v>8</v>
      </c>
      <c r="D996" s="132">
        <v>28.23</v>
      </c>
    </row>
    <row r="997" spans="1:4" x14ac:dyDescent="0.25">
      <c r="A997" s="131">
        <v>91397</v>
      </c>
      <c r="B997" s="131" t="s">
        <v>689</v>
      </c>
      <c r="C997" s="131" t="s">
        <v>8</v>
      </c>
      <c r="D997" s="132">
        <v>10.91</v>
      </c>
    </row>
    <row r="998" spans="1:4" x14ac:dyDescent="0.25">
      <c r="A998" s="131">
        <v>91398</v>
      </c>
      <c r="B998" s="131" t="s">
        <v>690</v>
      </c>
      <c r="C998" s="131" t="s">
        <v>8</v>
      </c>
      <c r="D998" s="132">
        <v>4.41</v>
      </c>
    </row>
    <row r="999" spans="1:4" x14ac:dyDescent="0.25">
      <c r="A999" s="131">
        <v>91402</v>
      </c>
      <c r="B999" s="131" t="s">
        <v>691</v>
      </c>
      <c r="C999" s="131" t="s">
        <v>8</v>
      </c>
      <c r="D999" s="132">
        <v>3.49</v>
      </c>
    </row>
    <row r="1000" spans="1:4" x14ac:dyDescent="0.25">
      <c r="A1000" s="131">
        <v>91466</v>
      </c>
      <c r="B1000" s="131" t="s">
        <v>692</v>
      </c>
      <c r="C1000" s="131" t="s">
        <v>8</v>
      </c>
      <c r="D1000" s="132">
        <v>3.92</v>
      </c>
    </row>
    <row r="1001" spans="1:4" x14ac:dyDescent="0.25">
      <c r="A1001" s="131">
        <v>91467</v>
      </c>
      <c r="B1001" s="131" t="s">
        <v>693</v>
      </c>
      <c r="C1001" s="131" t="s">
        <v>8</v>
      </c>
      <c r="D1001" s="132">
        <v>155.13999999999999</v>
      </c>
    </row>
    <row r="1002" spans="1:4" x14ac:dyDescent="0.25">
      <c r="A1002" s="131">
        <v>91468</v>
      </c>
      <c r="B1002" s="131" t="s">
        <v>28133</v>
      </c>
      <c r="C1002" s="131" t="s">
        <v>8</v>
      </c>
      <c r="D1002" s="132">
        <v>22.33</v>
      </c>
    </row>
    <row r="1003" spans="1:4" x14ac:dyDescent="0.25">
      <c r="A1003" s="131">
        <v>91469</v>
      </c>
      <c r="B1003" s="131" t="s">
        <v>28134</v>
      </c>
      <c r="C1003" s="131" t="s">
        <v>8</v>
      </c>
      <c r="D1003" s="132">
        <v>9.75</v>
      </c>
    </row>
    <row r="1004" spans="1:4" x14ac:dyDescent="0.25">
      <c r="A1004" s="131">
        <v>91484</v>
      </c>
      <c r="B1004" s="131" t="s">
        <v>28135</v>
      </c>
      <c r="C1004" s="131" t="s">
        <v>8</v>
      </c>
      <c r="D1004" s="132">
        <v>7.44</v>
      </c>
    </row>
    <row r="1005" spans="1:4" x14ac:dyDescent="0.25">
      <c r="A1005" s="131">
        <v>91485</v>
      </c>
      <c r="B1005" s="131" t="s">
        <v>28136</v>
      </c>
      <c r="C1005" s="131" t="s">
        <v>8</v>
      </c>
      <c r="D1005" s="132">
        <v>160.07</v>
      </c>
    </row>
    <row r="1006" spans="1:4" x14ac:dyDescent="0.25">
      <c r="A1006" s="131">
        <v>91529</v>
      </c>
      <c r="B1006" s="131" t="s">
        <v>694</v>
      </c>
      <c r="C1006" s="131" t="s">
        <v>8</v>
      </c>
      <c r="D1006" s="132">
        <v>0.6</v>
      </c>
    </row>
    <row r="1007" spans="1:4" x14ac:dyDescent="0.25">
      <c r="A1007" s="131">
        <v>91530</v>
      </c>
      <c r="B1007" s="131" t="s">
        <v>695</v>
      </c>
      <c r="C1007" s="131" t="s">
        <v>8</v>
      </c>
      <c r="D1007" s="132">
        <v>0.16</v>
      </c>
    </row>
    <row r="1008" spans="1:4" x14ac:dyDescent="0.25">
      <c r="A1008" s="131">
        <v>91531</v>
      </c>
      <c r="B1008" s="131" t="s">
        <v>696</v>
      </c>
      <c r="C1008" s="131" t="s">
        <v>8</v>
      </c>
      <c r="D1008" s="132">
        <v>0.76</v>
      </c>
    </row>
    <row r="1009" spans="1:4" x14ac:dyDescent="0.25">
      <c r="A1009" s="131">
        <v>91532</v>
      </c>
      <c r="B1009" s="131" t="s">
        <v>697</v>
      </c>
      <c r="C1009" s="131" t="s">
        <v>8</v>
      </c>
      <c r="D1009" s="132">
        <v>5.62</v>
      </c>
    </row>
    <row r="1010" spans="1:4" x14ac:dyDescent="0.25">
      <c r="A1010" s="131">
        <v>91629</v>
      </c>
      <c r="B1010" s="131" t="s">
        <v>698</v>
      </c>
      <c r="C1010" s="131" t="s">
        <v>8</v>
      </c>
      <c r="D1010" s="132">
        <v>20.95</v>
      </c>
    </row>
    <row r="1011" spans="1:4" x14ac:dyDescent="0.25">
      <c r="A1011" s="131">
        <v>91630</v>
      </c>
      <c r="B1011" s="131" t="s">
        <v>699</v>
      </c>
      <c r="C1011" s="131" t="s">
        <v>8</v>
      </c>
      <c r="D1011" s="132">
        <v>7.79</v>
      </c>
    </row>
    <row r="1012" spans="1:4" x14ac:dyDescent="0.25">
      <c r="A1012" s="131">
        <v>91631</v>
      </c>
      <c r="B1012" s="131" t="s">
        <v>700</v>
      </c>
      <c r="C1012" s="131" t="s">
        <v>8</v>
      </c>
      <c r="D1012" s="132">
        <v>3.14</v>
      </c>
    </row>
    <row r="1013" spans="1:4" x14ac:dyDescent="0.25">
      <c r="A1013" s="131">
        <v>91632</v>
      </c>
      <c r="B1013" s="131" t="s">
        <v>701</v>
      </c>
      <c r="C1013" s="131" t="s">
        <v>8</v>
      </c>
      <c r="D1013" s="132">
        <v>35.880000000000003</v>
      </c>
    </row>
    <row r="1014" spans="1:4" x14ac:dyDescent="0.25">
      <c r="A1014" s="131">
        <v>91633</v>
      </c>
      <c r="B1014" s="131" t="s">
        <v>702</v>
      </c>
      <c r="C1014" s="131" t="s">
        <v>8</v>
      </c>
      <c r="D1014" s="132">
        <v>131.31</v>
      </c>
    </row>
    <row r="1015" spans="1:4" x14ac:dyDescent="0.25">
      <c r="A1015" s="131">
        <v>91640</v>
      </c>
      <c r="B1015" s="131" t="s">
        <v>703</v>
      </c>
      <c r="C1015" s="131" t="s">
        <v>8</v>
      </c>
      <c r="D1015" s="132">
        <v>40.71</v>
      </c>
    </row>
    <row r="1016" spans="1:4" x14ac:dyDescent="0.25">
      <c r="A1016" s="131">
        <v>91641</v>
      </c>
      <c r="B1016" s="131" t="s">
        <v>704</v>
      </c>
      <c r="C1016" s="131" t="s">
        <v>8</v>
      </c>
      <c r="D1016" s="132">
        <v>16.43</v>
      </c>
    </row>
    <row r="1017" spans="1:4" x14ac:dyDescent="0.25">
      <c r="A1017" s="131">
        <v>91642</v>
      </c>
      <c r="B1017" s="131" t="s">
        <v>705</v>
      </c>
      <c r="C1017" s="131" t="s">
        <v>8</v>
      </c>
      <c r="D1017" s="132">
        <v>6.64</v>
      </c>
    </row>
    <row r="1018" spans="1:4" x14ac:dyDescent="0.25">
      <c r="A1018" s="131">
        <v>91643</v>
      </c>
      <c r="B1018" s="131" t="s">
        <v>706</v>
      </c>
      <c r="C1018" s="131" t="s">
        <v>8</v>
      </c>
      <c r="D1018" s="132">
        <v>73.47</v>
      </c>
    </row>
    <row r="1019" spans="1:4" x14ac:dyDescent="0.25">
      <c r="A1019" s="131">
        <v>91644</v>
      </c>
      <c r="B1019" s="131" t="s">
        <v>707</v>
      </c>
      <c r="C1019" s="131" t="s">
        <v>8</v>
      </c>
      <c r="D1019" s="132">
        <v>295.49</v>
      </c>
    </row>
    <row r="1020" spans="1:4" x14ac:dyDescent="0.25">
      <c r="A1020" s="131">
        <v>91688</v>
      </c>
      <c r="B1020" s="131" t="s">
        <v>708</v>
      </c>
      <c r="C1020" s="131" t="s">
        <v>8</v>
      </c>
      <c r="D1020" s="132">
        <v>0.08</v>
      </c>
    </row>
    <row r="1021" spans="1:4" x14ac:dyDescent="0.25">
      <c r="A1021" s="131">
        <v>91689</v>
      </c>
      <c r="B1021" s="131" t="s">
        <v>709</v>
      </c>
      <c r="C1021" s="131" t="s">
        <v>8</v>
      </c>
      <c r="D1021" s="132">
        <v>0.01</v>
      </c>
    </row>
    <row r="1022" spans="1:4" x14ac:dyDescent="0.25">
      <c r="A1022" s="131">
        <v>91690</v>
      </c>
      <c r="B1022" s="131" t="s">
        <v>710</v>
      </c>
      <c r="C1022" s="131" t="s">
        <v>8</v>
      </c>
      <c r="D1022" s="132">
        <v>0.06</v>
      </c>
    </row>
    <row r="1023" spans="1:4" x14ac:dyDescent="0.25">
      <c r="A1023" s="131">
        <v>91691</v>
      </c>
      <c r="B1023" s="131" t="s">
        <v>711</v>
      </c>
      <c r="C1023" s="131" t="s">
        <v>8</v>
      </c>
      <c r="D1023" s="132">
        <v>1.26</v>
      </c>
    </row>
    <row r="1024" spans="1:4" x14ac:dyDescent="0.25">
      <c r="A1024" s="131">
        <v>92040</v>
      </c>
      <c r="B1024" s="131" t="s">
        <v>712</v>
      </c>
      <c r="C1024" s="131" t="s">
        <v>8</v>
      </c>
      <c r="D1024" s="132">
        <v>6.47</v>
      </c>
    </row>
    <row r="1025" spans="1:4" x14ac:dyDescent="0.25">
      <c r="A1025" s="131">
        <v>92041</v>
      </c>
      <c r="B1025" s="131" t="s">
        <v>713</v>
      </c>
      <c r="C1025" s="131" t="s">
        <v>8</v>
      </c>
      <c r="D1025" s="132">
        <v>1.33</v>
      </c>
    </row>
    <row r="1026" spans="1:4" x14ac:dyDescent="0.25">
      <c r="A1026" s="131">
        <v>92042</v>
      </c>
      <c r="B1026" s="131" t="s">
        <v>714</v>
      </c>
      <c r="C1026" s="131" t="s">
        <v>8</v>
      </c>
      <c r="D1026" s="132">
        <v>5.39</v>
      </c>
    </row>
    <row r="1027" spans="1:4" x14ac:dyDescent="0.25">
      <c r="A1027" s="131">
        <v>92101</v>
      </c>
      <c r="B1027" s="131" t="s">
        <v>28137</v>
      </c>
      <c r="C1027" s="131" t="s">
        <v>8</v>
      </c>
      <c r="D1027" s="132">
        <v>40.659999999999997</v>
      </c>
    </row>
    <row r="1028" spans="1:4" x14ac:dyDescent="0.25">
      <c r="A1028" s="131">
        <v>92102</v>
      </c>
      <c r="B1028" s="131" t="s">
        <v>28138</v>
      </c>
      <c r="C1028" s="131" t="s">
        <v>8</v>
      </c>
      <c r="D1028" s="132">
        <v>13.76</v>
      </c>
    </row>
    <row r="1029" spans="1:4" x14ac:dyDescent="0.25">
      <c r="A1029" s="131">
        <v>92103</v>
      </c>
      <c r="B1029" s="131" t="s">
        <v>28139</v>
      </c>
      <c r="C1029" s="131" t="s">
        <v>8</v>
      </c>
      <c r="D1029" s="132">
        <v>9.6199999999999992</v>
      </c>
    </row>
    <row r="1030" spans="1:4" x14ac:dyDescent="0.25">
      <c r="A1030" s="131">
        <v>92104</v>
      </c>
      <c r="B1030" s="131" t="s">
        <v>28140</v>
      </c>
      <c r="C1030" s="131" t="s">
        <v>8</v>
      </c>
      <c r="D1030" s="132">
        <v>66.58</v>
      </c>
    </row>
    <row r="1031" spans="1:4" x14ac:dyDescent="0.25">
      <c r="A1031" s="131">
        <v>92105</v>
      </c>
      <c r="B1031" s="131" t="s">
        <v>28141</v>
      </c>
      <c r="C1031" s="131" t="s">
        <v>8</v>
      </c>
      <c r="D1031" s="132">
        <v>172.98</v>
      </c>
    </row>
    <row r="1032" spans="1:4" x14ac:dyDescent="0.25">
      <c r="A1032" s="131">
        <v>92108</v>
      </c>
      <c r="B1032" s="131" t="s">
        <v>28142</v>
      </c>
      <c r="C1032" s="131" t="s">
        <v>8</v>
      </c>
      <c r="D1032" s="132">
        <v>1.04</v>
      </c>
    </row>
    <row r="1033" spans="1:4" x14ac:dyDescent="0.25">
      <c r="A1033" s="131">
        <v>92109</v>
      </c>
      <c r="B1033" s="131" t="s">
        <v>28143</v>
      </c>
      <c r="C1033" s="131" t="s">
        <v>8</v>
      </c>
      <c r="D1033" s="132">
        <v>0.25</v>
      </c>
    </row>
    <row r="1034" spans="1:4" x14ac:dyDescent="0.25">
      <c r="A1034" s="131">
        <v>92110</v>
      </c>
      <c r="B1034" s="131" t="s">
        <v>28144</v>
      </c>
      <c r="C1034" s="131" t="s">
        <v>8</v>
      </c>
      <c r="D1034" s="132">
        <v>1.39</v>
      </c>
    </row>
    <row r="1035" spans="1:4" x14ac:dyDescent="0.25">
      <c r="A1035" s="131">
        <v>92111</v>
      </c>
      <c r="B1035" s="131" t="s">
        <v>28145</v>
      </c>
      <c r="C1035" s="131" t="s">
        <v>8</v>
      </c>
      <c r="D1035" s="132">
        <v>1.1599999999999999</v>
      </c>
    </row>
    <row r="1036" spans="1:4" x14ac:dyDescent="0.25">
      <c r="A1036" s="131">
        <v>92114</v>
      </c>
      <c r="B1036" s="131" t="s">
        <v>28146</v>
      </c>
      <c r="C1036" s="131" t="s">
        <v>8</v>
      </c>
      <c r="D1036" s="132">
        <v>0.27</v>
      </c>
    </row>
    <row r="1037" spans="1:4" x14ac:dyDescent="0.25">
      <c r="A1037" s="131">
        <v>92115</v>
      </c>
      <c r="B1037" s="131" t="s">
        <v>28147</v>
      </c>
      <c r="C1037" s="131" t="s">
        <v>8</v>
      </c>
      <c r="D1037" s="132">
        <v>0.05</v>
      </c>
    </row>
    <row r="1038" spans="1:4" x14ac:dyDescent="0.25">
      <c r="A1038" s="131">
        <v>92116</v>
      </c>
      <c r="B1038" s="131" t="s">
        <v>28148</v>
      </c>
      <c r="C1038" s="131" t="s">
        <v>8</v>
      </c>
      <c r="D1038" s="132">
        <v>0.19</v>
      </c>
    </row>
    <row r="1039" spans="1:4" x14ac:dyDescent="0.25">
      <c r="A1039" s="131">
        <v>92133</v>
      </c>
      <c r="B1039" s="131" t="s">
        <v>715</v>
      </c>
      <c r="C1039" s="131" t="s">
        <v>8</v>
      </c>
      <c r="D1039" s="132">
        <v>13.1</v>
      </c>
    </row>
    <row r="1040" spans="1:4" x14ac:dyDescent="0.25">
      <c r="A1040" s="131">
        <v>92134</v>
      </c>
      <c r="B1040" s="131" t="s">
        <v>716</v>
      </c>
      <c r="C1040" s="131" t="s">
        <v>8</v>
      </c>
      <c r="D1040" s="132">
        <v>4.04</v>
      </c>
    </row>
    <row r="1041" spans="1:4" x14ac:dyDescent="0.25">
      <c r="A1041" s="131">
        <v>92135</v>
      </c>
      <c r="B1041" s="131" t="s">
        <v>717</v>
      </c>
      <c r="C1041" s="131" t="s">
        <v>8</v>
      </c>
      <c r="D1041" s="132">
        <v>1.63</v>
      </c>
    </row>
    <row r="1042" spans="1:4" x14ac:dyDescent="0.25">
      <c r="A1042" s="131">
        <v>92136</v>
      </c>
      <c r="B1042" s="131" t="s">
        <v>718</v>
      </c>
      <c r="C1042" s="131" t="s">
        <v>8</v>
      </c>
      <c r="D1042" s="132">
        <v>16.37</v>
      </c>
    </row>
    <row r="1043" spans="1:4" x14ac:dyDescent="0.25">
      <c r="A1043" s="131">
        <v>92137</v>
      </c>
      <c r="B1043" s="131" t="s">
        <v>719</v>
      </c>
      <c r="C1043" s="131" t="s">
        <v>8</v>
      </c>
      <c r="D1043" s="132">
        <v>34.57</v>
      </c>
    </row>
    <row r="1044" spans="1:4" x14ac:dyDescent="0.25">
      <c r="A1044" s="131">
        <v>92140</v>
      </c>
      <c r="B1044" s="131" t="s">
        <v>720</v>
      </c>
      <c r="C1044" s="131" t="s">
        <v>8</v>
      </c>
      <c r="D1044" s="132">
        <v>4.8</v>
      </c>
    </row>
    <row r="1045" spans="1:4" x14ac:dyDescent="0.25">
      <c r="A1045" s="131">
        <v>92141</v>
      </c>
      <c r="B1045" s="131" t="s">
        <v>721</v>
      </c>
      <c r="C1045" s="131" t="s">
        <v>8</v>
      </c>
      <c r="D1045" s="132">
        <v>1.48</v>
      </c>
    </row>
    <row r="1046" spans="1:4" x14ac:dyDescent="0.25">
      <c r="A1046" s="131">
        <v>92142</v>
      </c>
      <c r="B1046" s="131" t="s">
        <v>722</v>
      </c>
      <c r="C1046" s="131" t="s">
        <v>8</v>
      </c>
      <c r="D1046" s="132">
        <v>0.6</v>
      </c>
    </row>
    <row r="1047" spans="1:4" x14ac:dyDescent="0.25">
      <c r="A1047" s="131">
        <v>92143</v>
      </c>
      <c r="B1047" s="131" t="s">
        <v>723</v>
      </c>
      <c r="C1047" s="131" t="s">
        <v>8</v>
      </c>
      <c r="D1047" s="132">
        <v>6</v>
      </c>
    </row>
    <row r="1048" spans="1:4" x14ac:dyDescent="0.25">
      <c r="A1048" s="131">
        <v>92144</v>
      </c>
      <c r="B1048" s="131" t="s">
        <v>724</v>
      </c>
      <c r="C1048" s="131" t="s">
        <v>8</v>
      </c>
      <c r="D1048" s="132">
        <v>36.520000000000003</v>
      </c>
    </row>
    <row r="1049" spans="1:4" x14ac:dyDescent="0.25">
      <c r="A1049" s="131">
        <v>92237</v>
      </c>
      <c r="B1049" s="131" t="s">
        <v>725</v>
      </c>
      <c r="C1049" s="131" t="s">
        <v>8</v>
      </c>
      <c r="D1049" s="132">
        <v>29.63</v>
      </c>
    </row>
    <row r="1050" spans="1:4" x14ac:dyDescent="0.25">
      <c r="A1050" s="131">
        <v>92238</v>
      </c>
      <c r="B1050" s="131" t="s">
        <v>726</v>
      </c>
      <c r="C1050" s="131" t="s">
        <v>8</v>
      </c>
      <c r="D1050" s="132">
        <v>11.94</v>
      </c>
    </row>
    <row r="1051" spans="1:4" x14ac:dyDescent="0.25">
      <c r="A1051" s="131">
        <v>92239</v>
      </c>
      <c r="B1051" s="131" t="s">
        <v>727</v>
      </c>
      <c r="C1051" s="131" t="s">
        <v>8</v>
      </c>
      <c r="D1051" s="132">
        <v>4.82</v>
      </c>
    </row>
    <row r="1052" spans="1:4" x14ac:dyDescent="0.25">
      <c r="A1052" s="131">
        <v>92240</v>
      </c>
      <c r="B1052" s="131" t="s">
        <v>728</v>
      </c>
      <c r="C1052" s="131" t="s">
        <v>8</v>
      </c>
      <c r="D1052" s="132">
        <v>53.25</v>
      </c>
    </row>
    <row r="1053" spans="1:4" x14ac:dyDescent="0.25">
      <c r="A1053" s="131">
        <v>92241</v>
      </c>
      <c r="B1053" s="131" t="s">
        <v>729</v>
      </c>
      <c r="C1053" s="131" t="s">
        <v>8</v>
      </c>
      <c r="D1053" s="132">
        <v>270.89999999999998</v>
      </c>
    </row>
    <row r="1054" spans="1:4" x14ac:dyDescent="0.25">
      <c r="A1054" s="131">
        <v>92712</v>
      </c>
      <c r="B1054" s="131" t="s">
        <v>28149</v>
      </c>
      <c r="C1054" s="131" t="s">
        <v>8</v>
      </c>
      <c r="D1054" s="132">
        <v>0.18</v>
      </c>
    </row>
    <row r="1055" spans="1:4" x14ac:dyDescent="0.25">
      <c r="A1055" s="131">
        <v>92713</v>
      </c>
      <c r="B1055" s="131" t="s">
        <v>28150</v>
      </c>
      <c r="C1055" s="131" t="s">
        <v>8</v>
      </c>
      <c r="D1055" s="132">
        <v>0.04</v>
      </c>
    </row>
    <row r="1056" spans="1:4" x14ac:dyDescent="0.25">
      <c r="A1056" s="131">
        <v>92714</v>
      </c>
      <c r="B1056" s="131" t="s">
        <v>28151</v>
      </c>
      <c r="C1056" s="131" t="s">
        <v>8</v>
      </c>
      <c r="D1056" s="132">
        <v>0.24</v>
      </c>
    </row>
    <row r="1057" spans="1:4" x14ac:dyDescent="0.25">
      <c r="A1057" s="131">
        <v>92715</v>
      </c>
      <c r="B1057" s="131" t="s">
        <v>28152</v>
      </c>
      <c r="C1057" s="131" t="s">
        <v>8</v>
      </c>
      <c r="D1057" s="132">
        <v>93.01</v>
      </c>
    </row>
    <row r="1058" spans="1:4" x14ac:dyDescent="0.25">
      <c r="A1058" s="131">
        <v>92956</v>
      </c>
      <c r="B1058" s="131" t="s">
        <v>730</v>
      </c>
      <c r="C1058" s="131" t="s">
        <v>8</v>
      </c>
      <c r="D1058" s="132">
        <v>4.3</v>
      </c>
    </row>
    <row r="1059" spans="1:4" x14ac:dyDescent="0.25">
      <c r="A1059" s="131">
        <v>92957</v>
      </c>
      <c r="B1059" s="131" t="s">
        <v>731</v>
      </c>
      <c r="C1059" s="131" t="s">
        <v>8</v>
      </c>
      <c r="D1059" s="132">
        <v>0.99</v>
      </c>
    </row>
    <row r="1060" spans="1:4" x14ac:dyDescent="0.25">
      <c r="A1060" s="131">
        <v>92958</v>
      </c>
      <c r="B1060" s="131" t="s">
        <v>732</v>
      </c>
      <c r="C1060" s="131" t="s">
        <v>8</v>
      </c>
      <c r="D1060" s="132">
        <v>4.71</v>
      </c>
    </row>
    <row r="1061" spans="1:4" x14ac:dyDescent="0.25">
      <c r="A1061" s="131">
        <v>92959</v>
      </c>
      <c r="B1061" s="131" t="s">
        <v>733</v>
      </c>
      <c r="C1061" s="131" t="s">
        <v>8</v>
      </c>
      <c r="D1061" s="132">
        <v>9.09</v>
      </c>
    </row>
    <row r="1062" spans="1:4" x14ac:dyDescent="0.25">
      <c r="A1062" s="131">
        <v>92963</v>
      </c>
      <c r="B1062" s="131" t="s">
        <v>734</v>
      </c>
      <c r="C1062" s="131" t="s">
        <v>8</v>
      </c>
      <c r="D1062" s="132">
        <v>1.39</v>
      </c>
    </row>
    <row r="1063" spans="1:4" x14ac:dyDescent="0.25">
      <c r="A1063" s="131">
        <v>92964</v>
      </c>
      <c r="B1063" s="131" t="s">
        <v>735</v>
      </c>
      <c r="C1063" s="131" t="s">
        <v>8</v>
      </c>
      <c r="D1063" s="132">
        <v>0.32</v>
      </c>
    </row>
    <row r="1064" spans="1:4" x14ac:dyDescent="0.25">
      <c r="A1064" s="131">
        <v>92965</v>
      </c>
      <c r="B1064" s="131" t="s">
        <v>736</v>
      </c>
      <c r="C1064" s="131" t="s">
        <v>8</v>
      </c>
      <c r="D1064" s="132">
        <v>1.73</v>
      </c>
    </row>
    <row r="1065" spans="1:4" x14ac:dyDescent="0.25">
      <c r="A1065" s="131">
        <v>93220</v>
      </c>
      <c r="B1065" s="131" t="s">
        <v>737</v>
      </c>
      <c r="C1065" s="131" t="s">
        <v>8</v>
      </c>
      <c r="D1065" s="132">
        <v>365.88</v>
      </c>
    </row>
    <row r="1066" spans="1:4" x14ac:dyDescent="0.25">
      <c r="A1066" s="131">
        <v>93221</v>
      </c>
      <c r="B1066" s="131" t="s">
        <v>738</v>
      </c>
      <c r="C1066" s="131" t="s">
        <v>8</v>
      </c>
      <c r="D1066" s="132">
        <v>98.16</v>
      </c>
    </row>
    <row r="1067" spans="1:4" x14ac:dyDescent="0.25">
      <c r="A1067" s="131">
        <v>93222</v>
      </c>
      <c r="B1067" s="131" t="s">
        <v>739</v>
      </c>
      <c r="C1067" s="131" t="s">
        <v>8</v>
      </c>
      <c r="D1067" s="132">
        <v>457.86</v>
      </c>
    </row>
    <row r="1068" spans="1:4" x14ac:dyDescent="0.25">
      <c r="A1068" s="131">
        <v>93223</v>
      </c>
      <c r="B1068" s="131" t="s">
        <v>740</v>
      </c>
      <c r="C1068" s="131" t="s">
        <v>8</v>
      </c>
      <c r="D1068" s="132">
        <v>153.26</v>
      </c>
    </row>
    <row r="1069" spans="1:4" x14ac:dyDescent="0.25">
      <c r="A1069" s="131">
        <v>93229</v>
      </c>
      <c r="B1069" s="131" t="s">
        <v>5594</v>
      </c>
      <c r="C1069" s="131" t="s">
        <v>8</v>
      </c>
      <c r="D1069" s="132">
        <v>0.47</v>
      </c>
    </row>
    <row r="1070" spans="1:4" x14ac:dyDescent="0.25">
      <c r="A1070" s="131">
        <v>93230</v>
      </c>
      <c r="B1070" s="131" t="s">
        <v>5595</v>
      </c>
      <c r="C1070" s="131" t="s">
        <v>8</v>
      </c>
      <c r="D1070" s="132">
        <v>0.11</v>
      </c>
    </row>
    <row r="1071" spans="1:4" x14ac:dyDescent="0.25">
      <c r="A1071" s="131">
        <v>93231</v>
      </c>
      <c r="B1071" s="131" t="s">
        <v>5596</v>
      </c>
      <c r="C1071" s="131" t="s">
        <v>8</v>
      </c>
      <c r="D1071" s="132">
        <v>0.59</v>
      </c>
    </row>
    <row r="1072" spans="1:4" x14ac:dyDescent="0.25">
      <c r="A1072" s="131">
        <v>93232</v>
      </c>
      <c r="B1072" s="131" t="s">
        <v>5597</v>
      </c>
      <c r="C1072" s="131" t="s">
        <v>8</v>
      </c>
      <c r="D1072" s="132">
        <v>4.2</v>
      </c>
    </row>
    <row r="1073" spans="1:4" x14ac:dyDescent="0.25">
      <c r="A1073" s="131">
        <v>93235</v>
      </c>
      <c r="B1073" s="131" t="s">
        <v>741</v>
      </c>
      <c r="C1073" s="131" t="s">
        <v>8</v>
      </c>
      <c r="D1073" s="132">
        <v>2.52</v>
      </c>
    </row>
    <row r="1074" spans="1:4" x14ac:dyDescent="0.25">
      <c r="A1074" s="131">
        <v>93238</v>
      </c>
      <c r="B1074" s="131" t="s">
        <v>742</v>
      </c>
      <c r="C1074" s="131" t="s">
        <v>8</v>
      </c>
      <c r="D1074" s="132">
        <v>2.59</v>
      </c>
    </row>
    <row r="1075" spans="1:4" x14ac:dyDescent="0.25">
      <c r="A1075" s="131">
        <v>93239</v>
      </c>
      <c r="B1075" s="131" t="s">
        <v>743</v>
      </c>
      <c r="C1075" s="131" t="s">
        <v>8</v>
      </c>
      <c r="D1075" s="132">
        <v>11.75</v>
      </c>
    </row>
    <row r="1076" spans="1:4" x14ac:dyDescent="0.25">
      <c r="A1076" s="131">
        <v>93240</v>
      </c>
      <c r="B1076" s="131" t="s">
        <v>744</v>
      </c>
      <c r="C1076" s="131" t="s">
        <v>8</v>
      </c>
      <c r="D1076" s="132">
        <v>11.74</v>
      </c>
    </row>
    <row r="1077" spans="1:4" x14ac:dyDescent="0.25">
      <c r="A1077" s="131">
        <v>93267</v>
      </c>
      <c r="B1077" s="131" t="s">
        <v>28153</v>
      </c>
      <c r="C1077" s="131" t="s">
        <v>8</v>
      </c>
      <c r="D1077" s="132">
        <v>28.78</v>
      </c>
    </row>
    <row r="1078" spans="1:4" x14ac:dyDescent="0.25">
      <c r="A1078" s="131">
        <v>93269</v>
      </c>
      <c r="B1078" s="131" t="s">
        <v>28154</v>
      </c>
      <c r="C1078" s="131" t="s">
        <v>8</v>
      </c>
      <c r="D1078" s="132">
        <v>9.7100000000000009</v>
      </c>
    </row>
    <row r="1079" spans="1:4" x14ac:dyDescent="0.25">
      <c r="A1079" s="131">
        <v>93270</v>
      </c>
      <c r="B1079" s="131" t="s">
        <v>28155</v>
      </c>
      <c r="C1079" s="131" t="s">
        <v>8</v>
      </c>
      <c r="D1079" s="132">
        <v>28.78</v>
      </c>
    </row>
    <row r="1080" spans="1:4" x14ac:dyDescent="0.25">
      <c r="A1080" s="131">
        <v>93271</v>
      </c>
      <c r="B1080" s="131" t="s">
        <v>28156</v>
      </c>
      <c r="C1080" s="131" t="s">
        <v>8</v>
      </c>
      <c r="D1080" s="132">
        <v>8.69</v>
      </c>
    </row>
    <row r="1081" spans="1:4" x14ac:dyDescent="0.25">
      <c r="A1081" s="131">
        <v>93277</v>
      </c>
      <c r="B1081" s="131" t="s">
        <v>745</v>
      </c>
      <c r="C1081" s="131" t="s">
        <v>8</v>
      </c>
      <c r="D1081" s="132">
        <v>0.25</v>
      </c>
    </row>
    <row r="1082" spans="1:4" x14ac:dyDescent="0.25">
      <c r="A1082" s="131">
        <v>93278</v>
      </c>
      <c r="B1082" s="131" t="s">
        <v>746</v>
      </c>
      <c r="C1082" s="131" t="s">
        <v>8</v>
      </c>
      <c r="D1082" s="132">
        <v>0.05</v>
      </c>
    </row>
    <row r="1083" spans="1:4" x14ac:dyDescent="0.25">
      <c r="A1083" s="131">
        <v>93279</v>
      </c>
      <c r="B1083" s="131" t="s">
        <v>747</v>
      </c>
      <c r="C1083" s="131" t="s">
        <v>8</v>
      </c>
      <c r="D1083" s="132">
        <v>0.23</v>
      </c>
    </row>
    <row r="1084" spans="1:4" x14ac:dyDescent="0.25">
      <c r="A1084" s="131">
        <v>93280</v>
      </c>
      <c r="B1084" s="131" t="s">
        <v>748</v>
      </c>
      <c r="C1084" s="131" t="s">
        <v>8</v>
      </c>
      <c r="D1084" s="132">
        <v>0.72</v>
      </c>
    </row>
    <row r="1085" spans="1:4" x14ac:dyDescent="0.25">
      <c r="A1085" s="131">
        <v>93283</v>
      </c>
      <c r="B1085" s="131" t="s">
        <v>749</v>
      </c>
      <c r="C1085" s="131" t="s">
        <v>8</v>
      </c>
      <c r="D1085" s="132">
        <v>96.78</v>
      </c>
    </row>
    <row r="1086" spans="1:4" x14ac:dyDescent="0.25">
      <c r="A1086" s="131">
        <v>93284</v>
      </c>
      <c r="B1086" s="131" t="s">
        <v>750</v>
      </c>
      <c r="C1086" s="131" t="s">
        <v>8</v>
      </c>
      <c r="D1086" s="132">
        <v>34.11</v>
      </c>
    </row>
    <row r="1087" spans="1:4" x14ac:dyDescent="0.25">
      <c r="A1087" s="131">
        <v>93285</v>
      </c>
      <c r="B1087" s="131" t="s">
        <v>751</v>
      </c>
      <c r="C1087" s="131" t="s">
        <v>8</v>
      </c>
      <c r="D1087" s="132">
        <v>155.57</v>
      </c>
    </row>
    <row r="1088" spans="1:4" x14ac:dyDescent="0.25">
      <c r="A1088" s="131">
        <v>93286</v>
      </c>
      <c r="B1088" s="131" t="s">
        <v>752</v>
      </c>
      <c r="C1088" s="131" t="s">
        <v>8</v>
      </c>
      <c r="D1088" s="132">
        <v>12.09</v>
      </c>
    </row>
    <row r="1089" spans="1:4" x14ac:dyDescent="0.25">
      <c r="A1089" s="131">
        <v>93296</v>
      </c>
      <c r="B1089" s="131" t="s">
        <v>753</v>
      </c>
      <c r="C1089" s="131" t="s">
        <v>8</v>
      </c>
      <c r="D1089" s="132">
        <v>13.79</v>
      </c>
    </row>
    <row r="1090" spans="1:4" x14ac:dyDescent="0.25">
      <c r="A1090" s="131">
        <v>93397</v>
      </c>
      <c r="B1090" s="131" t="s">
        <v>754</v>
      </c>
      <c r="C1090" s="131" t="s">
        <v>8</v>
      </c>
      <c r="D1090" s="132">
        <v>24.23</v>
      </c>
    </row>
    <row r="1091" spans="1:4" x14ac:dyDescent="0.25">
      <c r="A1091" s="131">
        <v>93398</v>
      </c>
      <c r="B1091" s="131" t="s">
        <v>755</v>
      </c>
      <c r="C1091" s="131" t="s">
        <v>8</v>
      </c>
      <c r="D1091" s="132">
        <v>9.1300000000000008</v>
      </c>
    </row>
    <row r="1092" spans="1:4" x14ac:dyDescent="0.25">
      <c r="A1092" s="131">
        <v>93399</v>
      </c>
      <c r="B1092" s="131" t="s">
        <v>756</v>
      </c>
      <c r="C1092" s="131" t="s">
        <v>8</v>
      </c>
      <c r="D1092" s="132">
        <v>3.69</v>
      </c>
    </row>
    <row r="1093" spans="1:4" x14ac:dyDescent="0.25">
      <c r="A1093" s="131">
        <v>93400</v>
      </c>
      <c r="B1093" s="131" t="s">
        <v>757</v>
      </c>
      <c r="C1093" s="131" t="s">
        <v>8</v>
      </c>
      <c r="D1093" s="132">
        <v>42.02</v>
      </c>
    </row>
    <row r="1094" spans="1:4" x14ac:dyDescent="0.25">
      <c r="A1094" s="131">
        <v>93401</v>
      </c>
      <c r="B1094" s="131" t="s">
        <v>758</v>
      </c>
      <c r="C1094" s="131" t="s">
        <v>8</v>
      </c>
      <c r="D1094" s="132">
        <v>155.13999999999999</v>
      </c>
    </row>
    <row r="1095" spans="1:4" x14ac:dyDescent="0.25">
      <c r="A1095" s="131">
        <v>93404</v>
      </c>
      <c r="B1095" s="131" t="s">
        <v>28157</v>
      </c>
      <c r="C1095" s="131" t="s">
        <v>8</v>
      </c>
      <c r="D1095" s="132">
        <v>7.02</v>
      </c>
    </row>
    <row r="1096" spans="1:4" x14ac:dyDescent="0.25">
      <c r="A1096" s="131">
        <v>93405</v>
      </c>
      <c r="B1096" s="131" t="s">
        <v>28158</v>
      </c>
      <c r="C1096" s="131" t="s">
        <v>8</v>
      </c>
      <c r="D1096" s="132">
        <v>1.91</v>
      </c>
    </row>
    <row r="1097" spans="1:4" x14ac:dyDescent="0.25">
      <c r="A1097" s="131">
        <v>93406</v>
      </c>
      <c r="B1097" s="131" t="s">
        <v>28159</v>
      </c>
      <c r="C1097" s="131" t="s">
        <v>8</v>
      </c>
      <c r="D1097" s="132">
        <v>9.3000000000000007</v>
      </c>
    </row>
    <row r="1098" spans="1:4" x14ac:dyDescent="0.25">
      <c r="A1098" s="131">
        <v>93407</v>
      </c>
      <c r="B1098" s="131" t="s">
        <v>28160</v>
      </c>
      <c r="C1098" s="131" t="s">
        <v>8</v>
      </c>
      <c r="D1098" s="132">
        <v>46.27</v>
      </c>
    </row>
    <row r="1099" spans="1:4" x14ac:dyDescent="0.25">
      <c r="A1099" s="131">
        <v>93411</v>
      </c>
      <c r="B1099" s="131" t="s">
        <v>759</v>
      </c>
      <c r="C1099" s="131" t="s">
        <v>8</v>
      </c>
      <c r="D1099" s="132">
        <v>0.34</v>
      </c>
    </row>
    <row r="1100" spans="1:4" x14ac:dyDescent="0.25">
      <c r="A1100" s="131">
        <v>93412</v>
      </c>
      <c r="B1100" s="131" t="s">
        <v>760</v>
      </c>
      <c r="C1100" s="131" t="s">
        <v>8</v>
      </c>
      <c r="D1100" s="132">
        <v>0.12</v>
      </c>
    </row>
    <row r="1101" spans="1:4" x14ac:dyDescent="0.25">
      <c r="A1101" s="131">
        <v>93413</v>
      </c>
      <c r="B1101" s="131" t="s">
        <v>761</v>
      </c>
      <c r="C1101" s="131" t="s">
        <v>8</v>
      </c>
      <c r="D1101" s="132">
        <v>0.3</v>
      </c>
    </row>
    <row r="1102" spans="1:4" x14ac:dyDescent="0.25">
      <c r="A1102" s="131">
        <v>93414</v>
      </c>
      <c r="B1102" s="131" t="s">
        <v>762</v>
      </c>
      <c r="C1102" s="131" t="s">
        <v>8</v>
      </c>
      <c r="D1102" s="132">
        <v>13.59</v>
      </c>
    </row>
    <row r="1103" spans="1:4" x14ac:dyDescent="0.25">
      <c r="A1103" s="131">
        <v>93417</v>
      </c>
      <c r="B1103" s="131" t="s">
        <v>763</v>
      </c>
      <c r="C1103" s="131" t="s">
        <v>8</v>
      </c>
      <c r="D1103" s="132">
        <v>4.49</v>
      </c>
    </row>
    <row r="1104" spans="1:4" x14ac:dyDescent="0.25">
      <c r="A1104" s="131">
        <v>93418</v>
      </c>
      <c r="B1104" s="131" t="s">
        <v>764</v>
      </c>
      <c r="C1104" s="131" t="s">
        <v>8</v>
      </c>
      <c r="D1104" s="132">
        <v>1.58</v>
      </c>
    </row>
    <row r="1105" spans="1:4" x14ac:dyDescent="0.25">
      <c r="A1105" s="131">
        <v>93419</v>
      </c>
      <c r="B1105" s="131" t="s">
        <v>765</v>
      </c>
      <c r="C1105" s="131" t="s">
        <v>8</v>
      </c>
      <c r="D1105" s="132">
        <v>4.01</v>
      </c>
    </row>
    <row r="1106" spans="1:4" x14ac:dyDescent="0.25">
      <c r="A1106" s="131">
        <v>93420</v>
      </c>
      <c r="B1106" s="131" t="s">
        <v>766</v>
      </c>
      <c r="C1106" s="131" t="s">
        <v>8</v>
      </c>
      <c r="D1106" s="132">
        <v>65.8</v>
      </c>
    </row>
    <row r="1107" spans="1:4" x14ac:dyDescent="0.25">
      <c r="A1107" s="131">
        <v>93423</v>
      </c>
      <c r="B1107" s="131" t="s">
        <v>767</v>
      </c>
      <c r="C1107" s="131" t="s">
        <v>8</v>
      </c>
      <c r="D1107" s="132">
        <v>6.36</v>
      </c>
    </row>
    <row r="1108" spans="1:4" x14ac:dyDescent="0.25">
      <c r="A1108" s="131">
        <v>93424</v>
      </c>
      <c r="B1108" s="131" t="s">
        <v>768</v>
      </c>
      <c r="C1108" s="131" t="s">
        <v>8</v>
      </c>
      <c r="D1108" s="132">
        <v>2.2400000000000002</v>
      </c>
    </row>
    <row r="1109" spans="1:4" x14ac:dyDescent="0.25">
      <c r="A1109" s="131">
        <v>93425</v>
      </c>
      <c r="B1109" s="131" t="s">
        <v>769</v>
      </c>
      <c r="C1109" s="131" t="s">
        <v>8</v>
      </c>
      <c r="D1109" s="132">
        <v>5.68</v>
      </c>
    </row>
    <row r="1110" spans="1:4" x14ac:dyDescent="0.25">
      <c r="A1110" s="131">
        <v>93426</v>
      </c>
      <c r="B1110" s="131" t="s">
        <v>770</v>
      </c>
      <c r="C1110" s="131" t="s">
        <v>8</v>
      </c>
      <c r="D1110" s="132">
        <v>157.25</v>
      </c>
    </row>
    <row r="1111" spans="1:4" x14ac:dyDescent="0.25">
      <c r="A1111" s="131">
        <v>93429</v>
      </c>
      <c r="B1111" s="131" t="s">
        <v>28161</v>
      </c>
      <c r="C1111" s="131" t="s">
        <v>8</v>
      </c>
      <c r="D1111" s="132">
        <v>115</v>
      </c>
    </row>
    <row r="1112" spans="1:4" x14ac:dyDescent="0.25">
      <c r="A1112" s="131">
        <v>93430</v>
      </c>
      <c r="B1112" s="131" t="s">
        <v>28162</v>
      </c>
      <c r="C1112" s="131" t="s">
        <v>8</v>
      </c>
      <c r="D1112" s="132">
        <v>36.340000000000003</v>
      </c>
    </row>
    <row r="1113" spans="1:4" x14ac:dyDescent="0.25">
      <c r="A1113" s="131">
        <v>93431</v>
      </c>
      <c r="B1113" s="131" t="s">
        <v>28163</v>
      </c>
      <c r="C1113" s="131" t="s">
        <v>8</v>
      </c>
      <c r="D1113" s="132">
        <v>138</v>
      </c>
    </row>
    <row r="1114" spans="1:4" x14ac:dyDescent="0.25">
      <c r="A1114" s="131">
        <v>93432</v>
      </c>
      <c r="B1114" s="131" t="s">
        <v>28164</v>
      </c>
      <c r="C1114" s="131" t="s">
        <v>8</v>
      </c>
      <c r="D1114" s="133">
        <v>2113.1999999999998</v>
      </c>
    </row>
    <row r="1115" spans="1:4" x14ac:dyDescent="0.25">
      <c r="A1115" s="131">
        <v>93435</v>
      </c>
      <c r="B1115" s="131" t="s">
        <v>28165</v>
      </c>
      <c r="C1115" s="131" t="s">
        <v>8</v>
      </c>
      <c r="D1115" s="132">
        <v>7.26</v>
      </c>
    </row>
    <row r="1116" spans="1:4" x14ac:dyDescent="0.25">
      <c r="A1116" s="131">
        <v>93436</v>
      </c>
      <c r="B1116" s="131" t="s">
        <v>28166</v>
      </c>
      <c r="C1116" s="131" t="s">
        <v>8</v>
      </c>
      <c r="D1116" s="132">
        <v>2.04</v>
      </c>
    </row>
    <row r="1117" spans="1:4" x14ac:dyDescent="0.25">
      <c r="A1117" s="131">
        <v>93437</v>
      </c>
      <c r="B1117" s="131" t="s">
        <v>28167</v>
      </c>
      <c r="C1117" s="131" t="s">
        <v>8</v>
      </c>
      <c r="D1117" s="132">
        <v>7.26</v>
      </c>
    </row>
    <row r="1118" spans="1:4" x14ac:dyDescent="0.25">
      <c r="A1118" s="131">
        <v>93438</v>
      </c>
      <c r="B1118" s="131" t="s">
        <v>28168</v>
      </c>
      <c r="C1118" s="131" t="s">
        <v>8</v>
      </c>
      <c r="D1118" s="132">
        <v>110.17</v>
      </c>
    </row>
    <row r="1119" spans="1:4" x14ac:dyDescent="0.25">
      <c r="A1119" s="131">
        <v>95114</v>
      </c>
      <c r="B1119" s="131" t="s">
        <v>771</v>
      </c>
      <c r="C1119" s="131" t="s">
        <v>8</v>
      </c>
      <c r="D1119" s="132">
        <v>1.35</v>
      </c>
    </row>
    <row r="1120" spans="1:4" x14ac:dyDescent="0.25">
      <c r="A1120" s="131">
        <v>95115</v>
      </c>
      <c r="B1120" s="131" t="s">
        <v>772</v>
      </c>
      <c r="C1120" s="131" t="s">
        <v>8</v>
      </c>
      <c r="D1120" s="132">
        <v>0.31</v>
      </c>
    </row>
    <row r="1121" spans="1:4" x14ac:dyDescent="0.25">
      <c r="A1121" s="131">
        <v>95116</v>
      </c>
      <c r="B1121" s="131" t="s">
        <v>773</v>
      </c>
      <c r="C1121" s="131" t="s">
        <v>8</v>
      </c>
      <c r="D1121" s="132">
        <v>32.549999999999997</v>
      </c>
    </row>
    <row r="1122" spans="1:4" x14ac:dyDescent="0.25">
      <c r="A1122" s="131">
        <v>95117</v>
      </c>
      <c r="B1122" s="131" t="s">
        <v>774</v>
      </c>
      <c r="C1122" s="131" t="s">
        <v>8</v>
      </c>
      <c r="D1122" s="132">
        <v>10.039999999999999</v>
      </c>
    </row>
    <row r="1123" spans="1:4" x14ac:dyDescent="0.25">
      <c r="A1123" s="131">
        <v>95118</v>
      </c>
      <c r="B1123" s="131" t="s">
        <v>775</v>
      </c>
      <c r="C1123" s="131" t="s">
        <v>8</v>
      </c>
      <c r="D1123" s="132">
        <v>54.22</v>
      </c>
    </row>
    <row r="1124" spans="1:4" x14ac:dyDescent="0.25">
      <c r="A1124" s="131">
        <v>95119</v>
      </c>
      <c r="B1124" s="131" t="s">
        <v>776</v>
      </c>
      <c r="C1124" s="131" t="s">
        <v>8</v>
      </c>
      <c r="D1124" s="132">
        <v>16.72</v>
      </c>
    </row>
    <row r="1125" spans="1:4" x14ac:dyDescent="0.25">
      <c r="A1125" s="131">
        <v>95120</v>
      </c>
      <c r="B1125" s="131" t="s">
        <v>777</v>
      </c>
      <c r="C1125" s="131" t="s">
        <v>8</v>
      </c>
      <c r="D1125" s="132">
        <v>59.28</v>
      </c>
    </row>
    <row r="1126" spans="1:4" x14ac:dyDescent="0.25">
      <c r="A1126" s="131">
        <v>95123</v>
      </c>
      <c r="B1126" s="131" t="s">
        <v>778</v>
      </c>
      <c r="C1126" s="131" t="s">
        <v>8</v>
      </c>
      <c r="D1126" s="132">
        <v>17.87</v>
      </c>
    </row>
    <row r="1127" spans="1:4" x14ac:dyDescent="0.25">
      <c r="A1127" s="131">
        <v>95124</v>
      </c>
      <c r="B1127" s="131" t="s">
        <v>779</v>
      </c>
      <c r="C1127" s="131" t="s">
        <v>8</v>
      </c>
      <c r="D1127" s="132">
        <v>5.51</v>
      </c>
    </row>
    <row r="1128" spans="1:4" x14ac:dyDescent="0.25">
      <c r="A1128" s="131">
        <v>95125</v>
      </c>
      <c r="B1128" s="131" t="s">
        <v>780</v>
      </c>
      <c r="C1128" s="131" t="s">
        <v>8</v>
      </c>
      <c r="D1128" s="132">
        <v>19.559999999999999</v>
      </c>
    </row>
    <row r="1129" spans="1:4" x14ac:dyDescent="0.25">
      <c r="A1129" s="131">
        <v>95126</v>
      </c>
      <c r="B1129" s="131" t="s">
        <v>781</v>
      </c>
      <c r="C1129" s="131" t="s">
        <v>8</v>
      </c>
      <c r="D1129" s="132">
        <v>144.46</v>
      </c>
    </row>
    <row r="1130" spans="1:4" x14ac:dyDescent="0.25">
      <c r="A1130" s="131">
        <v>95129</v>
      </c>
      <c r="B1130" s="131" t="s">
        <v>782</v>
      </c>
      <c r="C1130" s="131" t="s">
        <v>8</v>
      </c>
      <c r="D1130" s="132">
        <v>47.9</v>
      </c>
    </row>
    <row r="1131" spans="1:4" x14ac:dyDescent="0.25">
      <c r="A1131" s="131">
        <v>95130</v>
      </c>
      <c r="B1131" s="131" t="s">
        <v>783</v>
      </c>
      <c r="C1131" s="131" t="s">
        <v>8</v>
      </c>
      <c r="D1131" s="132">
        <v>17.36</v>
      </c>
    </row>
    <row r="1132" spans="1:4" x14ac:dyDescent="0.25">
      <c r="A1132" s="131">
        <v>95131</v>
      </c>
      <c r="B1132" s="131" t="s">
        <v>784</v>
      </c>
      <c r="C1132" s="131" t="s">
        <v>8</v>
      </c>
      <c r="D1132" s="132">
        <v>56.38</v>
      </c>
    </row>
    <row r="1133" spans="1:4" x14ac:dyDescent="0.25">
      <c r="A1133" s="131">
        <v>95132</v>
      </c>
      <c r="B1133" s="131" t="s">
        <v>785</v>
      </c>
      <c r="C1133" s="131" t="s">
        <v>8</v>
      </c>
      <c r="D1133" s="132">
        <v>31.63</v>
      </c>
    </row>
    <row r="1134" spans="1:4" x14ac:dyDescent="0.25">
      <c r="A1134" s="131">
        <v>95136</v>
      </c>
      <c r="B1134" s="131" t="s">
        <v>786</v>
      </c>
      <c r="C1134" s="131" t="s">
        <v>8</v>
      </c>
      <c r="D1134" s="132">
        <v>0.02</v>
      </c>
    </row>
    <row r="1135" spans="1:4" x14ac:dyDescent="0.25">
      <c r="A1135" s="131">
        <v>95137</v>
      </c>
      <c r="B1135" s="131" t="s">
        <v>787</v>
      </c>
      <c r="C1135" s="131" t="s">
        <v>8</v>
      </c>
      <c r="D1135" s="132">
        <v>0.01</v>
      </c>
    </row>
    <row r="1136" spans="1:4" x14ac:dyDescent="0.25">
      <c r="A1136" s="131">
        <v>95138</v>
      </c>
      <c r="B1136" s="131" t="s">
        <v>788</v>
      </c>
      <c r="C1136" s="131" t="s">
        <v>8</v>
      </c>
      <c r="D1136" s="132">
        <v>0.02</v>
      </c>
    </row>
    <row r="1137" spans="1:4" x14ac:dyDescent="0.25">
      <c r="A1137" s="131">
        <v>95208</v>
      </c>
      <c r="B1137" s="131" t="s">
        <v>28169</v>
      </c>
      <c r="C1137" s="131" t="s">
        <v>8</v>
      </c>
      <c r="D1137" s="132">
        <v>32.6</v>
      </c>
    </row>
    <row r="1138" spans="1:4" x14ac:dyDescent="0.25">
      <c r="A1138" s="131">
        <v>95209</v>
      </c>
      <c r="B1138" s="131" t="s">
        <v>28170</v>
      </c>
      <c r="C1138" s="131" t="s">
        <v>8</v>
      </c>
      <c r="D1138" s="132">
        <v>12.06</v>
      </c>
    </row>
    <row r="1139" spans="1:4" x14ac:dyDescent="0.25">
      <c r="A1139" s="131">
        <v>95210</v>
      </c>
      <c r="B1139" s="131" t="s">
        <v>28171</v>
      </c>
      <c r="C1139" s="131" t="s">
        <v>8</v>
      </c>
      <c r="D1139" s="132">
        <v>32.6</v>
      </c>
    </row>
    <row r="1140" spans="1:4" x14ac:dyDescent="0.25">
      <c r="A1140" s="131">
        <v>95211</v>
      </c>
      <c r="B1140" s="131" t="s">
        <v>28172</v>
      </c>
      <c r="C1140" s="131" t="s">
        <v>8</v>
      </c>
      <c r="D1140" s="132">
        <v>8.69</v>
      </c>
    </row>
    <row r="1141" spans="1:4" x14ac:dyDescent="0.25">
      <c r="A1141" s="131">
        <v>95217</v>
      </c>
      <c r="B1141" s="131" t="s">
        <v>28173</v>
      </c>
      <c r="C1141" s="131" t="s">
        <v>8</v>
      </c>
      <c r="D1141" s="132">
        <v>0.7</v>
      </c>
    </row>
    <row r="1142" spans="1:4" x14ac:dyDescent="0.25">
      <c r="A1142" s="131">
        <v>95255</v>
      </c>
      <c r="B1142" s="131" t="s">
        <v>789</v>
      </c>
      <c r="C1142" s="131" t="s">
        <v>8</v>
      </c>
      <c r="D1142" s="132">
        <v>1.2</v>
      </c>
    </row>
    <row r="1143" spans="1:4" x14ac:dyDescent="0.25">
      <c r="A1143" s="131">
        <v>95256</v>
      </c>
      <c r="B1143" s="131" t="s">
        <v>790</v>
      </c>
      <c r="C1143" s="131" t="s">
        <v>8</v>
      </c>
      <c r="D1143" s="132">
        <v>0.27</v>
      </c>
    </row>
    <row r="1144" spans="1:4" x14ac:dyDescent="0.25">
      <c r="A1144" s="131">
        <v>95257</v>
      </c>
      <c r="B1144" s="131" t="s">
        <v>791</v>
      </c>
      <c r="C1144" s="131" t="s">
        <v>8</v>
      </c>
      <c r="D1144" s="132">
        <v>1.5</v>
      </c>
    </row>
    <row r="1145" spans="1:4" x14ac:dyDescent="0.25">
      <c r="A1145" s="131">
        <v>95260</v>
      </c>
      <c r="B1145" s="131" t="s">
        <v>792</v>
      </c>
      <c r="C1145" s="131" t="s">
        <v>8</v>
      </c>
      <c r="D1145" s="132">
        <v>0.49</v>
      </c>
    </row>
    <row r="1146" spans="1:4" x14ac:dyDescent="0.25">
      <c r="A1146" s="131">
        <v>95261</v>
      </c>
      <c r="B1146" s="131" t="s">
        <v>793</v>
      </c>
      <c r="C1146" s="131" t="s">
        <v>8</v>
      </c>
      <c r="D1146" s="132">
        <v>0.26</v>
      </c>
    </row>
    <row r="1147" spans="1:4" x14ac:dyDescent="0.25">
      <c r="A1147" s="131">
        <v>95262</v>
      </c>
      <c r="B1147" s="131" t="s">
        <v>794</v>
      </c>
      <c r="C1147" s="131" t="s">
        <v>8</v>
      </c>
      <c r="D1147" s="132">
        <v>1.25</v>
      </c>
    </row>
    <row r="1148" spans="1:4" x14ac:dyDescent="0.25">
      <c r="A1148" s="131">
        <v>95263</v>
      </c>
      <c r="B1148" s="131" t="s">
        <v>795</v>
      </c>
      <c r="C1148" s="131" t="s">
        <v>8</v>
      </c>
      <c r="D1148" s="132">
        <v>4.25</v>
      </c>
    </row>
    <row r="1149" spans="1:4" x14ac:dyDescent="0.25">
      <c r="A1149" s="131">
        <v>95266</v>
      </c>
      <c r="B1149" s="131" t="s">
        <v>796</v>
      </c>
      <c r="C1149" s="131" t="s">
        <v>8</v>
      </c>
      <c r="D1149" s="132">
        <v>0.44</v>
      </c>
    </row>
    <row r="1150" spans="1:4" x14ac:dyDescent="0.25">
      <c r="A1150" s="131">
        <v>95267</v>
      </c>
      <c r="B1150" s="131" t="s">
        <v>797</v>
      </c>
      <c r="C1150" s="131" t="s">
        <v>8</v>
      </c>
      <c r="D1150" s="132">
        <v>0.09</v>
      </c>
    </row>
    <row r="1151" spans="1:4" x14ac:dyDescent="0.25">
      <c r="A1151" s="131">
        <v>95268</v>
      </c>
      <c r="B1151" s="131" t="s">
        <v>798</v>
      </c>
      <c r="C1151" s="131" t="s">
        <v>8</v>
      </c>
      <c r="D1151" s="132">
        <v>0.43</v>
      </c>
    </row>
    <row r="1152" spans="1:4" x14ac:dyDescent="0.25">
      <c r="A1152" s="131">
        <v>95269</v>
      </c>
      <c r="B1152" s="131" t="s">
        <v>799</v>
      </c>
      <c r="C1152" s="131" t="s">
        <v>8</v>
      </c>
      <c r="D1152" s="132">
        <v>7.86</v>
      </c>
    </row>
    <row r="1153" spans="1:4" x14ac:dyDescent="0.25">
      <c r="A1153" s="131">
        <v>95272</v>
      </c>
      <c r="B1153" s="131" t="s">
        <v>28174</v>
      </c>
      <c r="C1153" s="131" t="s">
        <v>8</v>
      </c>
      <c r="D1153" s="132">
        <v>0.4</v>
      </c>
    </row>
    <row r="1154" spans="1:4" x14ac:dyDescent="0.25">
      <c r="A1154" s="131">
        <v>95273</v>
      </c>
      <c r="B1154" s="131" t="s">
        <v>28175</v>
      </c>
      <c r="C1154" s="131" t="s">
        <v>8</v>
      </c>
      <c r="D1154" s="132">
        <v>0.1</v>
      </c>
    </row>
    <row r="1155" spans="1:4" x14ac:dyDescent="0.25">
      <c r="A1155" s="131">
        <v>95274</v>
      </c>
      <c r="B1155" s="131" t="s">
        <v>28176</v>
      </c>
      <c r="C1155" s="131" t="s">
        <v>8</v>
      </c>
      <c r="D1155" s="132">
        <v>0.33</v>
      </c>
    </row>
    <row r="1156" spans="1:4" x14ac:dyDescent="0.25">
      <c r="A1156" s="131">
        <v>95275</v>
      </c>
      <c r="B1156" s="131" t="s">
        <v>28177</v>
      </c>
      <c r="C1156" s="131" t="s">
        <v>8</v>
      </c>
      <c r="D1156" s="132">
        <v>2.35</v>
      </c>
    </row>
    <row r="1157" spans="1:4" x14ac:dyDescent="0.25">
      <c r="A1157" s="131">
        <v>95278</v>
      </c>
      <c r="B1157" s="131" t="s">
        <v>28178</v>
      </c>
      <c r="C1157" s="131" t="s">
        <v>8</v>
      </c>
      <c r="D1157" s="132">
        <v>0.51</v>
      </c>
    </row>
    <row r="1158" spans="1:4" x14ac:dyDescent="0.25">
      <c r="A1158" s="131">
        <v>95279</v>
      </c>
      <c r="B1158" s="131" t="s">
        <v>28179</v>
      </c>
      <c r="C1158" s="131" t="s">
        <v>8</v>
      </c>
      <c r="D1158" s="132">
        <v>0.1</v>
      </c>
    </row>
    <row r="1159" spans="1:4" x14ac:dyDescent="0.25">
      <c r="A1159" s="131">
        <v>95280</v>
      </c>
      <c r="B1159" s="131" t="s">
        <v>28180</v>
      </c>
      <c r="C1159" s="131" t="s">
        <v>8</v>
      </c>
      <c r="D1159" s="132">
        <v>0.51</v>
      </c>
    </row>
    <row r="1160" spans="1:4" x14ac:dyDescent="0.25">
      <c r="A1160" s="131">
        <v>95281</v>
      </c>
      <c r="B1160" s="131" t="s">
        <v>28181</v>
      </c>
      <c r="C1160" s="131" t="s">
        <v>8</v>
      </c>
      <c r="D1160" s="132">
        <v>7.84</v>
      </c>
    </row>
    <row r="1161" spans="1:4" x14ac:dyDescent="0.25">
      <c r="A1161" s="131">
        <v>95617</v>
      </c>
      <c r="B1161" s="131" t="s">
        <v>800</v>
      </c>
      <c r="C1161" s="131" t="s">
        <v>8</v>
      </c>
      <c r="D1161" s="132">
        <v>0.98</v>
      </c>
    </row>
    <row r="1162" spans="1:4" x14ac:dyDescent="0.25">
      <c r="A1162" s="131">
        <v>95618</v>
      </c>
      <c r="B1162" s="131" t="s">
        <v>801</v>
      </c>
      <c r="C1162" s="131" t="s">
        <v>8</v>
      </c>
      <c r="D1162" s="132">
        <v>0.22</v>
      </c>
    </row>
    <row r="1163" spans="1:4" x14ac:dyDescent="0.25">
      <c r="A1163" s="131">
        <v>95619</v>
      </c>
      <c r="B1163" s="131" t="s">
        <v>802</v>
      </c>
      <c r="C1163" s="131" t="s">
        <v>8</v>
      </c>
      <c r="D1163" s="132">
        <v>1.23</v>
      </c>
    </row>
    <row r="1164" spans="1:4" x14ac:dyDescent="0.25">
      <c r="A1164" s="131">
        <v>95627</v>
      </c>
      <c r="B1164" s="131" t="s">
        <v>803</v>
      </c>
      <c r="C1164" s="131" t="s">
        <v>8</v>
      </c>
      <c r="D1164" s="132">
        <v>47.95</v>
      </c>
    </row>
    <row r="1165" spans="1:4" x14ac:dyDescent="0.25">
      <c r="A1165" s="131">
        <v>95628</v>
      </c>
      <c r="B1165" s="131" t="s">
        <v>804</v>
      </c>
      <c r="C1165" s="131" t="s">
        <v>8</v>
      </c>
      <c r="D1165" s="132">
        <v>12.86</v>
      </c>
    </row>
    <row r="1166" spans="1:4" x14ac:dyDescent="0.25">
      <c r="A1166" s="131">
        <v>95629</v>
      </c>
      <c r="B1166" s="131" t="s">
        <v>805</v>
      </c>
      <c r="C1166" s="131" t="s">
        <v>8</v>
      </c>
      <c r="D1166" s="132">
        <v>60.01</v>
      </c>
    </row>
    <row r="1167" spans="1:4" x14ac:dyDescent="0.25">
      <c r="A1167" s="131">
        <v>95630</v>
      </c>
      <c r="B1167" s="131" t="s">
        <v>806</v>
      </c>
      <c r="C1167" s="131" t="s">
        <v>8</v>
      </c>
      <c r="D1167" s="132">
        <v>87.58</v>
      </c>
    </row>
    <row r="1168" spans="1:4" x14ac:dyDescent="0.25">
      <c r="A1168" s="131">
        <v>95698</v>
      </c>
      <c r="B1168" s="131" t="s">
        <v>807</v>
      </c>
      <c r="C1168" s="131" t="s">
        <v>8</v>
      </c>
      <c r="D1168" s="132">
        <v>3.99</v>
      </c>
    </row>
    <row r="1169" spans="1:4" x14ac:dyDescent="0.25">
      <c r="A1169" s="131">
        <v>95699</v>
      </c>
      <c r="B1169" s="131" t="s">
        <v>808</v>
      </c>
      <c r="C1169" s="131" t="s">
        <v>8</v>
      </c>
      <c r="D1169" s="132">
        <v>0.92</v>
      </c>
    </row>
    <row r="1170" spans="1:4" x14ac:dyDescent="0.25">
      <c r="A1170" s="131">
        <v>95700</v>
      </c>
      <c r="B1170" s="131" t="s">
        <v>809</v>
      </c>
      <c r="C1170" s="131" t="s">
        <v>8</v>
      </c>
      <c r="D1170" s="132">
        <v>4.99</v>
      </c>
    </row>
    <row r="1171" spans="1:4" x14ac:dyDescent="0.25">
      <c r="A1171" s="131">
        <v>95701</v>
      </c>
      <c r="B1171" s="131" t="s">
        <v>810</v>
      </c>
      <c r="C1171" s="131" t="s">
        <v>8</v>
      </c>
      <c r="D1171" s="132">
        <v>2.91</v>
      </c>
    </row>
    <row r="1172" spans="1:4" x14ac:dyDescent="0.25">
      <c r="A1172" s="131">
        <v>95704</v>
      </c>
      <c r="B1172" s="131" t="s">
        <v>811</v>
      </c>
      <c r="C1172" s="131" t="s">
        <v>8</v>
      </c>
      <c r="D1172" s="132">
        <v>49.14</v>
      </c>
    </row>
    <row r="1173" spans="1:4" x14ac:dyDescent="0.25">
      <c r="A1173" s="131">
        <v>95705</v>
      </c>
      <c r="B1173" s="131" t="s">
        <v>812</v>
      </c>
      <c r="C1173" s="131" t="s">
        <v>8</v>
      </c>
      <c r="D1173" s="132">
        <v>13.18</v>
      </c>
    </row>
    <row r="1174" spans="1:4" x14ac:dyDescent="0.25">
      <c r="A1174" s="131">
        <v>95706</v>
      </c>
      <c r="B1174" s="131" t="s">
        <v>813</v>
      </c>
      <c r="C1174" s="131" t="s">
        <v>8</v>
      </c>
      <c r="D1174" s="132">
        <v>61.49</v>
      </c>
    </row>
    <row r="1175" spans="1:4" x14ac:dyDescent="0.25">
      <c r="A1175" s="131">
        <v>95707</v>
      </c>
      <c r="B1175" s="131" t="s">
        <v>814</v>
      </c>
      <c r="C1175" s="131" t="s">
        <v>8</v>
      </c>
      <c r="D1175" s="132">
        <v>3.81</v>
      </c>
    </row>
    <row r="1176" spans="1:4" x14ac:dyDescent="0.25">
      <c r="A1176" s="131">
        <v>95710</v>
      </c>
      <c r="B1176" s="131" t="s">
        <v>815</v>
      </c>
      <c r="C1176" s="131" t="s">
        <v>8</v>
      </c>
      <c r="D1176" s="132">
        <v>59.06</v>
      </c>
    </row>
    <row r="1177" spans="1:4" x14ac:dyDescent="0.25">
      <c r="A1177" s="131">
        <v>95711</v>
      </c>
      <c r="B1177" s="131" t="s">
        <v>816</v>
      </c>
      <c r="C1177" s="131" t="s">
        <v>8</v>
      </c>
      <c r="D1177" s="132">
        <v>15.6</v>
      </c>
    </row>
    <row r="1178" spans="1:4" x14ac:dyDescent="0.25">
      <c r="A1178" s="131">
        <v>95712</v>
      </c>
      <c r="B1178" s="131" t="s">
        <v>817</v>
      </c>
      <c r="C1178" s="131" t="s">
        <v>8</v>
      </c>
      <c r="D1178" s="132">
        <v>73.819999999999993</v>
      </c>
    </row>
    <row r="1179" spans="1:4" x14ac:dyDescent="0.25">
      <c r="A1179" s="131">
        <v>95713</v>
      </c>
      <c r="B1179" s="131" t="s">
        <v>818</v>
      </c>
      <c r="C1179" s="131" t="s">
        <v>8</v>
      </c>
      <c r="D1179" s="132">
        <v>88.22</v>
      </c>
    </row>
    <row r="1180" spans="1:4" x14ac:dyDescent="0.25">
      <c r="A1180" s="131">
        <v>95716</v>
      </c>
      <c r="B1180" s="131" t="s">
        <v>819</v>
      </c>
      <c r="C1180" s="131" t="s">
        <v>8</v>
      </c>
      <c r="D1180" s="132">
        <v>56.85</v>
      </c>
    </row>
    <row r="1181" spans="1:4" x14ac:dyDescent="0.25">
      <c r="A1181" s="131">
        <v>95717</v>
      </c>
      <c r="B1181" s="131" t="s">
        <v>820</v>
      </c>
      <c r="C1181" s="131" t="s">
        <v>8</v>
      </c>
      <c r="D1181" s="132">
        <v>15.02</v>
      </c>
    </row>
    <row r="1182" spans="1:4" x14ac:dyDescent="0.25">
      <c r="A1182" s="131">
        <v>95718</v>
      </c>
      <c r="B1182" s="131" t="s">
        <v>821</v>
      </c>
      <c r="C1182" s="131" t="s">
        <v>8</v>
      </c>
      <c r="D1182" s="132">
        <v>71.069999999999993</v>
      </c>
    </row>
    <row r="1183" spans="1:4" x14ac:dyDescent="0.25">
      <c r="A1183" s="131">
        <v>95719</v>
      </c>
      <c r="B1183" s="131" t="s">
        <v>822</v>
      </c>
      <c r="C1183" s="131" t="s">
        <v>8</v>
      </c>
      <c r="D1183" s="132">
        <v>88.22</v>
      </c>
    </row>
    <row r="1184" spans="1:4" x14ac:dyDescent="0.25">
      <c r="A1184" s="131">
        <v>95869</v>
      </c>
      <c r="B1184" s="131" t="s">
        <v>823</v>
      </c>
      <c r="C1184" s="131" t="s">
        <v>8</v>
      </c>
      <c r="D1184" s="132">
        <v>3.58</v>
      </c>
    </row>
    <row r="1185" spans="1:4" x14ac:dyDescent="0.25">
      <c r="A1185" s="131">
        <v>95870</v>
      </c>
      <c r="B1185" s="131" t="s">
        <v>824</v>
      </c>
      <c r="C1185" s="131" t="s">
        <v>8</v>
      </c>
      <c r="D1185" s="132">
        <v>9.08</v>
      </c>
    </row>
    <row r="1186" spans="1:4" x14ac:dyDescent="0.25">
      <c r="A1186" s="131">
        <v>95871</v>
      </c>
      <c r="B1186" s="131" t="s">
        <v>825</v>
      </c>
      <c r="C1186" s="131" t="s">
        <v>8</v>
      </c>
      <c r="D1186" s="132">
        <v>267.89999999999998</v>
      </c>
    </row>
    <row r="1187" spans="1:4" x14ac:dyDescent="0.25">
      <c r="A1187" s="131">
        <v>95874</v>
      </c>
      <c r="B1187" s="131" t="s">
        <v>826</v>
      </c>
      <c r="C1187" s="131" t="s">
        <v>8</v>
      </c>
      <c r="D1187" s="132">
        <v>10.17</v>
      </c>
    </row>
    <row r="1188" spans="1:4" x14ac:dyDescent="0.25">
      <c r="A1188" s="131">
        <v>96008</v>
      </c>
      <c r="B1188" s="131" t="s">
        <v>827</v>
      </c>
      <c r="C1188" s="131" t="s">
        <v>8</v>
      </c>
      <c r="D1188" s="132">
        <v>25.92</v>
      </c>
    </row>
    <row r="1189" spans="1:4" x14ac:dyDescent="0.25">
      <c r="A1189" s="131">
        <v>96009</v>
      </c>
      <c r="B1189" s="131" t="s">
        <v>828</v>
      </c>
      <c r="C1189" s="131" t="s">
        <v>8</v>
      </c>
      <c r="D1189" s="132">
        <v>6.95</v>
      </c>
    </row>
    <row r="1190" spans="1:4" x14ac:dyDescent="0.25">
      <c r="A1190" s="131">
        <v>96011</v>
      </c>
      <c r="B1190" s="131" t="s">
        <v>829</v>
      </c>
      <c r="C1190" s="131" t="s">
        <v>8</v>
      </c>
      <c r="D1190" s="132">
        <v>28.35</v>
      </c>
    </row>
    <row r="1191" spans="1:4" x14ac:dyDescent="0.25">
      <c r="A1191" s="131">
        <v>96012</v>
      </c>
      <c r="B1191" s="131" t="s">
        <v>830</v>
      </c>
      <c r="C1191" s="131" t="s">
        <v>8</v>
      </c>
      <c r="D1191" s="132">
        <v>94.85</v>
      </c>
    </row>
    <row r="1192" spans="1:4" x14ac:dyDescent="0.25">
      <c r="A1192" s="131">
        <v>96015</v>
      </c>
      <c r="B1192" s="131" t="s">
        <v>831</v>
      </c>
      <c r="C1192" s="131" t="s">
        <v>8</v>
      </c>
      <c r="D1192" s="132">
        <v>25.71</v>
      </c>
    </row>
    <row r="1193" spans="1:4" x14ac:dyDescent="0.25">
      <c r="A1193" s="131">
        <v>96016</v>
      </c>
      <c r="B1193" s="131" t="s">
        <v>832</v>
      </c>
      <c r="C1193" s="131" t="s">
        <v>8</v>
      </c>
      <c r="D1193" s="132">
        <v>6.89</v>
      </c>
    </row>
    <row r="1194" spans="1:4" x14ac:dyDescent="0.25">
      <c r="A1194" s="131">
        <v>96018</v>
      </c>
      <c r="B1194" s="131" t="s">
        <v>833</v>
      </c>
      <c r="C1194" s="131" t="s">
        <v>8</v>
      </c>
      <c r="D1194" s="132">
        <v>28.12</v>
      </c>
    </row>
    <row r="1195" spans="1:4" x14ac:dyDescent="0.25">
      <c r="A1195" s="131">
        <v>96019</v>
      </c>
      <c r="B1195" s="131" t="s">
        <v>834</v>
      </c>
      <c r="C1195" s="131" t="s">
        <v>8</v>
      </c>
      <c r="D1195" s="132">
        <v>94.85</v>
      </c>
    </row>
    <row r="1196" spans="1:4" x14ac:dyDescent="0.25">
      <c r="A1196" s="131">
        <v>96023</v>
      </c>
      <c r="B1196" s="131" t="s">
        <v>835</v>
      </c>
      <c r="C1196" s="131" t="s">
        <v>8</v>
      </c>
      <c r="D1196" s="132">
        <v>19.78</v>
      </c>
    </row>
    <row r="1197" spans="1:4" x14ac:dyDescent="0.25">
      <c r="A1197" s="131">
        <v>96024</v>
      </c>
      <c r="B1197" s="131" t="s">
        <v>836</v>
      </c>
      <c r="C1197" s="131" t="s">
        <v>8</v>
      </c>
      <c r="D1197" s="132">
        <v>5.3</v>
      </c>
    </row>
    <row r="1198" spans="1:4" x14ac:dyDescent="0.25">
      <c r="A1198" s="131">
        <v>96026</v>
      </c>
      <c r="B1198" s="131" t="s">
        <v>837</v>
      </c>
      <c r="C1198" s="131" t="s">
        <v>8</v>
      </c>
      <c r="D1198" s="132">
        <v>21.64</v>
      </c>
    </row>
    <row r="1199" spans="1:4" x14ac:dyDescent="0.25">
      <c r="A1199" s="131">
        <v>96027</v>
      </c>
      <c r="B1199" s="131" t="s">
        <v>838</v>
      </c>
      <c r="C1199" s="131" t="s">
        <v>8</v>
      </c>
      <c r="D1199" s="132">
        <v>66.09</v>
      </c>
    </row>
    <row r="1200" spans="1:4" x14ac:dyDescent="0.25">
      <c r="A1200" s="131">
        <v>96030</v>
      </c>
      <c r="B1200" s="131" t="s">
        <v>839</v>
      </c>
      <c r="C1200" s="131" t="s">
        <v>8</v>
      </c>
      <c r="D1200" s="132">
        <v>32.74</v>
      </c>
    </row>
    <row r="1201" spans="1:4" x14ac:dyDescent="0.25">
      <c r="A1201" s="131">
        <v>96031</v>
      </c>
      <c r="B1201" s="131" t="s">
        <v>840</v>
      </c>
      <c r="C1201" s="131" t="s">
        <v>8</v>
      </c>
      <c r="D1201" s="132">
        <v>12.27</v>
      </c>
    </row>
    <row r="1202" spans="1:4" x14ac:dyDescent="0.25">
      <c r="A1202" s="131">
        <v>96032</v>
      </c>
      <c r="B1202" s="131" t="s">
        <v>841</v>
      </c>
      <c r="C1202" s="131" t="s">
        <v>8</v>
      </c>
      <c r="D1202" s="132">
        <v>4.93</v>
      </c>
    </row>
    <row r="1203" spans="1:4" x14ac:dyDescent="0.25">
      <c r="A1203" s="131">
        <v>96033</v>
      </c>
      <c r="B1203" s="131" t="s">
        <v>842</v>
      </c>
      <c r="C1203" s="131" t="s">
        <v>8</v>
      </c>
      <c r="D1203" s="132">
        <v>55.88</v>
      </c>
    </row>
    <row r="1204" spans="1:4" x14ac:dyDescent="0.25">
      <c r="A1204" s="131">
        <v>96034</v>
      </c>
      <c r="B1204" s="131" t="s">
        <v>843</v>
      </c>
      <c r="C1204" s="131" t="s">
        <v>8</v>
      </c>
      <c r="D1204" s="132">
        <v>139.11000000000001</v>
      </c>
    </row>
    <row r="1205" spans="1:4" x14ac:dyDescent="0.25">
      <c r="A1205" s="131">
        <v>96053</v>
      </c>
      <c r="B1205" s="131" t="s">
        <v>844</v>
      </c>
      <c r="C1205" s="131" t="s">
        <v>8</v>
      </c>
      <c r="D1205" s="132">
        <v>19.989999999999998</v>
      </c>
    </row>
    <row r="1206" spans="1:4" x14ac:dyDescent="0.25">
      <c r="A1206" s="131">
        <v>96054</v>
      </c>
      <c r="B1206" s="131" t="s">
        <v>845</v>
      </c>
      <c r="C1206" s="131" t="s">
        <v>8</v>
      </c>
      <c r="D1206" s="132">
        <v>31.22</v>
      </c>
    </row>
    <row r="1207" spans="1:4" x14ac:dyDescent="0.25">
      <c r="A1207" s="131">
        <v>96055</v>
      </c>
      <c r="B1207" s="131" t="s">
        <v>846</v>
      </c>
      <c r="C1207" s="131" t="s">
        <v>8</v>
      </c>
      <c r="D1207" s="132">
        <v>5.36</v>
      </c>
    </row>
    <row r="1208" spans="1:4" x14ac:dyDescent="0.25">
      <c r="A1208" s="131">
        <v>96056</v>
      </c>
      <c r="B1208" s="131" t="s">
        <v>847</v>
      </c>
      <c r="C1208" s="131" t="s">
        <v>8</v>
      </c>
      <c r="D1208" s="132">
        <v>21.87</v>
      </c>
    </row>
    <row r="1209" spans="1:4" x14ac:dyDescent="0.25">
      <c r="A1209" s="131">
        <v>96057</v>
      </c>
      <c r="B1209" s="131" t="s">
        <v>848</v>
      </c>
      <c r="C1209" s="131" t="s">
        <v>8</v>
      </c>
      <c r="D1209" s="132">
        <v>66.09</v>
      </c>
    </row>
    <row r="1210" spans="1:4" x14ac:dyDescent="0.25">
      <c r="A1210" s="131">
        <v>96060</v>
      </c>
      <c r="B1210" s="131" t="s">
        <v>849</v>
      </c>
      <c r="C1210" s="131" t="s">
        <v>8</v>
      </c>
      <c r="D1210" s="132">
        <v>6.09</v>
      </c>
    </row>
    <row r="1211" spans="1:4" x14ac:dyDescent="0.25">
      <c r="A1211" s="131">
        <v>96061</v>
      </c>
      <c r="B1211" s="131" t="s">
        <v>850</v>
      </c>
      <c r="C1211" s="131" t="s">
        <v>8</v>
      </c>
      <c r="D1211" s="132">
        <v>39.03</v>
      </c>
    </row>
    <row r="1212" spans="1:4" x14ac:dyDescent="0.25">
      <c r="A1212" s="131">
        <v>96062</v>
      </c>
      <c r="B1212" s="131" t="s">
        <v>851</v>
      </c>
      <c r="C1212" s="131" t="s">
        <v>8</v>
      </c>
      <c r="D1212" s="132">
        <v>39.090000000000003</v>
      </c>
    </row>
    <row r="1213" spans="1:4" x14ac:dyDescent="0.25">
      <c r="A1213" s="131">
        <v>96241</v>
      </c>
      <c r="B1213" s="131" t="s">
        <v>852</v>
      </c>
      <c r="C1213" s="131" t="s">
        <v>8</v>
      </c>
      <c r="D1213" s="132">
        <v>27.2</v>
      </c>
    </row>
    <row r="1214" spans="1:4" x14ac:dyDescent="0.25">
      <c r="A1214" s="131">
        <v>96242</v>
      </c>
      <c r="B1214" s="131" t="s">
        <v>853</v>
      </c>
      <c r="C1214" s="131" t="s">
        <v>8</v>
      </c>
      <c r="D1214" s="132">
        <v>7.18</v>
      </c>
    </row>
    <row r="1215" spans="1:4" x14ac:dyDescent="0.25">
      <c r="A1215" s="131">
        <v>96243</v>
      </c>
      <c r="B1215" s="131" t="s">
        <v>854</v>
      </c>
      <c r="C1215" s="131" t="s">
        <v>8</v>
      </c>
      <c r="D1215" s="132">
        <v>34</v>
      </c>
    </row>
    <row r="1216" spans="1:4" x14ac:dyDescent="0.25">
      <c r="A1216" s="131">
        <v>96244</v>
      </c>
      <c r="B1216" s="131" t="s">
        <v>855</v>
      </c>
      <c r="C1216" s="131" t="s">
        <v>8</v>
      </c>
      <c r="D1216" s="132">
        <v>17.079999999999998</v>
      </c>
    </row>
    <row r="1217" spans="1:4" x14ac:dyDescent="0.25">
      <c r="A1217" s="131">
        <v>96301</v>
      </c>
      <c r="B1217" s="131" t="s">
        <v>856</v>
      </c>
      <c r="C1217" s="131" t="s">
        <v>8</v>
      </c>
      <c r="D1217" s="132">
        <v>48.19</v>
      </c>
    </row>
    <row r="1218" spans="1:4" x14ac:dyDescent="0.25">
      <c r="A1218" s="131">
        <v>96457</v>
      </c>
      <c r="B1218" s="131" t="s">
        <v>1433</v>
      </c>
      <c r="C1218" s="131" t="s">
        <v>8</v>
      </c>
      <c r="D1218" s="132">
        <v>62.63</v>
      </c>
    </row>
    <row r="1219" spans="1:4" x14ac:dyDescent="0.25">
      <c r="A1219" s="131">
        <v>96458</v>
      </c>
      <c r="B1219" s="131" t="s">
        <v>1434</v>
      </c>
      <c r="C1219" s="131" t="s">
        <v>8</v>
      </c>
      <c r="D1219" s="132">
        <v>66.55</v>
      </c>
    </row>
    <row r="1220" spans="1:4" x14ac:dyDescent="0.25">
      <c r="A1220" s="131">
        <v>96459</v>
      </c>
      <c r="B1220" s="131" t="s">
        <v>1435</v>
      </c>
      <c r="C1220" s="131" t="s">
        <v>8</v>
      </c>
      <c r="D1220" s="132">
        <v>14.26</v>
      </c>
    </row>
    <row r="1221" spans="1:4" x14ac:dyDescent="0.25">
      <c r="A1221" s="131">
        <v>96460</v>
      </c>
      <c r="B1221" s="131" t="s">
        <v>1436</v>
      </c>
      <c r="C1221" s="131" t="s">
        <v>8</v>
      </c>
      <c r="D1221" s="132">
        <v>53.18</v>
      </c>
    </row>
    <row r="1222" spans="1:4" x14ac:dyDescent="0.25">
      <c r="A1222" s="131">
        <v>98760</v>
      </c>
      <c r="B1222" s="131" t="s">
        <v>1565</v>
      </c>
      <c r="C1222" s="131" t="s">
        <v>8</v>
      </c>
      <c r="D1222" s="132">
        <v>7.0000000000000007E-2</v>
      </c>
    </row>
    <row r="1223" spans="1:4" x14ac:dyDescent="0.25">
      <c r="A1223" s="131">
        <v>98761</v>
      </c>
      <c r="B1223" s="131" t="s">
        <v>1566</v>
      </c>
      <c r="C1223" s="131" t="s">
        <v>8</v>
      </c>
      <c r="D1223" s="132">
        <v>0.01</v>
      </c>
    </row>
    <row r="1224" spans="1:4" x14ac:dyDescent="0.25">
      <c r="A1224" s="131">
        <v>98762</v>
      </c>
      <c r="B1224" s="131" t="s">
        <v>1567</v>
      </c>
      <c r="C1224" s="131" t="s">
        <v>8</v>
      </c>
      <c r="D1224" s="132">
        <v>0.09</v>
      </c>
    </row>
    <row r="1225" spans="1:4" x14ac:dyDescent="0.25">
      <c r="A1225" s="131">
        <v>98763</v>
      </c>
      <c r="B1225" s="131" t="s">
        <v>1568</v>
      </c>
      <c r="C1225" s="131" t="s">
        <v>8</v>
      </c>
      <c r="D1225" s="132">
        <v>4.26</v>
      </c>
    </row>
    <row r="1226" spans="1:4" x14ac:dyDescent="0.25">
      <c r="A1226" s="131">
        <v>99829</v>
      </c>
      <c r="B1226" s="131" t="s">
        <v>28182</v>
      </c>
      <c r="C1226" s="131" t="s">
        <v>8</v>
      </c>
      <c r="D1226" s="132">
        <v>0.16</v>
      </c>
    </row>
    <row r="1227" spans="1:4" x14ac:dyDescent="0.25">
      <c r="A1227" s="131">
        <v>99830</v>
      </c>
      <c r="B1227" s="131" t="s">
        <v>28183</v>
      </c>
      <c r="C1227" s="131" t="s">
        <v>8</v>
      </c>
      <c r="D1227" s="132">
        <v>0.03</v>
      </c>
    </row>
    <row r="1228" spans="1:4" x14ac:dyDescent="0.25">
      <c r="A1228" s="131">
        <v>99831</v>
      </c>
      <c r="B1228" s="131" t="s">
        <v>28184</v>
      </c>
      <c r="C1228" s="131" t="s">
        <v>8</v>
      </c>
      <c r="D1228" s="132">
        <v>0.11</v>
      </c>
    </row>
    <row r="1229" spans="1:4" x14ac:dyDescent="0.25">
      <c r="A1229" s="131">
        <v>99832</v>
      </c>
      <c r="B1229" s="131" t="s">
        <v>28185</v>
      </c>
      <c r="C1229" s="131" t="s">
        <v>8</v>
      </c>
      <c r="D1229" s="132">
        <v>1.74</v>
      </c>
    </row>
    <row r="1230" spans="1:4" x14ac:dyDescent="0.25">
      <c r="A1230" s="131">
        <v>100637</v>
      </c>
      <c r="B1230" s="131" t="s">
        <v>3163</v>
      </c>
      <c r="C1230" s="131" t="s">
        <v>8</v>
      </c>
      <c r="D1230" s="132">
        <v>145.21</v>
      </c>
    </row>
    <row r="1231" spans="1:4" x14ac:dyDescent="0.25">
      <c r="A1231" s="131">
        <v>100638</v>
      </c>
      <c r="B1231" s="131" t="s">
        <v>3164</v>
      </c>
      <c r="C1231" s="131" t="s">
        <v>8</v>
      </c>
      <c r="D1231" s="132">
        <v>44.63</v>
      </c>
    </row>
    <row r="1232" spans="1:4" x14ac:dyDescent="0.25">
      <c r="A1232" s="131">
        <v>100639</v>
      </c>
      <c r="B1232" s="131" t="s">
        <v>3165</v>
      </c>
      <c r="C1232" s="131" t="s">
        <v>8</v>
      </c>
      <c r="D1232" s="132">
        <v>181.65</v>
      </c>
    </row>
    <row r="1233" spans="1:4" x14ac:dyDescent="0.25">
      <c r="A1233" s="131">
        <v>100640</v>
      </c>
      <c r="B1233" s="131" t="s">
        <v>3166</v>
      </c>
      <c r="C1233" s="131" t="s">
        <v>8</v>
      </c>
      <c r="D1233" s="133">
        <v>4226.3999999999996</v>
      </c>
    </row>
    <row r="1234" spans="1:4" x14ac:dyDescent="0.25">
      <c r="A1234" s="131">
        <v>100643</v>
      </c>
      <c r="B1234" s="131" t="s">
        <v>3167</v>
      </c>
      <c r="C1234" s="131" t="s">
        <v>8</v>
      </c>
      <c r="D1234" s="132">
        <v>297.54000000000002</v>
      </c>
    </row>
    <row r="1235" spans="1:4" x14ac:dyDescent="0.25">
      <c r="A1235" s="131">
        <v>100644</v>
      </c>
      <c r="B1235" s="131" t="s">
        <v>3168</v>
      </c>
      <c r="C1235" s="131" t="s">
        <v>8</v>
      </c>
      <c r="D1235" s="132">
        <v>104.88</v>
      </c>
    </row>
    <row r="1236" spans="1:4" x14ac:dyDescent="0.25">
      <c r="A1236" s="131">
        <v>100645</v>
      </c>
      <c r="B1236" s="131" t="s">
        <v>3169</v>
      </c>
      <c r="C1236" s="131" t="s">
        <v>8</v>
      </c>
      <c r="D1236" s="132">
        <v>478.29</v>
      </c>
    </row>
    <row r="1237" spans="1:4" x14ac:dyDescent="0.25">
      <c r="A1237" s="131">
        <v>100646</v>
      </c>
      <c r="B1237" s="131" t="s">
        <v>3170</v>
      </c>
      <c r="C1237" s="131" t="s">
        <v>8</v>
      </c>
      <c r="D1237" s="133">
        <v>5283</v>
      </c>
    </row>
    <row r="1238" spans="1:4" x14ac:dyDescent="0.25">
      <c r="A1238" s="131">
        <v>102270</v>
      </c>
      <c r="B1238" s="131" t="s">
        <v>4127</v>
      </c>
      <c r="C1238" s="131" t="s">
        <v>8</v>
      </c>
      <c r="D1238" s="132">
        <v>0.59</v>
      </c>
    </row>
    <row r="1239" spans="1:4" x14ac:dyDescent="0.25">
      <c r="A1239" s="131">
        <v>102271</v>
      </c>
      <c r="B1239" s="131" t="s">
        <v>4128</v>
      </c>
      <c r="C1239" s="131" t="s">
        <v>8</v>
      </c>
      <c r="D1239" s="132">
        <v>0.13</v>
      </c>
    </row>
    <row r="1240" spans="1:4" x14ac:dyDescent="0.25">
      <c r="A1240" s="131">
        <v>102272</v>
      </c>
      <c r="B1240" s="131" t="s">
        <v>4129</v>
      </c>
      <c r="C1240" s="131" t="s">
        <v>8</v>
      </c>
      <c r="D1240" s="132">
        <v>0.74</v>
      </c>
    </row>
    <row r="1241" spans="1:4" x14ac:dyDescent="0.25">
      <c r="A1241" s="131">
        <v>102273</v>
      </c>
      <c r="B1241" s="131" t="s">
        <v>4130</v>
      </c>
      <c r="C1241" s="131" t="s">
        <v>8</v>
      </c>
      <c r="D1241" s="132">
        <v>1.58</v>
      </c>
    </row>
    <row r="1242" spans="1:4" x14ac:dyDescent="0.25">
      <c r="A1242" s="131">
        <v>102809</v>
      </c>
      <c r="B1242" s="131" t="s">
        <v>28186</v>
      </c>
      <c r="C1242" s="131" t="s">
        <v>8</v>
      </c>
      <c r="D1242" s="132">
        <v>16.420000000000002</v>
      </c>
    </row>
    <row r="1243" spans="1:4" x14ac:dyDescent="0.25">
      <c r="A1243" s="131">
        <v>102815</v>
      </c>
      <c r="B1243" s="131" t="s">
        <v>5507</v>
      </c>
      <c r="C1243" s="131" t="s">
        <v>8</v>
      </c>
      <c r="D1243" s="132">
        <v>3.16</v>
      </c>
    </row>
    <row r="1244" spans="1:4" x14ac:dyDescent="0.25">
      <c r="A1244" s="131">
        <v>102826</v>
      </c>
      <c r="B1244" s="131" t="s">
        <v>28187</v>
      </c>
      <c r="C1244" s="131" t="s">
        <v>8</v>
      </c>
      <c r="D1244" s="132">
        <v>5.93</v>
      </c>
    </row>
    <row r="1245" spans="1:4" x14ac:dyDescent="0.25">
      <c r="A1245" s="131">
        <v>102832</v>
      </c>
      <c r="B1245" s="131" t="s">
        <v>28188</v>
      </c>
      <c r="C1245" s="131" t="s">
        <v>8</v>
      </c>
      <c r="D1245" s="132">
        <v>7.9</v>
      </c>
    </row>
    <row r="1246" spans="1:4" x14ac:dyDescent="0.25">
      <c r="A1246" s="131">
        <v>102843</v>
      </c>
      <c r="B1246" s="131" t="s">
        <v>5508</v>
      </c>
      <c r="C1246" s="131" t="s">
        <v>8</v>
      </c>
      <c r="D1246" s="132">
        <v>132.07</v>
      </c>
    </row>
    <row r="1247" spans="1:4" x14ac:dyDescent="0.25">
      <c r="A1247" s="131">
        <v>102849</v>
      </c>
      <c r="B1247" s="131" t="s">
        <v>5509</v>
      </c>
      <c r="C1247" s="131" t="s">
        <v>8</v>
      </c>
      <c r="D1247" s="132">
        <v>64.569999999999993</v>
      </c>
    </row>
    <row r="1248" spans="1:4" x14ac:dyDescent="0.25">
      <c r="A1248" s="131">
        <v>102855</v>
      </c>
      <c r="B1248" s="131" t="s">
        <v>5510</v>
      </c>
      <c r="C1248" s="131" t="s">
        <v>8</v>
      </c>
      <c r="D1248" s="132">
        <v>64.569999999999993</v>
      </c>
    </row>
    <row r="1249" spans="1:4" x14ac:dyDescent="0.25">
      <c r="A1249" s="131">
        <v>102861</v>
      </c>
      <c r="B1249" s="131" t="s">
        <v>28189</v>
      </c>
      <c r="C1249" s="131" t="s">
        <v>8</v>
      </c>
      <c r="D1249" s="132">
        <v>1.1599999999999999</v>
      </c>
    </row>
    <row r="1250" spans="1:4" x14ac:dyDescent="0.25">
      <c r="A1250" s="131">
        <v>102867</v>
      </c>
      <c r="B1250" s="131" t="s">
        <v>28190</v>
      </c>
      <c r="C1250" s="131" t="s">
        <v>8</v>
      </c>
      <c r="D1250" s="132">
        <v>0.63</v>
      </c>
    </row>
    <row r="1251" spans="1:4" x14ac:dyDescent="0.25">
      <c r="A1251" s="131">
        <v>102873</v>
      </c>
      <c r="B1251" s="131" t="s">
        <v>5511</v>
      </c>
      <c r="C1251" s="131" t="s">
        <v>8</v>
      </c>
      <c r="D1251" s="132">
        <v>117.34</v>
      </c>
    </row>
    <row r="1252" spans="1:4" x14ac:dyDescent="0.25">
      <c r="A1252" s="131">
        <v>102879</v>
      </c>
      <c r="B1252" s="131" t="s">
        <v>5512</v>
      </c>
      <c r="C1252" s="131" t="s">
        <v>8</v>
      </c>
      <c r="D1252" s="132">
        <v>176.1</v>
      </c>
    </row>
    <row r="1253" spans="1:4" x14ac:dyDescent="0.25">
      <c r="A1253" s="131">
        <v>102885</v>
      </c>
      <c r="B1253" s="131" t="s">
        <v>5513</v>
      </c>
      <c r="C1253" s="131" t="s">
        <v>8</v>
      </c>
      <c r="D1253" s="132">
        <v>1.19</v>
      </c>
    </row>
    <row r="1254" spans="1:4" x14ac:dyDescent="0.25">
      <c r="A1254" s="131">
        <v>102891</v>
      </c>
      <c r="B1254" s="131" t="s">
        <v>5514</v>
      </c>
      <c r="C1254" s="131" t="s">
        <v>8</v>
      </c>
      <c r="D1254" s="132">
        <v>1.19</v>
      </c>
    </row>
    <row r="1255" spans="1:4" x14ac:dyDescent="0.25">
      <c r="A1255" s="131">
        <v>102897</v>
      </c>
      <c r="B1255" s="131" t="s">
        <v>5515</v>
      </c>
      <c r="C1255" s="131" t="s">
        <v>8</v>
      </c>
      <c r="D1255" s="132">
        <v>88.22</v>
      </c>
    </row>
    <row r="1256" spans="1:4" x14ac:dyDescent="0.25">
      <c r="A1256" s="131">
        <v>102903</v>
      </c>
      <c r="B1256" s="131" t="s">
        <v>28191</v>
      </c>
      <c r="C1256" s="131" t="s">
        <v>8</v>
      </c>
      <c r="D1256" s="132">
        <v>11.44</v>
      </c>
    </row>
    <row r="1257" spans="1:4" x14ac:dyDescent="0.25">
      <c r="A1257" s="131">
        <v>102909</v>
      </c>
      <c r="B1257" s="131" t="s">
        <v>28192</v>
      </c>
      <c r="C1257" s="131" t="s">
        <v>8</v>
      </c>
      <c r="D1257" s="132">
        <v>3.79</v>
      </c>
    </row>
    <row r="1258" spans="1:4" x14ac:dyDescent="0.25">
      <c r="A1258" s="131">
        <v>102915</v>
      </c>
      <c r="B1258" s="131" t="s">
        <v>28193</v>
      </c>
      <c r="C1258" s="131" t="s">
        <v>8</v>
      </c>
      <c r="D1258" s="132">
        <v>0.57999999999999996</v>
      </c>
    </row>
    <row r="1259" spans="1:4" x14ac:dyDescent="0.25">
      <c r="A1259" s="131">
        <v>102927</v>
      </c>
      <c r="B1259" s="131" t="s">
        <v>28194</v>
      </c>
      <c r="C1259" s="131" t="s">
        <v>8</v>
      </c>
      <c r="D1259" s="132">
        <v>0.87</v>
      </c>
    </row>
    <row r="1260" spans="1:4" x14ac:dyDescent="0.25">
      <c r="A1260" s="131">
        <v>102933</v>
      </c>
      <c r="B1260" s="131" t="s">
        <v>5516</v>
      </c>
      <c r="C1260" s="131" t="s">
        <v>8</v>
      </c>
      <c r="D1260" s="132">
        <v>0.87</v>
      </c>
    </row>
    <row r="1261" spans="1:4" x14ac:dyDescent="0.25">
      <c r="A1261" s="131">
        <v>102939</v>
      </c>
      <c r="B1261" s="131" t="s">
        <v>28195</v>
      </c>
      <c r="C1261" s="131" t="s">
        <v>8</v>
      </c>
      <c r="D1261" s="132">
        <v>8.69</v>
      </c>
    </row>
    <row r="1262" spans="1:4" x14ac:dyDescent="0.25">
      <c r="A1262" s="131">
        <v>102945</v>
      </c>
      <c r="B1262" s="131" t="s">
        <v>28196</v>
      </c>
      <c r="C1262" s="131" t="s">
        <v>8</v>
      </c>
      <c r="D1262" s="132">
        <v>0.02</v>
      </c>
    </row>
    <row r="1263" spans="1:4" x14ac:dyDescent="0.25">
      <c r="A1263" s="131">
        <v>102951</v>
      </c>
      <c r="B1263" s="131" t="s">
        <v>28197</v>
      </c>
      <c r="C1263" s="131" t="s">
        <v>8</v>
      </c>
      <c r="D1263" s="132">
        <v>0.57999999999999996</v>
      </c>
    </row>
    <row r="1264" spans="1:4" x14ac:dyDescent="0.25">
      <c r="A1264" s="131">
        <v>102957</v>
      </c>
      <c r="B1264" s="131" t="s">
        <v>5517</v>
      </c>
      <c r="C1264" s="131" t="s">
        <v>8</v>
      </c>
      <c r="D1264" s="132">
        <v>50.07</v>
      </c>
    </row>
    <row r="1265" spans="1:4" x14ac:dyDescent="0.25">
      <c r="A1265" s="131">
        <v>102963</v>
      </c>
      <c r="B1265" s="131" t="s">
        <v>5518</v>
      </c>
      <c r="C1265" s="131" t="s">
        <v>8</v>
      </c>
      <c r="D1265" s="132">
        <v>83.17</v>
      </c>
    </row>
    <row r="1266" spans="1:4" x14ac:dyDescent="0.25">
      <c r="A1266" s="131">
        <v>102969</v>
      </c>
      <c r="B1266" s="131" t="s">
        <v>28198</v>
      </c>
      <c r="C1266" s="131" t="s">
        <v>8</v>
      </c>
      <c r="D1266" s="132">
        <v>1.17</v>
      </c>
    </row>
    <row r="1267" spans="1:4" x14ac:dyDescent="0.25">
      <c r="A1267" s="131">
        <v>102985</v>
      </c>
      <c r="B1267" s="131" t="s">
        <v>5519</v>
      </c>
      <c r="C1267" s="131" t="s">
        <v>8</v>
      </c>
      <c r="D1267" s="132">
        <v>2.93</v>
      </c>
    </row>
    <row r="1268" spans="1:4" x14ac:dyDescent="0.25">
      <c r="A1268" s="131">
        <v>103156</v>
      </c>
      <c r="B1268" s="131" t="s">
        <v>28199</v>
      </c>
      <c r="C1268" s="131" t="s">
        <v>8</v>
      </c>
      <c r="D1268" s="132">
        <v>2.27</v>
      </c>
    </row>
    <row r="1269" spans="1:4" x14ac:dyDescent="0.25">
      <c r="A1269" s="131">
        <v>103162</v>
      </c>
      <c r="B1269" s="131" t="s">
        <v>28200</v>
      </c>
      <c r="C1269" s="131" t="s">
        <v>8</v>
      </c>
      <c r="D1269" s="132">
        <v>2.76</v>
      </c>
    </row>
    <row r="1270" spans="1:4" x14ac:dyDescent="0.25">
      <c r="A1270" s="131">
        <v>103168</v>
      </c>
      <c r="B1270" s="131" t="s">
        <v>28201</v>
      </c>
      <c r="C1270" s="131" t="s">
        <v>8</v>
      </c>
      <c r="D1270" s="132">
        <v>3.1</v>
      </c>
    </row>
    <row r="1271" spans="1:4" x14ac:dyDescent="0.25">
      <c r="A1271" s="131">
        <v>103174</v>
      </c>
      <c r="B1271" s="131" t="s">
        <v>28202</v>
      </c>
      <c r="C1271" s="131" t="s">
        <v>8</v>
      </c>
      <c r="D1271" s="132">
        <v>8.0399999999999991</v>
      </c>
    </row>
    <row r="1272" spans="1:4" x14ac:dyDescent="0.25">
      <c r="A1272" s="131">
        <v>103180</v>
      </c>
      <c r="B1272" s="131" t="s">
        <v>28203</v>
      </c>
      <c r="C1272" s="131" t="s">
        <v>8</v>
      </c>
      <c r="D1272" s="132">
        <v>17.98</v>
      </c>
    </row>
    <row r="1273" spans="1:4" x14ac:dyDescent="0.25">
      <c r="A1273" s="131">
        <v>103223</v>
      </c>
      <c r="B1273" s="131" t="s">
        <v>28204</v>
      </c>
      <c r="C1273" s="131" t="s">
        <v>8</v>
      </c>
      <c r="D1273" s="132">
        <v>34.42</v>
      </c>
    </row>
    <row r="1274" spans="1:4" x14ac:dyDescent="0.25">
      <c r="A1274" s="131">
        <v>103229</v>
      </c>
      <c r="B1274" s="131" t="s">
        <v>28205</v>
      </c>
      <c r="C1274" s="131" t="s">
        <v>8</v>
      </c>
      <c r="D1274" s="132">
        <v>95.24</v>
      </c>
    </row>
    <row r="1275" spans="1:4" x14ac:dyDescent="0.25">
      <c r="A1275" s="131">
        <v>103235</v>
      </c>
      <c r="B1275" s="131" t="s">
        <v>28206</v>
      </c>
      <c r="C1275" s="131" t="s">
        <v>8</v>
      </c>
      <c r="D1275" s="132">
        <v>100.72</v>
      </c>
    </row>
    <row r="1276" spans="1:4" x14ac:dyDescent="0.25">
      <c r="A1276" s="131">
        <v>103241</v>
      </c>
      <c r="B1276" s="131" t="s">
        <v>28207</v>
      </c>
      <c r="C1276" s="131" t="s">
        <v>8</v>
      </c>
      <c r="D1276" s="132">
        <v>8.42</v>
      </c>
    </row>
    <row r="1277" spans="1:4" x14ac:dyDescent="0.25">
      <c r="A1277" s="131">
        <v>103660</v>
      </c>
      <c r="B1277" s="131" t="s">
        <v>28208</v>
      </c>
      <c r="C1277" s="131" t="s">
        <v>8</v>
      </c>
      <c r="D1277" s="132">
        <v>10.6</v>
      </c>
    </row>
    <row r="1278" spans="1:4" x14ac:dyDescent="0.25">
      <c r="A1278" s="131">
        <v>103666</v>
      </c>
      <c r="B1278" s="131" t="s">
        <v>28209</v>
      </c>
      <c r="C1278" s="131" t="s">
        <v>8</v>
      </c>
      <c r="D1278" s="132">
        <v>158.01</v>
      </c>
    </row>
    <row r="1279" spans="1:4" x14ac:dyDescent="0.25">
      <c r="A1279" s="131">
        <v>103792</v>
      </c>
      <c r="B1279" s="131" t="s">
        <v>14247</v>
      </c>
      <c r="C1279" s="131" t="s">
        <v>8</v>
      </c>
      <c r="D1279" s="132">
        <v>0.26</v>
      </c>
    </row>
    <row r="1280" spans="1:4" x14ac:dyDescent="0.25">
      <c r="A1280" s="131">
        <v>103937</v>
      </c>
      <c r="B1280" s="131" t="s">
        <v>14260</v>
      </c>
      <c r="C1280" s="131" t="s">
        <v>8</v>
      </c>
      <c r="D1280" s="132">
        <v>1.42</v>
      </c>
    </row>
    <row r="1281" spans="1:4" x14ac:dyDescent="0.25">
      <c r="A1281" s="131">
        <v>103943</v>
      </c>
      <c r="B1281" s="131" t="s">
        <v>14261</v>
      </c>
      <c r="C1281" s="131" t="s">
        <v>8</v>
      </c>
      <c r="D1281" s="132">
        <v>1.42</v>
      </c>
    </row>
    <row r="1282" spans="1:4" x14ac:dyDescent="0.25">
      <c r="A1282" s="131">
        <v>104087</v>
      </c>
      <c r="B1282" s="131" t="s">
        <v>14262</v>
      </c>
      <c r="C1282" s="131" t="s">
        <v>8</v>
      </c>
      <c r="D1282" s="132">
        <v>0.05</v>
      </c>
    </row>
    <row r="1283" spans="1:4" x14ac:dyDescent="0.25">
      <c r="A1283" s="131">
        <v>104088</v>
      </c>
      <c r="B1283" s="131" t="s">
        <v>14263</v>
      </c>
      <c r="C1283" s="131" t="s">
        <v>8</v>
      </c>
      <c r="D1283" s="132">
        <v>0.01</v>
      </c>
    </row>
    <row r="1284" spans="1:4" x14ac:dyDescent="0.25">
      <c r="A1284" s="131">
        <v>104089</v>
      </c>
      <c r="B1284" s="131" t="s">
        <v>14264</v>
      </c>
      <c r="C1284" s="131" t="s">
        <v>8</v>
      </c>
      <c r="D1284" s="132">
        <v>7.0000000000000007E-2</v>
      </c>
    </row>
    <row r="1285" spans="1:4" x14ac:dyDescent="0.25">
      <c r="A1285" s="131">
        <v>104090</v>
      </c>
      <c r="B1285" s="131" t="s">
        <v>14265</v>
      </c>
      <c r="C1285" s="131" t="s">
        <v>8</v>
      </c>
      <c r="D1285" s="132">
        <v>0.63</v>
      </c>
    </row>
    <row r="1286" spans="1:4" x14ac:dyDescent="0.25">
      <c r="A1286" s="131">
        <v>104093</v>
      </c>
      <c r="B1286" s="131" t="s">
        <v>14266</v>
      </c>
      <c r="C1286" s="131" t="s">
        <v>8</v>
      </c>
      <c r="D1286" s="132">
        <v>0.08</v>
      </c>
    </row>
    <row r="1287" spans="1:4" x14ac:dyDescent="0.25">
      <c r="A1287" s="131">
        <v>104094</v>
      </c>
      <c r="B1287" s="131" t="s">
        <v>14267</v>
      </c>
      <c r="C1287" s="131" t="s">
        <v>8</v>
      </c>
      <c r="D1287" s="132">
        <v>0.01</v>
      </c>
    </row>
    <row r="1288" spans="1:4" x14ac:dyDescent="0.25">
      <c r="A1288" s="131">
        <v>104095</v>
      </c>
      <c r="B1288" s="131" t="s">
        <v>14268</v>
      </c>
      <c r="C1288" s="131" t="s">
        <v>8</v>
      </c>
      <c r="D1288" s="132">
        <v>0.1</v>
      </c>
    </row>
    <row r="1289" spans="1:4" x14ac:dyDescent="0.25">
      <c r="A1289" s="131">
        <v>104096</v>
      </c>
      <c r="B1289" s="131" t="s">
        <v>14269</v>
      </c>
      <c r="C1289" s="131" t="s">
        <v>8</v>
      </c>
      <c r="D1289" s="132">
        <v>0.87</v>
      </c>
    </row>
    <row r="1290" spans="1:4" x14ac:dyDescent="0.25">
      <c r="A1290" s="131">
        <v>104519</v>
      </c>
      <c r="B1290" s="131" t="s">
        <v>16755</v>
      </c>
      <c r="C1290" s="131" t="s">
        <v>8</v>
      </c>
      <c r="D1290" s="132">
        <v>0.59</v>
      </c>
    </row>
    <row r="1291" spans="1:4" x14ac:dyDescent="0.25">
      <c r="A1291" s="131">
        <v>104655</v>
      </c>
      <c r="B1291" s="131" t="s">
        <v>28210</v>
      </c>
      <c r="C1291" s="131" t="s">
        <v>8</v>
      </c>
      <c r="D1291" s="132">
        <v>0.63</v>
      </c>
    </row>
    <row r="1292" spans="1:4" x14ac:dyDescent="0.25">
      <c r="A1292" s="131">
        <v>104687</v>
      </c>
      <c r="B1292" s="131" t="s">
        <v>28211</v>
      </c>
      <c r="C1292" s="131" t="s">
        <v>8</v>
      </c>
      <c r="D1292" s="132">
        <v>440.95</v>
      </c>
    </row>
    <row r="1293" spans="1:4" x14ac:dyDescent="0.25">
      <c r="A1293" s="131">
        <v>104694</v>
      </c>
      <c r="B1293" s="131" t="s">
        <v>28212</v>
      </c>
      <c r="C1293" s="131" t="s">
        <v>8</v>
      </c>
      <c r="D1293" s="132">
        <v>1.98</v>
      </c>
    </row>
    <row r="1294" spans="1:4" x14ac:dyDescent="0.25">
      <c r="A1294" s="131">
        <v>104703</v>
      </c>
      <c r="B1294" s="131" t="s">
        <v>28913</v>
      </c>
      <c r="C1294" s="131" t="s">
        <v>8</v>
      </c>
      <c r="D1294" s="132">
        <v>90.75</v>
      </c>
    </row>
    <row r="1295" spans="1:4" x14ac:dyDescent="0.25">
      <c r="A1295" s="131">
        <v>104709</v>
      </c>
      <c r="B1295" s="131" t="s">
        <v>28914</v>
      </c>
      <c r="C1295" s="131" t="s">
        <v>8</v>
      </c>
      <c r="D1295" s="133">
        <v>1147.58</v>
      </c>
    </row>
    <row r="1296" spans="1:4" x14ac:dyDescent="0.25">
      <c r="A1296" s="131">
        <v>104715</v>
      </c>
      <c r="B1296" s="131" t="s">
        <v>28915</v>
      </c>
      <c r="C1296" s="131" t="s">
        <v>8</v>
      </c>
      <c r="D1296" s="132">
        <v>88.22</v>
      </c>
    </row>
    <row r="1297" spans="1:4" x14ac:dyDescent="0.25">
      <c r="A1297" s="131">
        <v>92259</v>
      </c>
      <c r="B1297" s="131" t="s">
        <v>1569</v>
      </c>
      <c r="C1297" s="131" t="s">
        <v>15645</v>
      </c>
      <c r="D1297" s="132">
        <v>583.21</v>
      </c>
    </row>
    <row r="1298" spans="1:4" x14ac:dyDescent="0.25">
      <c r="A1298" s="131">
        <v>92260</v>
      </c>
      <c r="B1298" s="131" t="s">
        <v>1570</v>
      </c>
      <c r="C1298" s="131" t="s">
        <v>15645</v>
      </c>
      <c r="D1298" s="132">
        <v>646.75</v>
      </c>
    </row>
    <row r="1299" spans="1:4" x14ac:dyDescent="0.25">
      <c r="A1299" s="131">
        <v>92261</v>
      </c>
      <c r="B1299" s="131" t="s">
        <v>1571</v>
      </c>
      <c r="C1299" s="131" t="s">
        <v>15645</v>
      </c>
      <c r="D1299" s="132">
        <v>708.37</v>
      </c>
    </row>
    <row r="1300" spans="1:4" x14ac:dyDescent="0.25">
      <c r="A1300" s="131">
        <v>92262</v>
      </c>
      <c r="B1300" s="131" t="s">
        <v>1572</v>
      </c>
      <c r="C1300" s="131" t="s">
        <v>15645</v>
      </c>
      <c r="D1300" s="132">
        <v>807.55</v>
      </c>
    </row>
    <row r="1301" spans="1:4" x14ac:dyDescent="0.25">
      <c r="A1301" s="131">
        <v>92539</v>
      </c>
      <c r="B1301" s="131" t="s">
        <v>1573</v>
      </c>
      <c r="C1301" s="131" t="s">
        <v>2</v>
      </c>
      <c r="D1301" s="132">
        <v>101.07</v>
      </c>
    </row>
    <row r="1302" spans="1:4" x14ac:dyDescent="0.25">
      <c r="A1302" s="131">
        <v>92540</v>
      </c>
      <c r="B1302" s="131" t="s">
        <v>1574</v>
      </c>
      <c r="C1302" s="131" t="s">
        <v>2</v>
      </c>
      <c r="D1302" s="132">
        <v>110.77</v>
      </c>
    </row>
    <row r="1303" spans="1:4" x14ac:dyDescent="0.25">
      <c r="A1303" s="131">
        <v>92541</v>
      </c>
      <c r="B1303" s="131" t="s">
        <v>1575</v>
      </c>
      <c r="C1303" s="131" t="s">
        <v>2</v>
      </c>
      <c r="D1303" s="132">
        <v>109.58</v>
      </c>
    </row>
    <row r="1304" spans="1:4" x14ac:dyDescent="0.25">
      <c r="A1304" s="131">
        <v>92542</v>
      </c>
      <c r="B1304" s="131" t="s">
        <v>1576</v>
      </c>
      <c r="C1304" s="131" t="s">
        <v>2</v>
      </c>
      <c r="D1304" s="132">
        <v>131.13999999999999</v>
      </c>
    </row>
    <row r="1305" spans="1:4" x14ac:dyDescent="0.25">
      <c r="A1305" s="131">
        <v>92543</v>
      </c>
      <c r="B1305" s="131" t="s">
        <v>1577</v>
      </c>
      <c r="C1305" s="131" t="s">
        <v>2</v>
      </c>
      <c r="D1305" s="132">
        <v>31.3</v>
      </c>
    </row>
    <row r="1306" spans="1:4" x14ac:dyDescent="0.25">
      <c r="A1306" s="131">
        <v>92544</v>
      </c>
      <c r="B1306" s="131" t="s">
        <v>1578</v>
      </c>
      <c r="C1306" s="131" t="s">
        <v>2</v>
      </c>
      <c r="D1306" s="132">
        <v>24.94</v>
      </c>
    </row>
    <row r="1307" spans="1:4" x14ac:dyDescent="0.25">
      <c r="A1307" s="131">
        <v>92545</v>
      </c>
      <c r="B1307" s="131" t="s">
        <v>1579</v>
      </c>
      <c r="C1307" s="131" t="s">
        <v>15645</v>
      </c>
      <c r="D1307" s="133">
        <v>1263.2</v>
      </c>
    </row>
    <row r="1308" spans="1:4" x14ac:dyDescent="0.25">
      <c r="A1308" s="131">
        <v>92546</v>
      </c>
      <c r="B1308" s="131" t="s">
        <v>1580</v>
      </c>
      <c r="C1308" s="131" t="s">
        <v>15645</v>
      </c>
      <c r="D1308" s="133">
        <v>1546.04</v>
      </c>
    </row>
    <row r="1309" spans="1:4" x14ac:dyDescent="0.25">
      <c r="A1309" s="131">
        <v>92547</v>
      </c>
      <c r="B1309" s="131" t="s">
        <v>1581</v>
      </c>
      <c r="C1309" s="131" t="s">
        <v>15645</v>
      </c>
      <c r="D1309" s="133">
        <v>1648.32</v>
      </c>
    </row>
    <row r="1310" spans="1:4" x14ac:dyDescent="0.25">
      <c r="A1310" s="131">
        <v>92548</v>
      </c>
      <c r="B1310" s="131" t="s">
        <v>1582</v>
      </c>
      <c r="C1310" s="131" t="s">
        <v>15645</v>
      </c>
      <c r="D1310" s="133">
        <v>1834.54</v>
      </c>
    </row>
    <row r="1311" spans="1:4" x14ac:dyDescent="0.25">
      <c r="A1311" s="131">
        <v>92549</v>
      </c>
      <c r="B1311" s="131" t="s">
        <v>1583</v>
      </c>
      <c r="C1311" s="131" t="s">
        <v>15645</v>
      </c>
      <c r="D1311" s="133">
        <v>2261.9899999999998</v>
      </c>
    </row>
    <row r="1312" spans="1:4" x14ac:dyDescent="0.25">
      <c r="A1312" s="131">
        <v>92550</v>
      </c>
      <c r="B1312" s="131" t="s">
        <v>1584</v>
      </c>
      <c r="C1312" s="131" t="s">
        <v>15645</v>
      </c>
      <c r="D1312" s="133">
        <v>2757.64</v>
      </c>
    </row>
    <row r="1313" spans="1:4" x14ac:dyDescent="0.25">
      <c r="A1313" s="131">
        <v>92551</v>
      </c>
      <c r="B1313" s="131" t="s">
        <v>1585</v>
      </c>
      <c r="C1313" s="131" t="s">
        <v>15645</v>
      </c>
      <c r="D1313" s="133">
        <v>2889.56</v>
      </c>
    </row>
    <row r="1314" spans="1:4" x14ac:dyDescent="0.25">
      <c r="A1314" s="131">
        <v>92552</v>
      </c>
      <c r="B1314" s="131" t="s">
        <v>1586</v>
      </c>
      <c r="C1314" s="131" t="s">
        <v>15645</v>
      </c>
      <c r="D1314" s="133">
        <v>3141.09</v>
      </c>
    </row>
    <row r="1315" spans="1:4" x14ac:dyDescent="0.25">
      <c r="A1315" s="131">
        <v>92553</v>
      </c>
      <c r="B1315" s="131" t="s">
        <v>1587</v>
      </c>
      <c r="C1315" s="131" t="s">
        <v>15645</v>
      </c>
      <c r="D1315" s="133">
        <v>3580.09</v>
      </c>
    </row>
    <row r="1316" spans="1:4" x14ac:dyDescent="0.25">
      <c r="A1316" s="131">
        <v>92554</v>
      </c>
      <c r="B1316" s="131" t="s">
        <v>1588</v>
      </c>
      <c r="C1316" s="131" t="s">
        <v>15645</v>
      </c>
      <c r="D1316" s="133">
        <v>3731.49</v>
      </c>
    </row>
    <row r="1317" spans="1:4" x14ac:dyDescent="0.25">
      <c r="A1317" s="131">
        <v>92555</v>
      </c>
      <c r="B1317" s="131" t="s">
        <v>1589</v>
      </c>
      <c r="C1317" s="131" t="s">
        <v>15645</v>
      </c>
      <c r="D1317" s="133">
        <v>1242.79</v>
      </c>
    </row>
    <row r="1318" spans="1:4" x14ac:dyDescent="0.25">
      <c r="A1318" s="131">
        <v>92556</v>
      </c>
      <c r="B1318" s="131" t="s">
        <v>1590</v>
      </c>
      <c r="C1318" s="131" t="s">
        <v>15645</v>
      </c>
      <c r="D1318" s="133">
        <v>1510.28</v>
      </c>
    </row>
    <row r="1319" spans="1:4" x14ac:dyDescent="0.25">
      <c r="A1319" s="131">
        <v>92557</v>
      </c>
      <c r="B1319" s="131" t="s">
        <v>1591</v>
      </c>
      <c r="C1319" s="131" t="s">
        <v>15645</v>
      </c>
      <c r="D1319" s="133">
        <v>1612.55</v>
      </c>
    </row>
    <row r="1320" spans="1:4" x14ac:dyDescent="0.25">
      <c r="A1320" s="131">
        <v>92558</v>
      </c>
      <c r="B1320" s="131" t="s">
        <v>1592</v>
      </c>
      <c r="C1320" s="131" t="s">
        <v>15645</v>
      </c>
      <c r="D1320" s="133">
        <v>1814.13</v>
      </c>
    </row>
    <row r="1321" spans="1:4" x14ac:dyDescent="0.25">
      <c r="A1321" s="131">
        <v>92559</v>
      </c>
      <c r="B1321" s="131" t="s">
        <v>1593</v>
      </c>
      <c r="C1321" s="131" t="s">
        <v>15645</v>
      </c>
      <c r="D1321" s="133">
        <v>2223.9899999999998</v>
      </c>
    </row>
    <row r="1322" spans="1:4" x14ac:dyDescent="0.25">
      <c r="A1322" s="131">
        <v>92560</v>
      </c>
      <c r="B1322" s="131" t="s">
        <v>1594</v>
      </c>
      <c r="C1322" s="131" t="s">
        <v>15645</v>
      </c>
      <c r="D1322" s="133">
        <v>2705.88</v>
      </c>
    </row>
    <row r="1323" spans="1:4" x14ac:dyDescent="0.25">
      <c r="A1323" s="131">
        <v>92561</v>
      </c>
      <c r="B1323" s="131" t="s">
        <v>1595</v>
      </c>
      <c r="C1323" s="131" t="s">
        <v>15645</v>
      </c>
      <c r="D1323" s="133">
        <v>2839.21</v>
      </c>
    </row>
    <row r="1324" spans="1:4" x14ac:dyDescent="0.25">
      <c r="A1324" s="131">
        <v>92562</v>
      </c>
      <c r="B1324" s="131" t="s">
        <v>1596</v>
      </c>
      <c r="C1324" s="131" t="s">
        <v>15645</v>
      </c>
      <c r="D1324" s="133">
        <v>3054.98</v>
      </c>
    </row>
    <row r="1325" spans="1:4" x14ac:dyDescent="0.25">
      <c r="A1325" s="131">
        <v>92563</v>
      </c>
      <c r="B1325" s="131" t="s">
        <v>1597</v>
      </c>
      <c r="C1325" s="131" t="s">
        <v>15645</v>
      </c>
      <c r="D1325" s="133">
        <v>3479.4</v>
      </c>
    </row>
    <row r="1326" spans="1:4" x14ac:dyDescent="0.25">
      <c r="A1326" s="131">
        <v>92564</v>
      </c>
      <c r="B1326" s="131" t="s">
        <v>1598</v>
      </c>
      <c r="C1326" s="131" t="s">
        <v>15645</v>
      </c>
      <c r="D1326" s="133">
        <v>3608.16</v>
      </c>
    </row>
    <row r="1327" spans="1:4" x14ac:dyDescent="0.25">
      <c r="A1327" s="131">
        <v>100379</v>
      </c>
      <c r="B1327" s="131" t="s">
        <v>1599</v>
      </c>
      <c r="C1327" s="131" t="s">
        <v>2</v>
      </c>
      <c r="D1327" s="132">
        <v>47.26</v>
      </c>
    </row>
    <row r="1328" spans="1:4" x14ac:dyDescent="0.25">
      <c r="A1328" s="131">
        <v>100380</v>
      </c>
      <c r="B1328" s="131" t="s">
        <v>1600</v>
      </c>
      <c r="C1328" s="131" t="s">
        <v>2</v>
      </c>
      <c r="D1328" s="132">
        <v>61.29</v>
      </c>
    </row>
    <row r="1329" spans="1:4" x14ac:dyDescent="0.25">
      <c r="A1329" s="131">
        <v>100381</v>
      </c>
      <c r="B1329" s="131" t="s">
        <v>1601</v>
      </c>
      <c r="C1329" s="131" t="s">
        <v>2</v>
      </c>
      <c r="D1329" s="132">
        <v>67.91</v>
      </c>
    </row>
    <row r="1330" spans="1:4" x14ac:dyDescent="0.25">
      <c r="A1330" s="131">
        <v>100383</v>
      </c>
      <c r="B1330" s="131" t="s">
        <v>1602</v>
      </c>
      <c r="C1330" s="131" t="s">
        <v>2</v>
      </c>
      <c r="D1330" s="132">
        <v>33.33</v>
      </c>
    </row>
    <row r="1331" spans="1:4" x14ac:dyDescent="0.25">
      <c r="A1331" s="131">
        <v>100384</v>
      </c>
      <c r="B1331" s="131" t="s">
        <v>1603</v>
      </c>
      <c r="C1331" s="131" t="s">
        <v>2</v>
      </c>
      <c r="D1331" s="132">
        <v>34.659999999999997</v>
      </c>
    </row>
    <row r="1332" spans="1:4" x14ac:dyDescent="0.25">
      <c r="A1332" s="131">
        <v>100385</v>
      </c>
      <c r="B1332" s="131" t="s">
        <v>1604</v>
      </c>
      <c r="C1332" s="131" t="s">
        <v>2</v>
      </c>
      <c r="D1332" s="132">
        <v>43.09</v>
      </c>
    </row>
    <row r="1333" spans="1:4" x14ac:dyDescent="0.25">
      <c r="A1333" s="131">
        <v>100386</v>
      </c>
      <c r="B1333" s="131" t="s">
        <v>1605</v>
      </c>
      <c r="C1333" s="131" t="s">
        <v>2</v>
      </c>
      <c r="D1333" s="132">
        <v>54.63</v>
      </c>
    </row>
    <row r="1334" spans="1:4" x14ac:dyDescent="0.25">
      <c r="A1334" s="131">
        <v>100387</v>
      </c>
      <c r="B1334" s="131" t="s">
        <v>1606</v>
      </c>
      <c r="C1334" s="131" t="s">
        <v>2</v>
      </c>
      <c r="D1334" s="132">
        <v>67.11</v>
      </c>
    </row>
    <row r="1335" spans="1:4" x14ac:dyDescent="0.25">
      <c r="A1335" s="131">
        <v>100388</v>
      </c>
      <c r="B1335" s="131" t="s">
        <v>1607</v>
      </c>
      <c r="C1335" s="131" t="s">
        <v>2</v>
      </c>
      <c r="D1335" s="132">
        <v>23.14</v>
      </c>
    </row>
    <row r="1336" spans="1:4" x14ac:dyDescent="0.25">
      <c r="A1336" s="131">
        <v>100389</v>
      </c>
      <c r="B1336" s="131" t="s">
        <v>1608</v>
      </c>
      <c r="C1336" s="131" t="s">
        <v>2</v>
      </c>
      <c r="D1336" s="132">
        <v>19.66</v>
      </c>
    </row>
    <row r="1337" spans="1:4" x14ac:dyDescent="0.25">
      <c r="A1337" s="131">
        <v>100390</v>
      </c>
      <c r="B1337" s="131" t="s">
        <v>1609</v>
      </c>
      <c r="C1337" s="131" t="s">
        <v>2</v>
      </c>
      <c r="D1337" s="132">
        <v>26.9</v>
      </c>
    </row>
    <row r="1338" spans="1:4" x14ac:dyDescent="0.25">
      <c r="A1338" s="131">
        <v>100391</v>
      </c>
      <c r="B1338" s="131" t="s">
        <v>1610</v>
      </c>
      <c r="C1338" s="131" t="s">
        <v>2</v>
      </c>
      <c r="D1338" s="132">
        <v>22.15</v>
      </c>
    </row>
    <row r="1339" spans="1:4" x14ac:dyDescent="0.25">
      <c r="A1339" s="131">
        <v>100392</v>
      </c>
      <c r="B1339" s="131" t="s">
        <v>1611</v>
      </c>
      <c r="C1339" s="131" t="s">
        <v>2</v>
      </c>
      <c r="D1339" s="132">
        <v>18.2</v>
      </c>
    </row>
    <row r="1340" spans="1:4" x14ac:dyDescent="0.25">
      <c r="A1340" s="131">
        <v>100393</v>
      </c>
      <c r="B1340" s="131" t="s">
        <v>1612</v>
      </c>
      <c r="C1340" s="131" t="s">
        <v>2</v>
      </c>
      <c r="D1340" s="132">
        <v>22.6</v>
      </c>
    </row>
    <row r="1341" spans="1:4" x14ac:dyDescent="0.25">
      <c r="A1341" s="131">
        <v>100394</v>
      </c>
      <c r="B1341" s="131" t="s">
        <v>1613</v>
      </c>
      <c r="C1341" s="131" t="s">
        <v>2</v>
      </c>
      <c r="D1341" s="132">
        <v>21.17</v>
      </c>
    </row>
    <row r="1342" spans="1:4" x14ac:dyDescent="0.25">
      <c r="A1342" s="131">
        <v>100395</v>
      </c>
      <c r="B1342" s="131" t="s">
        <v>1614</v>
      </c>
      <c r="C1342" s="131" t="s">
        <v>2</v>
      </c>
      <c r="D1342" s="132">
        <v>26.39</v>
      </c>
    </row>
    <row r="1343" spans="1:4" x14ac:dyDescent="0.25">
      <c r="A1343" s="131">
        <v>94189</v>
      </c>
      <c r="B1343" s="131" t="s">
        <v>1615</v>
      </c>
      <c r="C1343" s="131" t="s">
        <v>2</v>
      </c>
      <c r="D1343" s="132">
        <v>38.97</v>
      </c>
    </row>
    <row r="1344" spans="1:4" x14ac:dyDescent="0.25">
      <c r="A1344" s="131">
        <v>94192</v>
      </c>
      <c r="B1344" s="131" t="s">
        <v>1616</v>
      </c>
      <c r="C1344" s="131" t="s">
        <v>2</v>
      </c>
      <c r="D1344" s="132">
        <v>41.47</v>
      </c>
    </row>
    <row r="1345" spans="1:4" x14ac:dyDescent="0.25">
      <c r="A1345" s="131">
        <v>94195</v>
      </c>
      <c r="B1345" s="131" t="s">
        <v>1617</v>
      </c>
      <c r="C1345" s="131" t="s">
        <v>2</v>
      </c>
      <c r="D1345" s="132">
        <v>43.82</v>
      </c>
    </row>
    <row r="1346" spans="1:4" x14ac:dyDescent="0.25">
      <c r="A1346" s="131">
        <v>94198</v>
      </c>
      <c r="B1346" s="131" t="s">
        <v>1618</v>
      </c>
      <c r="C1346" s="131" t="s">
        <v>2</v>
      </c>
      <c r="D1346" s="132">
        <v>47.14</v>
      </c>
    </row>
    <row r="1347" spans="1:4" x14ac:dyDescent="0.25">
      <c r="A1347" s="131">
        <v>94201</v>
      </c>
      <c r="B1347" s="131" t="s">
        <v>1619</v>
      </c>
      <c r="C1347" s="131" t="s">
        <v>2</v>
      </c>
      <c r="D1347" s="132">
        <v>61.88</v>
      </c>
    </row>
    <row r="1348" spans="1:4" x14ac:dyDescent="0.25">
      <c r="A1348" s="131">
        <v>94204</v>
      </c>
      <c r="B1348" s="131" t="s">
        <v>1620</v>
      </c>
      <c r="C1348" s="131" t="s">
        <v>2</v>
      </c>
      <c r="D1348" s="132">
        <v>67.510000000000005</v>
      </c>
    </row>
    <row r="1349" spans="1:4" x14ac:dyDescent="0.25">
      <c r="A1349" s="131">
        <v>94224</v>
      </c>
      <c r="B1349" s="131" t="s">
        <v>1621</v>
      </c>
      <c r="C1349" s="131" t="s">
        <v>3</v>
      </c>
      <c r="D1349" s="132">
        <v>25.19</v>
      </c>
    </row>
    <row r="1350" spans="1:4" x14ac:dyDescent="0.25">
      <c r="A1350" s="131">
        <v>94226</v>
      </c>
      <c r="B1350" s="131" t="s">
        <v>1622</v>
      </c>
      <c r="C1350" s="131" t="s">
        <v>2</v>
      </c>
      <c r="D1350" s="132">
        <v>21.25</v>
      </c>
    </row>
    <row r="1351" spans="1:4" x14ac:dyDescent="0.25">
      <c r="A1351" s="131">
        <v>94232</v>
      </c>
      <c r="B1351" s="131" t="s">
        <v>1623</v>
      </c>
      <c r="C1351" s="131" t="s">
        <v>15645</v>
      </c>
      <c r="D1351" s="132">
        <v>2.87</v>
      </c>
    </row>
    <row r="1352" spans="1:4" x14ac:dyDescent="0.25">
      <c r="A1352" s="131">
        <v>94440</v>
      </c>
      <c r="B1352" s="131" t="s">
        <v>1624</v>
      </c>
      <c r="C1352" s="131" t="s">
        <v>2</v>
      </c>
      <c r="D1352" s="132">
        <v>43.82</v>
      </c>
    </row>
    <row r="1353" spans="1:4" x14ac:dyDescent="0.25">
      <c r="A1353" s="131">
        <v>94441</v>
      </c>
      <c r="B1353" s="131" t="s">
        <v>1625</v>
      </c>
      <c r="C1353" s="131" t="s">
        <v>2</v>
      </c>
      <c r="D1353" s="132">
        <v>47.14</v>
      </c>
    </row>
    <row r="1354" spans="1:4" x14ac:dyDescent="0.25">
      <c r="A1354" s="131">
        <v>94442</v>
      </c>
      <c r="B1354" s="131" t="s">
        <v>1626</v>
      </c>
      <c r="C1354" s="131" t="s">
        <v>2</v>
      </c>
      <c r="D1354" s="132">
        <v>43.82</v>
      </c>
    </row>
    <row r="1355" spans="1:4" x14ac:dyDescent="0.25">
      <c r="A1355" s="131">
        <v>94443</v>
      </c>
      <c r="B1355" s="131" t="s">
        <v>1627</v>
      </c>
      <c r="C1355" s="131" t="s">
        <v>2</v>
      </c>
      <c r="D1355" s="132">
        <v>47.14</v>
      </c>
    </row>
    <row r="1356" spans="1:4" x14ac:dyDescent="0.25">
      <c r="A1356" s="131">
        <v>94445</v>
      </c>
      <c r="B1356" s="131" t="s">
        <v>1628</v>
      </c>
      <c r="C1356" s="131" t="s">
        <v>2</v>
      </c>
      <c r="D1356" s="132">
        <v>61.88</v>
      </c>
    </row>
    <row r="1357" spans="1:4" x14ac:dyDescent="0.25">
      <c r="A1357" s="131">
        <v>94446</v>
      </c>
      <c r="B1357" s="131" t="s">
        <v>1629</v>
      </c>
      <c r="C1357" s="131" t="s">
        <v>2</v>
      </c>
      <c r="D1357" s="132">
        <v>67.510000000000005</v>
      </c>
    </row>
    <row r="1358" spans="1:4" x14ac:dyDescent="0.25">
      <c r="A1358" s="131">
        <v>94447</v>
      </c>
      <c r="B1358" s="131" t="s">
        <v>1630</v>
      </c>
      <c r="C1358" s="131" t="s">
        <v>2</v>
      </c>
      <c r="D1358" s="132">
        <v>61.88</v>
      </c>
    </row>
    <row r="1359" spans="1:4" x14ac:dyDescent="0.25">
      <c r="A1359" s="131">
        <v>94448</v>
      </c>
      <c r="B1359" s="131" t="s">
        <v>1631</v>
      </c>
      <c r="C1359" s="131" t="s">
        <v>2</v>
      </c>
      <c r="D1359" s="132">
        <v>67.510000000000005</v>
      </c>
    </row>
    <row r="1360" spans="1:4" x14ac:dyDescent="0.25">
      <c r="A1360" s="131">
        <v>94207</v>
      </c>
      <c r="B1360" s="131" t="s">
        <v>1632</v>
      </c>
      <c r="C1360" s="131" t="s">
        <v>2</v>
      </c>
      <c r="D1360" s="132">
        <v>41.73</v>
      </c>
    </row>
    <row r="1361" spans="1:4" x14ac:dyDescent="0.25">
      <c r="A1361" s="131">
        <v>94210</v>
      </c>
      <c r="B1361" s="131" t="s">
        <v>1633</v>
      </c>
      <c r="C1361" s="131" t="s">
        <v>2</v>
      </c>
      <c r="D1361" s="132">
        <v>44.22</v>
      </c>
    </row>
    <row r="1362" spans="1:4" x14ac:dyDescent="0.25">
      <c r="A1362" s="131">
        <v>94218</v>
      </c>
      <c r="B1362" s="131" t="s">
        <v>15646</v>
      </c>
      <c r="C1362" s="131" t="s">
        <v>2</v>
      </c>
      <c r="D1362" s="132">
        <v>102.76</v>
      </c>
    </row>
    <row r="1363" spans="1:4" x14ac:dyDescent="0.25">
      <c r="A1363" s="131">
        <v>94213</v>
      </c>
      <c r="B1363" s="131" t="s">
        <v>1634</v>
      </c>
      <c r="C1363" s="131" t="s">
        <v>2</v>
      </c>
      <c r="D1363" s="132">
        <v>55.47</v>
      </c>
    </row>
    <row r="1364" spans="1:4" x14ac:dyDescent="0.25">
      <c r="A1364" s="131">
        <v>94216</v>
      </c>
      <c r="B1364" s="131" t="s">
        <v>1635</v>
      </c>
      <c r="C1364" s="131" t="s">
        <v>2</v>
      </c>
      <c r="D1364" s="132">
        <v>149.13999999999999</v>
      </c>
    </row>
    <row r="1365" spans="1:4" x14ac:dyDescent="0.25">
      <c r="A1365" s="131">
        <v>104807</v>
      </c>
      <c r="B1365" s="131" t="s">
        <v>29237</v>
      </c>
      <c r="C1365" s="131" t="s">
        <v>2</v>
      </c>
      <c r="D1365" s="132">
        <v>269.91000000000003</v>
      </c>
    </row>
    <row r="1366" spans="1:4" x14ac:dyDescent="0.25">
      <c r="A1366" s="131">
        <v>104809</v>
      </c>
      <c r="B1366" s="131" t="s">
        <v>29238</v>
      </c>
      <c r="C1366" s="131" t="s">
        <v>2</v>
      </c>
      <c r="D1366" s="132">
        <v>208.46</v>
      </c>
    </row>
    <row r="1367" spans="1:4" x14ac:dyDescent="0.25">
      <c r="A1367" s="131">
        <v>104810</v>
      </c>
      <c r="B1367" s="131" t="s">
        <v>29239</v>
      </c>
      <c r="C1367" s="131" t="s">
        <v>2</v>
      </c>
      <c r="D1367" s="132">
        <v>113.91</v>
      </c>
    </row>
    <row r="1368" spans="1:4" x14ac:dyDescent="0.25">
      <c r="A1368" s="131">
        <v>104811</v>
      </c>
      <c r="B1368" s="131" t="s">
        <v>29240</v>
      </c>
      <c r="C1368" s="131" t="s">
        <v>2</v>
      </c>
      <c r="D1368" s="132">
        <v>272.05</v>
      </c>
    </row>
    <row r="1369" spans="1:4" x14ac:dyDescent="0.25">
      <c r="A1369" s="131">
        <v>104812</v>
      </c>
      <c r="B1369" s="131" t="s">
        <v>29241</v>
      </c>
      <c r="C1369" s="131" t="s">
        <v>2</v>
      </c>
      <c r="D1369" s="132">
        <v>180.13</v>
      </c>
    </row>
    <row r="1370" spans="1:4" x14ac:dyDescent="0.25">
      <c r="A1370" s="131">
        <v>104813</v>
      </c>
      <c r="B1370" s="131" t="s">
        <v>29242</v>
      </c>
      <c r="C1370" s="131" t="s">
        <v>2</v>
      </c>
      <c r="D1370" s="132">
        <v>161.19999999999999</v>
      </c>
    </row>
    <row r="1371" spans="1:4" x14ac:dyDescent="0.25">
      <c r="A1371" s="131">
        <v>104814</v>
      </c>
      <c r="B1371" s="131" t="s">
        <v>29243</v>
      </c>
      <c r="C1371" s="131" t="s">
        <v>2</v>
      </c>
      <c r="D1371" s="132">
        <v>82.96</v>
      </c>
    </row>
    <row r="1372" spans="1:4" x14ac:dyDescent="0.25">
      <c r="A1372" s="131">
        <v>104815</v>
      </c>
      <c r="B1372" s="131" t="s">
        <v>29244</v>
      </c>
      <c r="C1372" s="131" t="s">
        <v>2</v>
      </c>
      <c r="D1372" s="132">
        <v>166.46</v>
      </c>
    </row>
    <row r="1373" spans="1:4" x14ac:dyDescent="0.25">
      <c r="A1373" s="131">
        <v>104808</v>
      </c>
      <c r="B1373" s="131" t="s">
        <v>29245</v>
      </c>
      <c r="C1373" s="131" t="s">
        <v>2</v>
      </c>
      <c r="D1373" s="132">
        <v>190.46</v>
      </c>
    </row>
    <row r="1374" spans="1:4" x14ac:dyDescent="0.25">
      <c r="A1374" s="131">
        <v>104816</v>
      </c>
      <c r="B1374" s="131" t="s">
        <v>29246</v>
      </c>
      <c r="C1374" s="131" t="s">
        <v>2</v>
      </c>
      <c r="D1374" s="133">
        <v>1703.48</v>
      </c>
    </row>
    <row r="1375" spans="1:4" x14ac:dyDescent="0.25">
      <c r="A1375" s="131">
        <v>104817</v>
      </c>
      <c r="B1375" s="131" t="s">
        <v>29247</v>
      </c>
      <c r="C1375" s="131" t="s">
        <v>2</v>
      </c>
      <c r="D1375" s="132">
        <v>220.93</v>
      </c>
    </row>
    <row r="1376" spans="1:4" x14ac:dyDescent="0.25">
      <c r="A1376" s="131">
        <v>104819</v>
      </c>
      <c r="B1376" s="131" t="s">
        <v>29248</v>
      </c>
      <c r="C1376" s="131" t="s">
        <v>2</v>
      </c>
      <c r="D1376" s="132">
        <v>217.03</v>
      </c>
    </row>
    <row r="1377" spans="1:4" x14ac:dyDescent="0.25">
      <c r="A1377" s="131">
        <v>104821</v>
      </c>
      <c r="B1377" s="131" t="s">
        <v>29249</v>
      </c>
      <c r="C1377" s="131" t="s">
        <v>2</v>
      </c>
      <c r="D1377" s="132">
        <v>238.4</v>
      </c>
    </row>
    <row r="1378" spans="1:4" x14ac:dyDescent="0.25">
      <c r="A1378" s="131">
        <v>104822</v>
      </c>
      <c r="B1378" s="131" t="s">
        <v>29250</v>
      </c>
      <c r="C1378" s="131" t="s">
        <v>2</v>
      </c>
      <c r="D1378" s="132">
        <v>283.31</v>
      </c>
    </row>
    <row r="1379" spans="1:4" x14ac:dyDescent="0.25">
      <c r="A1379" s="131">
        <v>104823</v>
      </c>
      <c r="B1379" s="131" t="s">
        <v>29251</v>
      </c>
      <c r="C1379" s="131" t="s">
        <v>2</v>
      </c>
      <c r="D1379" s="132">
        <v>255.09</v>
      </c>
    </row>
    <row r="1380" spans="1:4" x14ac:dyDescent="0.25">
      <c r="A1380" s="131">
        <v>94219</v>
      </c>
      <c r="B1380" s="131" t="s">
        <v>1636</v>
      </c>
      <c r="C1380" s="131" t="s">
        <v>3</v>
      </c>
      <c r="D1380" s="132">
        <v>35.299999999999997</v>
      </c>
    </row>
    <row r="1381" spans="1:4" x14ac:dyDescent="0.25">
      <c r="A1381" s="131">
        <v>94220</v>
      </c>
      <c r="B1381" s="131" t="s">
        <v>1637</v>
      </c>
      <c r="C1381" s="131" t="s">
        <v>3</v>
      </c>
      <c r="D1381" s="132">
        <v>53.69</v>
      </c>
    </row>
    <row r="1382" spans="1:4" x14ac:dyDescent="0.25">
      <c r="A1382" s="131">
        <v>94221</v>
      </c>
      <c r="B1382" s="131" t="s">
        <v>1638</v>
      </c>
      <c r="C1382" s="131" t="s">
        <v>3</v>
      </c>
      <c r="D1382" s="132">
        <v>28.76</v>
      </c>
    </row>
    <row r="1383" spans="1:4" x14ac:dyDescent="0.25">
      <c r="A1383" s="131">
        <v>94222</v>
      </c>
      <c r="B1383" s="131" t="s">
        <v>1639</v>
      </c>
      <c r="C1383" s="131" t="s">
        <v>3</v>
      </c>
      <c r="D1383" s="132">
        <v>47.15</v>
      </c>
    </row>
    <row r="1384" spans="1:4" x14ac:dyDescent="0.25">
      <c r="A1384" s="131">
        <v>94223</v>
      </c>
      <c r="B1384" s="131" t="s">
        <v>1640</v>
      </c>
      <c r="C1384" s="131" t="s">
        <v>3</v>
      </c>
      <c r="D1384" s="132">
        <v>73.53</v>
      </c>
    </row>
    <row r="1385" spans="1:4" x14ac:dyDescent="0.25">
      <c r="A1385" s="131">
        <v>94451</v>
      </c>
      <c r="B1385" s="131" t="s">
        <v>1641</v>
      </c>
      <c r="C1385" s="131" t="s">
        <v>3</v>
      </c>
      <c r="D1385" s="132">
        <v>81.3</v>
      </c>
    </row>
    <row r="1386" spans="1:4" x14ac:dyDescent="0.25">
      <c r="A1386" s="131">
        <v>100325</v>
      </c>
      <c r="B1386" s="131" t="s">
        <v>1642</v>
      </c>
      <c r="C1386" s="131" t="s">
        <v>3</v>
      </c>
      <c r="D1386" s="132">
        <v>79.02</v>
      </c>
    </row>
    <row r="1387" spans="1:4" x14ac:dyDescent="0.25">
      <c r="A1387" s="131">
        <v>100327</v>
      </c>
      <c r="B1387" s="131" t="s">
        <v>1643</v>
      </c>
      <c r="C1387" s="131" t="s">
        <v>3</v>
      </c>
      <c r="D1387" s="132">
        <v>60.05</v>
      </c>
    </row>
    <row r="1388" spans="1:4" x14ac:dyDescent="0.25">
      <c r="A1388" s="131">
        <v>100328</v>
      </c>
      <c r="B1388" s="131" t="s">
        <v>1644</v>
      </c>
      <c r="C1388" s="131" t="s">
        <v>2</v>
      </c>
      <c r="D1388" s="132">
        <v>15.17</v>
      </c>
    </row>
    <row r="1389" spans="1:4" x14ac:dyDescent="0.25">
      <c r="A1389" s="131">
        <v>100329</v>
      </c>
      <c r="B1389" s="131" t="s">
        <v>1645</v>
      </c>
      <c r="C1389" s="131" t="s">
        <v>2</v>
      </c>
      <c r="D1389" s="132">
        <v>18.489999999999998</v>
      </c>
    </row>
    <row r="1390" spans="1:4" x14ac:dyDescent="0.25">
      <c r="A1390" s="131">
        <v>100330</v>
      </c>
      <c r="B1390" s="131" t="s">
        <v>1646</v>
      </c>
      <c r="C1390" s="131" t="s">
        <v>2</v>
      </c>
      <c r="D1390" s="132">
        <v>20.59</v>
      </c>
    </row>
    <row r="1391" spans="1:4" x14ac:dyDescent="0.25">
      <c r="A1391" s="131">
        <v>100331</v>
      </c>
      <c r="B1391" s="131" t="s">
        <v>1647</v>
      </c>
      <c r="C1391" s="131" t="s">
        <v>2</v>
      </c>
      <c r="D1391" s="132">
        <v>26.25</v>
      </c>
    </row>
    <row r="1392" spans="1:4" x14ac:dyDescent="0.25">
      <c r="A1392" s="131">
        <v>100434</v>
      </c>
      <c r="B1392" s="131" t="s">
        <v>1648</v>
      </c>
      <c r="C1392" s="131" t="s">
        <v>3</v>
      </c>
      <c r="D1392" s="132">
        <v>167.73</v>
      </c>
    </row>
    <row r="1393" spans="1:4" x14ac:dyDescent="0.25">
      <c r="A1393" s="131">
        <v>100435</v>
      </c>
      <c r="B1393" s="131" t="s">
        <v>1649</v>
      </c>
      <c r="C1393" s="131" t="s">
        <v>3</v>
      </c>
      <c r="D1393" s="132">
        <v>52.22</v>
      </c>
    </row>
    <row r="1394" spans="1:4" x14ac:dyDescent="0.25">
      <c r="A1394" s="131">
        <v>94227</v>
      </c>
      <c r="B1394" s="131" t="s">
        <v>1650</v>
      </c>
      <c r="C1394" s="131" t="s">
        <v>3</v>
      </c>
      <c r="D1394" s="132">
        <v>64.849999999999994</v>
      </c>
    </row>
    <row r="1395" spans="1:4" x14ac:dyDescent="0.25">
      <c r="A1395" s="131">
        <v>94228</v>
      </c>
      <c r="B1395" s="131" t="s">
        <v>1651</v>
      </c>
      <c r="C1395" s="131" t="s">
        <v>3</v>
      </c>
      <c r="D1395" s="132">
        <v>89.15</v>
      </c>
    </row>
    <row r="1396" spans="1:4" x14ac:dyDescent="0.25">
      <c r="A1396" s="131">
        <v>94229</v>
      </c>
      <c r="B1396" s="131" t="s">
        <v>1652</v>
      </c>
      <c r="C1396" s="131" t="s">
        <v>3</v>
      </c>
      <c r="D1396" s="132">
        <v>172.92</v>
      </c>
    </row>
    <row r="1397" spans="1:4" x14ac:dyDescent="0.25">
      <c r="A1397" s="131">
        <v>94231</v>
      </c>
      <c r="B1397" s="131" t="s">
        <v>1653</v>
      </c>
      <c r="C1397" s="131" t="s">
        <v>3</v>
      </c>
      <c r="D1397" s="132">
        <v>52.41</v>
      </c>
    </row>
    <row r="1398" spans="1:4" x14ac:dyDescent="0.25">
      <c r="A1398" s="131">
        <v>94449</v>
      </c>
      <c r="B1398" s="131" t="s">
        <v>1654</v>
      </c>
      <c r="C1398" s="131" t="s">
        <v>2</v>
      </c>
      <c r="D1398" s="132">
        <v>79.53</v>
      </c>
    </row>
    <row r="1399" spans="1:4" x14ac:dyDescent="0.25">
      <c r="A1399" s="131">
        <v>92255</v>
      </c>
      <c r="B1399" s="131" t="s">
        <v>1655</v>
      </c>
      <c r="C1399" s="131" t="s">
        <v>15645</v>
      </c>
      <c r="D1399" s="132">
        <v>196.64</v>
      </c>
    </row>
    <row r="1400" spans="1:4" x14ac:dyDescent="0.25">
      <c r="A1400" s="131">
        <v>92256</v>
      </c>
      <c r="B1400" s="131" t="s">
        <v>1656</v>
      </c>
      <c r="C1400" s="131" t="s">
        <v>15645</v>
      </c>
      <c r="D1400" s="132">
        <v>239.56</v>
      </c>
    </row>
    <row r="1401" spans="1:4" x14ac:dyDescent="0.25">
      <c r="A1401" s="131">
        <v>92257</v>
      </c>
      <c r="B1401" s="131" t="s">
        <v>1657</v>
      </c>
      <c r="C1401" s="131" t="s">
        <v>15645</v>
      </c>
      <c r="D1401" s="132">
        <v>281.98</v>
      </c>
    </row>
    <row r="1402" spans="1:4" x14ac:dyDescent="0.25">
      <c r="A1402" s="131">
        <v>92258</v>
      </c>
      <c r="B1402" s="131" t="s">
        <v>1658</v>
      </c>
      <c r="C1402" s="131" t="s">
        <v>15645</v>
      </c>
      <c r="D1402" s="132">
        <v>350.19</v>
      </c>
    </row>
    <row r="1403" spans="1:4" x14ac:dyDescent="0.25">
      <c r="A1403" s="131">
        <v>92568</v>
      </c>
      <c r="B1403" s="131" t="s">
        <v>1659</v>
      </c>
      <c r="C1403" s="131" t="s">
        <v>2</v>
      </c>
      <c r="D1403" s="132">
        <v>122.91</v>
      </c>
    </row>
    <row r="1404" spans="1:4" x14ac:dyDescent="0.25">
      <c r="A1404" s="131">
        <v>92569</v>
      </c>
      <c r="B1404" s="131" t="s">
        <v>1660</v>
      </c>
      <c r="C1404" s="131" t="s">
        <v>2</v>
      </c>
      <c r="D1404" s="132">
        <v>68.599999999999994</v>
      </c>
    </row>
    <row r="1405" spans="1:4" x14ac:dyDescent="0.25">
      <c r="A1405" s="131">
        <v>92570</v>
      </c>
      <c r="B1405" s="131" t="s">
        <v>1661</v>
      </c>
      <c r="C1405" s="131" t="s">
        <v>2</v>
      </c>
      <c r="D1405" s="132">
        <v>43.62</v>
      </c>
    </row>
    <row r="1406" spans="1:4" x14ac:dyDescent="0.25">
      <c r="A1406" s="131">
        <v>92571</v>
      </c>
      <c r="B1406" s="131" t="s">
        <v>1662</v>
      </c>
      <c r="C1406" s="131" t="s">
        <v>2</v>
      </c>
      <c r="D1406" s="132">
        <v>131.16999999999999</v>
      </c>
    </row>
    <row r="1407" spans="1:4" x14ac:dyDescent="0.25">
      <c r="A1407" s="131">
        <v>92572</v>
      </c>
      <c r="B1407" s="131" t="s">
        <v>1663</v>
      </c>
      <c r="C1407" s="131" t="s">
        <v>2</v>
      </c>
      <c r="D1407" s="132">
        <v>78.760000000000005</v>
      </c>
    </row>
    <row r="1408" spans="1:4" x14ac:dyDescent="0.25">
      <c r="A1408" s="131">
        <v>92573</v>
      </c>
      <c r="B1408" s="131" t="s">
        <v>1664</v>
      </c>
      <c r="C1408" s="131" t="s">
        <v>2</v>
      </c>
      <c r="D1408" s="132">
        <v>47.15</v>
      </c>
    </row>
    <row r="1409" spans="1:4" x14ac:dyDescent="0.25">
      <c r="A1409" s="131">
        <v>92574</v>
      </c>
      <c r="B1409" s="131" t="s">
        <v>1665</v>
      </c>
      <c r="C1409" s="131" t="s">
        <v>2</v>
      </c>
      <c r="D1409" s="132">
        <v>124.96</v>
      </c>
    </row>
    <row r="1410" spans="1:4" x14ac:dyDescent="0.25">
      <c r="A1410" s="131">
        <v>92575</v>
      </c>
      <c r="B1410" s="131" t="s">
        <v>1666</v>
      </c>
      <c r="C1410" s="131" t="s">
        <v>2</v>
      </c>
      <c r="D1410" s="132">
        <v>62.87</v>
      </c>
    </row>
    <row r="1411" spans="1:4" x14ac:dyDescent="0.25">
      <c r="A1411" s="131">
        <v>92576</v>
      </c>
      <c r="B1411" s="131" t="s">
        <v>1667</v>
      </c>
      <c r="C1411" s="131" t="s">
        <v>2</v>
      </c>
      <c r="D1411" s="132">
        <v>34.6</v>
      </c>
    </row>
    <row r="1412" spans="1:4" x14ac:dyDescent="0.25">
      <c r="A1412" s="131">
        <v>92577</v>
      </c>
      <c r="B1412" s="131" t="s">
        <v>1668</v>
      </c>
      <c r="C1412" s="131" t="s">
        <v>2</v>
      </c>
      <c r="D1412" s="132">
        <v>133.65</v>
      </c>
    </row>
    <row r="1413" spans="1:4" x14ac:dyDescent="0.25">
      <c r="A1413" s="131">
        <v>92578</v>
      </c>
      <c r="B1413" s="131" t="s">
        <v>1669</v>
      </c>
      <c r="C1413" s="131" t="s">
        <v>2</v>
      </c>
      <c r="D1413" s="132">
        <v>67.72</v>
      </c>
    </row>
    <row r="1414" spans="1:4" x14ac:dyDescent="0.25">
      <c r="A1414" s="131">
        <v>92579</v>
      </c>
      <c r="B1414" s="131" t="s">
        <v>1670</v>
      </c>
      <c r="C1414" s="131" t="s">
        <v>2</v>
      </c>
      <c r="D1414" s="132">
        <v>37.409999999999997</v>
      </c>
    </row>
    <row r="1415" spans="1:4" x14ac:dyDescent="0.25">
      <c r="A1415" s="131">
        <v>92580</v>
      </c>
      <c r="B1415" s="131" t="s">
        <v>1671</v>
      </c>
      <c r="C1415" s="131" t="s">
        <v>2</v>
      </c>
      <c r="D1415" s="132">
        <v>46.52</v>
      </c>
    </row>
    <row r="1416" spans="1:4" x14ac:dyDescent="0.25">
      <c r="A1416" s="131">
        <v>92581</v>
      </c>
      <c r="B1416" s="131" t="s">
        <v>1672</v>
      </c>
      <c r="C1416" s="131" t="s">
        <v>2</v>
      </c>
      <c r="D1416" s="132">
        <v>48.43</v>
      </c>
    </row>
    <row r="1417" spans="1:4" x14ac:dyDescent="0.25">
      <c r="A1417" s="131">
        <v>92582</v>
      </c>
      <c r="B1417" s="131" t="s">
        <v>857</v>
      </c>
      <c r="C1417" s="131" t="s">
        <v>15645</v>
      </c>
      <c r="D1417" s="132">
        <v>696.41</v>
      </c>
    </row>
    <row r="1418" spans="1:4" x14ac:dyDescent="0.25">
      <c r="A1418" s="131">
        <v>92584</v>
      </c>
      <c r="B1418" s="131" t="s">
        <v>858</v>
      </c>
      <c r="C1418" s="131" t="s">
        <v>15645</v>
      </c>
      <c r="D1418" s="132">
        <v>811.24</v>
      </c>
    </row>
    <row r="1419" spans="1:4" x14ac:dyDescent="0.25">
      <c r="A1419" s="131">
        <v>92586</v>
      </c>
      <c r="B1419" s="131" t="s">
        <v>859</v>
      </c>
      <c r="C1419" s="131" t="s">
        <v>15645</v>
      </c>
      <c r="D1419" s="132">
        <v>926.08</v>
      </c>
    </row>
    <row r="1420" spans="1:4" x14ac:dyDescent="0.25">
      <c r="A1420" s="131">
        <v>92588</v>
      </c>
      <c r="B1420" s="131" t="s">
        <v>860</v>
      </c>
      <c r="C1420" s="131" t="s">
        <v>15645</v>
      </c>
      <c r="D1420" s="133">
        <v>1170.25</v>
      </c>
    </row>
    <row r="1421" spans="1:4" x14ac:dyDescent="0.25">
      <c r="A1421" s="131">
        <v>92590</v>
      </c>
      <c r="B1421" s="131" t="s">
        <v>861</v>
      </c>
      <c r="C1421" s="131" t="s">
        <v>15645</v>
      </c>
      <c r="D1421" s="133">
        <v>1285.08</v>
      </c>
    </row>
    <row r="1422" spans="1:4" x14ac:dyDescent="0.25">
      <c r="A1422" s="131">
        <v>92592</v>
      </c>
      <c r="B1422" s="131" t="s">
        <v>862</v>
      </c>
      <c r="C1422" s="131" t="s">
        <v>15645</v>
      </c>
      <c r="D1422" s="133">
        <v>1442.34</v>
      </c>
    </row>
    <row r="1423" spans="1:4" x14ac:dyDescent="0.25">
      <c r="A1423" s="131">
        <v>92594</v>
      </c>
      <c r="B1423" s="131" t="s">
        <v>863</v>
      </c>
      <c r="C1423" s="131" t="s">
        <v>15645</v>
      </c>
      <c r="D1423" s="133">
        <v>1672.65</v>
      </c>
    </row>
    <row r="1424" spans="1:4" x14ac:dyDescent="0.25">
      <c r="A1424" s="131">
        <v>92596</v>
      </c>
      <c r="B1424" s="131" t="s">
        <v>864</v>
      </c>
      <c r="C1424" s="131" t="s">
        <v>15645</v>
      </c>
      <c r="D1424" s="133">
        <v>1860.61</v>
      </c>
    </row>
    <row r="1425" spans="1:4" x14ac:dyDescent="0.25">
      <c r="A1425" s="131">
        <v>92598</v>
      </c>
      <c r="B1425" s="131" t="s">
        <v>865</v>
      </c>
      <c r="C1425" s="131" t="s">
        <v>15645</v>
      </c>
      <c r="D1425" s="133">
        <v>1975.45</v>
      </c>
    </row>
    <row r="1426" spans="1:4" x14ac:dyDescent="0.25">
      <c r="A1426" s="131">
        <v>92600</v>
      </c>
      <c r="B1426" s="131" t="s">
        <v>866</v>
      </c>
      <c r="C1426" s="131" t="s">
        <v>15645</v>
      </c>
      <c r="D1426" s="133">
        <v>2119.35</v>
      </c>
    </row>
    <row r="1427" spans="1:4" x14ac:dyDescent="0.25">
      <c r="A1427" s="131">
        <v>92602</v>
      </c>
      <c r="B1427" s="131" t="s">
        <v>27929</v>
      </c>
      <c r="C1427" s="131" t="s">
        <v>15645</v>
      </c>
      <c r="D1427" s="132">
        <v>696.41</v>
      </c>
    </row>
    <row r="1428" spans="1:4" x14ac:dyDescent="0.25">
      <c r="A1428" s="131">
        <v>92604</v>
      </c>
      <c r="B1428" s="131" t="s">
        <v>867</v>
      </c>
      <c r="C1428" s="131" t="s">
        <v>15645</v>
      </c>
      <c r="D1428" s="132">
        <v>782.18</v>
      </c>
    </row>
    <row r="1429" spans="1:4" x14ac:dyDescent="0.25">
      <c r="A1429" s="131">
        <v>92606</v>
      </c>
      <c r="B1429" s="131" t="s">
        <v>868</v>
      </c>
      <c r="C1429" s="131" t="s">
        <v>15645</v>
      </c>
      <c r="D1429" s="132">
        <v>897.02</v>
      </c>
    </row>
    <row r="1430" spans="1:4" x14ac:dyDescent="0.25">
      <c r="A1430" s="131">
        <v>92608</v>
      </c>
      <c r="B1430" s="131" t="s">
        <v>869</v>
      </c>
      <c r="C1430" s="131" t="s">
        <v>15645</v>
      </c>
      <c r="D1430" s="133">
        <v>1112.1300000000001</v>
      </c>
    </row>
    <row r="1431" spans="1:4" x14ac:dyDescent="0.25">
      <c r="A1431" s="131">
        <v>92610</v>
      </c>
      <c r="B1431" s="131" t="s">
        <v>870</v>
      </c>
      <c r="C1431" s="131" t="s">
        <v>15645</v>
      </c>
      <c r="D1431" s="133">
        <v>1226.96</v>
      </c>
    </row>
    <row r="1432" spans="1:4" x14ac:dyDescent="0.25">
      <c r="A1432" s="131">
        <v>92612</v>
      </c>
      <c r="B1432" s="131" t="s">
        <v>871</v>
      </c>
      <c r="C1432" s="131" t="s">
        <v>15645</v>
      </c>
      <c r="D1432" s="133">
        <v>1384.22</v>
      </c>
    </row>
    <row r="1433" spans="1:4" x14ac:dyDescent="0.25">
      <c r="A1433" s="131">
        <v>92614</v>
      </c>
      <c r="B1433" s="131" t="s">
        <v>872</v>
      </c>
      <c r="C1433" s="131" t="s">
        <v>15645</v>
      </c>
      <c r="D1433" s="133">
        <v>1556.41</v>
      </c>
    </row>
    <row r="1434" spans="1:4" x14ac:dyDescent="0.25">
      <c r="A1434" s="131">
        <v>92616</v>
      </c>
      <c r="B1434" s="131" t="s">
        <v>873</v>
      </c>
      <c r="C1434" s="131" t="s">
        <v>15645</v>
      </c>
      <c r="D1434" s="133">
        <v>1773.43</v>
      </c>
    </row>
    <row r="1435" spans="1:4" x14ac:dyDescent="0.25">
      <c r="A1435" s="131">
        <v>92618</v>
      </c>
      <c r="B1435" s="131" t="s">
        <v>874</v>
      </c>
      <c r="C1435" s="131" t="s">
        <v>15645</v>
      </c>
      <c r="D1435" s="133">
        <v>1888.27</v>
      </c>
    </row>
    <row r="1436" spans="1:4" x14ac:dyDescent="0.25">
      <c r="A1436" s="131">
        <v>92620</v>
      </c>
      <c r="B1436" s="131" t="s">
        <v>875</v>
      </c>
      <c r="C1436" s="131" t="s">
        <v>15645</v>
      </c>
      <c r="D1436" s="133">
        <v>2003.1</v>
      </c>
    </row>
    <row r="1437" spans="1:4" x14ac:dyDescent="0.25">
      <c r="A1437" s="131">
        <v>100357</v>
      </c>
      <c r="B1437" s="131" t="s">
        <v>1673</v>
      </c>
      <c r="C1437" s="131" t="s">
        <v>15645</v>
      </c>
      <c r="D1437" s="133">
        <v>1321.74</v>
      </c>
    </row>
    <row r="1438" spans="1:4" x14ac:dyDescent="0.25">
      <c r="A1438" s="131">
        <v>100358</v>
      </c>
      <c r="B1438" s="131" t="s">
        <v>1674</v>
      </c>
      <c r="C1438" s="131" t="s">
        <v>15645</v>
      </c>
      <c r="D1438" s="133">
        <v>1756.96</v>
      </c>
    </row>
    <row r="1439" spans="1:4" x14ac:dyDescent="0.25">
      <c r="A1439" s="131">
        <v>100359</v>
      </c>
      <c r="B1439" s="131" t="s">
        <v>1675</v>
      </c>
      <c r="C1439" s="131" t="s">
        <v>15645</v>
      </c>
      <c r="D1439" s="133">
        <v>1861.92</v>
      </c>
    </row>
    <row r="1440" spans="1:4" x14ac:dyDescent="0.25">
      <c r="A1440" s="131">
        <v>100360</v>
      </c>
      <c r="B1440" s="131" t="s">
        <v>1676</v>
      </c>
      <c r="C1440" s="131" t="s">
        <v>15645</v>
      </c>
      <c r="D1440" s="133">
        <v>2069.83</v>
      </c>
    </row>
    <row r="1441" spans="1:4" x14ac:dyDescent="0.25">
      <c r="A1441" s="131">
        <v>100361</v>
      </c>
      <c r="B1441" s="131" t="s">
        <v>1677</v>
      </c>
      <c r="C1441" s="131" t="s">
        <v>15645</v>
      </c>
      <c r="D1441" s="133">
        <v>2550.3200000000002</v>
      </c>
    </row>
    <row r="1442" spans="1:4" x14ac:dyDescent="0.25">
      <c r="A1442" s="131">
        <v>100362</v>
      </c>
      <c r="B1442" s="131" t="s">
        <v>1678</v>
      </c>
      <c r="C1442" s="131" t="s">
        <v>15645</v>
      </c>
      <c r="D1442" s="133">
        <v>3341.55</v>
      </c>
    </row>
    <row r="1443" spans="1:4" x14ac:dyDescent="0.25">
      <c r="A1443" s="131">
        <v>100363</v>
      </c>
      <c r="B1443" s="131" t="s">
        <v>1679</v>
      </c>
      <c r="C1443" s="131" t="s">
        <v>15645</v>
      </c>
      <c r="D1443" s="133">
        <v>3468.32</v>
      </c>
    </row>
    <row r="1444" spans="1:4" x14ac:dyDescent="0.25">
      <c r="A1444" s="131">
        <v>100364</v>
      </c>
      <c r="B1444" s="131" t="s">
        <v>1680</v>
      </c>
      <c r="C1444" s="131" t="s">
        <v>15645</v>
      </c>
      <c r="D1444" s="133">
        <v>3773.68</v>
      </c>
    </row>
    <row r="1445" spans="1:4" x14ac:dyDescent="0.25">
      <c r="A1445" s="131">
        <v>100365</v>
      </c>
      <c r="B1445" s="131" t="s">
        <v>1681</v>
      </c>
      <c r="C1445" s="131" t="s">
        <v>15645</v>
      </c>
      <c r="D1445" s="133">
        <v>4330.7</v>
      </c>
    </row>
    <row r="1446" spans="1:4" x14ac:dyDescent="0.25">
      <c r="A1446" s="131">
        <v>100366</v>
      </c>
      <c r="B1446" s="131" t="s">
        <v>1682</v>
      </c>
      <c r="C1446" s="131" t="s">
        <v>15645</v>
      </c>
      <c r="D1446" s="133">
        <v>4676.3500000000004</v>
      </c>
    </row>
    <row r="1447" spans="1:4" x14ac:dyDescent="0.25">
      <c r="A1447" s="131">
        <v>100367</v>
      </c>
      <c r="B1447" s="131" t="s">
        <v>1683</v>
      </c>
      <c r="C1447" s="131" t="s">
        <v>15645</v>
      </c>
      <c r="D1447" s="133">
        <v>1280.92</v>
      </c>
    </row>
    <row r="1448" spans="1:4" x14ac:dyDescent="0.25">
      <c r="A1448" s="131">
        <v>100368</v>
      </c>
      <c r="B1448" s="131" t="s">
        <v>1684</v>
      </c>
      <c r="C1448" s="131" t="s">
        <v>15645</v>
      </c>
      <c r="D1448" s="133">
        <v>1706.61</v>
      </c>
    </row>
    <row r="1449" spans="1:4" x14ac:dyDescent="0.25">
      <c r="A1449" s="131">
        <v>100369</v>
      </c>
      <c r="B1449" s="131" t="s">
        <v>1685</v>
      </c>
      <c r="C1449" s="131" t="s">
        <v>15645</v>
      </c>
      <c r="D1449" s="133">
        <v>1811.58</v>
      </c>
    </row>
    <row r="1450" spans="1:4" x14ac:dyDescent="0.25">
      <c r="A1450" s="131">
        <v>100370</v>
      </c>
      <c r="B1450" s="131" t="s">
        <v>1686</v>
      </c>
      <c r="C1450" s="131" t="s">
        <v>15645</v>
      </c>
      <c r="D1450" s="133">
        <v>2175.48</v>
      </c>
    </row>
    <row r="1451" spans="1:4" x14ac:dyDescent="0.25">
      <c r="A1451" s="131">
        <v>100371</v>
      </c>
      <c r="B1451" s="131" t="s">
        <v>1687</v>
      </c>
      <c r="C1451" s="131" t="s">
        <v>15645</v>
      </c>
      <c r="D1451" s="133">
        <v>2416.06</v>
      </c>
    </row>
    <row r="1452" spans="1:4" x14ac:dyDescent="0.25">
      <c r="A1452" s="131">
        <v>100372</v>
      </c>
      <c r="B1452" s="131" t="s">
        <v>1688</v>
      </c>
      <c r="C1452" s="131" t="s">
        <v>15645</v>
      </c>
      <c r="D1452" s="133">
        <v>3111.5</v>
      </c>
    </row>
    <row r="1453" spans="1:4" x14ac:dyDescent="0.25">
      <c r="A1453" s="131">
        <v>100373</v>
      </c>
      <c r="B1453" s="131" t="s">
        <v>1689</v>
      </c>
      <c r="C1453" s="131" t="s">
        <v>15645</v>
      </c>
      <c r="D1453" s="133">
        <v>3238.82</v>
      </c>
    </row>
    <row r="1454" spans="1:4" x14ac:dyDescent="0.25">
      <c r="A1454" s="131">
        <v>100374</v>
      </c>
      <c r="B1454" s="131" t="s">
        <v>1690</v>
      </c>
      <c r="C1454" s="131" t="s">
        <v>15645</v>
      </c>
      <c r="D1454" s="133">
        <v>3472.61</v>
      </c>
    </row>
    <row r="1455" spans="1:4" x14ac:dyDescent="0.25">
      <c r="A1455" s="131">
        <v>100375</v>
      </c>
      <c r="B1455" s="131" t="s">
        <v>1691</v>
      </c>
      <c r="C1455" s="131" t="s">
        <v>15645</v>
      </c>
      <c r="D1455" s="133">
        <v>3880.72</v>
      </c>
    </row>
    <row r="1456" spans="1:4" x14ac:dyDescent="0.25">
      <c r="A1456" s="131">
        <v>100376</v>
      </c>
      <c r="B1456" s="131" t="s">
        <v>1692</v>
      </c>
      <c r="C1456" s="131" t="s">
        <v>15645</v>
      </c>
      <c r="D1456" s="133">
        <v>3779.88</v>
      </c>
    </row>
    <row r="1457" spans="1:4" x14ac:dyDescent="0.25">
      <c r="A1457" s="131">
        <v>100377</v>
      </c>
      <c r="B1457" s="131" t="s">
        <v>1693</v>
      </c>
      <c r="C1457" s="131" t="s">
        <v>4</v>
      </c>
      <c r="D1457" s="132">
        <v>11.47</v>
      </c>
    </row>
    <row r="1458" spans="1:4" x14ac:dyDescent="0.25">
      <c r="A1458" s="131">
        <v>100378</v>
      </c>
      <c r="B1458" s="131" t="s">
        <v>1694</v>
      </c>
      <c r="C1458" s="131" t="s">
        <v>4</v>
      </c>
      <c r="D1458" s="132">
        <v>10.57</v>
      </c>
    </row>
    <row r="1459" spans="1:4" x14ac:dyDescent="0.25">
      <c r="A1459" s="131">
        <v>100382</v>
      </c>
      <c r="B1459" s="131" t="s">
        <v>1695</v>
      </c>
      <c r="C1459" s="131" t="s">
        <v>2</v>
      </c>
      <c r="D1459" s="132">
        <v>30.95</v>
      </c>
    </row>
    <row r="1460" spans="1:4" x14ac:dyDescent="0.25">
      <c r="A1460" s="131">
        <v>104314</v>
      </c>
      <c r="B1460" s="131" t="s">
        <v>15647</v>
      </c>
      <c r="C1460" s="131" t="s">
        <v>4</v>
      </c>
      <c r="D1460" s="132">
        <v>10.72</v>
      </c>
    </row>
    <row r="1461" spans="1:4" x14ac:dyDescent="0.25">
      <c r="A1461" s="131">
        <v>94444</v>
      </c>
      <c r="B1461" s="131" t="s">
        <v>1696</v>
      </c>
      <c r="C1461" s="131" t="s">
        <v>2</v>
      </c>
      <c r="D1461" s="132">
        <v>521.27</v>
      </c>
    </row>
    <row r="1462" spans="1:4" x14ac:dyDescent="0.25">
      <c r="A1462" s="131">
        <v>104482</v>
      </c>
      <c r="B1462" s="131" t="s">
        <v>16756</v>
      </c>
      <c r="C1462" s="131" t="s">
        <v>8</v>
      </c>
      <c r="D1462" s="132">
        <v>28.52</v>
      </c>
    </row>
    <row r="1463" spans="1:4" x14ac:dyDescent="0.25">
      <c r="A1463" s="131">
        <v>104184</v>
      </c>
      <c r="B1463" s="131" t="s">
        <v>16757</v>
      </c>
      <c r="C1463" s="131" t="s">
        <v>15645</v>
      </c>
      <c r="D1463" s="132">
        <v>28.67</v>
      </c>
    </row>
    <row r="1464" spans="1:4" x14ac:dyDescent="0.25">
      <c r="A1464" s="131">
        <v>104185</v>
      </c>
      <c r="B1464" s="131" t="s">
        <v>16758</v>
      </c>
      <c r="C1464" s="131" t="s">
        <v>15645</v>
      </c>
      <c r="D1464" s="132">
        <v>23.97</v>
      </c>
    </row>
    <row r="1465" spans="1:4" x14ac:dyDescent="0.25">
      <c r="A1465" s="131">
        <v>104189</v>
      </c>
      <c r="B1465" s="131" t="s">
        <v>16759</v>
      </c>
      <c r="C1465" s="131" t="s">
        <v>39</v>
      </c>
      <c r="D1465" s="132">
        <v>145.55000000000001</v>
      </c>
    </row>
    <row r="1466" spans="1:4" x14ac:dyDescent="0.25">
      <c r="A1466" s="131">
        <v>104190</v>
      </c>
      <c r="B1466" s="131" t="s">
        <v>16760</v>
      </c>
      <c r="C1466" s="131" t="s">
        <v>15645</v>
      </c>
      <c r="D1466" s="132">
        <v>641.91999999999996</v>
      </c>
    </row>
    <row r="1467" spans="1:4" x14ac:dyDescent="0.25">
      <c r="A1467" s="131">
        <v>102661</v>
      </c>
      <c r="B1467" s="131" t="s">
        <v>4956</v>
      </c>
      <c r="C1467" s="131" t="s">
        <v>3</v>
      </c>
      <c r="D1467" s="132">
        <v>34.03</v>
      </c>
    </row>
    <row r="1468" spans="1:4" x14ac:dyDescent="0.25">
      <c r="A1468" s="131">
        <v>102662</v>
      </c>
      <c r="B1468" s="131" t="s">
        <v>16060</v>
      </c>
      <c r="C1468" s="131" t="s">
        <v>3</v>
      </c>
      <c r="D1468" s="132">
        <v>91.11</v>
      </c>
    </row>
    <row r="1469" spans="1:4" x14ac:dyDescent="0.25">
      <c r="A1469" s="131">
        <v>102663</v>
      </c>
      <c r="B1469" s="131" t="s">
        <v>4957</v>
      </c>
      <c r="C1469" s="131" t="s">
        <v>3</v>
      </c>
      <c r="D1469" s="132">
        <v>78.03</v>
      </c>
    </row>
    <row r="1470" spans="1:4" x14ac:dyDescent="0.25">
      <c r="A1470" s="131">
        <v>102664</v>
      </c>
      <c r="B1470" s="131" t="s">
        <v>4958</v>
      </c>
      <c r="C1470" s="131" t="s">
        <v>3</v>
      </c>
      <c r="D1470" s="132">
        <v>47.67</v>
      </c>
    </row>
    <row r="1471" spans="1:4" x14ac:dyDescent="0.25">
      <c r="A1471" s="131">
        <v>102665</v>
      </c>
      <c r="B1471" s="131" t="s">
        <v>4959</v>
      </c>
      <c r="C1471" s="131" t="s">
        <v>3</v>
      </c>
      <c r="D1471" s="132">
        <v>27.49</v>
      </c>
    </row>
    <row r="1472" spans="1:4" x14ac:dyDescent="0.25">
      <c r="A1472" s="131">
        <v>102666</v>
      </c>
      <c r="B1472" s="131" t="s">
        <v>4960</v>
      </c>
      <c r="C1472" s="131" t="s">
        <v>3</v>
      </c>
      <c r="D1472" s="132">
        <v>57.73</v>
      </c>
    </row>
    <row r="1473" spans="1:4" x14ac:dyDescent="0.25">
      <c r="A1473" s="131">
        <v>102668</v>
      </c>
      <c r="B1473" s="131" t="s">
        <v>16061</v>
      </c>
      <c r="C1473" s="131" t="s">
        <v>3</v>
      </c>
      <c r="D1473" s="132">
        <v>114.82</v>
      </c>
    </row>
    <row r="1474" spans="1:4" x14ac:dyDescent="0.25">
      <c r="A1474" s="131">
        <v>102669</v>
      </c>
      <c r="B1474" s="131" t="s">
        <v>4961</v>
      </c>
      <c r="C1474" s="131" t="s">
        <v>3</v>
      </c>
      <c r="D1474" s="132">
        <v>101.19</v>
      </c>
    </row>
    <row r="1475" spans="1:4" x14ac:dyDescent="0.25">
      <c r="A1475" s="131">
        <v>102670</v>
      </c>
      <c r="B1475" s="131" t="s">
        <v>4962</v>
      </c>
      <c r="C1475" s="131" t="s">
        <v>3</v>
      </c>
      <c r="D1475" s="132">
        <v>103.3</v>
      </c>
    </row>
    <row r="1476" spans="1:4" x14ac:dyDescent="0.25">
      <c r="A1476" s="131">
        <v>102672</v>
      </c>
      <c r="B1476" s="131" t="s">
        <v>16062</v>
      </c>
      <c r="C1476" s="131" t="s">
        <v>3</v>
      </c>
      <c r="D1476" s="132">
        <v>173.94</v>
      </c>
    </row>
    <row r="1477" spans="1:4" x14ac:dyDescent="0.25">
      <c r="A1477" s="131">
        <v>102673</v>
      </c>
      <c r="B1477" s="131" t="s">
        <v>4963</v>
      </c>
      <c r="C1477" s="131" t="s">
        <v>3</v>
      </c>
      <c r="D1477" s="132">
        <v>175.78</v>
      </c>
    </row>
    <row r="1478" spans="1:4" x14ac:dyDescent="0.25">
      <c r="A1478" s="131">
        <v>102674</v>
      </c>
      <c r="B1478" s="131" t="s">
        <v>4964</v>
      </c>
      <c r="C1478" s="131" t="s">
        <v>3</v>
      </c>
      <c r="D1478" s="132">
        <v>113.57</v>
      </c>
    </row>
    <row r="1479" spans="1:4" x14ac:dyDescent="0.25">
      <c r="A1479" s="131">
        <v>102676</v>
      </c>
      <c r="B1479" s="131" t="s">
        <v>16063</v>
      </c>
      <c r="C1479" s="131" t="s">
        <v>3</v>
      </c>
      <c r="D1479" s="132">
        <v>174.65</v>
      </c>
    </row>
    <row r="1480" spans="1:4" x14ac:dyDescent="0.25">
      <c r="A1480" s="131">
        <v>102677</v>
      </c>
      <c r="B1480" s="131" t="s">
        <v>4965</v>
      </c>
      <c r="C1480" s="131" t="s">
        <v>3</v>
      </c>
      <c r="D1480" s="132">
        <v>164.33</v>
      </c>
    </row>
    <row r="1481" spans="1:4" x14ac:dyDescent="0.25">
      <c r="A1481" s="131">
        <v>102678</v>
      </c>
      <c r="B1481" s="131" t="s">
        <v>4966</v>
      </c>
      <c r="C1481" s="131" t="s">
        <v>3</v>
      </c>
      <c r="D1481" s="132">
        <v>144.22999999999999</v>
      </c>
    </row>
    <row r="1482" spans="1:4" x14ac:dyDescent="0.25">
      <c r="A1482" s="131">
        <v>102679</v>
      </c>
      <c r="B1482" s="131" t="s">
        <v>4967</v>
      </c>
      <c r="C1482" s="131" t="s">
        <v>3</v>
      </c>
      <c r="D1482" s="132">
        <v>159.97</v>
      </c>
    </row>
    <row r="1483" spans="1:4" x14ac:dyDescent="0.25">
      <c r="A1483" s="131">
        <v>102680</v>
      </c>
      <c r="B1483" s="131" t="s">
        <v>4968</v>
      </c>
      <c r="C1483" s="131" t="s">
        <v>3</v>
      </c>
      <c r="D1483" s="132">
        <v>155.65</v>
      </c>
    </row>
    <row r="1484" spans="1:4" x14ac:dyDescent="0.25">
      <c r="A1484" s="131">
        <v>102681</v>
      </c>
      <c r="B1484" s="131" t="s">
        <v>16064</v>
      </c>
      <c r="C1484" s="131" t="s">
        <v>3</v>
      </c>
      <c r="D1484" s="132">
        <v>216.73</v>
      </c>
    </row>
    <row r="1485" spans="1:4" x14ac:dyDescent="0.25">
      <c r="A1485" s="131">
        <v>102683</v>
      </c>
      <c r="B1485" s="131" t="s">
        <v>4969</v>
      </c>
      <c r="C1485" s="131" t="s">
        <v>3</v>
      </c>
      <c r="D1485" s="132">
        <v>210.51</v>
      </c>
    </row>
    <row r="1486" spans="1:4" x14ac:dyDescent="0.25">
      <c r="A1486" s="131">
        <v>102684</v>
      </c>
      <c r="B1486" s="131" t="s">
        <v>4970</v>
      </c>
      <c r="C1486" s="131" t="s">
        <v>3</v>
      </c>
      <c r="D1486" s="132">
        <v>171.39</v>
      </c>
    </row>
    <row r="1487" spans="1:4" x14ac:dyDescent="0.25">
      <c r="A1487" s="131">
        <v>102685</v>
      </c>
      <c r="B1487" s="131" t="s">
        <v>16065</v>
      </c>
      <c r="C1487" s="131" t="s">
        <v>3</v>
      </c>
      <c r="D1487" s="132">
        <v>232.49</v>
      </c>
    </row>
    <row r="1488" spans="1:4" x14ac:dyDescent="0.25">
      <c r="A1488" s="131">
        <v>102687</v>
      </c>
      <c r="B1488" s="131" t="s">
        <v>4971</v>
      </c>
      <c r="C1488" s="131" t="s">
        <v>3</v>
      </c>
      <c r="D1488" s="132">
        <v>221.61</v>
      </c>
    </row>
    <row r="1489" spans="1:4" x14ac:dyDescent="0.25">
      <c r="A1489" s="131">
        <v>102688</v>
      </c>
      <c r="B1489" s="131" t="s">
        <v>29252</v>
      </c>
      <c r="C1489" s="131" t="s">
        <v>3</v>
      </c>
      <c r="D1489" s="132">
        <v>39.950000000000003</v>
      </c>
    </row>
    <row r="1490" spans="1:4" x14ac:dyDescent="0.25">
      <c r="A1490" s="131">
        <v>102689</v>
      </c>
      <c r="B1490" s="131" t="s">
        <v>29253</v>
      </c>
      <c r="C1490" s="131" t="s">
        <v>3</v>
      </c>
      <c r="D1490" s="132">
        <v>94.57</v>
      </c>
    </row>
    <row r="1491" spans="1:4" x14ac:dyDescent="0.25">
      <c r="A1491" s="131">
        <v>102690</v>
      </c>
      <c r="B1491" s="131" t="s">
        <v>4972</v>
      </c>
      <c r="C1491" s="131" t="s">
        <v>3</v>
      </c>
      <c r="D1491" s="132">
        <v>63.64</v>
      </c>
    </row>
    <row r="1492" spans="1:4" x14ac:dyDescent="0.25">
      <c r="A1492" s="131">
        <v>102693</v>
      </c>
      <c r="B1492" s="131" t="s">
        <v>29254</v>
      </c>
      <c r="C1492" s="131" t="s">
        <v>3</v>
      </c>
      <c r="D1492" s="132">
        <v>118.27</v>
      </c>
    </row>
    <row r="1493" spans="1:4" x14ac:dyDescent="0.25">
      <c r="A1493" s="131">
        <v>102694</v>
      </c>
      <c r="B1493" s="131" t="s">
        <v>29255</v>
      </c>
      <c r="C1493" s="131" t="s">
        <v>3</v>
      </c>
      <c r="D1493" s="132">
        <v>77.180000000000007</v>
      </c>
    </row>
    <row r="1494" spans="1:4" x14ac:dyDescent="0.25">
      <c r="A1494" s="131">
        <v>102696</v>
      </c>
      <c r="B1494" s="131" t="s">
        <v>29256</v>
      </c>
      <c r="C1494" s="131" t="s">
        <v>3</v>
      </c>
      <c r="D1494" s="132">
        <v>131.87</v>
      </c>
    </row>
    <row r="1495" spans="1:4" x14ac:dyDescent="0.25">
      <c r="A1495" s="131">
        <v>102697</v>
      </c>
      <c r="B1495" s="131" t="s">
        <v>29257</v>
      </c>
      <c r="C1495" s="131" t="s">
        <v>3</v>
      </c>
      <c r="D1495" s="132">
        <v>114.1</v>
      </c>
    </row>
    <row r="1496" spans="1:4" x14ac:dyDescent="0.25">
      <c r="A1496" s="131">
        <v>102703</v>
      </c>
      <c r="B1496" s="131" t="s">
        <v>29258</v>
      </c>
      <c r="C1496" s="131" t="s">
        <v>3</v>
      </c>
      <c r="D1496" s="132">
        <v>168.8</v>
      </c>
    </row>
    <row r="1497" spans="1:4" x14ac:dyDescent="0.25">
      <c r="A1497" s="131">
        <v>102704</v>
      </c>
      <c r="B1497" s="131" t="s">
        <v>4973</v>
      </c>
      <c r="C1497" s="131" t="s">
        <v>3</v>
      </c>
      <c r="D1497" s="132">
        <v>11</v>
      </c>
    </row>
    <row r="1498" spans="1:4" x14ac:dyDescent="0.25">
      <c r="A1498" s="131">
        <v>102705</v>
      </c>
      <c r="B1498" s="131" t="s">
        <v>16066</v>
      </c>
      <c r="C1498" s="131" t="s">
        <v>3</v>
      </c>
      <c r="D1498" s="132">
        <v>64.510000000000005</v>
      </c>
    </row>
    <row r="1499" spans="1:4" x14ac:dyDescent="0.25">
      <c r="A1499" s="131">
        <v>102707</v>
      </c>
      <c r="B1499" s="131" t="s">
        <v>4974</v>
      </c>
      <c r="C1499" s="131" t="s">
        <v>3</v>
      </c>
      <c r="D1499" s="132">
        <v>58.66</v>
      </c>
    </row>
    <row r="1500" spans="1:4" x14ac:dyDescent="0.25">
      <c r="A1500" s="131">
        <v>102708</v>
      </c>
      <c r="B1500" s="131" t="s">
        <v>4975</v>
      </c>
      <c r="C1500" s="131" t="s">
        <v>15645</v>
      </c>
      <c r="D1500" s="132">
        <v>23.46</v>
      </c>
    </row>
    <row r="1501" spans="1:4" x14ac:dyDescent="0.25">
      <c r="A1501" s="131">
        <v>102710</v>
      </c>
      <c r="B1501" s="131" t="s">
        <v>4976</v>
      </c>
      <c r="C1501" s="131" t="s">
        <v>15645</v>
      </c>
      <c r="D1501" s="132">
        <v>58.34</v>
      </c>
    </row>
    <row r="1502" spans="1:4" x14ac:dyDescent="0.25">
      <c r="A1502" s="131">
        <v>102711</v>
      </c>
      <c r="B1502" s="131" t="s">
        <v>4977</v>
      </c>
      <c r="C1502" s="131" t="s">
        <v>15645</v>
      </c>
      <c r="D1502" s="132">
        <v>77.02</v>
      </c>
    </row>
    <row r="1503" spans="1:4" x14ac:dyDescent="0.25">
      <c r="A1503" s="131">
        <v>102712</v>
      </c>
      <c r="B1503" s="131" t="s">
        <v>4978</v>
      </c>
      <c r="C1503" s="131" t="s">
        <v>2</v>
      </c>
      <c r="D1503" s="132">
        <v>7.87</v>
      </c>
    </row>
    <row r="1504" spans="1:4" x14ac:dyDescent="0.25">
      <c r="A1504" s="131">
        <v>102713</v>
      </c>
      <c r="B1504" s="131" t="s">
        <v>4979</v>
      </c>
      <c r="C1504" s="131" t="s">
        <v>2</v>
      </c>
      <c r="D1504" s="132">
        <v>10.81</v>
      </c>
    </row>
    <row r="1505" spans="1:4" x14ac:dyDescent="0.25">
      <c r="A1505" s="131">
        <v>102715</v>
      </c>
      <c r="B1505" s="131" t="s">
        <v>4980</v>
      </c>
      <c r="C1505" s="131" t="s">
        <v>2</v>
      </c>
      <c r="D1505" s="132">
        <v>21.36</v>
      </c>
    </row>
    <row r="1506" spans="1:4" x14ac:dyDescent="0.25">
      <c r="A1506" s="131">
        <v>102716</v>
      </c>
      <c r="B1506" s="131" t="s">
        <v>4981</v>
      </c>
      <c r="C1506" s="131" t="s">
        <v>39</v>
      </c>
      <c r="D1506" s="132">
        <v>134.97999999999999</v>
      </c>
    </row>
    <row r="1507" spans="1:4" x14ac:dyDescent="0.25">
      <c r="A1507" s="131">
        <v>102717</v>
      </c>
      <c r="B1507" s="131" t="s">
        <v>4982</v>
      </c>
      <c r="C1507" s="131" t="s">
        <v>39</v>
      </c>
      <c r="D1507" s="132">
        <v>158.13</v>
      </c>
    </row>
    <row r="1508" spans="1:4" x14ac:dyDescent="0.25">
      <c r="A1508" s="131">
        <v>102718</v>
      </c>
      <c r="B1508" s="131" t="s">
        <v>4983</v>
      </c>
      <c r="C1508" s="131" t="s">
        <v>39</v>
      </c>
      <c r="D1508" s="132">
        <v>140.88999999999999</v>
      </c>
    </row>
    <row r="1509" spans="1:4" x14ac:dyDescent="0.25">
      <c r="A1509" s="131">
        <v>102719</v>
      </c>
      <c r="B1509" s="131" t="s">
        <v>4984</v>
      </c>
      <c r="C1509" s="131" t="s">
        <v>39</v>
      </c>
      <c r="D1509" s="132">
        <v>164.04</v>
      </c>
    </row>
    <row r="1510" spans="1:4" x14ac:dyDescent="0.25">
      <c r="A1510" s="131">
        <v>102722</v>
      </c>
      <c r="B1510" s="131" t="s">
        <v>4985</v>
      </c>
      <c r="C1510" s="131" t="s">
        <v>3</v>
      </c>
      <c r="D1510" s="132">
        <v>50.75</v>
      </c>
    </row>
    <row r="1511" spans="1:4" x14ac:dyDescent="0.25">
      <c r="A1511" s="131">
        <v>102723</v>
      </c>
      <c r="B1511" s="131" t="s">
        <v>29259</v>
      </c>
      <c r="C1511" s="131" t="s">
        <v>3</v>
      </c>
      <c r="D1511" s="132">
        <v>104.26</v>
      </c>
    </row>
    <row r="1512" spans="1:4" x14ac:dyDescent="0.25">
      <c r="A1512" s="131">
        <v>102724</v>
      </c>
      <c r="B1512" s="131" t="s">
        <v>4986</v>
      </c>
      <c r="C1512" s="131" t="s">
        <v>15645</v>
      </c>
      <c r="D1512" s="132">
        <v>28.64</v>
      </c>
    </row>
    <row r="1513" spans="1:4" x14ac:dyDescent="0.25">
      <c r="A1513" s="131">
        <v>102725</v>
      </c>
      <c r="B1513" s="131" t="s">
        <v>4987</v>
      </c>
      <c r="C1513" s="131" t="s">
        <v>15645</v>
      </c>
      <c r="D1513" s="132">
        <v>28.01</v>
      </c>
    </row>
    <row r="1514" spans="1:4" x14ac:dyDescent="0.25">
      <c r="A1514" s="131">
        <v>102726</v>
      </c>
      <c r="B1514" s="131" t="s">
        <v>4988</v>
      </c>
      <c r="C1514" s="131" t="s">
        <v>15645</v>
      </c>
      <c r="D1514" s="132">
        <v>26.02</v>
      </c>
    </row>
    <row r="1515" spans="1:4" x14ac:dyDescent="0.25">
      <c r="A1515" s="131">
        <v>103653</v>
      </c>
      <c r="B1515" s="131" t="s">
        <v>9938</v>
      </c>
      <c r="C1515" s="131" t="s">
        <v>2</v>
      </c>
      <c r="D1515" s="132">
        <v>25.5</v>
      </c>
    </row>
    <row r="1516" spans="1:4" x14ac:dyDescent="0.25">
      <c r="A1516" s="131">
        <v>92743</v>
      </c>
      <c r="B1516" s="131" t="s">
        <v>1697</v>
      </c>
      <c r="C1516" s="131" t="s">
        <v>39</v>
      </c>
      <c r="D1516" s="132">
        <v>720.43</v>
      </c>
    </row>
    <row r="1517" spans="1:4" x14ac:dyDescent="0.25">
      <c r="A1517" s="131">
        <v>92744</v>
      </c>
      <c r="B1517" s="131" t="s">
        <v>1698</v>
      </c>
      <c r="C1517" s="131" t="s">
        <v>39</v>
      </c>
      <c r="D1517" s="132">
        <v>686.19</v>
      </c>
    </row>
    <row r="1518" spans="1:4" x14ac:dyDescent="0.25">
      <c r="A1518" s="131">
        <v>92745</v>
      </c>
      <c r="B1518" s="131" t="s">
        <v>1699</v>
      </c>
      <c r="C1518" s="131" t="s">
        <v>39</v>
      </c>
      <c r="D1518" s="132">
        <v>887.92</v>
      </c>
    </row>
    <row r="1519" spans="1:4" x14ac:dyDescent="0.25">
      <c r="A1519" s="131">
        <v>92746</v>
      </c>
      <c r="B1519" s="131" t="s">
        <v>1700</v>
      </c>
      <c r="C1519" s="131" t="s">
        <v>39</v>
      </c>
      <c r="D1519" s="132">
        <v>810.65</v>
      </c>
    </row>
    <row r="1520" spans="1:4" x14ac:dyDescent="0.25">
      <c r="A1520" s="131">
        <v>92747</v>
      </c>
      <c r="B1520" s="131" t="s">
        <v>1701</v>
      </c>
      <c r="C1520" s="131" t="s">
        <v>39</v>
      </c>
      <c r="D1520" s="132">
        <v>983.02</v>
      </c>
    </row>
    <row r="1521" spans="1:4" x14ac:dyDescent="0.25">
      <c r="A1521" s="131">
        <v>92748</v>
      </c>
      <c r="B1521" s="131" t="s">
        <v>1702</v>
      </c>
      <c r="C1521" s="131" t="s">
        <v>39</v>
      </c>
      <c r="D1521" s="132">
        <v>881.7</v>
      </c>
    </row>
    <row r="1522" spans="1:4" x14ac:dyDescent="0.25">
      <c r="A1522" s="131">
        <v>92749</v>
      </c>
      <c r="B1522" s="131" t="s">
        <v>1703</v>
      </c>
      <c r="C1522" s="131" t="s">
        <v>39</v>
      </c>
      <c r="D1522" s="133">
        <v>1018.03</v>
      </c>
    </row>
    <row r="1523" spans="1:4" x14ac:dyDescent="0.25">
      <c r="A1523" s="131">
        <v>92750</v>
      </c>
      <c r="B1523" s="131" t="s">
        <v>1704</v>
      </c>
      <c r="C1523" s="131" t="s">
        <v>39</v>
      </c>
      <c r="D1523" s="133">
        <v>1730.97</v>
      </c>
    </row>
    <row r="1524" spans="1:4" x14ac:dyDescent="0.25">
      <c r="A1524" s="131">
        <v>92751</v>
      </c>
      <c r="B1524" s="131" t="s">
        <v>1705</v>
      </c>
      <c r="C1524" s="131" t="s">
        <v>39</v>
      </c>
      <c r="D1524" s="133">
        <v>2144.86</v>
      </c>
    </row>
    <row r="1525" spans="1:4" x14ac:dyDescent="0.25">
      <c r="A1525" s="131">
        <v>92752</v>
      </c>
      <c r="B1525" s="131" t="s">
        <v>1706</v>
      </c>
      <c r="C1525" s="131" t="s">
        <v>39</v>
      </c>
      <c r="D1525" s="133">
        <v>2557.06</v>
      </c>
    </row>
    <row r="1526" spans="1:4" x14ac:dyDescent="0.25">
      <c r="A1526" s="131">
        <v>92753</v>
      </c>
      <c r="B1526" s="131" t="s">
        <v>1707</v>
      </c>
      <c r="C1526" s="131" t="s">
        <v>39</v>
      </c>
      <c r="D1526" s="132">
        <v>676.02</v>
      </c>
    </row>
    <row r="1527" spans="1:4" x14ac:dyDescent="0.25">
      <c r="A1527" s="131">
        <v>92754</v>
      </c>
      <c r="B1527" s="131" t="s">
        <v>1708</v>
      </c>
      <c r="C1527" s="131" t="s">
        <v>39</v>
      </c>
      <c r="D1527" s="132">
        <v>618.07000000000005</v>
      </c>
    </row>
    <row r="1528" spans="1:4" x14ac:dyDescent="0.25">
      <c r="A1528" s="131">
        <v>92755</v>
      </c>
      <c r="B1528" s="131" t="s">
        <v>876</v>
      </c>
      <c r="C1528" s="131" t="s">
        <v>2</v>
      </c>
      <c r="D1528" s="132">
        <v>257.58999999999997</v>
      </c>
    </row>
    <row r="1529" spans="1:4" x14ac:dyDescent="0.25">
      <c r="A1529" s="131">
        <v>92756</v>
      </c>
      <c r="B1529" s="131" t="s">
        <v>877</v>
      </c>
      <c r="C1529" s="131" t="s">
        <v>2</v>
      </c>
      <c r="D1529" s="132">
        <v>293.49</v>
      </c>
    </row>
    <row r="1530" spans="1:4" x14ac:dyDescent="0.25">
      <c r="A1530" s="131">
        <v>92757</v>
      </c>
      <c r="B1530" s="131" t="s">
        <v>878</v>
      </c>
      <c r="C1530" s="131" t="s">
        <v>2</v>
      </c>
      <c r="D1530" s="132">
        <v>337.01</v>
      </c>
    </row>
    <row r="1531" spans="1:4" x14ac:dyDescent="0.25">
      <c r="A1531" s="131">
        <v>92758</v>
      </c>
      <c r="B1531" s="131" t="s">
        <v>879</v>
      </c>
      <c r="C1531" s="131" t="s">
        <v>39</v>
      </c>
      <c r="D1531" s="132">
        <v>794.57</v>
      </c>
    </row>
    <row r="1532" spans="1:4" x14ac:dyDescent="0.25">
      <c r="A1532" s="131">
        <v>91069</v>
      </c>
      <c r="B1532" s="131" t="s">
        <v>880</v>
      </c>
      <c r="C1532" s="131" t="s">
        <v>2</v>
      </c>
      <c r="D1532" s="132">
        <v>123.21</v>
      </c>
    </row>
    <row r="1533" spans="1:4" x14ac:dyDescent="0.25">
      <c r="A1533" s="131">
        <v>91070</v>
      </c>
      <c r="B1533" s="131" t="s">
        <v>881</v>
      </c>
      <c r="C1533" s="131" t="s">
        <v>2</v>
      </c>
      <c r="D1533" s="132">
        <v>137.01</v>
      </c>
    </row>
    <row r="1534" spans="1:4" x14ac:dyDescent="0.25">
      <c r="A1534" s="131">
        <v>91071</v>
      </c>
      <c r="B1534" s="131" t="s">
        <v>882</v>
      </c>
      <c r="C1534" s="131" t="s">
        <v>2</v>
      </c>
      <c r="D1534" s="132">
        <v>172.23</v>
      </c>
    </row>
    <row r="1535" spans="1:4" x14ac:dyDescent="0.25">
      <c r="A1535" s="131">
        <v>91072</v>
      </c>
      <c r="B1535" s="131" t="s">
        <v>883</v>
      </c>
      <c r="C1535" s="131" t="s">
        <v>2</v>
      </c>
      <c r="D1535" s="132">
        <v>185.95</v>
      </c>
    </row>
    <row r="1536" spans="1:4" x14ac:dyDescent="0.25">
      <c r="A1536" s="131">
        <v>91073</v>
      </c>
      <c r="B1536" s="131" t="s">
        <v>884</v>
      </c>
      <c r="C1536" s="131" t="s">
        <v>2</v>
      </c>
      <c r="D1536" s="132">
        <v>140.02000000000001</v>
      </c>
    </row>
    <row r="1537" spans="1:4" x14ac:dyDescent="0.25">
      <c r="A1537" s="131">
        <v>91074</v>
      </c>
      <c r="B1537" s="131" t="s">
        <v>885</v>
      </c>
      <c r="C1537" s="131" t="s">
        <v>2</v>
      </c>
      <c r="D1537" s="132">
        <v>155.56</v>
      </c>
    </row>
    <row r="1538" spans="1:4" x14ac:dyDescent="0.25">
      <c r="A1538" s="131">
        <v>91075</v>
      </c>
      <c r="B1538" s="131" t="s">
        <v>886</v>
      </c>
      <c r="C1538" s="131" t="s">
        <v>2</v>
      </c>
      <c r="D1538" s="132">
        <v>191.15</v>
      </c>
    </row>
    <row r="1539" spans="1:4" x14ac:dyDescent="0.25">
      <c r="A1539" s="131">
        <v>91076</v>
      </c>
      <c r="B1539" s="131" t="s">
        <v>887</v>
      </c>
      <c r="C1539" s="131" t="s">
        <v>2</v>
      </c>
      <c r="D1539" s="132">
        <v>206.66</v>
      </c>
    </row>
    <row r="1540" spans="1:4" x14ac:dyDescent="0.25">
      <c r="A1540" s="131">
        <v>91077</v>
      </c>
      <c r="B1540" s="131" t="s">
        <v>888</v>
      </c>
      <c r="C1540" s="131" t="s">
        <v>2</v>
      </c>
      <c r="D1540" s="132">
        <v>127.77</v>
      </c>
    </row>
    <row r="1541" spans="1:4" x14ac:dyDescent="0.25">
      <c r="A1541" s="131">
        <v>91078</v>
      </c>
      <c r="B1541" s="131" t="s">
        <v>889</v>
      </c>
      <c r="C1541" s="131" t="s">
        <v>2</v>
      </c>
      <c r="D1541" s="132">
        <v>149.44</v>
      </c>
    </row>
    <row r="1542" spans="1:4" x14ac:dyDescent="0.25">
      <c r="A1542" s="131">
        <v>91079</v>
      </c>
      <c r="B1542" s="131" t="s">
        <v>890</v>
      </c>
      <c r="C1542" s="131" t="s">
        <v>2</v>
      </c>
      <c r="D1542" s="132">
        <v>134.4</v>
      </c>
    </row>
    <row r="1543" spans="1:4" x14ac:dyDescent="0.25">
      <c r="A1543" s="131">
        <v>91080</v>
      </c>
      <c r="B1543" s="131" t="s">
        <v>891</v>
      </c>
      <c r="C1543" s="131" t="s">
        <v>2</v>
      </c>
      <c r="D1543" s="132">
        <v>155.79</v>
      </c>
    </row>
    <row r="1544" spans="1:4" x14ac:dyDescent="0.25">
      <c r="A1544" s="131">
        <v>91081</v>
      </c>
      <c r="B1544" s="131" t="s">
        <v>892</v>
      </c>
      <c r="C1544" s="131" t="s">
        <v>2</v>
      </c>
      <c r="D1544" s="132">
        <v>146.78</v>
      </c>
    </row>
    <row r="1545" spans="1:4" x14ac:dyDescent="0.25">
      <c r="A1545" s="131">
        <v>91082</v>
      </c>
      <c r="B1545" s="131" t="s">
        <v>893</v>
      </c>
      <c r="C1545" s="131" t="s">
        <v>2</v>
      </c>
      <c r="D1545" s="132">
        <v>170.02</v>
      </c>
    </row>
    <row r="1546" spans="1:4" x14ac:dyDescent="0.25">
      <c r="A1546" s="131">
        <v>91083</v>
      </c>
      <c r="B1546" s="131" t="s">
        <v>894</v>
      </c>
      <c r="C1546" s="131" t="s">
        <v>2</v>
      </c>
      <c r="D1546" s="132">
        <v>158.33000000000001</v>
      </c>
    </row>
    <row r="1547" spans="1:4" x14ac:dyDescent="0.25">
      <c r="A1547" s="131">
        <v>91084</v>
      </c>
      <c r="B1547" s="131" t="s">
        <v>895</v>
      </c>
      <c r="C1547" s="131" t="s">
        <v>2</v>
      </c>
      <c r="D1547" s="132">
        <v>181.22</v>
      </c>
    </row>
    <row r="1548" spans="1:4" x14ac:dyDescent="0.25">
      <c r="A1548" s="131">
        <v>91086</v>
      </c>
      <c r="B1548" s="131" t="s">
        <v>896</v>
      </c>
      <c r="C1548" s="131" t="s">
        <v>2</v>
      </c>
      <c r="D1548" s="132">
        <v>136.25</v>
      </c>
    </row>
    <row r="1549" spans="1:4" x14ac:dyDescent="0.25">
      <c r="A1549" s="131">
        <v>91087</v>
      </c>
      <c r="B1549" s="131" t="s">
        <v>897</v>
      </c>
      <c r="C1549" s="131" t="s">
        <v>2</v>
      </c>
      <c r="D1549" s="132">
        <v>150.47</v>
      </c>
    </row>
    <row r="1550" spans="1:4" x14ac:dyDescent="0.25">
      <c r="A1550" s="131">
        <v>91088</v>
      </c>
      <c r="B1550" s="131" t="s">
        <v>898</v>
      </c>
      <c r="C1550" s="131" t="s">
        <v>2</v>
      </c>
      <c r="D1550" s="132">
        <v>186.81</v>
      </c>
    </row>
    <row r="1551" spans="1:4" x14ac:dyDescent="0.25">
      <c r="A1551" s="131">
        <v>91089</v>
      </c>
      <c r="B1551" s="131" t="s">
        <v>899</v>
      </c>
      <c r="C1551" s="131" t="s">
        <v>2</v>
      </c>
      <c r="D1551" s="132">
        <v>201.16</v>
      </c>
    </row>
    <row r="1552" spans="1:4" x14ac:dyDescent="0.25">
      <c r="A1552" s="131">
        <v>91090</v>
      </c>
      <c r="B1552" s="131" t="s">
        <v>900</v>
      </c>
      <c r="C1552" s="131" t="s">
        <v>2</v>
      </c>
      <c r="D1552" s="132">
        <v>150.46</v>
      </c>
    </row>
    <row r="1553" spans="1:4" x14ac:dyDescent="0.25">
      <c r="A1553" s="131">
        <v>91091</v>
      </c>
      <c r="B1553" s="131" t="s">
        <v>901</v>
      </c>
      <c r="C1553" s="131" t="s">
        <v>2</v>
      </c>
      <c r="D1553" s="132">
        <v>166.63</v>
      </c>
    </row>
    <row r="1554" spans="1:4" x14ac:dyDescent="0.25">
      <c r="A1554" s="131">
        <v>91092</v>
      </c>
      <c r="B1554" s="131" t="s">
        <v>902</v>
      </c>
      <c r="C1554" s="131" t="s">
        <v>2</v>
      </c>
      <c r="D1554" s="132">
        <v>202.54</v>
      </c>
    </row>
    <row r="1555" spans="1:4" x14ac:dyDescent="0.25">
      <c r="A1555" s="131">
        <v>91093</v>
      </c>
      <c r="B1555" s="131" t="s">
        <v>903</v>
      </c>
      <c r="C1555" s="131" t="s">
        <v>2</v>
      </c>
      <c r="D1555" s="132">
        <v>219.06</v>
      </c>
    </row>
    <row r="1556" spans="1:4" x14ac:dyDescent="0.25">
      <c r="A1556" s="131">
        <v>91094</v>
      </c>
      <c r="B1556" s="131" t="s">
        <v>904</v>
      </c>
      <c r="C1556" s="131" t="s">
        <v>2</v>
      </c>
      <c r="D1556" s="132">
        <v>135.75</v>
      </c>
    </row>
    <row r="1557" spans="1:4" x14ac:dyDescent="0.25">
      <c r="A1557" s="131">
        <v>91095</v>
      </c>
      <c r="B1557" s="131" t="s">
        <v>905</v>
      </c>
      <c r="C1557" s="131" t="s">
        <v>2</v>
      </c>
      <c r="D1557" s="132">
        <v>157.94</v>
      </c>
    </row>
    <row r="1558" spans="1:4" x14ac:dyDescent="0.25">
      <c r="A1558" s="131">
        <v>91096</v>
      </c>
      <c r="B1558" s="131" t="s">
        <v>906</v>
      </c>
      <c r="C1558" s="131" t="s">
        <v>2</v>
      </c>
      <c r="D1558" s="132">
        <v>138.66999999999999</v>
      </c>
    </row>
    <row r="1559" spans="1:4" x14ac:dyDescent="0.25">
      <c r="A1559" s="131">
        <v>91097</v>
      </c>
      <c r="B1559" s="131" t="s">
        <v>907</v>
      </c>
      <c r="C1559" s="131" t="s">
        <v>2</v>
      </c>
      <c r="D1559" s="132">
        <v>160.59</v>
      </c>
    </row>
    <row r="1560" spans="1:4" x14ac:dyDescent="0.25">
      <c r="A1560" s="131">
        <v>91098</v>
      </c>
      <c r="B1560" s="131" t="s">
        <v>908</v>
      </c>
      <c r="C1560" s="131" t="s">
        <v>2</v>
      </c>
      <c r="D1560" s="132">
        <v>154.43</v>
      </c>
    </row>
    <row r="1561" spans="1:4" x14ac:dyDescent="0.25">
      <c r="A1561" s="131">
        <v>91099</v>
      </c>
      <c r="B1561" s="131" t="s">
        <v>909</v>
      </c>
      <c r="C1561" s="131" t="s">
        <v>2</v>
      </c>
      <c r="D1561" s="132">
        <v>178.29</v>
      </c>
    </row>
    <row r="1562" spans="1:4" x14ac:dyDescent="0.25">
      <c r="A1562" s="131">
        <v>91100</v>
      </c>
      <c r="B1562" s="131" t="s">
        <v>910</v>
      </c>
      <c r="C1562" s="131" t="s">
        <v>2</v>
      </c>
      <c r="D1562" s="132">
        <v>163.30000000000001</v>
      </c>
    </row>
    <row r="1563" spans="1:4" x14ac:dyDescent="0.25">
      <c r="A1563" s="131">
        <v>91101</v>
      </c>
      <c r="B1563" s="131" t="s">
        <v>911</v>
      </c>
      <c r="C1563" s="131" t="s">
        <v>2</v>
      </c>
      <c r="D1563" s="132">
        <v>186.95</v>
      </c>
    </row>
    <row r="1564" spans="1:4" x14ac:dyDescent="0.25">
      <c r="A1564" s="131">
        <v>93952</v>
      </c>
      <c r="B1564" s="131" t="s">
        <v>912</v>
      </c>
      <c r="C1564" s="131" t="s">
        <v>3</v>
      </c>
      <c r="D1564" s="132">
        <v>242.52</v>
      </c>
    </row>
    <row r="1565" spans="1:4" x14ac:dyDescent="0.25">
      <c r="A1565" s="131">
        <v>93953</v>
      </c>
      <c r="B1565" s="131" t="s">
        <v>913</v>
      </c>
      <c r="C1565" s="131" t="s">
        <v>3</v>
      </c>
      <c r="D1565" s="132">
        <v>224.72</v>
      </c>
    </row>
    <row r="1566" spans="1:4" x14ac:dyDescent="0.25">
      <c r="A1566" s="131">
        <v>93954</v>
      </c>
      <c r="B1566" s="131" t="s">
        <v>914</v>
      </c>
      <c r="C1566" s="131" t="s">
        <v>3</v>
      </c>
      <c r="D1566" s="132">
        <v>214.01</v>
      </c>
    </row>
    <row r="1567" spans="1:4" x14ac:dyDescent="0.25">
      <c r="A1567" s="131">
        <v>93955</v>
      </c>
      <c r="B1567" s="131" t="s">
        <v>915</v>
      </c>
      <c r="C1567" s="131" t="s">
        <v>3</v>
      </c>
      <c r="D1567" s="132">
        <v>206.45</v>
      </c>
    </row>
    <row r="1568" spans="1:4" x14ac:dyDescent="0.25">
      <c r="A1568" s="131">
        <v>93956</v>
      </c>
      <c r="B1568" s="131" t="s">
        <v>916</v>
      </c>
      <c r="C1568" s="131" t="s">
        <v>3</v>
      </c>
      <c r="D1568" s="132">
        <v>200.48</v>
      </c>
    </row>
    <row r="1569" spans="1:4" x14ac:dyDescent="0.25">
      <c r="A1569" s="131">
        <v>93957</v>
      </c>
      <c r="B1569" s="131" t="s">
        <v>917</v>
      </c>
      <c r="C1569" s="131" t="s">
        <v>3</v>
      </c>
      <c r="D1569" s="132">
        <v>254.36</v>
      </c>
    </row>
    <row r="1570" spans="1:4" x14ac:dyDescent="0.25">
      <c r="A1570" s="131">
        <v>93958</v>
      </c>
      <c r="B1570" s="131" t="s">
        <v>918</v>
      </c>
      <c r="C1570" s="131" t="s">
        <v>3</v>
      </c>
      <c r="D1570" s="132">
        <v>235.54</v>
      </c>
    </row>
    <row r="1571" spans="1:4" x14ac:dyDescent="0.25">
      <c r="A1571" s="131">
        <v>93959</v>
      </c>
      <c r="B1571" s="131" t="s">
        <v>919</v>
      </c>
      <c r="C1571" s="131" t="s">
        <v>3</v>
      </c>
      <c r="D1571" s="132">
        <v>224.37</v>
      </c>
    </row>
    <row r="1572" spans="1:4" x14ac:dyDescent="0.25">
      <c r="A1572" s="131">
        <v>93960</v>
      </c>
      <c r="B1572" s="131" t="s">
        <v>920</v>
      </c>
      <c r="C1572" s="131" t="s">
        <v>3</v>
      </c>
      <c r="D1572" s="132">
        <v>216.48</v>
      </c>
    </row>
    <row r="1573" spans="1:4" x14ac:dyDescent="0.25">
      <c r="A1573" s="131">
        <v>93961</v>
      </c>
      <c r="B1573" s="131" t="s">
        <v>921</v>
      </c>
      <c r="C1573" s="131" t="s">
        <v>3</v>
      </c>
      <c r="D1573" s="132">
        <v>210.32</v>
      </c>
    </row>
    <row r="1574" spans="1:4" x14ac:dyDescent="0.25">
      <c r="A1574" s="131">
        <v>93962</v>
      </c>
      <c r="B1574" s="131" t="s">
        <v>922</v>
      </c>
      <c r="C1574" s="131" t="s">
        <v>3</v>
      </c>
      <c r="D1574" s="132">
        <v>228.02</v>
      </c>
    </row>
    <row r="1575" spans="1:4" x14ac:dyDescent="0.25">
      <c r="A1575" s="131">
        <v>93963</v>
      </c>
      <c r="B1575" s="131" t="s">
        <v>923</v>
      </c>
      <c r="C1575" s="131" t="s">
        <v>3</v>
      </c>
      <c r="D1575" s="132">
        <v>210.22</v>
      </c>
    </row>
    <row r="1576" spans="1:4" x14ac:dyDescent="0.25">
      <c r="A1576" s="131">
        <v>93964</v>
      </c>
      <c r="B1576" s="131" t="s">
        <v>924</v>
      </c>
      <c r="C1576" s="131" t="s">
        <v>3</v>
      </c>
      <c r="D1576" s="132">
        <v>199.6</v>
      </c>
    </row>
    <row r="1577" spans="1:4" x14ac:dyDescent="0.25">
      <c r="A1577" s="131">
        <v>93965</v>
      </c>
      <c r="B1577" s="131" t="s">
        <v>925</v>
      </c>
      <c r="C1577" s="131" t="s">
        <v>3</v>
      </c>
      <c r="D1577" s="132">
        <v>188.7</v>
      </c>
    </row>
    <row r="1578" spans="1:4" x14ac:dyDescent="0.25">
      <c r="A1578" s="131">
        <v>93966</v>
      </c>
      <c r="B1578" s="131" t="s">
        <v>926</v>
      </c>
      <c r="C1578" s="131" t="s">
        <v>3</v>
      </c>
      <c r="D1578" s="132">
        <v>186.12</v>
      </c>
    </row>
    <row r="1579" spans="1:4" x14ac:dyDescent="0.25">
      <c r="A1579" s="131">
        <v>93967</v>
      </c>
      <c r="B1579" s="131" t="s">
        <v>927</v>
      </c>
      <c r="C1579" s="131" t="s">
        <v>3</v>
      </c>
      <c r="D1579" s="132">
        <v>239.82</v>
      </c>
    </row>
    <row r="1580" spans="1:4" x14ac:dyDescent="0.25">
      <c r="A1580" s="131">
        <v>93968</v>
      </c>
      <c r="B1580" s="131" t="s">
        <v>928</v>
      </c>
      <c r="C1580" s="131" t="s">
        <v>3</v>
      </c>
      <c r="D1580" s="132">
        <v>221.05</v>
      </c>
    </row>
    <row r="1581" spans="1:4" x14ac:dyDescent="0.25">
      <c r="A1581" s="131">
        <v>93969</v>
      </c>
      <c r="B1581" s="131" t="s">
        <v>929</v>
      </c>
      <c r="C1581" s="131" t="s">
        <v>3</v>
      </c>
      <c r="D1581" s="132">
        <v>209.91</v>
      </c>
    </row>
    <row r="1582" spans="1:4" x14ac:dyDescent="0.25">
      <c r="A1582" s="131">
        <v>93970</v>
      </c>
      <c r="B1582" s="131" t="s">
        <v>930</v>
      </c>
      <c r="C1582" s="131" t="s">
        <v>3</v>
      </c>
      <c r="D1582" s="132">
        <v>202.11</v>
      </c>
    </row>
    <row r="1583" spans="1:4" x14ac:dyDescent="0.25">
      <c r="A1583" s="131">
        <v>93971</v>
      </c>
      <c r="B1583" s="131" t="s">
        <v>931</v>
      </c>
      <c r="C1583" s="131" t="s">
        <v>3</v>
      </c>
      <c r="D1583" s="132">
        <v>188.78</v>
      </c>
    </row>
    <row r="1584" spans="1:4" x14ac:dyDescent="0.25">
      <c r="A1584" s="131">
        <v>95108</v>
      </c>
      <c r="B1584" s="131" t="s">
        <v>29260</v>
      </c>
      <c r="C1584" s="131" t="s">
        <v>15645</v>
      </c>
      <c r="D1584" s="132">
        <v>36.26</v>
      </c>
    </row>
    <row r="1585" spans="1:4" x14ac:dyDescent="0.25">
      <c r="A1585" s="131">
        <v>100332</v>
      </c>
      <c r="B1585" s="131" t="s">
        <v>1709</v>
      </c>
      <c r="C1585" s="131" t="s">
        <v>2</v>
      </c>
      <c r="D1585" s="132">
        <v>828.65</v>
      </c>
    </row>
    <row r="1586" spans="1:4" x14ac:dyDescent="0.25">
      <c r="A1586" s="131">
        <v>100333</v>
      </c>
      <c r="B1586" s="131" t="s">
        <v>1710</v>
      </c>
      <c r="C1586" s="131" t="s">
        <v>2</v>
      </c>
      <c r="D1586" s="132">
        <v>515.05999999999995</v>
      </c>
    </row>
    <row r="1587" spans="1:4" x14ac:dyDescent="0.25">
      <c r="A1587" s="131">
        <v>100334</v>
      </c>
      <c r="B1587" s="131" t="s">
        <v>1711</v>
      </c>
      <c r="C1587" s="131" t="s">
        <v>2</v>
      </c>
      <c r="D1587" s="132">
        <v>658.53</v>
      </c>
    </row>
    <row r="1588" spans="1:4" x14ac:dyDescent="0.25">
      <c r="A1588" s="131">
        <v>100335</v>
      </c>
      <c r="B1588" s="131" t="s">
        <v>1712</v>
      </c>
      <c r="C1588" s="131" t="s">
        <v>2</v>
      </c>
      <c r="D1588" s="132">
        <v>423.34</v>
      </c>
    </row>
    <row r="1589" spans="1:4" x14ac:dyDescent="0.25">
      <c r="A1589" s="131">
        <v>100341</v>
      </c>
      <c r="B1589" s="131" t="s">
        <v>1713</v>
      </c>
      <c r="C1589" s="131" t="s">
        <v>2</v>
      </c>
      <c r="D1589" s="132">
        <v>36.56</v>
      </c>
    </row>
    <row r="1590" spans="1:4" x14ac:dyDescent="0.25">
      <c r="A1590" s="131">
        <v>100342</v>
      </c>
      <c r="B1590" s="131" t="s">
        <v>1714</v>
      </c>
      <c r="C1590" s="131" t="s">
        <v>4</v>
      </c>
      <c r="D1590" s="132">
        <v>12.95</v>
      </c>
    </row>
    <row r="1591" spans="1:4" x14ac:dyDescent="0.25">
      <c r="A1591" s="131">
        <v>100343</v>
      </c>
      <c r="B1591" s="131" t="s">
        <v>1715</v>
      </c>
      <c r="C1591" s="131" t="s">
        <v>4</v>
      </c>
      <c r="D1591" s="132">
        <v>11.95</v>
      </c>
    </row>
    <row r="1592" spans="1:4" x14ac:dyDescent="0.25">
      <c r="A1592" s="131">
        <v>100344</v>
      </c>
      <c r="B1592" s="131" t="s">
        <v>1716</v>
      </c>
      <c r="C1592" s="131" t="s">
        <v>4</v>
      </c>
      <c r="D1592" s="132">
        <v>10.59</v>
      </c>
    </row>
    <row r="1593" spans="1:4" x14ac:dyDescent="0.25">
      <c r="A1593" s="131">
        <v>100345</v>
      </c>
      <c r="B1593" s="131" t="s">
        <v>1717</v>
      </c>
      <c r="C1593" s="131" t="s">
        <v>4</v>
      </c>
      <c r="D1593" s="132">
        <v>8.92</v>
      </c>
    </row>
    <row r="1594" spans="1:4" x14ac:dyDescent="0.25">
      <c r="A1594" s="131">
        <v>100346</v>
      </c>
      <c r="B1594" s="131" t="s">
        <v>1718</v>
      </c>
      <c r="C1594" s="131" t="s">
        <v>4</v>
      </c>
      <c r="D1594" s="132">
        <v>8.3800000000000008</v>
      </c>
    </row>
    <row r="1595" spans="1:4" x14ac:dyDescent="0.25">
      <c r="A1595" s="131">
        <v>100347</v>
      </c>
      <c r="B1595" s="131" t="s">
        <v>1719</v>
      </c>
      <c r="C1595" s="131" t="s">
        <v>4</v>
      </c>
      <c r="D1595" s="132">
        <v>9.25</v>
      </c>
    </row>
    <row r="1596" spans="1:4" x14ac:dyDescent="0.25">
      <c r="A1596" s="131">
        <v>100348</v>
      </c>
      <c r="B1596" s="131" t="s">
        <v>1720</v>
      </c>
      <c r="C1596" s="131" t="s">
        <v>4</v>
      </c>
      <c r="D1596" s="132">
        <v>8.98</v>
      </c>
    </row>
    <row r="1597" spans="1:4" x14ac:dyDescent="0.25">
      <c r="A1597" s="131">
        <v>100349</v>
      </c>
      <c r="B1597" s="131" t="s">
        <v>1721</v>
      </c>
      <c r="C1597" s="131" t="s">
        <v>39</v>
      </c>
      <c r="D1597" s="132">
        <v>726.09</v>
      </c>
    </row>
    <row r="1598" spans="1:4" x14ac:dyDescent="0.25">
      <c r="A1598" s="131">
        <v>104841</v>
      </c>
      <c r="B1598" s="131" t="s">
        <v>29261</v>
      </c>
      <c r="C1598" s="131" t="s">
        <v>3</v>
      </c>
      <c r="D1598" s="132">
        <v>84.86</v>
      </c>
    </row>
    <row r="1599" spans="1:4" x14ac:dyDescent="0.25">
      <c r="A1599" s="131">
        <v>104842</v>
      </c>
      <c r="B1599" s="131" t="s">
        <v>29262</v>
      </c>
      <c r="C1599" s="131" t="s">
        <v>3</v>
      </c>
      <c r="D1599" s="132">
        <v>72.47</v>
      </c>
    </row>
    <row r="1600" spans="1:4" x14ac:dyDescent="0.25">
      <c r="A1600" s="131">
        <v>104843</v>
      </c>
      <c r="B1600" s="131" t="s">
        <v>29263</v>
      </c>
      <c r="C1600" s="131" t="s">
        <v>3</v>
      </c>
      <c r="D1600" s="132">
        <v>116.59</v>
      </c>
    </row>
    <row r="1601" spans="1:4" x14ac:dyDescent="0.25">
      <c r="A1601" s="131">
        <v>104844</v>
      </c>
      <c r="B1601" s="131" t="s">
        <v>29264</v>
      </c>
      <c r="C1601" s="131" t="s">
        <v>3</v>
      </c>
      <c r="D1601" s="132">
        <v>93.73</v>
      </c>
    </row>
    <row r="1602" spans="1:4" x14ac:dyDescent="0.25">
      <c r="A1602" s="131">
        <v>104845</v>
      </c>
      <c r="B1602" s="131" t="s">
        <v>29265</v>
      </c>
      <c r="C1602" s="131" t="s">
        <v>3</v>
      </c>
      <c r="D1602" s="132">
        <v>132.96</v>
      </c>
    </row>
    <row r="1603" spans="1:4" x14ac:dyDescent="0.25">
      <c r="A1603" s="131">
        <v>104846</v>
      </c>
      <c r="B1603" s="131" t="s">
        <v>29266</v>
      </c>
      <c r="C1603" s="131" t="s">
        <v>3</v>
      </c>
      <c r="D1603" s="132">
        <v>106.84</v>
      </c>
    </row>
    <row r="1604" spans="1:4" x14ac:dyDescent="0.25">
      <c r="A1604" s="131">
        <v>104847</v>
      </c>
      <c r="B1604" s="131" t="s">
        <v>29267</v>
      </c>
      <c r="C1604" s="131" t="s">
        <v>3</v>
      </c>
      <c r="D1604" s="132">
        <v>90.8</v>
      </c>
    </row>
    <row r="1605" spans="1:4" x14ac:dyDescent="0.25">
      <c r="A1605" s="131">
        <v>104848</v>
      </c>
      <c r="B1605" s="131" t="s">
        <v>29268</v>
      </c>
      <c r="C1605" s="131" t="s">
        <v>3</v>
      </c>
      <c r="D1605" s="132">
        <v>67.34</v>
      </c>
    </row>
    <row r="1606" spans="1:4" x14ac:dyDescent="0.25">
      <c r="A1606" s="131">
        <v>104849</v>
      </c>
      <c r="B1606" s="131" t="s">
        <v>29269</v>
      </c>
      <c r="C1606" s="131" t="s">
        <v>3</v>
      </c>
      <c r="D1606" s="132">
        <v>57.86</v>
      </c>
    </row>
    <row r="1607" spans="1:4" x14ac:dyDescent="0.25">
      <c r="A1607" s="131">
        <v>104850</v>
      </c>
      <c r="B1607" s="131" t="s">
        <v>29270</v>
      </c>
      <c r="C1607" s="131" t="s">
        <v>3</v>
      </c>
      <c r="D1607" s="132">
        <v>51.53</v>
      </c>
    </row>
    <row r="1608" spans="1:4" x14ac:dyDescent="0.25">
      <c r="A1608" s="131">
        <v>104851</v>
      </c>
      <c r="B1608" s="131" t="s">
        <v>29271</v>
      </c>
      <c r="C1608" s="131" t="s">
        <v>3</v>
      </c>
      <c r="D1608" s="132">
        <v>74.680000000000007</v>
      </c>
    </row>
    <row r="1609" spans="1:4" x14ac:dyDescent="0.25">
      <c r="A1609" s="131">
        <v>104852</v>
      </c>
      <c r="B1609" s="131" t="s">
        <v>29272</v>
      </c>
      <c r="C1609" s="131" t="s">
        <v>3</v>
      </c>
      <c r="D1609" s="132">
        <v>63.73</v>
      </c>
    </row>
    <row r="1610" spans="1:4" x14ac:dyDescent="0.25">
      <c r="A1610" s="131">
        <v>104853</v>
      </c>
      <c r="B1610" s="131" t="s">
        <v>29273</v>
      </c>
      <c r="C1610" s="131" t="s">
        <v>3</v>
      </c>
      <c r="D1610" s="132">
        <v>56.42</v>
      </c>
    </row>
    <row r="1611" spans="1:4" x14ac:dyDescent="0.25">
      <c r="A1611" s="131">
        <v>104854</v>
      </c>
      <c r="B1611" s="131" t="s">
        <v>29274</v>
      </c>
      <c r="C1611" s="131" t="s">
        <v>3</v>
      </c>
      <c r="D1611" s="132">
        <v>72.48</v>
      </c>
    </row>
    <row r="1612" spans="1:4" x14ac:dyDescent="0.25">
      <c r="A1612" s="131">
        <v>104855</v>
      </c>
      <c r="B1612" s="131" t="s">
        <v>29275</v>
      </c>
      <c r="C1612" s="131" t="s">
        <v>3</v>
      </c>
      <c r="D1612" s="132">
        <v>63.69</v>
      </c>
    </row>
    <row r="1613" spans="1:4" x14ac:dyDescent="0.25">
      <c r="A1613" s="131">
        <v>104876</v>
      </c>
      <c r="B1613" s="131" t="s">
        <v>29276</v>
      </c>
      <c r="C1613" s="131" t="s">
        <v>15645</v>
      </c>
      <c r="D1613" s="132">
        <v>23.62</v>
      </c>
    </row>
    <row r="1614" spans="1:4" x14ac:dyDescent="0.25">
      <c r="A1614" s="131">
        <v>104877</v>
      </c>
      <c r="B1614" s="131" t="s">
        <v>29277</v>
      </c>
      <c r="C1614" s="131" t="s">
        <v>15645</v>
      </c>
      <c r="D1614" s="132">
        <v>659.36</v>
      </c>
    </row>
    <row r="1615" spans="1:4" x14ac:dyDescent="0.25">
      <c r="A1615" s="131">
        <v>104878</v>
      </c>
      <c r="B1615" s="131" t="s">
        <v>29278</v>
      </c>
      <c r="C1615" s="131" t="s">
        <v>15645</v>
      </c>
      <c r="D1615" s="133">
        <v>2497.96</v>
      </c>
    </row>
    <row r="1616" spans="1:4" x14ac:dyDescent="0.25">
      <c r="A1616" s="131">
        <v>104879</v>
      </c>
      <c r="B1616" s="131" t="s">
        <v>29279</v>
      </c>
      <c r="C1616" s="131" t="s">
        <v>3</v>
      </c>
      <c r="D1616" s="132">
        <v>79.849999999999994</v>
      </c>
    </row>
    <row r="1617" spans="1:4" x14ac:dyDescent="0.25">
      <c r="A1617" s="131">
        <v>104880</v>
      </c>
      <c r="B1617" s="131" t="s">
        <v>29280</v>
      </c>
      <c r="C1617" s="131" t="s">
        <v>3</v>
      </c>
      <c r="D1617" s="132">
        <v>85.54</v>
      </c>
    </row>
    <row r="1618" spans="1:4" x14ac:dyDescent="0.25">
      <c r="A1618" s="131">
        <v>104886</v>
      </c>
      <c r="B1618" s="131" t="s">
        <v>29281</v>
      </c>
      <c r="C1618" s="131" t="s">
        <v>3</v>
      </c>
      <c r="D1618" s="132">
        <v>51.12</v>
      </c>
    </row>
    <row r="1619" spans="1:4" x14ac:dyDescent="0.25">
      <c r="A1619" s="131">
        <v>104887</v>
      </c>
      <c r="B1619" s="131" t="s">
        <v>29282</v>
      </c>
      <c r="C1619" s="131" t="s">
        <v>3</v>
      </c>
      <c r="D1619" s="132">
        <v>44.95</v>
      </c>
    </row>
    <row r="1620" spans="1:4" x14ac:dyDescent="0.25">
      <c r="A1620" s="131">
        <v>104888</v>
      </c>
      <c r="B1620" s="131" t="s">
        <v>29283</v>
      </c>
      <c r="C1620" s="131" t="s">
        <v>3</v>
      </c>
      <c r="D1620" s="132">
        <v>40.78</v>
      </c>
    </row>
    <row r="1621" spans="1:4" x14ac:dyDescent="0.25">
      <c r="A1621" s="131">
        <v>104889</v>
      </c>
      <c r="B1621" s="131" t="s">
        <v>29284</v>
      </c>
      <c r="C1621" s="131" t="s">
        <v>3</v>
      </c>
      <c r="D1621" s="132">
        <v>59.37</v>
      </c>
    </row>
    <row r="1622" spans="1:4" x14ac:dyDescent="0.25">
      <c r="A1622" s="131">
        <v>104890</v>
      </c>
      <c r="B1622" s="131" t="s">
        <v>29285</v>
      </c>
      <c r="C1622" s="131" t="s">
        <v>3</v>
      </c>
      <c r="D1622" s="132">
        <v>51.59</v>
      </c>
    </row>
    <row r="1623" spans="1:4" x14ac:dyDescent="0.25">
      <c r="A1623" s="131">
        <v>104891</v>
      </c>
      <c r="B1623" s="131" t="s">
        <v>29286</v>
      </c>
      <c r="C1623" s="131" t="s">
        <v>3</v>
      </c>
      <c r="D1623" s="132">
        <v>46.37</v>
      </c>
    </row>
    <row r="1624" spans="1:4" x14ac:dyDescent="0.25">
      <c r="A1624" s="131">
        <v>104892</v>
      </c>
      <c r="B1624" s="131" t="s">
        <v>29287</v>
      </c>
      <c r="C1624" s="131" t="s">
        <v>3</v>
      </c>
      <c r="D1624" s="132">
        <v>105.57</v>
      </c>
    </row>
    <row r="1625" spans="1:4" x14ac:dyDescent="0.25">
      <c r="A1625" s="131">
        <v>102989</v>
      </c>
      <c r="B1625" s="131" t="s">
        <v>5226</v>
      </c>
      <c r="C1625" s="131" t="s">
        <v>3</v>
      </c>
      <c r="D1625" s="132">
        <v>46.94</v>
      </c>
    </row>
    <row r="1626" spans="1:4" x14ac:dyDescent="0.25">
      <c r="A1626" s="131">
        <v>102990</v>
      </c>
      <c r="B1626" s="131" t="s">
        <v>5227</v>
      </c>
      <c r="C1626" s="131" t="s">
        <v>3</v>
      </c>
      <c r="D1626" s="132">
        <v>57.1</v>
      </c>
    </row>
    <row r="1627" spans="1:4" x14ac:dyDescent="0.25">
      <c r="A1627" s="131">
        <v>102991</v>
      </c>
      <c r="B1627" s="131" t="s">
        <v>5228</v>
      </c>
      <c r="C1627" s="131" t="s">
        <v>3</v>
      </c>
      <c r="D1627" s="132">
        <v>74.099999999999994</v>
      </c>
    </row>
    <row r="1628" spans="1:4" x14ac:dyDescent="0.25">
      <c r="A1628" s="131">
        <v>102992</v>
      </c>
      <c r="B1628" s="131" t="s">
        <v>5229</v>
      </c>
      <c r="C1628" s="131" t="s">
        <v>3</v>
      </c>
      <c r="D1628" s="132">
        <v>111.38</v>
      </c>
    </row>
    <row r="1629" spans="1:4" x14ac:dyDescent="0.25">
      <c r="A1629" s="131">
        <v>102993</v>
      </c>
      <c r="B1629" s="131" t="s">
        <v>5230</v>
      </c>
      <c r="C1629" s="131" t="s">
        <v>3</v>
      </c>
      <c r="D1629" s="132">
        <v>144.81</v>
      </c>
    </row>
    <row r="1630" spans="1:4" x14ac:dyDescent="0.25">
      <c r="A1630" s="131">
        <v>102994</v>
      </c>
      <c r="B1630" s="131" t="s">
        <v>5231</v>
      </c>
      <c r="C1630" s="131" t="s">
        <v>3</v>
      </c>
      <c r="D1630" s="132">
        <v>252.28</v>
      </c>
    </row>
    <row r="1631" spans="1:4" x14ac:dyDescent="0.25">
      <c r="A1631" s="131">
        <v>102995</v>
      </c>
      <c r="B1631" s="131" t="s">
        <v>5232</v>
      </c>
      <c r="C1631" s="131" t="s">
        <v>3</v>
      </c>
      <c r="D1631" s="132">
        <v>52.51</v>
      </c>
    </row>
    <row r="1632" spans="1:4" x14ac:dyDescent="0.25">
      <c r="A1632" s="131">
        <v>102996</v>
      </c>
      <c r="B1632" s="131" t="s">
        <v>5233</v>
      </c>
      <c r="C1632" s="131" t="s">
        <v>3</v>
      </c>
      <c r="D1632" s="132">
        <v>74.290000000000006</v>
      </c>
    </row>
    <row r="1633" spans="1:4" x14ac:dyDescent="0.25">
      <c r="A1633" s="131">
        <v>102997</v>
      </c>
      <c r="B1633" s="131" t="s">
        <v>5234</v>
      </c>
      <c r="C1633" s="131" t="s">
        <v>3</v>
      </c>
      <c r="D1633" s="132">
        <v>99.3</v>
      </c>
    </row>
    <row r="1634" spans="1:4" x14ac:dyDescent="0.25">
      <c r="A1634" s="131">
        <v>102998</v>
      </c>
      <c r="B1634" s="131" t="s">
        <v>5235</v>
      </c>
      <c r="C1634" s="131" t="s">
        <v>3</v>
      </c>
      <c r="D1634" s="132">
        <v>94.85</v>
      </c>
    </row>
    <row r="1635" spans="1:4" x14ac:dyDescent="0.25">
      <c r="A1635" s="131">
        <v>102999</v>
      </c>
      <c r="B1635" s="131" t="s">
        <v>5236</v>
      </c>
      <c r="C1635" s="131" t="s">
        <v>3</v>
      </c>
      <c r="D1635" s="132">
        <v>120.02</v>
      </c>
    </row>
    <row r="1636" spans="1:4" x14ac:dyDescent="0.25">
      <c r="A1636" s="131">
        <v>103000</v>
      </c>
      <c r="B1636" s="131" t="s">
        <v>5237</v>
      </c>
      <c r="C1636" s="131" t="s">
        <v>3</v>
      </c>
      <c r="D1636" s="132">
        <v>120.53</v>
      </c>
    </row>
    <row r="1637" spans="1:4" x14ac:dyDescent="0.25">
      <c r="A1637" s="131">
        <v>103001</v>
      </c>
      <c r="B1637" s="131" t="s">
        <v>5238</v>
      </c>
      <c r="C1637" s="131" t="s">
        <v>15645</v>
      </c>
      <c r="D1637" s="132">
        <v>171.55</v>
      </c>
    </row>
    <row r="1638" spans="1:4" x14ac:dyDescent="0.25">
      <c r="A1638" s="131">
        <v>103002</v>
      </c>
      <c r="B1638" s="131" t="s">
        <v>5239</v>
      </c>
      <c r="C1638" s="131" t="s">
        <v>15645</v>
      </c>
      <c r="D1638" s="132">
        <v>212.33</v>
      </c>
    </row>
    <row r="1639" spans="1:4" x14ac:dyDescent="0.25">
      <c r="A1639" s="131">
        <v>103003</v>
      </c>
      <c r="B1639" s="131" t="s">
        <v>5240</v>
      </c>
      <c r="C1639" s="131" t="s">
        <v>15645</v>
      </c>
      <c r="D1639" s="132">
        <v>293.98</v>
      </c>
    </row>
    <row r="1640" spans="1:4" x14ac:dyDescent="0.25">
      <c r="A1640" s="131">
        <v>103005</v>
      </c>
      <c r="B1640" s="131" t="s">
        <v>5241</v>
      </c>
      <c r="C1640" s="131" t="s">
        <v>15645</v>
      </c>
      <c r="D1640" s="132">
        <v>535.70000000000005</v>
      </c>
    </row>
    <row r="1641" spans="1:4" x14ac:dyDescent="0.25">
      <c r="A1641" s="131">
        <v>103006</v>
      </c>
      <c r="B1641" s="131" t="s">
        <v>5242</v>
      </c>
      <c r="C1641" s="131" t="s">
        <v>15645</v>
      </c>
      <c r="D1641" s="132">
        <v>741.26</v>
      </c>
    </row>
    <row r="1642" spans="1:4" x14ac:dyDescent="0.25">
      <c r="A1642" s="131">
        <v>103007</v>
      </c>
      <c r="B1642" s="131" t="s">
        <v>5243</v>
      </c>
      <c r="C1642" s="131" t="s">
        <v>15645</v>
      </c>
      <c r="D1642" s="132">
        <v>970.05</v>
      </c>
    </row>
    <row r="1643" spans="1:4" x14ac:dyDescent="0.25">
      <c r="A1643" s="131">
        <v>97933</v>
      </c>
      <c r="B1643" s="131" t="s">
        <v>4131</v>
      </c>
      <c r="C1643" s="131" t="s">
        <v>15645</v>
      </c>
      <c r="D1643" s="133">
        <v>1193.43</v>
      </c>
    </row>
    <row r="1644" spans="1:4" x14ac:dyDescent="0.25">
      <c r="A1644" s="131">
        <v>97934</v>
      </c>
      <c r="B1644" s="131" t="s">
        <v>14270</v>
      </c>
      <c r="C1644" s="131" t="s">
        <v>15645</v>
      </c>
      <c r="D1644" s="133">
        <v>2410.36</v>
      </c>
    </row>
    <row r="1645" spans="1:4" x14ac:dyDescent="0.25">
      <c r="A1645" s="131">
        <v>97935</v>
      </c>
      <c r="B1645" s="131" t="s">
        <v>4132</v>
      </c>
      <c r="C1645" s="131" t="s">
        <v>15645</v>
      </c>
      <c r="D1645" s="132">
        <v>956.89</v>
      </c>
    </row>
    <row r="1646" spans="1:4" x14ac:dyDescent="0.25">
      <c r="A1646" s="131">
        <v>97936</v>
      </c>
      <c r="B1646" s="131" t="s">
        <v>4133</v>
      </c>
      <c r="C1646" s="131" t="s">
        <v>15645</v>
      </c>
      <c r="D1646" s="133">
        <v>1965.42</v>
      </c>
    </row>
    <row r="1647" spans="1:4" x14ac:dyDescent="0.25">
      <c r="A1647" s="131">
        <v>97947</v>
      </c>
      <c r="B1647" s="131" t="s">
        <v>4134</v>
      </c>
      <c r="C1647" s="131" t="s">
        <v>15645</v>
      </c>
      <c r="D1647" s="133">
        <v>1844.28</v>
      </c>
    </row>
    <row r="1648" spans="1:4" x14ac:dyDescent="0.25">
      <c r="A1648" s="131">
        <v>97948</v>
      </c>
      <c r="B1648" s="131" t="s">
        <v>4135</v>
      </c>
      <c r="C1648" s="131" t="s">
        <v>15645</v>
      </c>
      <c r="D1648" s="133">
        <v>3397.29</v>
      </c>
    </row>
    <row r="1649" spans="1:4" x14ac:dyDescent="0.25">
      <c r="A1649" s="131">
        <v>97949</v>
      </c>
      <c r="B1649" s="131" t="s">
        <v>4136</v>
      </c>
      <c r="C1649" s="131" t="s">
        <v>15645</v>
      </c>
      <c r="D1649" s="133">
        <v>1805.91</v>
      </c>
    </row>
    <row r="1650" spans="1:4" x14ac:dyDescent="0.25">
      <c r="A1650" s="131">
        <v>97950</v>
      </c>
      <c r="B1650" s="131" t="s">
        <v>4137</v>
      </c>
      <c r="C1650" s="131" t="s">
        <v>15645</v>
      </c>
      <c r="D1650" s="133">
        <v>3171.11</v>
      </c>
    </row>
    <row r="1651" spans="1:4" x14ac:dyDescent="0.25">
      <c r="A1651" s="131">
        <v>97951</v>
      </c>
      <c r="B1651" s="131" t="s">
        <v>4138</v>
      </c>
      <c r="C1651" s="131" t="s">
        <v>15645</v>
      </c>
      <c r="D1651" s="133">
        <v>2942.3</v>
      </c>
    </row>
    <row r="1652" spans="1:4" x14ac:dyDescent="0.25">
      <c r="A1652" s="131">
        <v>97952</v>
      </c>
      <c r="B1652" s="131" t="s">
        <v>4139</v>
      </c>
      <c r="C1652" s="131" t="s">
        <v>15645</v>
      </c>
      <c r="D1652" s="133">
        <v>5091.04</v>
      </c>
    </row>
    <row r="1653" spans="1:4" x14ac:dyDescent="0.25">
      <c r="A1653" s="131">
        <v>97953</v>
      </c>
      <c r="B1653" s="131" t="s">
        <v>4140</v>
      </c>
      <c r="C1653" s="131" t="s">
        <v>15645</v>
      </c>
      <c r="D1653" s="133">
        <v>1403.82</v>
      </c>
    </row>
    <row r="1654" spans="1:4" x14ac:dyDescent="0.25">
      <c r="A1654" s="131">
        <v>97955</v>
      </c>
      <c r="B1654" s="131" t="s">
        <v>4141</v>
      </c>
      <c r="C1654" s="131" t="s">
        <v>15645</v>
      </c>
      <c r="D1654" s="133">
        <v>3031.04</v>
      </c>
    </row>
    <row r="1655" spans="1:4" x14ac:dyDescent="0.25">
      <c r="A1655" s="131">
        <v>97956</v>
      </c>
      <c r="B1655" s="131" t="s">
        <v>4142</v>
      </c>
      <c r="C1655" s="131" t="s">
        <v>15645</v>
      </c>
      <c r="D1655" s="133">
        <v>1452.03</v>
      </c>
    </row>
    <row r="1656" spans="1:4" x14ac:dyDescent="0.25">
      <c r="A1656" s="131">
        <v>97957</v>
      </c>
      <c r="B1656" s="131" t="s">
        <v>4143</v>
      </c>
      <c r="C1656" s="131" t="s">
        <v>15645</v>
      </c>
      <c r="D1656" s="133">
        <v>2596.1999999999998</v>
      </c>
    </row>
    <row r="1657" spans="1:4" x14ac:dyDescent="0.25">
      <c r="A1657" s="131">
        <v>97961</v>
      </c>
      <c r="B1657" s="131" t="s">
        <v>4144</v>
      </c>
      <c r="C1657" s="131" t="s">
        <v>15645</v>
      </c>
      <c r="D1657" s="133">
        <v>2420.38</v>
      </c>
    </row>
    <row r="1658" spans="1:4" x14ac:dyDescent="0.25">
      <c r="A1658" s="131">
        <v>97973</v>
      </c>
      <c r="B1658" s="131" t="s">
        <v>4145</v>
      </c>
      <c r="C1658" s="131" t="s">
        <v>15645</v>
      </c>
      <c r="D1658" s="133">
        <v>4538.2</v>
      </c>
    </row>
    <row r="1659" spans="1:4" x14ac:dyDescent="0.25">
      <c r="A1659" s="131">
        <v>97974</v>
      </c>
      <c r="B1659" s="131" t="s">
        <v>16067</v>
      </c>
      <c r="C1659" s="131" t="s">
        <v>15645</v>
      </c>
      <c r="D1659" s="132">
        <v>534.6</v>
      </c>
    </row>
    <row r="1660" spans="1:4" x14ac:dyDescent="0.25">
      <c r="A1660" s="131">
        <v>97975</v>
      </c>
      <c r="B1660" s="131" t="s">
        <v>16068</v>
      </c>
      <c r="C1660" s="131" t="s">
        <v>15645</v>
      </c>
      <c r="D1660" s="132">
        <v>696.65</v>
      </c>
    </row>
    <row r="1661" spans="1:4" x14ac:dyDescent="0.25">
      <c r="A1661" s="131">
        <v>97976</v>
      </c>
      <c r="B1661" s="131" t="s">
        <v>16069</v>
      </c>
      <c r="C1661" s="131" t="s">
        <v>15645</v>
      </c>
      <c r="D1661" s="133">
        <v>1139.8699999999999</v>
      </c>
    </row>
    <row r="1662" spans="1:4" x14ac:dyDescent="0.25">
      <c r="A1662" s="131">
        <v>97977</v>
      </c>
      <c r="B1662" s="131" t="s">
        <v>16070</v>
      </c>
      <c r="C1662" s="131" t="s">
        <v>15645</v>
      </c>
      <c r="D1662" s="133">
        <v>1617.1</v>
      </c>
    </row>
    <row r="1663" spans="1:4" x14ac:dyDescent="0.25">
      <c r="A1663" s="131">
        <v>97978</v>
      </c>
      <c r="B1663" s="131" t="s">
        <v>16071</v>
      </c>
      <c r="C1663" s="131" t="s">
        <v>15645</v>
      </c>
      <c r="D1663" s="133">
        <v>1029.72</v>
      </c>
    </row>
    <row r="1664" spans="1:4" x14ac:dyDescent="0.25">
      <c r="A1664" s="131">
        <v>97980</v>
      </c>
      <c r="B1664" s="131" t="s">
        <v>16072</v>
      </c>
      <c r="C1664" s="131" t="s">
        <v>15645</v>
      </c>
      <c r="D1664" s="133">
        <v>2069.9899999999998</v>
      </c>
    </row>
    <row r="1665" spans="1:4" x14ac:dyDescent="0.25">
      <c r="A1665" s="131">
        <v>97981</v>
      </c>
      <c r="B1665" s="131" t="s">
        <v>4146</v>
      </c>
      <c r="C1665" s="131" t="s">
        <v>3</v>
      </c>
      <c r="D1665" s="133">
        <v>1180.56</v>
      </c>
    </row>
    <row r="1666" spans="1:4" x14ac:dyDescent="0.25">
      <c r="A1666" s="131">
        <v>97983</v>
      </c>
      <c r="B1666" s="131" t="s">
        <v>4147</v>
      </c>
      <c r="C1666" s="131" t="s">
        <v>3</v>
      </c>
      <c r="D1666" s="132">
        <v>570.94000000000005</v>
      </c>
    </row>
    <row r="1667" spans="1:4" x14ac:dyDescent="0.25">
      <c r="A1667" s="131">
        <v>97985</v>
      </c>
      <c r="B1667" s="131" t="s">
        <v>4148</v>
      </c>
      <c r="C1667" s="131" t="s">
        <v>3</v>
      </c>
      <c r="D1667" s="133">
        <v>1422.67</v>
      </c>
    </row>
    <row r="1668" spans="1:4" x14ac:dyDescent="0.25">
      <c r="A1668" s="131">
        <v>97987</v>
      </c>
      <c r="B1668" s="131" t="s">
        <v>4149</v>
      </c>
      <c r="C1668" s="131" t="s">
        <v>3</v>
      </c>
      <c r="D1668" s="132">
        <v>760.45</v>
      </c>
    </row>
    <row r="1669" spans="1:4" x14ac:dyDescent="0.25">
      <c r="A1669" s="131">
        <v>97988</v>
      </c>
      <c r="B1669" s="131" t="s">
        <v>16073</v>
      </c>
      <c r="C1669" s="131" t="s">
        <v>15645</v>
      </c>
      <c r="D1669" s="133">
        <v>3022.17</v>
      </c>
    </row>
    <row r="1670" spans="1:4" x14ac:dyDescent="0.25">
      <c r="A1670" s="131">
        <v>97989</v>
      </c>
      <c r="B1670" s="131" t="s">
        <v>4150</v>
      </c>
      <c r="C1670" s="131" t="s">
        <v>3</v>
      </c>
      <c r="D1670" s="133">
        <v>1664.71</v>
      </c>
    </row>
    <row r="1671" spans="1:4" x14ac:dyDescent="0.25">
      <c r="A1671" s="131">
        <v>97991</v>
      </c>
      <c r="B1671" s="131" t="s">
        <v>4151</v>
      </c>
      <c r="C1671" s="131" t="s">
        <v>3</v>
      </c>
      <c r="D1671" s="133">
        <v>1042.81</v>
      </c>
    </row>
    <row r="1672" spans="1:4" x14ac:dyDescent="0.25">
      <c r="A1672" s="131">
        <v>97992</v>
      </c>
      <c r="B1672" s="131" t="s">
        <v>16074</v>
      </c>
      <c r="C1672" s="131" t="s">
        <v>15645</v>
      </c>
      <c r="D1672" s="133">
        <v>3865.23</v>
      </c>
    </row>
    <row r="1673" spans="1:4" x14ac:dyDescent="0.25">
      <c r="A1673" s="131">
        <v>97993</v>
      </c>
      <c r="B1673" s="131" t="s">
        <v>4152</v>
      </c>
      <c r="C1673" s="131" t="s">
        <v>3</v>
      </c>
      <c r="D1673" s="133">
        <v>2027.89</v>
      </c>
    </row>
    <row r="1674" spans="1:4" x14ac:dyDescent="0.25">
      <c r="A1674" s="131">
        <v>97994</v>
      </c>
      <c r="B1674" s="131" t="s">
        <v>16075</v>
      </c>
      <c r="C1674" s="131" t="s">
        <v>15645</v>
      </c>
      <c r="D1674" s="133">
        <v>2559.27</v>
      </c>
    </row>
    <row r="1675" spans="1:4" x14ac:dyDescent="0.25">
      <c r="A1675" s="131">
        <v>97995</v>
      </c>
      <c r="B1675" s="131" t="s">
        <v>4153</v>
      </c>
      <c r="C1675" s="131" t="s">
        <v>3</v>
      </c>
      <c r="D1675" s="133">
        <v>1277.77</v>
      </c>
    </row>
    <row r="1676" spans="1:4" x14ac:dyDescent="0.25">
      <c r="A1676" s="131">
        <v>97996</v>
      </c>
      <c r="B1676" s="131" t="s">
        <v>16076</v>
      </c>
      <c r="C1676" s="131" t="s">
        <v>15645</v>
      </c>
      <c r="D1676" s="133">
        <v>3232.49</v>
      </c>
    </row>
    <row r="1677" spans="1:4" x14ac:dyDescent="0.25">
      <c r="A1677" s="131">
        <v>97997</v>
      </c>
      <c r="B1677" s="131" t="s">
        <v>4154</v>
      </c>
      <c r="C1677" s="131" t="s">
        <v>3</v>
      </c>
      <c r="D1677" s="133">
        <v>1527.31</v>
      </c>
    </row>
    <row r="1678" spans="1:4" x14ac:dyDescent="0.25">
      <c r="A1678" s="131">
        <v>97999</v>
      </c>
      <c r="B1678" s="131" t="s">
        <v>4155</v>
      </c>
      <c r="C1678" s="131" t="s">
        <v>3</v>
      </c>
      <c r="D1678" s="133">
        <v>1776.89</v>
      </c>
    </row>
    <row r="1679" spans="1:4" x14ac:dyDescent="0.25">
      <c r="A1679" s="131">
        <v>98001</v>
      </c>
      <c r="B1679" s="131" t="s">
        <v>4156</v>
      </c>
      <c r="C1679" s="131" t="s">
        <v>3</v>
      </c>
      <c r="D1679" s="133">
        <v>2026.4</v>
      </c>
    </row>
    <row r="1680" spans="1:4" x14ac:dyDescent="0.25">
      <c r="A1680" s="131">
        <v>98002</v>
      </c>
      <c r="B1680" s="131" t="s">
        <v>16077</v>
      </c>
      <c r="C1680" s="131" t="s">
        <v>15645</v>
      </c>
      <c r="D1680" s="133">
        <v>5288.81</v>
      </c>
    </row>
    <row r="1681" spans="1:4" x14ac:dyDescent="0.25">
      <c r="A1681" s="131">
        <v>98003</v>
      </c>
      <c r="B1681" s="131" t="s">
        <v>4157</v>
      </c>
      <c r="C1681" s="131" t="s">
        <v>3</v>
      </c>
      <c r="D1681" s="133">
        <v>2275.9899999999998</v>
      </c>
    </row>
    <row r="1682" spans="1:4" x14ac:dyDescent="0.25">
      <c r="A1682" s="131">
        <v>98005</v>
      </c>
      <c r="B1682" s="131" t="s">
        <v>4158</v>
      </c>
      <c r="C1682" s="131" t="s">
        <v>3</v>
      </c>
      <c r="D1682" s="133">
        <v>2525.6</v>
      </c>
    </row>
    <row r="1683" spans="1:4" x14ac:dyDescent="0.25">
      <c r="A1683" s="131">
        <v>98006</v>
      </c>
      <c r="B1683" s="131" t="s">
        <v>16078</v>
      </c>
      <c r="C1683" s="131" t="s">
        <v>15645</v>
      </c>
      <c r="D1683" s="133">
        <v>6644.53</v>
      </c>
    </row>
    <row r="1684" spans="1:4" x14ac:dyDescent="0.25">
      <c r="A1684" s="131">
        <v>98007</v>
      </c>
      <c r="B1684" s="131" t="s">
        <v>4159</v>
      </c>
      <c r="C1684" s="131" t="s">
        <v>3</v>
      </c>
      <c r="D1684" s="133">
        <v>2775.12</v>
      </c>
    </row>
    <row r="1685" spans="1:4" x14ac:dyDescent="0.25">
      <c r="A1685" s="131">
        <v>98008</v>
      </c>
      <c r="B1685" s="131" t="s">
        <v>16079</v>
      </c>
      <c r="C1685" s="131" t="s">
        <v>15645</v>
      </c>
      <c r="D1685" s="133">
        <v>3998.18</v>
      </c>
    </row>
    <row r="1686" spans="1:4" x14ac:dyDescent="0.25">
      <c r="A1686" s="131">
        <v>98009</v>
      </c>
      <c r="B1686" s="131" t="s">
        <v>4160</v>
      </c>
      <c r="C1686" s="131" t="s">
        <v>3</v>
      </c>
      <c r="D1686" s="133">
        <v>1776.89</v>
      </c>
    </row>
    <row r="1687" spans="1:4" x14ac:dyDescent="0.25">
      <c r="A1687" s="131">
        <v>98010</v>
      </c>
      <c r="B1687" s="131" t="s">
        <v>16080</v>
      </c>
      <c r="C1687" s="131" t="s">
        <v>15645</v>
      </c>
      <c r="D1687" s="133">
        <v>4878.3599999999997</v>
      </c>
    </row>
    <row r="1688" spans="1:4" x14ac:dyDescent="0.25">
      <c r="A1688" s="131">
        <v>98011</v>
      </c>
      <c r="B1688" s="131" t="s">
        <v>4161</v>
      </c>
      <c r="C1688" s="131" t="s">
        <v>3</v>
      </c>
      <c r="D1688" s="133">
        <v>2026.4</v>
      </c>
    </row>
    <row r="1689" spans="1:4" x14ac:dyDescent="0.25">
      <c r="A1689" s="131">
        <v>98012</v>
      </c>
      <c r="B1689" s="131" t="s">
        <v>16081</v>
      </c>
      <c r="C1689" s="131" t="s">
        <v>15645</v>
      </c>
      <c r="D1689" s="133">
        <v>5729.47</v>
      </c>
    </row>
    <row r="1690" spans="1:4" x14ac:dyDescent="0.25">
      <c r="A1690" s="131">
        <v>98013</v>
      </c>
      <c r="B1690" s="131" t="s">
        <v>4162</v>
      </c>
      <c r="C1690" s="131" t="s">
        <v>3</v>
      </c>
      <c r="D1690" s="133">
        <v>2275.9899999999998</v>
      </c>
    </row>
    <row r="1691" spans="1:4" x14ac:dyDescent="0.25">
      <c r="A1691" s="131">
        <v>98014</v>
      </c>
      <c r="B1691" s="131" t="s">
        <v>16082</v>
      </c>
      <c r="C1691" s="131" t="s">
        <v>15645</v>
      </c>
      <c r="D1691" s="133">
        <v>6580.45</v>
      </c>
    </row>
    <row r="1692" spans="1:4" x14ac:dyDescent="0.25">
      <c r="A1692" s="131">
        <v>98015</v>
      </c>
      <c r="B1692" s="131" t="s">
        <v>4163</v>
      </c>
      <c r="C1692" s="131" t="s">
        <v>3</v>
      </c>
      <c r="D1692" s="133">
        <v>2525.6</v>
      </c>
    </row>
    <row r="1693" spans="1:4" x14ac:dyDescent="0.25">
      <c r="A1693" s="131">
        <v>98016</v>
      </c>
      <c r="B1693" s="131" t="s">
        <v>16083</v>
      </c>
      <c r="C1693" s="131" t="s">
        <v>15645</v>
      </c>
      <c r="D1693" s="133">
        <v>7431.63</v>
      </c>
    </row>
    <row r="1694" spans="1:4" x14ac:dyDescent="0.25">
      <c r="A1694" s="131">
        <v>98017</v>
      </c>
      <c r="B1694" s="131" t="s">
        <v>4164</v>
      </c>
      <c r="C1694" s="131" t="s">
        <v>3</v>
      </c>
      <c r="D1694" s="133">
        <v>2775.12</v>
      </c>
    </row>
    <row r="1695" spans="1:4" x14ac:dyDescent="0.25">
      <c r="A1695" s="131">
        <v>98018</v>
      </c>
      <c r="B1695" s="131" t="s">
        <v>16084</v>
      </c>
      <c r="C1695" s="131" t="s">
        <v>15645</v>
      </c>
      <c r="D1695" s="133">
        <v>8282.66</v>
      </c>
    </row>
    <row r="1696" spans="1:4" x14ac:dyDescent="0.25">
      <c r="A1696" s="131">
        <v>98019</v>
      </c>
      <c r="B1696" s="131" t="s">
        <v>4165</v>
      </c>
      <c r="C1696" s="131" t="s">
        <v>3</v>
      </c>
      <c r="D1696" s="133">
        <v>3047.88</v>
      </c>
    </row>
    <row r="1697" spans="1:4" x14ac:dyDescent="0.25">
      <c r="A1697" s="131">
        <v>98020</v>
      </c>
      <c r="B1697" s="131" t="s">
        <v>16085</v>
      </c>
      <c r="C1697" s="131" t="s">
        <v>15645</v>
      </c>
      <c r="D1697" s="133">
        <v>5887.42</v>
      </c>
    </row>
    <row r="1698" spans="1:4" x14ac:dyDescent="0.25">
      <c r="A1698" s="131">
        <v>98021</v>
      </c>
      <c r="B1698" s="131" t="s">
        <v>4166</v>
      </c>
      <c r="C1698" s="131" t="s">
        <v>3</v>
      </c>
      <c r="D1698" s="133">
        <v>2299.2399999999998</v>
      </c>
    </row>
    <row r="1699" spans="1:4" x14ac:dyDescent="0.25">
      <c r="A1699" s="131">
        <v>98022</v>
      </c>
      <c r="B1699" s="131" t="s">
        <v>16086</v>
      </c>
      <c r="C1699" s="131" t="s">
        <v>15645</v>
      </c>
      <c r="D1699" s="133">
        <v>6898.31</v>
      </c>
    </row>
    <row r="1700" spans="1:4" x14ac:dyDescent="0.25">
      <c r="A1700" s="131">
        <v>98023</v>
      </c>
      <c r="B1700" s="131" t="s">
        <v>4167</v>
      </c>
      <c r="C1700" s="131" t="s">
        <v>3</v>
      </c>
      <c r="D1700" s="133">
        <v>2548.77</v>
      </c>
    </row>
    <row r="1701" spans="1:4" x14ac:dyDescent="0.25">
      <c r="A1701" s="131">
        <v>98024</v>
      </c>
      <c r="B1701" s="131" t="s">
        <v>16087</v>
      </c>
      <c r="C1701" s="131" t="s">
        <v>15645</v>
      </c>
      <c r="D1701" s="133">
        <v>7973.6</v>
      </c>
    </row>
    <row r="1702" spans="1:4" x14ac:dyDescent="0.25">
      <c r="A1702" s="131">
        <v>98025</v>
      </c>
      <c r="B1702" s="131" t="s">
        <v>4168</v>
      </c>
      <c r="C1702" s="131" t="s">
        <v>3</v>
      </c>
      <c r="D1702" s="133">
        <v>2798.35</v>
      </c>
    </row>
    <row r="1703" spans="1:4" x14ac:dyDescent="0.25">
      <c r="A1703" s="131">
        <v>98026</v>
      </c>
      <c r="B1703" s="131" t="s">
        <v>16088</v>
      </c>
      <c r="C1703" s="131" t="s">
        <v>15645</v>
      </c>
      <c r="D1703" s="133">
        <v>8992.6200000000008</v>
      </c>
    </row>
    <row r="1704" spans="1:4" x14ac:dyDescent="0.25">
      <c r="A1704" s="131">
        <v>98027</v>
      </c>
      <c r="B1704" s="131" t="s">
        <v>4169</v>
      </c>
      <c r="C1704" s="131" t="s">
        <v>3</v>
      </c>
      <c r="D1704" s="133">
        <v>3047.88</v>
      </c>
    </row>
    <row r="1705" spans="1:4" x14ac:dyDescent="0.25">
      <c r="A1705" s="131">
        <v>98028</v>
      </c>
      <c r="B1705" s="131" t="s">
        <v>16089</v>
      </c>
      <c r="C1705" s="131" t="s">
        <v>15645</v>
      </c>
      <c r="D1705" s="133">
        <v>10011.69</v>
      </c>
    </row>
    <row r="1706" spans="1:4" x14ac:dyDescent="0.25">
      <c r="A1706" s="131">
        <v>98029</v>
      </c>
      <c r="B1706" s="131" t="s">
        <v>4170</v>
      </c>
      <c r="C1706" s="131" t="s">
        <v>3</v>
      </c>
      <c r="D1706" s="133">
        <v>3302.21</v>
      </c>
    </row>
    <row r="1707" spans="1:4" x14ac:dyDescent="0.25">
      <c r="A1707" s="131">
        <v>98030</v>
      </c>
      <c r="B1707" s="131" t="s">
        <v>16090</v>
      </c>
      <c r="C1707" s="131" t="s">
        <v>15645</v>
      </c>
      <c r="D1707" s="133">
        <v>8165.06</v>
      </c>
    </row>
    <row r="1708" spans="1:4" x14ac:dyDescent="0.25">
      <c r="A1708" s="131">
        <v>98031</v>
      </c>
      <c r="B1708" s="131" t="s">
        <v>4171</v>
      </c>
      <c r="C1708" s="131" t="s">
        <v>3</v>
      </c>
      <c r="D1708" s="133">
        <v>2803.2</v>
      </c>
    </row>
    <row r="1709" spans="1:4" x14ac:dyDescent="0.25">
      <c r="A1709" s="131">
        <v>98032</v>
      </c>
      <c r="B1709" s="131" t="s">
        <v>16091</v>
      </c>
      <c r="C1709" s="131" t="s">
        <v>15645</v>
      </c>
      <c r="D1709" s="133">
        <v>9394.27</v>
      </c>
    </row>
    <row r="1710" spans="1:4" x14ac:dyDescent="0.25">
      <c r="A1710" s="131">
        <v>98033</v>
      </c>
      <c r="B1710" s="131" t="s">
        <v>4172</v>
      </c>
      <c r="C1710" s="131" t="s">
        <v>3</v>
      </c>
      <c r="D1710" s="133">
        <v>3052.73</v>
      </c>
    </row>
    <row r="1711" spans="1:4" x14ac:dyDescent="0.25">
      <c r="A1711" s="131">
        <v>98034</v>
      </c>
      <c r="B1711" s="131" t="s">
        <v>16092</v>
      </c>
      <c r="C1711" s="131" t="s">
        <v>15645</v>
      </c>
      <c r="D1711" s="133">
        <v>10623.52</v>
      </c>
    </row>
    <row r="1712" spans="1:4" x14ac:dyDescent="0.25">
      <c r="A1712" s="131">
        <v>98035</v>
      </c>
      <c r="B1712" s="131" t="s">
        <v>4173</v>
      </c>
      <c r="C1712" s="131" t="s">
        <v>3</v>
      </c>
      <c r="D1712" s="133">
        <v>3302.21</v>
      </c>
    </row>
    <row r="1713" spans="1:4" x14ac:dyDescent="0.25">
      <c r="A1713" s="131">
        <v>98036</v>
      </c>
      <c r="B1713" s="131" t="s">
        <v>16093</v>
      </c>
      <c r="C1713" s="131" t="s">
        <v>15645</v>
      </c>
      <c r="D1713" s="133">
        <v>11852.74</v>
      </c>
    </row>
    <row r="1714" spans="1:4" x14ac:dyDescent="0.25">
      <c r="A1714" s="131">
        <v>98037</v>
      </c>
      <c r="B1714" s="131" t="s">
        <v>4174</v>
      </c>
      <c r="C1714" s="131" t="s">
        <v>3</v>
      </c>
      <c r="D1714" s="133">
        <v>3556.58</v>
      </c>
    </row>
    <row r="1715" spans="1:4" x14ac:dyDescent="0.25">
      <c r="A1715" s="131">
        <v>98038</v>
      </c>
      <c r="B1715" s="131" t="s">
        <v>16094</v>
      </c>
      <c r="C1715" s="131" t="s">
        <v>15645</v>
      </c>
      <c r="D1715" s="133">
        <v>10849.72</v>
      </c>
    </row>
    <row r="1716" spans="1:4" x14ac:dyDescent="0.25">
      <c r="A1716" s="131">
        <v>98039</v>
      </c>
      <c r="B1716" s="131" t="s">
        <v>4175</v>
      </c>
      <c r="C1716" s="131" t="s">
        <v>3</v>
      </c>
      <c r="D1716" s="133">
        <v>3307.05</v>
      </c>
    </row>
    <row r="1717" spans="1:4" x14ac:dyDescent="0.25">
      <c r="A1717" s="131">
        <v>98040</v>
      </c>
      <c r="B1717" s="131" t="s">
        <v>16095</v>
      </c>
      <c r="C1717" s="131" t="s">
        <v>15645</v>
      </c>
      <c r="D1717" s="133">
        <v>12262.82</v>
      </c>
    </row>
    <row r="1718" spans="1:4" x14ac:dyDescent="0.25">
      <c r="A1718" s="131">
        <v>98041</v>
      </c>
      <c r="B1718" s="131" t="s">
        <v>4176</v>
      </c>
      <c r="C1718" s="131" t="s">
        <v>3</v>
      </c>
      <c r="D1718" s="133">
        <v>3556.58</v>
      </c>
    </row>
    <row r="1719" spans="1:4" x14ac:dyDescent="0.25">
      <c r="A1719" s="131">
        <v>98042</v>
      </c>
      <c r="B1719" s="131" t="s">
        <v>16096</v>
      </c>
      <c r="C1719" s="131" t="s">
        <v>15645</v>
      </c>
      <c r="D1719" s="133">
        <v>13676</v>
      </c>
    </row>
    <row r="1720" spans="1:4" x14ac:dyDescent="0.25">
      <c r="A1720" s="131">
        <v>98043</v>
      </c>
      <c r="B1720" s="131" t="s">
        <v>4177</v>
      </c>
      <c r="C1720" s="131" t="s">
        <v>3</v>
      </c>
      <c r="D1720" s="133">
        <v>3811.01</v>
      </c>
    </row>
    <row r="1721" spans="1:4" x14ac:dyDescent="0.25">
      <c r="A1721" s="131">
        <v>98044</v>
      </c>
      <c r="B1721" s="131" t="s">
        <v>16097</v>
      </c>
      <c r="C1721" s="131" t="s">
        <v>15645</v>
      </c>
      <c r="D1721" s="133">
        <v>13902.25</v>
      </c>
    </row>
    <row r="1722" spans="1:4" x14ac:dyDescent="0.25">
      <c r="A1722" s="131">
        <v>98045</v>
      </c>
      <c r="B1722" s="131" t="s">
        <v>4178</v>
      </c>
      <c r="C1722" s="131" t="s">
        <v>3</v>
      </c>
      <c r="D1722" s="133">
        <v>3811.01</v>
      </c>
    </row>
    <row r="1723" spans="1:4" x14ac:dyDescent="0.25">
      <c r="A1723" s="131">
        <v>98046</v>
      </c>
      <c r="B1723" s="131" t="s">
        <v>16098</v>
      </c>
      <c r="C1723" s="131" t="s">
        <v>15645</v>
      </c>
      <c r="D1723" s="133">
        <v>15499.14</v>
      </c>
    </row>
    <row r="1724" spans="1:4" x14ac:dyDescent="0.25">
      <c r="A1724" s="131">
        <v>98047</v>
      </c>
      <c r="B1724" s="131" t="s">
        <v>4179</v>
      </c>
      <c r="C1724" s="131" t="s">
        <v>3</v>
      </c>
      <c r="D1724" s="133">
        <v>4065.38</v>
      </c>
    </row>
    <row r="1725" spans="1:4" x14ac:dyDescent="0.25">
      <c r="A1725" s="131">
        <v>98048</v>
      </c>
      <c r="B1725" s="131" t="s">
        <v>16099</v>
      </c>
      <c r="C1725" s="131" t="s">
        <v>15645</v>
      </c>
      <c r="D1725" s="133">
        <v>17322.41</v>
      </c>
    </row>
    <row r="1726" spans="1:4" x14ac:dyDescent="0.25">
      <c r="A1726" s="131">
        <v>98049</v>
      </c>
      <c r="B1726" s="131" t="s">
        <v>4180</v>
      </c>
      <c r="C1726" s="131" t="s">
        <v>3</v>
      </c>
      <c r="D1726" s="133">
        <v>4272.43</v>
      </c>
    </row>
    <row r="1727" spans="1:4" x14ac:dyDescent="0.25">
      <c r="A1727" s="131">
        <v>98050</v>
      </c>
      <c r="B1727" s="131" t="s">
        <v>4181</v>
      </c>
      <c r="C1727" s="131" t="s">
        <v>3</v>
      </c>
      <c r="D1727" s="132">
        <v>316.3</v>
      </c>
    </row>
    <row r="1728" spans="1:4" x14ac:dyDescent="0.25">
      <c r="A1728" s="131">
        <v>98051</v>
      </c>
      <c r="B1728" s="131" t="s">
        <v>4182</v>
      </c>
      <c r="C1728" s="131" t="s">
        <v>3</v>
      </c>
      <c r="D1728" s="132">
        <v>946.95</v>
      </c>
    </row>
    <row r="1729" spans="1:4" x14ac:dyDescent="0.25">
      <c r="A1729" s="131">
        <v>98405</v>
      </c>
      <c r="B1729" s="131" t="s">
        <v>16100</v>
      </c>
      <c r="C1729" s="131" t="s">
        <v>15645</v>
      </c>
      <c r="D1729" s="133">
        <v>2546.0500000000002</v>
      </c>
    </row>
    <row r="1730" spans="1:4" x14ac:dyDescent="0.25">
      <c r="A1730" s="131">
        <v>98406</v>
      </c>
      <c r="B1730" s="131" t="s">
        <v>16101</v>
      </c>
      <c r="C1730" s="131" t="s">
        <v>15645</v>
      </c>
      <c r="D1730" s="133">
        <v>5966.62</v>
      </c>
    </row>
    <row r="1731" spans="1:4" x14ac:dyDescent="0.25">
      <c r="A1731" s="131">
        <v>98407</v>
      </c>
      <c r="B1731" s="131" t="s">
        <v>16102</v>
      </c>
      <c r="C1731" s="131" t="s">
        <v>15645</v>
      </c>
      <c r="D1731" s="133">
        <v>3905.69</v>
      </c>
    </row>
    <row r="1732" spans="1:4" x14ac:dyDescent="0.25">
      <c r="A1732" s="131">
        <v>98408</v>
      </c>
      <c r="B1732" s="131" t="s">
        <v>16103</v>
      </c>
      <c r="C1732" s="131" t="s">
        <v>15645</v>
      </c>
      <c r="D1732" s="133">
        <v>4578.8999999999996</v>
      </c>
    </row>
    <row r="1733" spans="1:4" x14ac:dyDescent="0.25">
      <c r="A1733" s="131">
        <v>98409</v>
      </c>
      <c r="B1733" s="131" t="s">
        <v>4183</v>
      </c>
      <c r="C1733" s="131" t="s">
        <v>3</v>
      </c>
      <c r="D1733" s="132">
        <v>432.17</v>
      </c>
    </row>
    <row r="1734" spans="1:4" x14ac:dyDescent="0.25">
      <c r="A1734" s="131">
        <v>98410</v>
      </c>
      <c r="B1734" s="131" t="s">
        <v>16104</v>
      </c>
      <c r="C1734" s="131" t="s">
        <v>15645</v>
      </c>
      <c r="D1734" s="133">
        <v>1315.98</v>
      </c>
    </row>
    <row r="1735" spans="1:4" x14ac:dyDescent="0.25">
      <c r="A1735" s="131">
        <v>99240</v>
      </c>
      <c r="B1735" s="131" t="s">
        <v>4184</v>
      </c>
      <c r="C1735" s="131" t="s">
        <v>3</v>
      </c>
      <c r="D1735" s="132">
        <v>757.16</v>
      </c>
    </row>
    <row r="1736" spans="1:4" x14ac:dyDescent="0.25">
      <c r="A1736" s="131">
        <v>99241</v>
      </c>
      <c r="B1736" s="131" t="s">
        <v>4185</v>
      </c>
      <c r="C1736" s="131" t="s">
        <v>3</v>
      </c>
      <c r="D1736" s="133">
        <v>1708.03</v>
      </c>
    </row>
    <row r="1737" spans="1:4" x14ac:dyDescent="0.25">
      <c r="A1737" s="131">
        <v>99242</v>
      </c>
      <c r="B1737" s="131" t="s">
        <v>16105</v>
      </c>
      <c r="C1737" s="131" t="s">
        <v>15645</v>
      </c>
      <c r="D1737" s="133">
        <v>2928.53</v>
      </c>
    </row>
    <row r="1738" spans="1:4" x14ac:dyDescent="0.25">
      <c r="A1738" s="131">
        <v>99243</v>
      </c>
      <c r="B1738" s="131" t="s">
        <v>4186</v>
      </c>
      <c r="C1738" s="131" t="s">
        <v>3</v>
      </c>
      <c r="D1738" s="133">
        <v>1576.03</v>
      </c>
    </row>
    <row r="1739" spans="1:4" x14ac:dyDescent="0.25">
      <c r="A1739" s="131">
        <v>99244</v>
      </c>
      <c r="B1739" s="131" t="s">
        <v>16106</v>
      </c>
      <c r="C1739" s="131" t="s">
        <v>15645</v>
      </c>
      <c r="D1739" s="133">
        <v>4765.8500000000004</v>
      </c>
    </row>
    <row r="1740" spans="1:4" x14ac:dyDescent="0.25">
      <c r="A1740" s="131">
        <v>99246</v>
      </c>
      <c r="B1740" s="131" t="s">
        <v>4187</v>
      </c>
      <c r="C1740" s="131" t="s">
        <v>3</v>
      </c>
      <c r="D1740" s="133">
        <v>1038.33</v>
      </c>
    </row>
    <row r="1741" spans="1:4" x14ac:dyDescent="0.25">
      <c r="A1741" s="131">
        <v>99247</v>
      </c>
      <c r="B1741" s="131" t="s">
        <v>4188</v>
      </c>
      <c r="C1741" s="131" t="s">
        <v>3</v>
      </c>
      <c r="D1741" s="133">
        <v>1947.42</v>
      </c>
    </row>
    <row r="1742" spans="1:4" x14ac:dyDescent="0.25">
      <c r="A1742" s="131">
        <v>99248</v>
      </c>
      <c r="B1742" s="131" t="s">
        <v>16107</v>
      </c>
      <c r="C1742" s="131" t="s">
        <v>15645</v>
      </c>
      <c r="D1742" s="133">
        <v>3752.22</v>
      </c>
    </row>
    <row r="1743" spans="1:4" x14ac:dyDescent="0.25">
      <c r="A1743" s="131">
        <v>99249</v>
      </c>
      <c r="B1743" s="131" t="s">
        <v>4189</v>
      </c>
      <c r="C1743" s="131" t="s">
        <v>3</v>
      </c>
      <c r="D1743" s="133">
        <v>1925.4</v>
      </c>
    </row>
    <row r="1744" spans="1:4" x14ac:dyDescent="0.25">
      <c r="A1744" s="131">
        <v>99252</v>
      </c>
      <c r="B1744" s="131" t="s">
        <v>16108</v>
      </c>
      <c r="C1744" s="131" t="s">
        <v>15645</v>
      </c>
      <c r="D1744" s="133">
        <v>2500.63</v>
      </c>
    </row>
    <row r="1745" spans="1:4" x14ac:dyDescent="0.25">
      <c r="A1745" s="131">
        <v>99254</v>
      </c>
      <c r="B1745" s="131" t="s">
        <v>4190</v>
      </c>
      <c r="C1745" s="131" t="s">
        <v>3</v>
      </c>
      <c r="D1745" s="133">
        <v>1229.1600000000001</v>
      </c>
    </row>
    <row r="1746" spans="1:4" x14ac:dyDescent="0.25">
      <c r="A1746" s="131">
        <v>99256</v>
      </c>
      <c r="B1746" s="131" t="s">
        <v>16109</v>
      </c>
      <c r="C1746" s="131" t="s">
        <v>15645</v>
      </c>
      <c r="D1746" s="133">
        <v>5596.69</v>
      </c>
    </row>
    <row r="1747" spans="1:4" x14ac:dyDescent="0.25">
      <c r="A1747" s="131">
        <v>99259</v>
      </c>
      <c r="B1747" s="131" t="s">
        <v>16110</v>
      </c>
      <c r="C1747" s="131" t="s">
        <v>15645</v>
      </c>
      <c r="D1747" s="133">
        <v>3157.66</v>
      </c>
    </row>
    <row r="1748" spans="1:4" x14ac:dyDescent="0.25">
      <c r="A1748" s="131">
        <v>99261</v>
      </c>
      <c r="B1748" s="131" t="s">
        <v>4191</v>
      </c>
      <c r="C1748" s="131" t="s">
        <v>3</v>
      </c>
      <c r="D1748" s="133">
        <v>1468.58</v>
      </c>
    </row>
    <row r="1749" spans="1:4" x14ac:dyDescent="0.25">
      <c r="A1749" s="131">
        <v>99263</v>
      </c>
      <c r="B1749" s="131" t="s">
        <v>4192</v>
      </c>
      <c r="C1749" s="131" t="s">
        <v>3</v>
      </c>
      <c r="D1749" s="133">
        <v>2186.88</v>
      </c>
    </row>
    <row r="1750" spans="1:4" x14ac:dyDescent="0.25">
      <c r="A1750" s="131">
        <v>99265</v>
      </c>
      <c r="B1750" s="131" t="s">
        <v>16111</v>
      </c>
      <c r="C1750" s="131" t="s">
        <v>15645</v>
      </c>
      <c r="D1750" s="133">
        <v>3814.68</v>
      </c>
    </row>
    <row r="1751" spans="1:4" x14ac:dyDescent="0.25">
      <c r="A1751" s="131">
        <v>99266</v>
      </c>
      <c r="B1751" s="131" t="s">
        <v>4193</v>
      </c>
      <c r="C1751" s="131" t="s">
        <v>3</v>
      </c>
      <c r="D1751" s="133">
        <v>1708.03</v>
      </c>
    </row>
    <row r="1752" spans="1:4" x14ac:dyDescent="0.25">
      <c r="A1752" s="131">
        <v>99267</v>
      </c>
      <c r="B1752" s="131" t="s">
        <v>16112</v>
      </c>
      <c r="C1752" s="131" t="s">
        <v>15645</v>
      </c>
      <c r="D1752" s="133">
        <v>4471.7</v>
      </c>
    </row>
    <row r="1753" spans="1:4" x14ac:dyDescent="0.25">
      <c r="A1753" s="131">
        <v>99268</v>
      </c>
      <c r="B1753" s="131" t="s">
        <v>16113</v>
      </c>
      <c r="C1753" s="131" t="s">
        <v>15645</v>
      </c>
      <c r="D1753" s="132">
        <v>530.41</v>
      </c>
    </row>
    <row r="1754" spans="1:4" x14ac:dyDescent="0.25">
      <c r="A1754" s="131">
        <v>99269</v>
      </c>
      <c r="B1754" s="131" t="s">
        <v>4194</v>
      </c>
      <c r="C1754" s="131" t="s">
        <v>3</v>
      </c>
      <c r="D1754" s="133">
        <v>1947.42</v>
      </c>
    </row>
    <row r="1755" spans="1:4" x14ac:dyDescent="0.25">
      <c r="A1755" s="131">
        <v>99270</v>
      </c>
      <c r="B1755" s="131" t="s">
        <v>16114</v>
      </c>
      <c r="C1755" s="131" t="s">
        <v>15645</v>
      </c>
      <c r="D1755" s="132">
        <v>691.75</v>
      </c>
    </row>
    <row r="1756" spans="1:4" x14ac:dyDescent="0.25">
      <c r="A1756" s="131">
        <v>99271</v>
      </c>
      <c r="B1756" s="131" t="s">
        <v>16115</v>
      </c>
      <c r="C1756" s="131" t="s">
        <v>15645</v>
      </c>
      <c r="D1756" s="133">
        <v>6427.37</v>
      </c>
    </row>
    <row r="1757" spans="1:4" x14ac:dyDescent="0.25">
      <c r="A1757" s="131">
        <v>99272</v>
      </c>
      <c r="B1757" s="131" t="s">
        <v>16116</v>
      </c>
      <c r="C1757" s="131" t="s">
        <v>15645</v>
      </c>
      <c r="D1757" s="133">
        <v>1097.71</v>
      </c>
    </row>
    <row r="1758" spans="1:4" x14ac:dyDescent="0.25">
      <c r="A1758" s="131">
        <v>99273</v>
      </c>
      <c r="B1758" s="131" t="s">
        <v>16117</v>
      </c>
      <c r="C1758" s="131" t="s">
        <v>15645</v>
      </c>
      <c r="D1758" s="133">
        <v>1542.38</v>
      </c>
    </row>
    <row r="1759" spans="1:4" x14ac:dyDescent="0.25">
      <c r="A1759" s="131">
        <v>99274</v>
      </c>
      <c r="B1759" s="131" t="s">
        <v>16118</v>
      </c>
      <c r="C1759" s="131" t="s">
        <v>15645</v>
      </c>
      <c r="D1759" s="133">
        <v>5165.4399999999996</v>
      </c>
    </row>
    <row r="1760" spans="1:4" x14ac:dyDescent="0.25">
      <c r="A1760" s="131">
        <v>99275</v>
      </c>
      <c r="B1760" s="131" t="s">
        <v>16119</v>
      </c>
      <c r="C1760" s="131" t="s">
        <v>15645</v>
      </c>
      <c r="D1760" s="133">
        <v>1021.49</v>
      </c>
    </row>
    <row r="1761" spans="1:4" x14ac:dyDescent="0.25">
      <c r="A1761" s="131">
        <v>99276</v>
      </c>
      <c r="B1761" s="131" t="s">
        <v>4195</v>
      </c>
      <c r="C1761" s="131" t="s">
        <v>3</v>
      </c>
      <c r="D1761" s="133">
        <v>2426.35</v>
      </c>
    </row>
    <row r="1762" spans="1:4" x14ac:dyDescent="0.25">
      <c r="A1762" s="131">
        <v>99277</v>
      </c>
      <c r="B1762" s="131" t="s">
        <v>4196</v>
      </c>
      <c r="C1762" s="131" t="s">
        <v>3</v>
      </c>
      <c r="D1762" s="133">
        <v>2186.88</v>
      </c>
    </row>
    <row r="1763" spans="1:4" x14ac:dyDescent="0.25">
      <c r="A1763" s="131">
        <v>99278</v>
      </c>
      <c r="B1763" s="131" t="s">
        <v>4197</v>
      </c>
      <c r="C1763" s="131" t="s">
        <v>3</v>
      </c>
      <c r="D1763" s="132">
        <v>430.17</v>
      </c>
    </row>
    <row r="1764" spans="1:4" x14ac:dyDescent="0.25">
      <c r="A1764" s="131">
        <v>99279</v>
      </c>
      <c r="B1764" s="131" t="s">
        <v>16120</v>
      </c>
      <c r="C1764" s="131" t="s">
        <v>15645</v>
      </c>
      <c r="D1764" s="133">
        <v>5827.06</v>
      </c>
    </row>
    <row r="1765" spans="1:4" x14ac:dyDescent="0.25">
      <c r="A1765" s="131">
        <v>99280</v>
      </c>
      <c r="B1765" s="131" t="s">
        <v>16121</v>
      </c>
      <c r="C1765" s="131" t="s">
        <v>15645</v>
      </c>
      <c r="D1765" s="133">
        <v>1996.14</v>
      </c>
    </row>
    <row r="1766" spans="1:4" x14ac:dyDescent="0.25">
      <c r="A1766" s="131">
        <v>99281</v>
      </c>
      <c r="B1766" s="131" t="s">
        <v>4198</v>
      </c>
      <c r="C1766" s="131" t="s">
        <v>3</v>
      </c>
      <c r="D1766" s="133">
        <v>2426.35</v>
      </c>
    </row>
    <row r="1767" spans="1:4" x14ac:dyDescent="0.25">
      <c r="A1767" s="131">
        <v>99282</v>
      </c>
      <c r="B1767" s="131" t="s">
        <v>4199</v>
      </c>
      <c r="C1767" s="131" t="s">
        <v>3</v>
      </c>
      <c r="D1767" s="133">
        <v>2690.15</v>
      </c>
    </row>
    <row r="1768" spans="1:4" x14ac:dyDescent="0.25">
      <c r="A1768" s="131">
        <v>99283</v>
      </c>
      <c r="B1768" s="131" t="s">
        <v>4200</v>
      </c>
      <c r="C1768" s="131" t="s">
        <v>3</v>
      </c>
      <c r="D1768" s="133">
        <v>1110.27</v>
      </c>
    </row>
    <row r="1769" spans="1:4" x14ac:dyDescent="0.25">
      <c r="A1769" s="131">
        <v>99284</v>
      </c>
      <c r="B1769" s="131" t="s">
        <v>16122</v>
      </c>
      <c r="C1769" s="131" t="s">
        <v>15645</v>
      </c>
      <c r="D1769" s="133">
        <v>7258.26</v>
      </c>
    </row>
    <row r="1770" spans="1:4" x14ac:dyDescent="0.25">
      <c r="A1770" s="131">
        <v>99285</v>
      </c>
      <c r="B1770" s="131" t="s">
        <v>16123</v>
      </c>
      <c r="C1770" s="131" t="s">
        <v>15645</v>
      </c>
      <c r="D1770" s="133">
        <v>1366.53</v>
      </c>
    </row>
    <row r="1771" spans="1:4" x14ac:dyDescent="0.25">
      <c r="A1771" s="131">
        <v>99286</v>
      </c>
      <c r="B1771" s="131" t="s">
        <v>16124</v>
      </c>
      <c r="C1771" s="131" t="s">
        <v>15645</v>
      </c>
      <c r="D1771" s="133">
        <v>6488.79</v>
      </c>
    </row>
    <row r="1772" spans="1:4" x14ac:dyDescent="0.25">
      <c r="A1772" s="131">
        <v>99287</v>
      </c>
      <c r="B1772" s="131" t="s">
        <v>16125</v>
      </c>
      <c r="C1772" s="131" t="s">
        <v>15645</v>
      </c>
      <c r="D1772" s="133">
        <v>9173.6200000000008</v>
      </c>
    </row>
    <row r="1773" spans="1:4" x14ac:dyDescent="0.25">
      <c r="A1773" s="131">
        <v>99288</v>
      </c>
      <c r="B1773" s="131" t="s">
        <v>4201</v>
      </c>
      <c r="C1773" s="131" t="s">
        <v>3</v>
      </c>
      <c r="D1773" s="132">
        <v>568.32000000000005</v>
      </c>
    </row>
    <row r="1774" spans="1:4" x14ac:dyDescent="0.25">
      <c r="A1774" s="131">
        <v>99289</v>
      </c>
      <c r="B1774" s="131" t="s">
        <v>4202</v>
      </c>
      <c r="C1774" s="131" t="s">
        <v>3</v>
      </c>
      <c r="D1774" s="133">
        <v>2665.75</v>
      </c>
    </row>
    <row r="1775" spans="1:4" x14ac:dyDescent="0.25">
      <c r="A1775" s="131">
        <v>99290</v>
      </c>
      <c r="B1775" s="131" t="s">
        <v>16126</v>
      </c>
      <c r="C1775" s="131" t="s">
        <v>15645</v>
      </c>
      <c r="D1775" s="133">
        <v>3905.97</v>
      </c>
    </row>
    <row r="1776" spans="1:4" x14ac:dyDescent="0.25">
      <c r="A1776" s="131">
        <v>99291</v>
      </c>
      <c r="B1776" s="131" t="s">
        <v>4203</v>
      </c>
      <c r="C1776" s="131" t="s">
        <v>3</v>
      </c>
      <c r="D1776" s="133">
        <v>2665.75</v>
      </c>
    </row>
    <row r="1777" spans="1:4" x14ac:dyDescent="0.25">
      <c r="A1777" s="131">
        <v>99292</v>
      </c>
      <c r="B1777" s="131" t="s">
        <v>16127</v>
      </c>
      <c r="C1777" s="131" t="s">
        <v>15645</v>
      </c>
      <c r="D1777" s="133">
        <v>2461.85</v>
      </c>
    </row>
    <row r="1778" spans="1:4" x14ac:dyDescent="0.25">
      <c r="A1778" s="131">
        <v>99293</v>
      </c>
      <c r="B1778" s="131" t="s">
        <v>4204</v>
      </c>
      <c r="C1778" s="131" t="s">
        <v>3</v>
      </c>
      <c r="D1778" s="133">
        <v>1343.18</v>
      </c>
    </row>
    <row r="1779" spans="1:4" x14ac:dyDescent="0.25">
      <c r="A1779" s="131">
        <v>99294</v>
      </c>
      <c r="B1779" s="131" t="s">
        <v>16128</v>
      </c>
      <c r="C1779" s="131" t="s">
        <v>15645</v>
      </c>
      <c r="D1779" s="133">
        <v>8089.01</v>
      </c>
    </row>
    <row r="1780" spans="1:4" x14ac:dyDescent="0.25">
      <c r="A1780" s="131">
        <v>99296</v>
      </c>
      <c r="B1780" s="131" t="s">
        <v>4205</v>
      </c>
      <c r="C1780" s="131" t="s">
        <v>3</v>
      </c>
      <c r="D1780" s="133">
        <v>2929.55</v>
      </c>
    </row>
    <row r="1781" spans="1:4" x14ac:dyDescent="0.25">
      <c r="A1781" s="131">
        <v>99297</v>
      </c>
      <c r="B1781" s="131" t="s">
        <v>4206</v>
      </c>
      <c r="C1781" s="131" t="s">
        <v>3</v>
      </c>
      <c r="D1781" s="133">
        <v>2925.34</v>
      </c>
    </row>
    <row r="1782" spans="1:4" x14ac:dyDescent="0.25">
      <c r="A1782" s="131">
        <v>99298</v>
      </c>
      <c r="B1782" s="131" t="s">
        <v>16129</v>
      </c>
      <c r="C1782" s="131" t="s">
        <v>15645</v>
      </c>
      <c r="D1782" s="133">
        <v>10373.219999999999</v>
      </c>
    </row>
    <row r="1783" spans="1:4" x14ac:dyDescent="0.25">
      <c r="A1783" s="131">
        <v>99299</v>
      </c>
      <c r="B1783" s="131" t="s">
        <v>4207</v>
      </c>
      <c r="C1783" s="131" t="s">
        <v>3</v>
      </c>
      <c r="D1783" s="133">
        <v>3168.9</v>
      </c>
    </row>
    <row r="1784" spans="1:4" x14ac:dyDescent="0.25">
      <c r="A1784" s="131">
        <v>99300</v>
      </c>
      <c r="B1784" s="131" t="s">
        <v>16130</v>
      </c>
      <c r="C1784" s="131" t="s">
        <v>15645</v>
      </c>
      <c r="D1784" s="133">
        <v>11572.79</v>
      </c>
    </row>
    <row r="1785" spans="1:4" x14ac:dyDescent="0.25">
      <c r="A1785" s="131">
        <v>99301</v>
      </c>
      <c r="B1785" s="131" t="s">
        <v>16131</v>
      </c>
      <c r="C1785" s="131" t="s">
        <v>15645</v>
      </c>
      <c r="D1785" s="133">
        <v>5750.38</v>
      </c>
    </row>
    <row r="1786" spans="1:4" x14ac:dyDescent="0.25">
      <c r="A1786" s="131">
        <v>99302</v>
      </c>
      <c r="B1786" s="131" t="s">
        <v>4208</v>
      </c>
      <c r="C1786" s="131" t="s">
        <v>3</v>
      </c>
      <c r="D1786" s="133">
        <v>3412.52</v>
      </c>
    </row>
    <row r="1787" spans="1:4" x14ac:dyDescent="0.25">
      <c r="A1787" s="131">
        <v>99303</v>
      </c>
      <c r="B1787" s="131" t="s">
        <v>16132</v>
      </c>
      <c r="C1787" s="131" t="s">
        <v>15645</v>
      </c>
      <c r="D1787" s="133">
        <v>10593.75</v>
      </c>
    </row>
    <row r="1788" spans="1:4" x14ac:dyDescent="0.25">
      <c r="A1788" s="131">
        <v>99304</v>
      </c>
      <c r="B1788" s="131" t="s">
        <v>4209</v>
      </c>
      <c r="C1788" s="131" t="s">
        <v>3</v>
      </c>
      <c r="D1788" s="133">
        <v>3173.11</v>
      </c>
    </row>
    <row r="1789" spans="1:4" x14ac:dyDescent="0.25">
      <c r="A1789" s="131">
        <v>99305</v>
      </c>
      <c r="B1789" s="131" t="s">
        <v>16133</v>
      </c>
      <c r="C1789" s="131" t="s">
        <v>15645</v>
      </c>
      <c r="D1789" s="133">
        <v>11972.88</v>
      </c>
    </row>
    <row r="1790" spans="1:4" x14ac:dyDescent="0.25">
      <c r="A1790" s="131">
        <v>99306</v>
      </c>
      <c r="B1790" s="131" t="s">
        <v>4210</v>
      </c>
      <c r="C1790" s="131" t="s">
        <v>3</v>
      </c>
      <c r="D1790" s="133">
        <v>3412.52</v>
      </c>
    </row>
    <row r="1791" spans="1:4" x14ac:dyDescent="0.25">
      <c r="A1791" s="131">
        <v>99307</v>
      </c>
      <c r="B1791" s="131" t="s">
        <v>4211</v>
      </c>
      <c r="C1791" s="131" t="s">
        <v>3</v>
      </c>
      <c r="D1791" s="133">
        <v>2207.0700000000002</v>
      </c>
    </row>
    <row r="1792" spans="1:4" x14ac:dyDescent="0.25">
      <c r="A1792" s="131">
        <v>99308</v>
      </c>
      <c r="B1792" s="131" t="s">
        <v>16134</v>
      </c>
      <c r="C1792" s="131" t="s">
        <v>15645</v>
      </c>
      <c r="D1792" s="133">
        <v>13352.09</v>
      </c>
    </row>
    <row r="1793" spans="1:4" x14ac:dyDescent="0.25">
      <c r="A1793" s="131">
        <v>99309</v>
      </c>
      <c r="B1793" s="131" t="s">
        <v>4212</v>
      </c>
      <c r="C1793" s="131" t="s">
        <v>3</v>
      </c>
      <c r="D1793" s="133">
        <v>3656.18</v>
      </c>
    </row>
    <row r="1794" spans="1:4" x14ac:dyDescent="0.25">
      <c r="A1794" s="131">
        <v>99310</v>
      </c>
      <c r="B1794" s="131" t="s">
        <v>16135</v>
      </c>
      <c r="C1794" s="131" t="s">
        <v>15645</v>
      </c>
      <c r="D1794" s="133">
        <v>13572.67</v>
      </c>
    </row>
    <row r="1795" spans="1:4" x14ac:dyDescent="0.25">
      <c r="A1795" s="131">
        <v>99311</v>
      </c>
      <c r="B1795" s="131" t="s">
        <v>4213</v>
      </c>
      <c r="C1795" s="131" t="s">
        <v>3</v>
      </c>
      <c r="D1795" s="133">
        <v>3656.18</v>
      </c>
    </row>
    <row r="1796" spans="1:4" x14ac:dyDescent="0.25">
      <c r="A1796" s="131">
        <v>99312</v>
      </c>
      <c r="B1796" s="131" t="s">
        <v>16136</v>
      </c>
      <c r="C1796" s="131" t="s">
        <v>15645</v>
      </c>
      <c r="D1796" s="133">
        <v>6737.37</v>
      </c>
    </row>
    <row r="1797" spans="1:4" x14ac:dyDescent="0.25">
      <c r="A1797" s="131">
        <v>99313</v>
      </c>
      <c r="B1797" s="131" t="s">
        <v>16137</v>
      </c>
      <c r="C1797" s="131" t="s">
        <v>15645</v>
      </c>
      <c r="D1797" s="133">
        <v>15131.27</v>
      </c>
    </row>
    <row r="1798" spans="1:4" x14ac:dyDescent="0.25">
      <c r="A1798" s="131">
        <v>99314</v>
      </c>
      <c r="B1798" s="131" t="s">
        <v>4214</v>
      </c>
      <c r="C1798" s="131" t="s">
        <v>3</v>
      </c>
      <c r="D1798" s="133">
        <v>3899.8</v>
      </c>
    </row>
    <row r="1799" spans="1:4" x14ac:dyDescent="0.25">
      <c r="A1799" s="131">
        <v>99315</v>
      </c>
      <c r="B1799" s="131" t="s">
        <v>16138</v>
      </c>
      <c r="C1799" s="131" t="s">
        <v>15645</v>
      </c>
      <c r="D1799" s="133">
        <v>16910.59</v>
      </c>
    </row>
    <row r="1800" spans="1:4" x14ac:dyDescent="0.25">
      <c r="A1800" s="131">
        <v>99317</v>
      </c>
      <c r="B1800" s="131" t="s">
        <v>4215</v>
      </c>
      <c r="C1800" s="131" t="s">
        <v>3</v>
      </c>
      <c r="D1800" s="133">
        <v>2446.4899999999998</v>
      </c>
    </row>
    <row r="1801" spans="1:4" x14ac:dyDescent="0.25">
      <c r="A1801" s="131">
        <v>99318</v>
      </c>
      <c r="B1801" s="131" t="s">
        <v>4216</v>
      </c>
      <c r="C1801" s="131" t="s">
        <v>3</v>
      </c>
      <c r="D1801" s="132">
        <v>315.41000000000003</v>
      </c>
    </row>
    <row r="1802" spans="1:4" x14ac:dyDescent="0.25">
      <c r="A1802" s="131">
        <v>99319</v>
      </c>
      <c r="B1802" s="131" t="s">
        <v>4217</v>
      </c>
      <c r="C1802" s="131" t="s">
        <v>3</v>
      </c>
      <c r="D1802" s="132">
        <v>888.15</v>
      </c>
    </row>
    <row r="1803" spans="1:4" x14ac:dyDescent="0.25">
      <c r="A1803" s="131">
        <v>99320</v>
      </c>
      <c r="B1803" s="131" t="s">
        <v>16139</v>
      </c>
      <c r="C1803" s="131" t="s">
        <v>15645</v>
      </c>
      <c r="D1803" s="133">
        <v>7788.75</v>
      </c>
    </row>
    <row r="1804" spans="1:4" x14ac:dyDescent="0.25">
      <c r="A1804" s="131">
        <v>99321</v>
      </c>
      <c r="B1804" s="131" t="s">
        <v>4218</v>
      </c>
      <c r="C1804" s="131" t="s">
        <v>3</v>
      </c>
      <c r="D1804" s="133">
        <v>2685.94</v>
      </c>
    </row>
    <row r="1805" spans="1:4" x14ac:dyDescent="0.25">
      <c r="A1805" s="131">
        <v>99322</v>
      </c>
      <c r="B1805" s="131" t="s">
        <v>16140</v>
      </c>
      <c r="C1805" s="131" t="s">
        <v>15645</v>
      </c>
      <c r="D1805" s="133">
        <v>8783.8700000000008</v>
      </c>
    </row>
    <row r="1806" spans="1:4" x14ac:dyDescent="0.25">
      <c r="A1806" s="131">
        <v>99323</v>
      </c>
      <c r="B1806" s="131" t="s">
        <v>4219</v>
      </c>
      <c r="C1806" s="131" t="s">
        <v>3</v>
      </c>
      <c r="D1806" s="133">
        <v>2925.34</v>
      </c>
    </row>
    <row r="1807" spans="1:4" x14ac:dyDescent="0.25">
      <c r="A1807" s="131">
        <v>99324</v>
      </c>
      <c r="B1807" s="131" t="s">
        <v>16141</v>
      </c>
      <c r="C1807" s="131" t="s">
        <v>15645</v>
      </c>
      <c r="D1807" s="133">
        <v>9779.0400000000009</v>
      </c>
    </row>
    <row r="1808" spans="1:4" x14ac:dyDescent="0.25">
      <c r="A1808" s="131">
        <v>99325</v>
      </c>
      <c r="B1808" s="131" t="s">
        <v>4220</v>
      </c>
      <c r="C1808" s="131" t="s">
        <v>3</v>
      </c>
      <c r="D1808" s="133">
        <v>3168.9</v>
      </c>
    </row>
    <row r="1809" spans="1:4" x14ac:dyDescent="0.25">
      <c r="A1809" s="131">
        <v>99326</v>
      </c>
      <c r="B1809" s="131" t="s">
        <v>16142</v>
      </c>
      <c r="C1809" s="131" t="s">
        <v>15645</v>
      </c>
      <c r="D1809" s="133">
        <v>7974.05</v>
      </c>
    </row>
    <row r="1810" spans="1:4" x14ac:dyDescent="0.25">
      <c r="A1810" s="131">
        <v>99327</v>
      </c>
      <c r="B1810" s="131" t="s">
        <v>4221</v>
      </c>
      <c r="C1810" s="131" t="s">
        <v>3</v>
      </c>
      <c r="D1810" s="133">
        <v>4102.3</v>
      </c>
    </row>
    <row r="1811" spans="1:4" x14ac:dyDescent="0.25">
      <c r="A1811" s="131">
        <v>101800</v>
      </c>
      <c r="B1811" s="131" t="s">
        <v>4222</v>
      </c>
      <c r="C1811" s="131" t="s">
        <v>15645</v>
      </c>
      <c r="D1811" s="133">
        <v>1384.93</v>
      </c>
    </row>
    <row r="1812" spans="1:4" x14ac:dyDescent="0.25">
      <c r="A1812" s="131">
        <v>101801</v>
      </c>
      <c r="B1812" s="131" t="s">
        <v>4223</v>
      </c>
      <c r="C1812" s="131" t="s">
        <v>15645</v>
      </c>
      <c r="D1812" s="132">
        <v>941.96</v>
      </c>
    </row>
    <row r="1813" spans="1:4" x14ac:dyDescent="0.25">
      <c r="A1813" s="131">
        <v>101806</v>
      </c>
      <c r="B1813" s="131" t="s">
        <v>15044</v>
      </c>
      <c r="C1813" s="131" t="s">
        <v>15645</v>
      </c>
      <c r="D1813" s="132">
        <v>534.77</v>
      </c>
    </row>
    <row r="1814" spans="1:4" x14ac:dyDescent="0.25">
      <c r="A1814" s="131">
        <v>101807</v>
      </c>
      <c r="B1814" s="131" t="s">
        <v>15045</v>
      </c>
      <c r="C1814" s="131" t="s">
        <v>15645</v>
      </c>
      <c r="D1814" s="132">
        <v>484.58</v>
      </c>
    </row>
    <row r="1815" spans="1:4" x14ac:dyDescent="0.25">
      <c r="A1815" s="131">
        <v>101808</v>
      </c>
      <c r="B1815" s="131" t="s">
        <v>15046</v>
      </c>
      <c r="C1815" s="131" t="s">
        <v>15645</v>
      </c>
      <c r="D1815" s="132">
        <v>582</v>
      </c>
    </row>
    <row r="1816" spans="1:4" x14ac:dyDescent="0.25">
      <c r="A1816" s="131">
        <v>101809</v>
      </c>
      <c r="B1816" s="131" t="s">
        <v>16143</v>
      </c>
      <c r="C1816" s="131" t="s">
        <v>15645</v>
      </c>
      <c r="D1816" s="133">
        <v>3029.21</v>
      </c>
    </row>
    <row r="1817" spans="1:4" x14ac:dyDescent="0.25">
      <c r="A1817" s="131">
        <v>102139</v>
      </c>
      <c r="B1817" s="131" t="s">
        <v>16144</v>
      </c>
      <c r="C1817" s="131" t="s">
        <v>15645</v>
      </c>
      <c r="D1817" s="133">
        <v>1801.33</v>
      </c>
    </row>
    <row r="1818" spans="1:4" x14ac:dyDescent="0.25">
      <c r="A1818" s="131">
        <v>102141</v>
      </c>
      <c r="B1818" s="131" t="s">
        <v>16145</v>
      </c>
      <c r="C1818" s="131" t="s">
        <v>15645</v>
      </c>
      <c r="D1818" s="133">
        <v>2770.78</v>
      </c>
    </row>
    <row r="1819" spans="1:4" x14ac:dyDescent="0.25">
      <c r="A1819" s="131">
        <v>102142</v>
      </c>
      <c r="B1819" s="131" t="s">
        <v>16146</v>
      </c>
      <c r="C1819" s="131" t="s">
        <v>15645</v>
      </c>
      <c r="D1819" s="133">
        <v>2733.63</v>
      </c>
    </row>
    <row r="1820" spans="1:4" x14ac:dyDescent="0.25">
      <c r="A1820" s="131">
        <v>102457</v>
      </c>
      <c r="B1820" s="131" t="s">
        <v>16147</v>
      </c>
      <c r="C1820" s="131" t="s">
        <v>15645</v>
      </c>
      <c r="D1820" s="133">
        <v>1725.38</v>
      </c>
    </row>
    <row r="1821" spans="1:4" x14ac:dyDescent="0.25">
      <c r="A1821" s="131">
        <v>94263</v>
      </c>
      <c r="B1821" s="131" t="s">
        <v>1722</v>
      </c>
      <c r="C1821" s="131" t="s">
        <v>3</v>
      </c>
      <c r="D1821" s="132">
        <v>35.770000000000003</v>
      </c>
    </row>
    <row r="1822" spans="1:4" x14ac:dyDescent="0.25">
      <c r="A1822" s="131">
        <v>94264</v>
      </c>
      <c r="B1822" s="131" t="s">
        <v>1723</v>
      </c>
      <c r="C1822" s="131" t="s">
        <v>3</v>
      </c>
      <c r="D1822" s="132">
        <v>39.409999999999997</v>
      </c>
    </row>
    <row r="1823" spans="1:4" x14ac:dyDescent="0.25">
      <c r="A1823" s="131">
        <v>94265</v>
      </c>
      <c r="B1823" s="131" t="s">
        <v>1724</v>
      </c>
      <c r="C1823" s="131" t="s">
        <v>3</v>
      </c>
      <c r="D1823" s="132">
        <v>48.01</v>
      </c>
    </row>
    <row r="1824" spans="1:4" x14ac:dyDescent="0.25">
      <c r="A1824" s="131">
        <v>94266</v>
      </c>
      <c r="B1824" s="131" t="s">
        <v>1725</v>
      </c>
      <c r="C1824" s="131" t="s">
        <v>3</v>
      </c>
      <c r="D1824" s="132">
        <v>52.15</v>
      </c>
    </row>
    <row r="1825" spans="1:4" x14ac:dyDescent="0.25">
      <c r="A1825" s="131">
        <v>94267</v>
      </c>
      <c r="B1825" s="131" t="s">
        <v>1726</v>
      </c>
      <c r="C1825" s="131" t="s">
        <v>3</v>
      </c>
      <c r="D1825" s="132">
        <v>57.5</v>
      </c>
    </row>
    <row r="1826" spans="1:4" x14ac:dyDescent="0.25">
      <c r="A1826" s="131">
        <v>94268</v>
      </c>
      <c r="B1826" s="131" t="s">
        <v>1727</v>
      </c>
      <c r="C1826" s="131" t="s">
        <v>3</v>
      </c>
      <c r="D1826" s="132">
        <v>62.05</v>
      </c>
    </row>
    <row r="1827" spans="1:4" x14ac:dyDescent="0.25">
      <c r="A1827" s="131">
        <v>94269</v>
      </c>
      <c r="B1827" s="131" t="s">
        <v>1728</v>
      </c>
      <c r="C1827" s="131" t="s">
        <v>3</v>
      </c>
      <c r="D1827" s="132">
        <v>83.08</v>
      </c>
    </row>
    <row r="1828" spans="1:4" x14ac:dyDescent="0.25">
      <c r="A1828" s="131">
        <v>94270</v>
      </c>
      <c r="B1828" s="131" t="s">
        <v>1729</v>
      </c>
      <c r="C1828" s="131" t="s">
        <v>3</v>
      </c>
      <c r="D1828" s="132">
        <v>89.45</v>
      </c>
    </row>
    <row r="1829" spans="1:4" x14ac:dyDescent="0.25">
      <c r="A1829" s="131">
        <v>94271</v>
      </c>
      <c r="B1829" s="131" t="s">
        <v>16148</v>
      </c>
      <c r="C1829" s="131" t="s">
        <v>3</v>
      </c>
      <c r="D1829" s="132">
        <v>101.37</v>
      </c>
    </row>
    <row r="1830" spans="1:4" x14ac:dyDescent="0.25">
      <c r="A1830" s="131">
        <v>94272</v>
      </c>
      <c r="B1830" s="131" t="s">
        <v>1730</v>
      </c>
      <c r="C1830" s="131" t="s">
        <v>3</v>
      </c>
      <c r="D1830" s="132">
        <v>109.88</v>
      </c>
    </row>
    <row r="1831" spans="1:4" x14ac:dyDescent="0.25">
      <c r="A1831" s="131">
        <v>94273</v>
      </c>
      <c r="B1831" s="131" t="s">
        <v>932</v>
      </c>
      <c r="C1831" s="131" t="s">
        <v>3</v>
      </c>
      <c r="D1831" s="132">
        <v>70.14</v>
      </c>
    </row>
    <row r="1832" spans="1:4" x14ac:dyDescent="0.25">
      <c r="A1832" s="131">
        <v>94274</v>
      </c>
      <c r="B1832" s="131" t="s">
        <v>933</v>
      </c>
      <c r="C1832" s="131" t="s">
        <v>3</v>
      </c>
      <c r="D1832" s="132">
        <v>74.33</v>
      </c>
    </row>
    <row r="1833" spans="1:4" x14ac:dyDescent="0.25">
      <c r="A1833" s="131">
        <v>94275</v>
      </c>
      <c r="B1833" s="131" t="s">
        <v>15648</v>
      </c>
      <c r="C1833" s="131" t="s">
        <v>3</v>
      </c>
      <c r="D1833" s="132">
        <v>63.21</v>
      </c>
    </row>
    <row r="1834" spans="1:4" x14ac:dyDescent="0.25">
      <c r="A1834" s="131">
        <v>94276</v>
      </c>
      <c r="B1834" s="131" t="s">
        <v>15649</v>
      </c>
      <c r="C1834" s="131" t="s">
        <v>3</v>
      </c>
      <c r="D1834" s="132">
        <v>67.400000000000006</v>
      </c>
    </row>
    <row r="1835" spans="1:4" x14ac:dyDescent="0.25">
      <c r="A1835" s="131">
        <v>94277</v>
      </c>
      <c r="B1835" s="131" t="s">
        <v>4989</v>
      </c>
      <c r="C1835" s="131" t="s">
        <v>3</v>
      </c>
      <c r="D1835" s="132">
        <v>55.4</v>
      </c>
    </row>
    <row r="1836" spans="1:4" x14ac:dyDescent="0.25">
      <c r="A1836" s="131">
        <v>94278</v>
      </c>
      <c r="B1836" s="131" t="s">
        <v>4990</v>
      </c>
      <c r="C1836" s="131" t="s">
        <v>3</v>
      </c>
      <c r="D1836" s="132">
        <v>59.58</v>
      </c>
    </row>
    <row r="1837" spans="1:4" x14ac:dyDescent="0.25">
      <c r="A1837" s="131">
        <v>94279</v>
      </c>
      <c r="B1837" s="131" t="s">
        <v>4991</v>
      </c>
      <c r="C1837" s="131" t="s">
        <v>3</v>
      </c>
      <c r="D1837" s="132">
        <v>66.11</v>
      </c>
    </row>
    <row r="1838" spans="1:4" x14ac:dyDescent="0.25">
      <c r="A1838" s="131">
        <v>94280</v>
      </c>
      <c r="B1838" s="131" t="s">
        <v>4992</v>
      </c>
      <c r="C1838" s="131" t="s">
        <v>3</v>
      </c>
      <c r="D1838" s="132">
        <v>70.290000000000006</v>
      </c>
    </row>
    <row r="1839" spans="1:4" x14ac:dyDescent="0.25">
      <c r="A1839" s="131">
        <v>94281</v>
      </c>
      <c r="B1839" s="131" t="s">
        <v>934</v>
      </c>
      <c r="C1839" s="131" t="s">
        <v>3</v>
      </c>
      <c r="D1839" s="132">
        <v>60.76</v>
      </c>
    </row>
    <row r="1840" spans="1:4" x14ac:dyDescent="0.25">
      <c r="A1840" s="131">
        <v>94282</v>
      </c>
      <c r="B1840" s="131" t="s">
        <v>935</v>
      </c>
      <c r="C1840" s="131" t="s">
        <v>3</v>
      </c>
      <c r="D1840" s="132">
        <v>73.5</v>
      </c>
    </row>
    <row r="1841" spans="1:4" x14ac:dyDescent="0.25">
      <c r="A1841" s="131">
        <v>94283</v>
      </c>
      <c r="B1841" s="131" t="s">
        <v>936</v>
      </c>
      <c r="C1841" s="131" t="s">
        <v>3</v>
      </c>
      <c r="D1841" s="132">
        <v>78.760000000000005</v>
      </c>
    </row>
    <row r="1842" spans="1:4" x14ac:dyDescent="0.25">
      <c r="A1842" s="131">
        <v>94284</v>
      </c>
      <c r="B1842" s="131" t="s">
        <v>937</v>
      </c>
      <c r="C1842" s="131" t="s">
        <v>3</v>
      </c>
      <c r="D1842" s="132">
        <v>91.51</v>
      </c>
    </row>
    <row r="1843" spans="1:4" x14ac:dyDescent="0.25">
      <c r="A1843" s="131">
        <v>94285</v>
      </c>
      <c r="B1843" s="131" t="s">
        <v>938</v>
      </c>
      <c r="C1843" s="131" t="s">
        <v>3</v>
      </c>
      <c r="D1843" s="132">
        <v>96.16</v>
      </c>
    </row>
    <row r="1844" spans="1:4" x14ac:dyDescent="0.25">
      <c r="A1844" s="131">
        <v>94286</v>
      </c>
      <c r="B1844" s="131" t="s">
        <v>939</v>
      </c>
      <c r="C1844" s="131" t="s">
        <v>3</v>
      </c>
      <c r="D1844" s="132">
        <v>108.9</v>
      </c>
    </row>
    <row r="1845" spans="1:4" x14ac:dyDescent="0.25">
      <c r="A1845" s="131">
        <v>94287</v>
      </c>
      <c r="B1845" s="131" t="s">
        <v>940</v>
      </c>
      <c r="C1845" s="131" t="s">
        <v>3</v>
      </c>
      <c r="D1845" s="132">
        <v>46.57</v>
      </c>
    </row>
    <row r="1846" spans="1:4" x14ac:dyDescent="0.25">
      <c r="A1846" s="131">
        <v>94288</v>
      </c>
      <c r="B1846" s="131" t="s">
        <v>941</v>
      </c>
      <c r="C1846" s="131" t="s">
        <v>3</v>
      </c>
      <c r="D1846" s="132">
        <v>57.71</v>
      </c>
    </row>
    <row r="1847" spans="1:4" x14ac:dyDescent="0.25">
      <c r="A1847" s="131">
        <v>94289</v>
      </c>
      <c r="B1847" s="131" t="s">
        <v>942</v>
      </c>
      <c r="C1847" s="131" t="s">
        <v>3</v>
      </c>
      <c r="D1847" s="132">
        <v>59.39</v>
      </c>
    </row>
    <row r="1848" spans="1:4" x14ac:dyDescent="0.25">
      <c r="A1848" s="131">
        <v>94290</v>
      </c>
      <c r="B1848" s="131" t="s">
        <v>943</v>
      </c>
      <c r="C1848" s="131" t="s">
        <v>3</v>
      </c>
      <c r="D1848" s="132">
        <v>70.540000000000006</v>
      </c>
    </row>
    <row r="1849" spans="1:4" x14ac:dyDescent="0.25">
      <c r="A1849" s="131">
        <v>94291</v>
      </c>
      <c r="B1849" s="131" t="s">
        <v>944</v>
      </c>
      <c r="C1849" s="131" t="s">
        <v>3</v>
      </c>
      <c r="D1849" s="132">
        <v>71.64</v>
      </c>
    </row>
    <row r="1850" spans="1:4" x14ac:dyDescent="0.25">
      <c r="A1850" s="131">
        <v>94292</v>
      </c>
      <c r="B1850" s="131" t="s">
        <v>945</v>
      </c>
      <c r="C1850" s="131" t="s">
        <v>3</v>
      </c>
      <c r="D1850" s="132">
        <v>82.79</v>
      </c>
    </row>
    <row r="1851" spans="1:4" x14ac:dyDescent="0.25">
      <c r="A1851" s="131">
        <v>94293</v>
      </c>
      <c r="B1851" s="131" t="s">
        <v>946</v>
      </c>
      <c r="C1851" s="131" t="s">
        <v>3</v>
      </c>
      <c r="D1851" s="132">
        <v>194.87</v>
      </c>
    </row>
    <row r="1852" spans="1:4" x14ac:dyDescent="0.25">
      <c r="A1852" s="131">
        <v>94294</v>
      </c>
      <c r="B1852" s="131" t="s">
        <v>947</v>
      </c>
      <c r="C1852" s="131" t="s">
        <v>3</v>
      </c>
      <c r="D1852" s="132">
        <v>9.18</v>
      </c>
    </row>
    <row r="1853" spans="1:4" x14ac:dyDescent="0.25">
      <c r="A1853" s="131">
        <v>104491</v>
      </c>
      <c r="B1853" s="131" t="s">
        <v>16767</v>
      </c>
      <c r="C1853" s="131" t="s">
        <v>3</v>
      </c>
      <c r="D1853" s="133">
        <v>4354.8599999999997</v>
      </c>
    </row>
    <row r="1854" spans="1:4" x14ac:dyDescent="0.25">
      <c r="A1854" s="131">
        <v>104492</v>
      </c>
      <c r="B1854" s="131" t="s">
        <v>16768</v>
      </c>
      <c r="C1854" s="131" t="s">
        <v>3</v>
      </c>
      <c r="D1854" s="133">
        <v>5444.69</v>
      </c>
    </row>
    <row r="1855" spans="1:4" x14ac:dyDescent="0.25">
      <c r="A1855" s="131">
        <v>104494</v>
      </c>
      <c r="B1855" s="131" t="s">
        <v>16769</v>
      </c>
      <c r="C1855" s="131" t="s">
        <v>3</v>
      </c>
      <c r="D1855" s="133">
        <v>7354.77</v>
      </c>
    </row>
    <row r="1856" spans="1:4" x14ac:dyDescent="0.25">
      <c r="A1856" s="131">
        <v>104497</v>
      </c>
      <c r="B1856" s="131" t="s">
        <v>16770</v>
      </c>
      <c r="C1856" s="131" t="s">
        <v>3</v>
      </c>
      <c r="D1856" s="133">
        <v>8806.02</v>
      </c>
    </row>
    <row r="1857" spans="1:4" x14ac:dyDescent="0.25">
      <c r="A1857" s="131">
        <v>104515</v>
      </c>
      <c r="B1857" s="131" t="s">
        <v>16771</v>
      </c>
      <c r="C1857" s="131" t="s">
        <v>2</v>
      </c>
      <c r="D1857" s="132">
        <v>22.04</v>
      </c>
    </row>
    <row r="1858" spans="1:4" x14ac:dyDescent="0.25">
      <c r="A1858" s="131">
        <v>102727</v>
      </c>
      <c r="B1858" s="131" t="s">
        <v>4993</v>
      </c>
      <c r="C1858" s="131" t="s">
        <v>2</v>
      </c>
      <c r="D1858" s="132">
        <v>93.55</v>
      </c>
    </row>
    <row r="1859" spans="1:4" x14ac:dyDescent="0.25">
      <c r="A1859" s="131">
        <v>102728</v>
      </c>
      <c r="B1859" s="131" t="s">
        <v>4994</v>
      </c>
      <c r="C1859" s="131" t="s">
        <v>4</v>
      </c>
      <c r="D1859" s="132">
        <v>13.36</v>
      </c>
    </row>
    <row r="1860" spans="1:4" x14ac:dyDescent="0.25">
      <c r="A1860" s="131">
        <v>102729</v>
      </c>
      <c r="B1860" s="131" t="s">
        <v>4995</v>
      </c>
      <c r="C1860" s="131" t="s">
        <v>4</v>
      </c>
      <c r="D1860" s="132">
        <v>12.25</v>
      </c>
    </row>
    <row r="1861" spans="1:4" x14ac:dyDescent="0.25">
      <c r="A1861" s="131">
        <v>102730</v>
      </c>
      <c r="B1861" s="131" t="s">
        <v>4996</v>
      </c>
      <c r="C1861" s="131" t="s">
        <v>4</v>
      </c>
      <c r="D1861" s="132">
        <v>10.82</v>
      </c>
    </row>
    <row r="1862" spans="1:4" x14ac:dyDescent="0.25">
      <c r="A1862" s="131">
        <v>102731</v>
      </c>
      <c r="B1862" s="131" t="s">
        <v>4997</v>
      </c>
      <c r="C1862" s="131" t="s">
        <v>4</v>
      </c>
      <c r="D1862" s="132">
        <v>9.07</v>
      </c>
    </row>
    <row r="1863" spans="1:4" x14ac:dyDescent="0.25">
      <c r="A1863" s="131">
        <v>102732</v>
      </c>
      <c r="B1863" s="131" t="s">
        <v>4998</v>
      </c>
      <c r="C1863" s="131" t="s">
        <v>4</v>
      </c>
      <c r="D1863" s="132">
        <v>8.48</v>
      </c>
    </row>
    <row r="1864" spans="1:4" x14ac:dyDescent="0.25">
      <c r="A1864" s="131">
        <v>102733</v>
      </c>
      <c r="B1864" s="131" t="s">
        <v>4999</v>
      </c>
      <c r="C1864" s="131" t="s">
        <v>4</v>
      </c>
      <c r="D1864" s="132">
        <v>9.31</v>
      </c>
    </row>
    <row r="1865" spans="1:4" x14ac:dyDescent="0.25">
      <c r="A1865" s="131">
        <v>102734</v>
      </c>
      <c r="B1865" s="131" t="s">
        <v>5000</v>
      </c>
      <c r="C1865" s="131" t="s">
        <v>4</v>
      </c>
      <c r="D1865" s="132">
        <v>12.45</v>
      </c>
    </row>
    <row r="1866" spans="1:4" x14ac:dyDescent="0.25">
      <c r="A1866" s="131">
        <v>102735</v>
      </c>
      <c r="B1866" s="131" t="s">
        <v>5001</v>
      </c>
      <c r="C1866" s="131" t="s">
        <v>4</v>
      </c>
      <c r="D1866" s="132">
        <v>11.45</v>
      </c>
    </row>
    <row r="1867" spans="1:4" x14ac:dyDescent="0.25">
      <c r="A1867" s="131">
        <v>102736</v>
      </c>
      <c r="B1867" s="131" t="s">
        <v>5002</v>
      </c>
      <c r="C1867" s="131" t="s">
        <v>39</v>
      </c>
      <c r="D1867" s="132">
        <v>698.93</v>
      </c>
    </row>
    <row r="1868" spans="1:4" x14ac:dyDescent="0.25">
      <c r="A1868" s="131">
        <v>102737</v>
      </c>
      <c r="B1868" s="131" t="s">
        <v>5003</v>
      </c>
      <c r="C1868" s="131" t="s">
        <v>15645</v>
      </c>
      <c r="D1868" s="133">
        <v>1045.22</v>
      </c>
    </row>
    <row r="1869" spans="1:4" x14ac:dyDescent="0.25">
      <c r="A1869" s="131">
        <v>102738</v>
      </c>
      <c r="B1869" s="131" t="s">
        <v>5004</v>
      </c>
      <c r="C1869" s="131" t="s">
        <v>15645</v>
      </c>
      <c r="D1869" s="133">
        <v>2142.66</v>
      </c>
    </row>
    <row r="1870" spans="1:4" x14ac:dyDescent="0.25">
      <c r="A1870" s="131">
        <v>102739</v>
      </c>
      <c r="B1870" s="131" t="s">
        <v>5005</v>
      </c>
      <c r="C1870" s="131" t="s">
        <v>15645</v>
      </c>
      <c r="D1870" s="133">
        <v>3590.79</v>
      </c>
    </row>
    <row r="1871" spans="1:4" x14ac:dyDescent="0.25">
      <c r="A1871" s="131">
        <v>102740</v>
      </c>
      <c r="B1871" s="131" t="s">
        <v>5006</v>
      </c>
      <c r="C1871" s="131" t="s">
        <v>15645</v>
      </c>
      <c r="D1871" s="133">
        <v>5385.32</v>
      </c>
    </row>
    <row r="1872" spans="1:4" x14ac:dyDescent="0.25">
      <c r="A1872" s="131">
        <v>102741</v>
      </c>
      <c r="B1872" s="131" t="s">
        <v>5007</v>
      </c>
      <c r="C1872" s="131" t="s">
        <v>15645</v>
      </c>
      <c r="D1872" s="133">
        <v>7562.54</v>
      </c>
    </row>
    <row r="1873" spans="1:4" x14ac:dyDescent="0.25">
      <c r="A1873" s="131">
        <v>102742</v>
      </c>
      <c r="B1873" s="131" t="s">
        <v>5008</v>
      </c>
      <c r="C1873" s="131" t="s">
        <v>15645</v>
      </c>
      <c r="D1873" s="133">
        <v>13101.21</v>
      </c>
    </row>
    <row r="1874" spans="1:4" x14ac:dyDescent="0.25">
      <c r="A1874" s="131">
        <v>102743</v>
      </c>
      <c r="B1874" s="131" t="s">
        <v>5009</v>
      </c>
      <c r="C1874" s="131" t="s">
        <v>15645</v>
      </c>
      <c r="D1874" s="133">
        <v>4350.87</v>
      </c>
    </row>
    <row r="1875" spans="1:4" x14ac:dyDescent="0.25">
      <c r="A1875" s="131">
        <v>102744</v>
      </c>
      <c r="B1875" s="131" t="s">
        <v>5010</v>
      </c>
      <c r="C1875" s="131" t="s">
        <v>15645</v>
      </c>
      <c r="D1875" s="133">
        <v>6521.89</v>
      </c>
    </row>
    <row r="1876" spans="1:4" x14ac:dyDescent="0.25">
      <c r="A1876" s="131">
        <v>102745</v>
      </c>
      <c r="B1876" s="131" t="s">
        <v>5011</v>
      </c>
      <c r="C1876" s="131" t="s">
        <v>15645</v>
      </c>
      <c r="D1876" s="133">
        <v>9171.56</v>
      </c>
    </row>
    <row r="1877" spans="1:4" x14ac:dyDescent="0.25">
      <c r="A1877" s="131">
        <v>102746</v>
      </c>
      <c r="B1877" s="131" t="s">
        <v>5012</v>
      </c>
      <c r="C1877" s="131" t="s">
        <v>15645</v>
      </c>
      <c r="D1877" s="133">
        <v>15908.12</v>
      </c>
    </row>
    <row r="1878" spans="1:4" x14ac:dyDescent="0.25">
      <c r="A1878" s="131">
        <v>102747</v>
      </c>
      <c r="B1878" s="131" t="s">
        <v>5013</v>
      </c>
      <c r="C1878" s="131" t="s">
        <v>15645</v>
      </c>
      <c r="D1878" s="133">
        <v>8098.22</v>
      </c>
    </row>
    <row r="1879" spans="1:4" x14ac:dyDescent="0.25">
      <c r="A1879" s="131">
        <v>102748</v>
      </c>
      <c r="B1879" s="131" t="s">
        <v>5014</v>
      </c>
      <c r="C1879" s="131" t="s">
        <v>15645</v>
      </c>
      <c r="D1879" s="133">
        <v>11338.67</v>
      </c>
    </row>
    <row r="1880" spans="1:4" x14ac:dyDescent="0.25">
      <c r="A1880" s="131">
        <v>102749</v>
      </c>
      <c r="B1880" s="131" t="s">
        <v>5015</v>
      </c>
      <c r="C1880" s="131" t="s">
        <v>15645</v>
      </c>
      <c r="D1880" s="133">
        <v>19477.36</v>
      </c>
    </row>
    <row r="1881" spans="1:4" x14ac:dyDescent="0.25">
      <c r="A1881" s="131">
        <v>102750</v>
      </c>
      <c r="B1881" s="131" t="s">
        <v>5016</v>
      </c>
      <c r="C1881" s="131" t="s">
        <v>15645</v>
      </c>
      <c r="D1881" s="133">
        <v>2613.77</v>
      </c>
    </row>
    <row r="1882" spans="1:4" x14ac:dyDescent="0.25">
      <c r="A1882" s="131">
        <v>102751</v>
      </c>
      <c r="B1882" s="131" t="s">
        <v>5017</v>
      </c>
      <c r="C1882" s="131" t="s">
        <v>15645</v>
      </c>
      <c r="D1882" s="133">
        <v>4547.47</v>
      </c>
    </row>
    <row r="1883" spans="1:4" x14ac:dyDescent="0.25">
      <c r="A1883" s="131">
        <v>102752</v>
      </c>
      <c r="B1883" s="131" t="s">
        <v>5018</v>
      </c>
      <c r="C1883" s="131" t="s">
        <v>15645</v>
      </c>
      <c r="D1883" s="133">
        <v>7252.13</v>
      </c>
    </row>
    <row r="1884" spans="1:4" x14ac:dyDescent="0.25">
      <c r="A1884" s="131">
        <v>102753</v>
      </c>
      <c r="B1884" s="131" t="s">
        <v>5019</v>
      </c>
      <c r="C1884" s="131" t="s">
        <v>15645</v>
      </c>
      <c r="D1884" s="133">
        <v>10745.11</v>
      </c>
    </row>
    <row r="1885" spans="1:4" x14ac:dyDescent="0.25">
      <c r="A1885" s="131">
        <v>102754</v>
      </c>
      <c r="B1885" s="131" t="s">
        <v>5020</v>
      </c>
      <c r="C1885" s="131" t="s">
        <v>15645</v>
      </c>
      <c r="D1885" s="133">
        <v>20438.060000000001</v>
      </c>
    </row>
    <row r="1886" spans="1:4" x14ac:dyDescent="0.25">
      <c r="A1886" s="131">
        <v>102755</v>
      </c>
      <c r="B1886" s="131" t="s">
        <v>5021</v>
      </c>
      <c r="C1886" s="131" t="s">
        <v>15645</v>
      </c>
      <c r="D1886" s="133">
        <v>10136.780000000001</v>
      </c>
    </row>
    <row r="1887" spans="1:4" x14ac:dyDescent="0.25">
      <c r="A1887" s="131">
        <v>102756</v>
      </c>
      <c r="B1887" s="131" t="s">
        <v>5022</v>
      </c>
      <c r="C1887" s="131" t="s">
        <v>15645</v>
      </c>
      <c r="D1887" s="133">
        <v>15067.34</v>
      </c>
    </row>
    <row r="1888" spans="1:4" x14ac:dyDescent="0.25">
      <c r="A1888" s="131">
        <v>102757</v>
      </c>
      <c r="B1888" s="131" t="s">
        <v>5023</v>
      </c>
      <c r="C1888" s="131" t="s">
        <v>15645</v>
      </c>
      <c r="D1888" s="133">
        <v>28044.36</v>
      </c>
    </row>
    <row r="1889" spans="1:4" x14ac:dyDescent="0.25">
      <c r="A1889" s="131">
        <v>102758</v>
      </c>
      <c r="B1889" s="131" t="s">
        <v>5024</v>
      </c>
      <c r="C1889" s="131" t="s">
        <v>15645</v>
      </c>
      <c r="D1889" s="133">
        <v>13034.17</v>
      </c>
    </row>
    <row r="1890" spans="1:4" x14ac:dyDescent="0.25">
      <c r="A1890" s="131">
        <v>102759</v>
      </c>
      <c r="B1890" s="131" t="s">
        <v>5025</v>
      </c>
      <c r="C1890" s="131" t="s">
        <v>15645</v>
      </c>
      <c r="D1890" s="133">
        <v>19408.88</v>
      </c>
    </row>
    <row r="1891" spans="1:4" x14ac:dyDescent="0.25">
      <c r="A1891" s="131">
        <v>102760</v>
      </c>
      <c r="B1891" s="131" t="s">
        <v>5026</v>
      </c>
      <c r="C1891" s="131" t="s">
        <v>15645</v>
      </c>
      <c r="D1891" s="133">
        <v>35791.86</v>
      </c>
    </row>
    <row r="1892" spans="1:4" x14ac:dyDescent="0.25">
      <c r="A1892" s="131">
        <v>102761</v>
      </c>
      <c r="B1892" s="131" t="s">
        <v>5027</v>
      </c>
      <c r="C1892" s="131" t="s">
        <v>15645</v>
      </c>
      <c r="D1892" s="133">
        <v>12441.73</v>
      </c>
    </row>
    <row r="1893" spans="1:4" x14ac:dyDescent="0.25">
      <c r="A1893" s="131">
        <v>102762</v>
      </c>
      <c r="B1893" s="131" t="s">
        <v>5028</v>
      </c>
      <c r="C1893" s="131" t="s">
        <v>15645</v>
      </c>
      <c r="D1893" s="133">
        <v>19235.48</v>
      </c>
    </row>
    <row r="1894" spans="1:4" x14ac:dyDescent="0.25">
      <c r="A1894" s="131">
        <v>102763</v>
      </c>
      <c r="B1894" s="131" t="s">
        <v>5029</v>
      </c>
      <c r="C1894" s="131" t="s">
        <v>15645</v>
      </c>
      <c r="D1894" s="133">
        <v>26689.4</v>
      </c>
    </row>
    <row r="1895" spans="1:4" x14ac:dyDescent="0.25">
      <c r="A1895" s="131">
        <v>102764</v>
      </c>
      <c r="B1895" s="131" t="s">
        <v>5030</v>
      </c>
      <c r="C1895" s="131" t="s">
        <v>15645</v>
      </c>
      <c r="D1895" s="133">
        <v>37645.769999999997</v>
      </c>
    </row>
    <row r="1896" spans="1:4" x14ac:dyDescent="0.25">
      <c r="A1896" s="131">
        <v>102765</v>
      </c>
      <c r="B1896" s="131" t="s">
        <v>5031</v>
      </c>
      <c r="C1896" s="131" t="s">
        <v>15645</v>
      </c>
      <c r="D1896" s="133">
        <v>15527.04</v>
      </c>
    </row>
    <row r="1897" spans="1:4" x14ac:dyDescent="0.25">
      <c r="A1897" s="131">
        <v>102766</v>
      </c>
      <c r="B1897" s="131" t="s">
        <v>5032</v>
      </c>
      <c r="C1897" s="131" t="s">
        <v>15645</v>
      </c>
      <c r="D1897" s="133">
        <v>23403.59</v>
      </c>
    </row>
    <row r="1898" spans="1:4" x14ac:dyDescent="0.25">
      <c r="A1898" s="131">
        <v>102767</v>
      </c>
      <c r="B1898" s="131" t="s">
        <v>5033</v>
      </c>
      <c r="C1898" s="131" t="s">
        <v>15645</v>
      </c>
      <c r="D1898" s="133">
        <v>32622.86</v>
      </c>
    </row>
    <row r="1899" spans="1:4" x14ac:dyDescent="0.25">
      <c r="A1899" s="131">
        <v>102768</v>
      </c>
      <c r="B1899" s="131" t="s">
        <v>5034</v>
      </c>
      <c r="C1899" s="131" t="s">
        <v>15645</v>
      </c>
      <c r="D1899" s="133">
        <v>45569.36</v>
      </c>
    </row>
    <row r="1900" spans="1:4" x14ac:dyDescent="0.25">
      <c r="A1900" s="131">
        <v>102769</v>
      </c>
      <c r="B1900" s="131" t="s">
        <v>5035</v>
      </c>
      <c r="C1900" s="131" t="s">
        <v>15645</v>
      </c>
      <c r="D1900" s="133">
        <v>18006.509999999998</v>
      </c>
    </row>
    <row r="1901" spans="1:4" x14ac:dyDescent="0.25">
      <c r="A1901" s="131">
        <v>102770</v>
      </c>
      <c r="B1901" s="131" t="s">
        <v>5036</v>
      </c>
      <c r="C1901" s="131" t="s">
        <v>15645</v>
      </c>
      <c r="D1901" s="133">
        <v>27617.91</v>
      </c>
    </row>
    <row r="1902" spans="1:4" x14ac:dyDescent="0.25">
      <c r="A1902" s="131">
        <v>102771</v>
      </c>
      <c r="B1902" s="131" t="s">
        <v>5037</v>
      </c>
      <c r="C1902" s="131" t="s">
        <v>15645</v>
      </c>
      <c r="D1902" s="133">
        <v>38480.58</v>
      </c>
    </row>
    <row r="1903" spans="1:4" x14ac:dyDescent="0.25">
      <c r="A1903" s="131">
        <v>102772</v>
      </c>
      <c r="B1903" s="131" t="s">
        <v>5038</v>
      </c>
      <c r="C1903" s="131" t="s">
        <v>15645</v>
      </c>
      <c r="D1903" s="133">
        <v>54018.36</v>
      </c>
    </row>
    <row r="1904" spans="1:4" x14ac:dyDescent="0.25">
      <c r="A1904" s="131">
        <v>102773</v>
      </c>
      <c r="B1904" s="131" t="s">
        <v>5039</v>
      </c>
      <c r="C1904" s="131" t="s">
        <v>15645</v>
      </c>
      <c r="D1904" s="133">
        <v>8698.34</v>
      </c>
    </row>
    <row r="1905" spans="1:4" x14ac:dyDescent="0.25">
      <c r="A1905" s="131">
        <v>102774</v>
      </c>
      <c r="B1905" s="131" t="s">
        <v>5040</v>
      </c>
      <c r="C1905" s="131" t="s">
        <v>15645</v>
      </c>
      <c r="D1905" s="133">
        <v>8698.34</v>
      </c>
    </row>
    <row r="1906" spans="1:4" x14ac:dyDescent="0.25">
      <c r="A1906" s="131">
        <v>102775</v>
      </c>
      <c r="B1906" s="131" t="s">
        <v>5041</v>
      </c>
      <c r="C1906" s="131" t="s">
        <v>15645</v>
      </c>
      <c r="D1906" s="133">
        <v>13020.92</v>
      </c>
    </row>
    <row r="1907" spans="1:4" x14ac:dyDescent="0.25">
      <c r="A1907" s="131">
        <v>102776</v>
      </c>
      <c r="B1907" s="131" t="s">
        <v>5042</v>
      </c>
      <c r="C1907" s="131" t="s">
        <v>15645</v>
      </c>
      <c r="D1907" s="133">
        <v>13020.92</v>
      </c>
    </row>
    <row r="1908" spans="1:4" x14ac:dyDescent="0.25">
      <c r="A1908" s="131">
        <v>102777</v>
      </c>
      <c r="B1908" s="131" t="s">
        <v>5043</v>
      </c>
      <c r="C1908" s="131" t="s">
        <v>15645</v>
      </c>
      <c r="D1908" s="133">
        <v>19731.55</v>
      </c>
    </row>
    <row r="1909" spans="1:4" x14ac:dyDescent="0.25">
      <c r="A1909" s="131">
        <v>102778</v>
      </c>
      <c r="B1909" s="131" t="s">
        <v>5044</v>
      </c>
      <c r="C1909" s="131" t="s">
        <v>15645</v>
      </c>
      <c r="D1909" s="133">
        <v>29601.73</v>
      </c>
    </row>
    <row r="1910" spans="1:4" x14ac:dyDescent="0.25">
      <c r="A1910" s="131">
        <v>102779</v>
      </c>
      <c r="B1910" s="131" t="s">
        <v>5045</v>
      </c>
      <c r="C1910" s="131" t="s">
        <v>15645</v>
      </c>
      <c r="D1910" s="133">
        <v>8698.34</v>
      </c>
    </row>
    <row r="1911" spans="1:4" x14ac:dyDescent="0.25">
      <c r="A1911" s="131">
        <v>102780</v>
      </c>
      <c r="B1911" s="131" t="s">
        <v>5046</v>
      </c>
      <c r="C1911" s="131" t="s">
        <v>15645</v>
      </c>
      <c r="D1911" s="133">
        <v>10005.75</v>
      </c>
    </row>
    <row r="1912" spans="1:4" x14ac:dyDescent="0.25">
      <c r="A1912" s="131">
        <v>102781</v>
      </c>
      <c r="B1912" s="131" t="s">
        <v>5047</v>
      </c>
      <c r="C1912" s="131" t="s">
        <v>15645</v>
      </c>
      <c r="D1912" s="133">
        <v>14868.65</v>
      </c>
    </row>
    <row r="1913" spans="1:4" x14ac:dyDescent="0.25">
      <c r="A1913" s="131">
        <v>102782</v>
      </c>
      <c r="B1913" s="131" t="s">
        <v>5048</v>
      </c>
      <c r="C1913" s="131" t="s">
        <v>15645</v>
      </c>
      <c r="D1913" s="133">
        <v>16579.419999999998</v>
      </c>
    </row>
    <row r="1914" spans="1:4" x14ac:dyDescent="0.25">
      <c r="A1914" s="131">
        <v>102783</v>
      </c>
      <c r="B1914" s="131" t="s">
        <v>5049</v>
      </c>
      <c r="C1914" s="131" t="s">
        <v>15645</v>
      </c>
      <c r="D1914" s="133">
        <v>21982.65</v>
      </c>
    </row>
    <row r="1915" spans="1:4" x14ac:dyDescent="0.25">
      <c r="A1915" s="131">
        <v>102784</v>
      </c>
      <c r="B1915" s="131" t="s">
        <v>5050</v>
      </c>
      <c r="C1915" s="131" t="s">
        <v>15645</v>
      </c>
      <c r="D1915" s="133">
        <v>34536.82</v>
      </c>
    </row>
    <row r="1916" spans="1:4" x14ac:dyDescent="0.25">
      <c r="A1916" s="131">
        <v>102785</v>
      </c>
      <c r="B1916" s="131" t="s">
        <v>5051</v>
      </c>
      <c r="C1916" s="131" t="s">
        <v>15645</v>
      </c>
      <c r="D1916" s="133">
        <v>10005.75</v>
      </c>
    </row>
    <row r="1917" spans="1:4" x14ac:dyDescent="0.25">
      <c r="A1917" s="131">
        <v>102786</v>
      </c>
      <c r="B1917" s="131" t="s">
        <v>5052</v>
      </c>
      <c r="C1917" s="131" t="s">
        <v>15645</v>
      </c>
      <c r="D1917" s="133">
        <v>11176.2</v>
      </c>
    </row>
    <row r="1918" spans="1:4" x14ac:dyDescent="0.25">
      <c r="A1918" s="131">
        <v>102787</v>
      </c>
      <c r="B1918" s="131" t="s">
        <v>5053</v>
      </c>
      <c r="C1918" s="131" t="s">
        <v>15645</v>
      </c>
      <c r="D1918" s="133">
        <v>16579.419999999998</v>
      </c>
    </row>
    <row r="1919" spans="1:4" x14ac:dyDescent="0.25">
      <c r="A1919" s="131">
        <v>102788</v>
      </c>
      <c r="B1919" s="131" t="s">
        <v>5054</v>
      </c>
      <c r="C1919" s="131" t="s">
        <v>15645</v>
      </c>
      <c r="D1919" s="133">
        <v>18264.509999999998</v>
      </c>
    </row>
    <row r="1920" spans="1:4" x14ac:dyDescent="0.25">
      <c r="A1920" s="131">
        <v>102789</v>
      </c>
      <c r="B1920" s="131" t="s">
        <v>5055</v>
      </c>
      <c r="C1920" s="131" t="s">
        <v>15645</v>
      </c>
      <c r="D1920" s="133">
        <v>24079.66</v>
      </c>
    </row>
    <row r="1921" spans="1:4" x14ac:dyDescent="0.25">
      <c r="A1921" s="131">
        <v>102790</v>
      </c>
      <c r="B1921" s="131" t="s">
        <v>5056</v>
      </c>
      <c r="C1921" s="131" t="s">
        <v>15645</v>
      </c>
      <c r="D1921" s="133">
        <v>39899.910000000003</v>
      </c>
    </row>
    <row r="1922" spans="1:4" x14ac:dyDescent="0.25">
      <c r="A1922" s="131">
        <v>102791</v>
      </c>
      <c r="B1922" s="131" t="s">
        <v>5057</v>
      </c>
      <c r="C1922" s="131" t="s">
        <v>15645</v>
      </c>
      <c r="D1922" s="133">
        <v>31916.41</v>
      </c>
    </row>
    <row r="1923" spans="1:4" x14ac:dyDescent="0.25">
      <c r="A1923" s="131">
        <v>102792</v>
      </c>
      <c r="B1923" s="131" t="s">
        <v>5058</v>
      </c>
      <c r="C1923" s="131" t="s">
        <v>15645</v>
      </c>
      <c r="D1923" s="133">
        <v>52034.9</v>
      </c>
    </row>
    <row r="1924" spans="1:4" x14ac:dyDescent="0.25">
      <c r="A1924" s="131">
        <v>102793</v>
      </c>
      <c r="B1924" s="131" t="s">
        <v>5059</v>
      </c>
      <c r="C1924" s="131" t="s">
        <v>15645</v>
      </c>
      <c r="D1924" s="133">
        <v>70188.83</v>
      </c>
    </row>
    <row r="1925" spans="1:4" x14ac:dyDescent="0.25">
      <c r="A1925" s="131">
        <v>102794</v>
      </c>
      <c r="B1925" s="131" t="s">
        <v>5060</v>
      </c>
      <c r="C1925" s="131" t="s">
        <v>15645</v>
      </c>
      <c r="D1925" s="133">
        <v>100743.02</v>
      </c>
    </row>
    <row r="1926" spans="1:4" x14ac:dyDescent="0.25">
      <c r="A1926" s="131">
        <v>102795</v>
      </c>
      <c r="B1926" s="131" t="s">
        <v>5061</v>
      </c>
      <c r="C1926" s="131" t="s">
        <v>15645</v>
      </c>
      <c r="D1926" s="133">
        <v>34020.44</v>
      </c>
    </row>
    <row r="1927" spans="1:4" x14ac:dyDescent="0.25">
      <c r="A1927" s="131">
        <v>102796</v>
      </c>
      <c r="B1927" s="131" t="s">
        <v>5062</v>
      </c>
      <c r="C1927" s="131" t="s">
        <v>15645</v>
      </c>
      <c r="D1927" s="133">
        <v>55017.64</v>
      </c>
    </row>
    <row r="1928" spans="1:4" x14ac:dyDescent="0.25">
      <c r="A1928" s="131">
        <v>102797</v>
      </c>
      <c r="B1928" s="131" t="s">
        <v>5063</v>
      </c>
      <c r="C1928" s="131" t="s">
        <v>15645</v>
      </c>
      <c r="D1928" s="133">
        <v>78032.100000000006</v>
      </c>
    </row>
    <row r="1929" spans="1:4" x14ac:dyDescent="0.25">
      <c r="A1929" s="131">
        <v>102798</v>
      </c>
      <c r="B1929" s="131" t="s">
        <v>5064</v>
      </c>
      <c r="C1929" s="131" t="s">
        <v>15645</v>
      </c>
      <c r="D1929" s="133">
        <v>95639.679999999993</v>
      </c>
    </row>
    <row r="1930" spans="1:4" x14ac:dyDescent="0.25">
      <c r="A1930" s="131">
        <v>102799</v>
      </c>
      <c r="B1930" s="131" t="s">
        <v>5065</v>
      </c>
      <c r="C1930" s="131" t="s">
        <v>15645</v>
      </c>
      <c r="D1930" s="133">
        <v>34740.870000000003</v>
      </c>
    </row>
    <row r="1931" spans="1:4" x14ac:dyDescent="0.25">
      <c r="A1931" s="131">
        <v>102800</v>
      </c>
      <c r="B1931" s="131" t="s">
        <v>5066</v>
      </c>
      <c r="C1931" s="131" t="s">
        <v>15645</v>
      </c>
      <c r="D1931" s="133">
        <v>60358.91</v>
      </c>
    </row>
    <row r="1932" spans="1:4" x14ac:dyDescent="0.25">
      <c r="A1932" s="131">
        <v>102801</v>
      </c>
      <c r="B1932" s="131" t="s">
        <v>5067</v>
      </c>
      <c r="C1932" s="131" t="s">
        <v>15645</v>
      </c>
      <c r="D1932" s="133">
        <v>84578.06</v>
      </c>
    </row>
    <row r="1933" spans="1:4" x14ac:dyDescent="0.25">
      <c r="A1933" s="131">
        <v>102802</v>
      </c>
      <c r="B1933" s="131" t="s">
        <v>5068</v>
      </c>
      <c r="C1933" s="131" t="s">
        <v>15645</v>
      </c>
      <c r="D1933" s="133">
        <v>101493.55</v>
      </c>
    </row>
    <row r="1934" spans="1:4" x14ac:dyDescent="0.25">
      <c r="A1934" s="131">
        <v>101570</v>
      </c>
      <c r="B1934" s="131" t="s">
        <v>3824</v>
      </c>
      <c r="C1934" s="131" t="s">
        <v>2</v>
      </c>
      <c r="D1934" s="132">
        <v>25.43</v>
      </c>
    </row>
    <row r="1935" spans="1:4" x14ac:dyDescent="0.25">
      <c r="A1935" s="131">
        <v>101571</v>
      </c>
      <c r="B1935" s="131" t="s">
        <v>3825</v>
      </c>
      <c r="C1935" s="131" t="s">
        <v>2</v>
      </c>
      <c r="D1935" s="132">
        <v>33.619999999999997</v>
      </c>
    </row>
    <row r="1936" spans="1:4" x14ac:dyDescent="0.25">
      <c r="A1936" s="131">
        <v>101572</v>
      </c>
      <c r="B1936" s="131" t="s">
        <v>3826</v>
      </c>
      <c r="C1936" s="131" t="s">
        <v>2</v>
      </c>
      <c r="D1936" s="132">
        <v>20.18</v>
      </c>
    </row>
    <row r="1937" spans="1:4" x14ac:dyDescent="0.25">
      <c r="A1937" s="131">
        <v>101573</v>
      </c>
      <c r="B1937" s="131" t="s">
        <v>3827</v>
      </c>
      <c r="C1937" s="131" t="s">
        <v>2</v>
      </c>
      <c r="D1937" s="132">
        <v>28.37</v>
      </c>
    </row>
    <row r="1938" spans="1:4" x14ac:dyDescent="0.25">
      <c r="A1938" s="131">
        <v>101574</v>
      </c>
      <c r="B1938" s="131" t="s">
        <v>3828</v>
      </c>
      <c r="C1938" s="131" t="s">
        <v>2</v>
      </c>
      <c r="D1938" s="132">
        <v>15.85</v>
      </c>
    </row>
    <row r="1939" spans="1:4" x14ac:dyDescent="0.25">
      <c r="A1939" s="131">
        <v>101575</v>
      </c>
      <c r="B1939" s="131" t="s">
        <v>3829</v>
      </c>
      <c r="C1939" s="131" t="s">
        <v>2</v>
      </c>
      <c r="D1939" s="132">
        <v>24.19</v>
      </c>
    </row>
    <row r="1940" spans="1:4" x14ac:dyDescent="0.25">
      <c r="A1940" s="131">
        <v>101576</v>
      </c>
      <c r="B1940" s="131" t="s">
        <v>3830</v>
      </c>
      <c r="C1940" s="131" t="s">
        <v>2</v>
      </c>
      <c r="D1940" s="132">
        <v>48.82</v>
      </c>
    </row>
    <row r="1941" spans="1:4" x14ac:dyDescent="0.25">
      <c r="A1941" s="131">
        <v>101577</v>
      </c>
      <c r="B1941" s="131" t="s">
        <v>3831</v>
      </c>
      <c r="C1941" s="131" t="s">
        <v>2</v>
      </c>
      <c r="D1941" s="132">
        <v>59.33</v>
      </c>
    </row>
    <row r="1942" spans="1:4" x14ac:dyDescent="0.25">
      <c r="A1942" s="131">
        <v>101578</v>
      </c>
      <c r="B1942" s="131" t="s">
        <v>3832</v>
      </c>
      <c r="C1942" s="131" t="s">
        <v>2</v>
      </c>
      <c r="D1942" s="132">
        <v>41</v>
      </c>
    </row>
    <row r="1943" spans="1:4" x14ac:dyDescent="0.25">
      <c r="A1943" s="131">
        <v>101579</v>
      </c>
      <c r="B1943" s="131" t="s">
        <v>3833</v>
      </c>
      <c r="C1943" s="131" t="s">
        <v>2</v>
      </c>
      <c r="D1943" s="132">
        <v>51.5</v>
      </c>
    </row>
    <row r="1944" spans="1:4" x14ac:dyDescent="0.25">
      <c r="A1944" s="131">
        <v>101580</v>
      </c>
      <c r="B1944" s="131" t="s">
        <v>3834</v>
      </c>
      <c r="C1944" s="131" t="s">
        <v>2</v>
      </c>
      <c r="D1944" s="132">
        <v>37.58</v>
      </c>
    </row>
    <row r="1945" spans="1:4" x14ac:dyDescent="0.25">
      <c r="A1945" s="131">
        <v>101581</v>
      </c>
      <c r="B1945" s="131" t="s">
        <v>3835</v>
      </c>
      <c r="C1945" s="131" t="s">
        <v>2</v>
      </c>
      <c r="D1945" s="132">
        <v>48.23</v>
      </c>
    </row>
    <row r="1946" spans="1:4" x14ac:dyDescent="0.25">
      <c r="A1946" s="131">
        <v>101582</v>
      </c>
      <c r="B1946" s="131" t="s">
        <v>3836</v>
      </c>
      <c r="C1946" s="131" t="s">
        <v>2</v>
      </c>
      <c r="D1946" s="132">
        <v>80.849999999999994</v>
      </c>
    </row>
    <row r="1947" spans="1:4" x14ac:dyDescent="0.25">
      <c r="A1947" s="131">
        <v>101583</v>
      </c>
      <c r="B1947" s="131" t="s">
        <v>3837</v>
      </c>
      <c r="C1947" s="131" t="s">
        <v>2</v>
      </c>
      <c r="D1947" s="132">
        <v>97.23</v>
      </c>
    </row>
    <row r="1948" spans="1:4" x14ac:dyDescent="0.25">
      <c r="A1948" s="131">
        <v>101584</v>
      </c>
      <c r="B1948" s="131" t="s">
        <v>3838</v>
      </c>
      <c r="C1948" s="131" t="s">
        <v>2</v>
      </c>
      <c r="D1948" s="132">
        <v>67.430000000000007</v>
      </c>
    </row>
    <row r="1949" spans="1:4" x14ac:dyDescent="0.25">
      <c r="A1949" s="131">
        <v>101585</v>
      </c>
      <c r="B1949" s="131" t="s">
        <v>3839</v>
      </c>
      <c r="C1949" s="131" t="s">
        <v>2</v>
      </c>
      <c r="D1949" s="132">
        <v>83.82</v>
      </c>
    </row>
    <row r="1950" spans="1:4" x14ac:dyDescent="0.25">
      <c r="A1950" s="131">
        <v>101586</v>
      </c>
      <c r="B1950" s="131" t="s">
        <v>3840</v>
      </c>
      <c r="C1950" s="131" t="s">
        <v>2</v>
      </c>
      <c r="D1950" s="132">
        <v>60.14</v>
      </c>
    </row>
    <row r="1951" spans="1:4" x14ac:dyDescent="0.25">
      <c r="A1951" s="131">
        <v>101587</v>
      </c>
      <c r="B1951" s="131" t="s">
        <v>3841</v>
      </c>
      <c r="C1951" s="131" t="s">
        <v>2</v>
      </c>
      <c r="D1951" s="132">
        <v>76.66</v>
      </c>
    </row>
    <row r="1952" spans="1:4" x14ac:dyDescent="0.25">
      <c r="A1952" s="131">
        <v>101588</v>
      </c>
      <c r="B1952" s="131" t="s">
        <v>3842</v>
      </c>
      <c r="C1952" s="131" t="s">
        <v>2</v>
      </c>
      <c r="D1952" s="132">
        <v>96.91</v>
      </c>
    </row>
    <row r="1953" spans="1:4" x14ac:dyDescent="0.25">
      <c r="A1953" s="131">
        <v>101589</v>
      </c>
      <c r="B1953" s="131" t="s">
        <v>3843</v>
      </c>
      <c r="C1953" s="131" t="s">
        <v>2</v>
      </c>
      <c r="D1953" s="132">
        <v>140.51</v>
      </c>
    </row>
    <row r="1954" spans="1:4" x14ac:dyDescent="0.25">
      <c r="A1954" s="131">
        <v>101590</v>
      </c>
      <c r="B1954" s="131" t="s">
        <v>3844</v>
      </c>
      <c r="C1954" s="131" t="s">
        <v>2</v>
      </c>
      <c r="D1954" s="132">
        <v>73.72</v>
      </c>
    </row>
    <row r="1955" spans="1:4" x14ac:dyDescent="0.25">
      <c r="A1955" s="131">
        <v>101591</v>
      </c>
      <c r="B1955" s="131" t="s">
        <v>3845</v>
      </c>
      <c r="C1955" s="131" t="s">
        <v>2</v>
      </c>
      <c r="D1955" s="132">
        <v>117.3</v>
      </c>
    </row>
    <row r="1956" spans="1:4" x14ac:dyDescent="0.25">
      <c r="A1956" s="131">
        <v>101592</v>
      </c>
      <c r="B1956" s="131" t="s">
        <v>3846</v>
      </c>
      <c r="C1956" s="131" t="s">
        <v>2</v>
      </c>
      <c r="D1956" s="132">
        <v>52.72</v>
      </c>
    </row>
    <row r="1957" spans="1:4" x14ac:dyDescent="0.25">
      <c r="A1957" s="131">
        <v>101593</v>
      </c>
      <c r="B1957" s="131" t="s">
        <v>3847</v>
      </c>
      <c r="C1957" s="131" t="s">
        <v>2</v>
      </c>
      <c r="D1957" s="132">
        <v>96.43</v>
      </c>
    </row>
    <row r="1958" spans="1:4" x14ac:dyDescent="0.25">
      <c r="A1958" s="131">
        <v>101600</v>
      </c>
      <c r="B1958" s="131" t="s">
        <v>3848</v>
      </c>
      <c r="C1958" s="131" t="s">
        <v>2</v>
      </c>
      <c r="D1958" s="132">
        <v>17.899999999999999</v>
      </c>
    </row>
    <row r="1959" spans="1:4" x14ac:dyDescent="0.25">
      <c r="A1959" s="131">
        <v>101601</v>
      </c>
      <c r="B1959" s="131" t="s">
        <v>3849</v>
      </c>
      <c r="C1959" s="131" t="s">
        <v>2</v>
      </c>
      <c r="D1959" s="132">
        <v>26.5</v>
      </c>
    </row>
    <row r="1960" spans="1:4" x14ac:dyDescent="0.25">
      <c r="A1960" s="131">
        <v>101602</v>
      </c>
      <c r="B1960" s="131" t="s">
        <v>3850</v>
      </c>
      <c r="C1960" s="131" t="s">
        <v>2</v>
      </c>
      <c r="D1960" s="132">
        <v>13.27</v>
      </c>
    </row>
    <row r="1961" spans="1:4" x14ac:dyDescent="0.25">
      <c r="A1961" s="131">
        <v>101603</v>
      </c>
      <c r="B1961" s="131" t="s">
        <v>3851</v>
      </c>
      <c r="C1961" s="131" t="s">
        <v>2</v>
      </c>
      <c r="D1961" s="132">
        <v>21.87</v>
      </c>
    </row>
    <row r="1962" spans="1:4" x14ac:dyDescent="0.25">
      <c r="A1962" s="131">
        <v>101604</v>
      </c>
      <c r="B1962" s="131" t="s">
        <v>3852</v>
      </c>
      <c r="C1962" s="131" t="s">
        <v>2</v>
      </c>
      <c r="D1962" s="132">
        <v>8.68</v>
      </c>
    </row>
    <row r="1963" spans="1:4" x14ac:dyDescent="0.25">
      <c r="A1963" s="131">
        <v>101605</v>
      </c>
      <c r="B1963" s="131" t="s">
        <v>3853</v>
      </c>
      <c r="C1963" s="131" t="s">
        <v>2</v>
      </c>
      <c r="D1963" s="132">
        <v>17.28</v>
      </c>
    </row>
    <row r="1964" spans="1:4" x14ac:dyDescent="0.25">
      <c r="A1964" s="131">
        <v>90788</v>
      </c>
      <c r="B1964" s="131" t="s">
        <v>3171</v>
      </c>
      <c r="C1964" s="131" t="s">
        <v>15645</v>
      </c>
      <c r="D1964" s="132">
        <v>751.29</v>
      </c>
    </row>
    <row r="1965" spans="1:4" x14ac:dyDescent="0.25">
      <c r="A1965" s="131">
        <v>90789</v>
      </c>
      <c r="B1965" s="131" t="s">
        <v>3172</v>
      </c>
      <c r="C1965" s="131" t="s">
        <v>15645</v>
      </c>
      <c r="D1965" s="132">
        <v>753.22</v>
      </c>
    </row>
    <row r="1966" spans="1:4" x14ac:dyDescent="0.25">
      <c r="A1966" s="131">
        <v>90790</v>
      </c>
      <c r="B1966" s="131" t="s">
        <v>3173</v>
      </c>
      <c r="C1966" s="131" t="s">
        <v>15645</v>
      </c>
      <c r="D1966" s="132">
        <v>777.1</v>
      </c>
    </row>
    <row r="1967" spans="1:4" x14ac:dyDescent="0.25">
      <c r="A1967" s="131">
        <v>90791</v>
      </c>
      <c r="B1967" s="131" t="s">
        <v>3854</v>
      </c>
      <c r="C1967" s="131" t="s">
        <v>15645</v>
      </c>
      <c r="D1967" s="132">
        <v>911.46</v>
      </c>
    </row>
    <row r="1968" spans="1:4" x14ac:dyDescent="0.25">
      <c r="A1968" s="131">
        <v>90793</v>
      </c>
      <c r="B1968" s="131" t="s">
        <v>3855</v>
      </c>
      <c r="C1968" s="131" t="s">
        <v>15645</v>
      </c>
      <c r="D1968" s="132">
        <v>966.05</v>
      </c>
    </row>
    <row r="1969" spans="1:4" x14ac:dyDescent="0.25">
      <c r="A1969" s="131">
        <v>90794</v>
      </c>
      <c r="B1969" s="131" t="s">
        <v>3856</v>
      </c>
      <c r="C1969" s="131" t="s">
        <v>15645</v>
      </c>
      <c r="D1969" s="132">
        <v>654.1</v>
      </c>
    </row>
    <row r="1970" spans="1:4" x14ac:dyDescent="0.25">
      <c r="A1970" s="131">
        <v>90795</v>
      </c>
      <c r="B1970" s="131" t="s">
        <v>3857</v>
      </c>
      <c r="C1970" s="131" t="s">
        <v>15645</v>
      </c>
      <c r="D1970" s="132">
        <v>661.55</v>
      </c>
    </row>
    <row r="1971" spans="1:4" x14ac:dyDescent="0.25">
      <c r="A1971" s="131">
        <v>90796</v>
      </c>
      <c r="B1971" s="131" t="s">
        <v>3858</v>
      </c>
      <c r="C1971" s="131" t="s">
        <v>15645</v>
      </c>
      <c r="D1971" s="132">
        <v>668.99</v>
      </c>
    </row>
    <row r="1972" spans="1:4" x14ac:dyDescent="0.25">
      <c r="A1972" s="131">
        <v>90797</v>
      </c>
      <c r="B1972" s="131" t="s">
        <v>3859</v>
      </c>
      <c r="C1972" s="131" t="s">
        <v>15645</v>
      </c>
      <c r="D1972" s="132">
        <v>676.41</v>
      </c>
    </row>
    <row r="1973" spans="1:4" x14ac:dyDescent="0.25">
      <c r="A1973" s="131">
        <v>90798</v>
      </c>
      <c r="B1973" s="131" t="s">
        <v>29288</v>
      </c>
      <c r="C1973" s="131" t="s">
        <v>15645</v>
      </c>
      <c r="D1973" s="132">
        <v>976.01</v>
      </c>
    </row>
    <row r="1974" spans="1:4" x14ac:dyDescent="0.25">
      <c r="A1974" s="131">
        <v>90799</v>
      </c>
      <c r="B1974" s="131" t="s">
        <v>29289</v>
      </c>
      <c r="C1974" s="131" t="s">
        <v>15645</v>
      </c>
      <c r="D1974" s="133">
        <v>1007.94</v>
      </c>
    </row>
    <row r="1975" spans="1:4" x14ac:dyDescent="0.25">
      <c r="A1975" s="131">
        <v>90801</v>
      </c>
      <c r="B1975" s="131" t="s">
        <v>3174</v>
      </c>
      <c r="C1975" s="131" t="s">
        <v>15645</v>
      </c>
      <c r="D1975" s="132">
        <v>320.39</v>
      </c>
    </row>
    <row r="1976" spans="1:4" x14ac:dyDescent="0.25">
      <c r="A1976" s="131">
        <v>90806</v>
      </c>
      <c r="B1976" s="131" t="s">
        <v>14271</v>
      </c>
      <c r="C1976" s="131" t="s">
        <v>15645</v>
      </c>
      <c r="D1976" s="132">
        <v>413.02</v>
      </c>
    </row>
    <row r="1977" spans="1:4" x14ac:dyDescent="0.25">
      <c r="A1977" s="131">
        <v>90820</v>
      </c>
      <c r="B1977" s="131" t="s">
        <v>3175</v>
      </c>
      <c r="C1977" s="131" t="s">
        <v>15645</v>
      </c>
      <c r="D1977" s="132">
        <v>304.63</v>
      </c>
    </row>
    <row r="1978" spans="1:4" x14ac:dyDescent="0.25">
      <c r="A1978" s="131">
        <v>90821</v>
      </c>
      <c r="B1978" s="131" t="s">
        <v>3176</v>
      </c>
      <c r="C1978" s="131" t="s">
        <v>15645</v>
      </c>
      <c r="D1978" s="132">
        <v>311.58999999999997</v>
      </c>
    </row>
    <row r="1979" spans="1:4" x14ac:dyDescent="0.25">
      <c r="A1979" s="131">
        <v>90822</v>
      </c>
      <c r="B1979" s="131" t="s">
        <v>3177</v>
      </c>
      <c r="C1979" s="131" t="s">
        <v>15645</v>
      </c>
      <c r="D1979" s="132">
        <v>333.99</v>
      </c>
    </row>
    <row r="1980" spans="1:4" x14ac:dyDescent="0.25">
      <c r="A1980" s="131">
        <v>90823</v>
      </c>
      <c r="B1980" s="131" t="s">
        <v>3178</v>
      </c>
      <c r="C1980" s="131" t="s">
        <v>15645</v>
      </c>
      <c r="D1980" s="132">
        <v>407.21</v>
      </c>
    </row>
    <row r="1981" spans="1:4" x14ac:dyDescent="0.25">
      <c r="A1981" s="131">
        <v>90824</v>
      </c>
      <c r="B1981" s="131" t="s">
        <v>3179</v>
      </c>
      <c r="C1981" s="131" t="s">
        <v>15645</v>
      </c>
      <c r="D1981" s="132">
        <v>577.42999999999995</v>
      </c>
    </row>
    <row r="1982" spans="1:4" x14ac:dyDescent="0.25">
      <c r="A1982" s="131">
        <v>90825</v>
      </c>
      <c r="B1982" s="131" t="s">
        <v>3180</v>
      </c>
      <c r="C1982" s="131" t="s">
        <v>15645</v>
      </c>
      <c r="D1982" s="132">
        <v>641.84</v>
      </c>
    </row>
    <row r="1983" spans="1:4" x14ac:dyDescent="0.25">
      <c r="A1983" s="131">
        <v>90830</v>
      </c>
      <c r="B1983" s="131" t="s">
        <v>3181</v>
      </c>
      <c r="C1983" s="131" t="s">
        <v>15645</v>
      </c>
      <c r="D1983" s="132">
        <v>170.56</v>
      </c>
    </row>
    <row r="1984" spans="1:4" x14ac:dyDescent="0.25">
      <c r="A1984" s="131">
        <v>90831</v>
      </c>
      <c r="B1984" s="131" t="s">
        <v>3182</v>
      </c>
      <c r="C1984" s="131" t="s">
        <v>15645</v>
      </c>
      <c r="D1984" s="132">
        <v>148.9</v>
      </c>
    </row>
    <row r="1985" spans="1:4" x14ac:dyDescent="0.25">
      <c r="A1985" s="131">
        <v>90841</v>
      </c>
      <c r="B1985" s="131" t="s">
        <v>3183</v>
      </c>
      <c r="C1985" s="131" t="s">
        <v>15645</v>
      </c>
      <c r="D1985" s="132">
        <v>978.87</v>
      </c>
    </row>
    <row r="1986" spans="1:4" x14ac:dyDescent="0.25">
      <c r="A1986" s="131">
        <v>90842</v>
      </c>
      <c r="B1986" s="131" t="s">
        <v>3184</v>
      </c>
      <c r="C1986" s="131" t="s">
        <v>15645</v>
      </c>
      <c r="D1986" s="132">
        <v>988.17</v>
      </c>
    </row>
    <row r="1987" spans="1:4" x14ac:dyDescent="0.25">
      <c r="A1987" s="131">
        <v>90843</v>
      </c>
      <c r="B1987" s="131" t="s">
        <v>3185</v>
      </c>
      <c r="C1987" s="131" t="s">
        <v>15645</v>
      </c>
      <c r="D1987" s="133">
        <v>1034.57</v>
      </c>
    </row>
    <row r="1988" spans="1:4" x14ac:dyDescent="0.25">
      <c r="A1988" s="131">
        <v>90844</v>
      </c>
      <c r="B1988" s="131" t="s">
        <v>3186</v>
      </c>
      <c r="C1988" s="131" t="s">
        <v>15645</v>
      </c>
      <c r="D1988" s="133">
        <v>1110.1300000000001</v>
      </c>
    </row>
    <row r="1989" spans="1:4" x14ac:dyDescent="0.25">
      <c r="A1989" s="131">
        <v>90845</v>
      </c>
      <c r="B1989" s="131" t="s">
        <v>3493</v>
      </c>
      <c r="C1989" s="131" t="s">
        <v>15645</v>
      </c>
      <c r="D1989" s="133">
        <v>1278.01</v>
      </c>
    </row>
    <row r="1990" spans="1:4" x14ac:dyDescent="0.25">
      <c r="A1990" s="131">
        <v>90846</v>
      </c>
      <c r="B1990" s="131" t="s">
        <v>3494</v>
      </c>
      <c r="C1990" s="131" t="s">
        <v>15645</v>
      </c>
      <c r="D1990" s="133">
        <v>1344.76</v>
      </c>
    </row>
    <row r="1991" spans="1:4" x14ac:dyDescent="0.25">
      <c r="A1991" s="131">
        <v>90847</v>
      </c>
      <c r="B1991" s="131" t="s">
        <v>3187</v>
      </c>
      <c r="C1991" s="131" t="s">
        <v>15645</v>
      </c>
      <c r="D1991" s="132">
        <v>829.97</v>
      </c>
    </row>
    <row r="1992" spans="1:4" x14ac:dyDescent="0.25">
      <c r="A1992" s="131">
        <v>90848</v>
      </c>
      <c r="B1992" s="131" t="s">
        <v>3188</v>
      </c>
      <c r="C1992" s="131" t="s">
        <v>15645</v>
      </c>
      <c r="D1992" s="132">
        <v>839.27</v>
      </c>
    </row>
    <row r="1993" spans="1:4" x14ac:dyDescent="0.25">
      <c r="A1993" s="131">
        <v>90849</v>
      </c>
      <c r="B1993" s="131" t="s">
        <v>3189</v>
      </c>
      <c r="C1993" s="131" t="s">
        <v>15645</v>
      </c>
      <c r="D1993" s="132">
        <v>864.01</v>
      </c>
    </row>
    <row r="1994" spans="1:4" x14ac:dyDescent="0.25">
      <c r="A1994" s="131">
        <v>90850</v>
      </c>
      <c r="B1994" s="131" t="s">
        <v>3190</v>
      </c>
      <c r="C1994" s="131" t="s">
        <v>15645</v>
      </c>
      <c r="D1994" s="132">
        <v>939.57</v>
      </c>
    </row>
    <row r="1995" spans="1:4" x14ac:dyDescent="0.25">
      <c r="A1995" s="131">
        <v>90851</v>
      </c>
      <c r="B1995" s="131" t="s">
        <v>3495</v>
      </c>
      <c r="C1995" s="131" t="s">
        <v>15645</v>
      </c>
      <c r="D1995" s="133">
        <v>1107.45</v>
      </c>
    </row>
    <row r="1996" spans="1:4" x14ac:dyDescent="0.25">
      <c r="A1996" s="131">
        <v>90852</v>
      </c>
      <c r="B1996" s="131" t="s">
        <v>3496</v>
      </c>
      <c r="C1996" s="131" t="s">
        <v>15645</v>
      </c>
      <c r="D1996" s="133">
        <v>1174.2</v>
      </c>
    </row>
    <row r="1997" spans="1:4" x14ac:dyDescent="0.25">
      <c r="A1997" s="131">
        <v>91009</v>
      </c>
      <c r="B1997" s="131" t="s">
        <v>3191</v>
      </c>
      <c r="C1997" s="131" t="s">
        <v>15645</v>
      </c>
      <c r="D1997" s="132">
        <v>314.81</v>
      </c>
    </row>
    <row r="1998" spans="1:4" x14ac:dyDescent="0.25">
      <c r="A1998" s="131">
        <v>91010</v>
      </c>
      <c r="B1998" s="131" t="s">
        <v>3192</v>
      </c>
      <c r="C1998" s="131" t="s">
        <v>15645</v>
      </c>
      <c r="D1998" s="132">
        <v>322.24</v>
      </c>
    </row>
    <row r="1999" spans="1:4" x14ac:dyDescent="0.25">
      <c r="A1999" s="131">
        <v>91011</v>
      </c>
      <c r="B1999" s="131" t="s">
        <v>3193</v>
      </c>
      <c r="C1999" s="131" t="s">
        <v>15645</v>
      </c>
      <c r="D1999" s="132">
        <v>375.29</v>
      </c>
    </row>
    <row r="2000" spans="1:4" x14ac:dyDescent="0.25">
      <c r="A2000" s="131">
        <v>91012</v>
      </c>
      <c r="B2000" s="131" t="s">
        <v>3194</v>
      </c>
      <c r="C2000" s="131" t="s">
        <v>15645</v>
      </c>
      <c r="D2000" s="132">
        <v>416.22</v>
      </c>
    </row>
    <row r="2001" spans="1:4" x14ac:dyDescent="0.25">
      <c r="A2001" s="131">
        <v>91013</v>
      </c>
      <c r="B2001" s="131" t="s">
        <v>3195</v>
      </c>
      <c r="C2001" s="131" t="s">
        <v>15645</v>
      </c>
      <c r="D2001" s="132">
        <v>840.15</v>
      </c>
    </row>
    <row r="2002" spans="1:4" x14ac:dyDescent="0.25">
      <c r="A2002" s="131">
        <v>91014</v>
      </c>
      <c r="B2002" s="131" t="s">
        <v>3196</v>
      </c>
      <c r="C2002" s="131" t="s">
        <v>15645</v>
      </c>
      <c r="D2002" s="132">
        <v>849.92</v>
      </c>
    </row>
    <row r="2003" spans="1:4" x14ac:dyDescent="0.25">
      <c r="A2003" s="131">
        <v>91015</v>
      </c>
      <c r="B2003" s="131" t="s">
        <v>3197</v>
      </c>
      <c r="C2003" s="131" t="s">
        <v>15645</v>
      </c>
      <c r="D2003" s="132">
        <v>905.31</v>
      </c>
    </row>
    <row r="2004" spans="1:4" x14ac:dyDescent="0.25">
      <c r="A2004" s="131">
        <v>91016</v>
      </c>
      <c r="B2004" s="131" t="s">
        <v>3198</v>
      </c>
      <c r="C2004" s="131" t="s">
        <v>15645</v>
      </c>
      <c r="D2004" s="132">
        <v>948.58</v>
      </c>
    </row>
    <row r="2005" spans="1:4" x14ac:dyDescent="0.25">
      <c r="A2005" s="131">
        <v>91287</v>
      </c>
      <c r="B2005" s="131" t="s">
        <v>3199</v>
      </c>
      <c r="C2005" s="131" t="s">
        <v>15645</v>
      </c>
      <c r="D2005" s="132">
        <v>240.81</v>
      </c>
    </row>
    <row r="2006" spans="1:4" x14ac:dyDescent="0.25">
      <c r="A2006" s="131">
        <v>91292</v>
      </c>
      <c r="B2006" s="131" t="s">
        <v>14272</v>
      </c>
      <c r="C2006" s="131" t="s">
        <v>15645</v>
      </c>
      <c r="D2006" s="132">
        <v>333.44</v>
      </c>
    </row>
    <row r="2007" spans="1:4" x14ac:dyDescent="0.25">
      <c r="A2007" s="131">
        <v>91295</v>
      </c>
      <c r="B2007" s="131" t="s">
        <v>3200</v>
      </c>
      <c r="C2007" s="131" t="s">
        <v>15645</v>
      </c>
      <c r="D2007" s="132">
        <v>323.61</v>
      </c>
    </row>
    <row r="2008" spans="1:4" x14ac:dyDescent="0.25">
      <c r="A2008" s="131">
        <v>91296</v>
      </c>
      <c r="B2008" s="131" t="s">
        <v>3201</v>
      </c>
      <c r="C2008" s="131" t="s">
        <v>15645</v>
      </c>
      <c r="D2008" s="132">
        <v>346.85</v>
      </c>
    </row>
    <row r="2009" spans="1:4" x14ac:dyDescent="0.25">
      <c r="A2009" s="131">
        <v>91297</v>
      </c>
      <c r="B2009" s="131" t="s">
        <v>3202</v>
      </c>
      <c r="C2009" s="131" t="s">
        <v>15645</v>
      </c>
      <c r="D2009" s="132">
        <v>381.16</v>
      </c>
    </row>
    <row r="2010" spans="1:4" x14ac:dyDescent="0.25">
      <c r="A2010" s="131">
        <v>91298</v>
      </c>
      <c r="B2010" s="131" t="s">
        <v>3203</v>
      </c>
      <c r="C2010" s="131" t="s">
        <v>15645</v>
      </c>
      <c r="D2010" s="133">
        <v>1097.6600000000001</v>
      </c>
    </row>
    <row r="2011" spans="1:4" x14ac:dyDescent="0.25">
      <c r="A2011" s="131">
        <v>91299</v>
      </c>
      <c r="B2011" s="131" t="s">
        <v>3204</v>
      </c>
      <c r="C2011" s="131" t="s">
        <v>15645</v>
      </c>
      <c r="D2011" s="133">
        <v>1545.35</v>
      </c>
    </row>
    <row r="2012" spans="1:4" x14ac:dyDescent="0.25">
      <c r="A2012" s="131">
        <v>91304</v>
      </c>
      <c r="B2012" s="131" t="s">
        <v>3205</v>
      </c>
      <c r="C2012" s="131" t="s">
        <v>15645</v>
      </c>
      <c r="D2012" s="132">
        <v>106.08</v>
      </c>
    </row>
    <row r="2013" spans="1:4" x14ac:dyDescent="0.25">
      <c r="A2013" s="131">
        <v>91305</v>
      </c>
      <c r="B2013" s="131" t="s">
        <v>3206</v>
      </c>
      <c r="C2013" s="131" t="s">
        <v>15645</v>
      </c>
      <c r="D2013" s="132">
        <v>104.54</v>
      </c>
    </row>
    <row r="2014" spans="1:4" x14ac:dyDescent="0.25">
      <c r="A2014" s="131">
        <v>91306</v>
      </c>
      <c r="B2014" s="131" t="s">
        <v>3207</v>
      </c>
      <c r="C2014" s="131" t="s">
        <v>15645</v>
      </c>
      <c r="D2014" s="132">
        <v>148.9</v>
      </c>
    </row>
    <row r="2015" spans="1:4" x14ac:dyDescent="0.25">
      <c r="A2015" s="131">
        <v>91307</v>
      </c>
      <c r="B2015" s="131" t="s">
        <v>3208</v>
      </c>
      <c r="C2015" s="131" t="s">
        <v>15645</v>
      </c>
      <c r="D2015" s="132">
        <v>89.58</v>
      </c>
    </row>
    <row r="2016" spans="1:4" x14ac:dyDescent="0.25">
      <c r="A2016" s="131">
        <v>91312</v>
      </c>
      <c r="B2016" s="131" t="s">
        <v>3209</v>
      </c>
      <c r="C2016" s="131" t="s">
        <v>15645</v>
      </c>
      <c r="D2016" s="132">
        <v>820.56</v>
      </c>
    </row>
    <row r="2017" spans="1:4" x14ac:dyDescent="0.25">
      <c r="A2017" s="131">
        <v>91313</v>
      </c>
      <c r="B2017" s="131" t="s">
        <v>3210</v>
      </c>
      <c r="C2017" s="131" t="s">
        <v>15645</v>
      </c>
      <c r="D2017" s="132">
        <v>814.18</v>
      </c>
    </row>
    <row r="2018" spans="1:4" x14ac:dyDescent="0.25">
      <c r="A2018" s="131">
        <v>91314</v>
      </c>
      <c r="B2018" s="131" t="s">
        <v>3211</v>
      </c>
      <c r="C2018" s="131" t="s">
        <v>15645</v>
      </c>
      <c r="D2018" s="132">
        <v>854.71</v>
      </c>
    </row>
    <row r="2019" spans="1:4" x14ac:dyDescent="0.25">
      <c r="A2019" s="131">
        <v>91315</v>
      </c>
      <c r="B2019" s="131" t="s">
        <v>3212</v>
      </c>
      <c r="C2019" s="131" t="s">
        <v>15645</v>
      </c>
      <c r="D2019" s="132">
        <v>929.55</v>
      </c>
    </row>
    <row r="2020" spans="1:4" x14ac:dyDescent="0.25">
      <c r="A2020" s="131">
        <v>91316</v>
      </c>
      <c r="B2020" s="131" t="s">
        <v>3497</v>
      </c>
      <c r="C2020" s="131" t="s">
        <v>15645</v>
      </c>
      <c r="D2020" s="133">
        <v>1098.1500000000001</v>
      </c>
    </row>
    <row r="2021" spans="1:4" x14ac:dyDescent="0.25">
      <c r="A2021" s="131">
        <v>91317</v>
      </c>
      <c r="B2021" s="131" t="s">
        <v>3498</v>
      </c>
      <c r="C2021" s="131" t="s">
        <v>15645</v>
      </c>
      <c r="D2021" s="133">
        <v>1164.18</v>
      </c>
    </row>
    <row r="2022" spans="1:4" x14ac:dyDescent="0.25">
      <c r="A2022" s="131">
        <v>91318</v>
      </c>
      <c r="B2022" s="131" t="s">
        <v>3213</v>
      </c>
      <c r="C2022" s="131" t="s">
        <v>15645</v>
      </c>
      <c r="D2022" s="132">
        <v>716.02</v>
      </c>
    </row>
    <row r="2023" spans="1:4" x14ac:dyDescent="0.25">
      <c r="A2023" s="131">
        <v>91319</v>
      </c>
      <c r="B2023" s="131" t="s">
        <v>3214</v>
      </c>
      <c r="C2023" s="131" t="s">
        <v>15645</v>
      </c>
      <c r="D2023" s="132">
        <v>724.6</v>
      </c>
    </row>
    <row r="2024" spans="1:4" x14ac:dyDescent="0.25">
      <c r="A2024" s="131">
        <v>91320</v>
      </c>
      <c r="B2024" s="131" t="s">
        <v>3215</v>
      </c>
      <c r="C2024" s="131" t="s">
        <v>15645</v>
      </c>
      <c r="D2024" s="132">
        <v>748.63</v>
      </c>
    </row>
    <row r="2025" spans="1:4" x14ac:dyDescent="0.25">
      <c r="A2025" s="131">
        <v>91321</v>
      </c>
      <c r="B2025" s="131" t="s">
        <v>3216</v>
      </c>
      <c r="C2025" s="131" t="s">
        <v>15645</v>
      </c>
      <c r="D2025" s="132">
        <v>823.47</v>
      </c>
    </row>
    <row r="2026" spans="1:4" x14ac:dyDescent="0.25">
      <c r="A2026" s="131">
        <v>91322</v>
      </c>
      <c r="B2026" s="131" t="s">
        <v>3499</v>
      </c>
      <c r="C2026" s="131" t="s">
        <v>15645</v>
      </c>
      <c r="D2026" s="132">
        <v>992.07</v>
      </c>
    </row>
    <row r="2027" spans="1:4" x14ac:dyDescent="0.25">
      <c r="A2027" s="131">
        <v>91323</v>
      </c>
      <c r="B2027" s="131" t="s">
        <v>3500</v>
      </c>
      <c r="C2027" s="131" t="s">
        <v>15645</v>
      </c>
      <c r="D2027" s="133">
        <v>1058.0999999999999</v>
      </c>
    </row>
    <row r="2028" spans="1:4" x14ac:dyDescent="0.25">
      <c r="A2028" s="131">
        <v>91324</v>
      </c>
      <c r="B2028" s="131" t="s">
        <v>3217</v>
      </c>
      <c r="C2028" s="131" t="s">
        <v>15645</v>
      </c>
      <c r="D2028" s="132">
        <v>726.2</v>
      </c>
    </row>
    <row r="2029" spans="1:4" x14ac:dyDescent="0.25">
      <c r="A2029" s="131">
        <v>91325</v>
      </c>
      <c r="B2029" s="131" t="s">
        <v>3218</v>
      </c>
      <c r="C2029" s="131" t="s">
        <v>15645</v>
      </c>
      <c r="D2029" s="132">
        <v>735.25</v>
      </c>
    </row>
    <row r="2030" spans="1:4" x14ac:dyDescent="0.25">
      <c r="A2030" s="131">
        <v>91326</v>
      </c>
      <c r="B2030" s="131" t="s">
        <v>3219</v>
      </c>
      <c r="C2030" s="131" t="s">
        <v>15645</v>
      </c>
      <c r="D2030" s="132">
        <v>789.93</v>
      </c>
    </row>
    <row r="2031" spans="1:4" x14ac:dyDescent="0.25">
      <c r="A2031" s="131">
        <v>91327</v>
      </c>
      <c r="B2031" s="131" t="s">
        <v>3220</v>
      </c>
      <c r="C2031" s="131" t="s">
        <v>15645</v>
      </c>
      <c r="D2031" s="132">
        <v>832.48</v>
      </c>
    </row>
    <row r="2032" spans="1:4" x14ac:dyDescent="0.25">
      <c r="A2032" s="131">
        <v>91328</v>
      </c>
      <c r="B2032" s="131" t="s">
        <v>3221</v>
      </c>
      <c r="C2032" s="131" t="s">
        <v>15645</v>
      </c>
      <c r="D2032" s="132">
        <v>848.95</v>
      </c>
    </row>
    <row r="2033" spans="1:4" x14ac:dyDescent="0.25">
      <c r="A2033" s="131">
        <v>91329</v>
      </c>
      <c r="B2033" s="131" t="s">
        <v>3222</v>
      </c>
      <c r="C2033" s="131" t="s">
        <v>15645</v>
      </c>
      <c r="D2033" s="132">
        <v>735</v>
      </c>
    </row>
    <row r="2034" spans="1:4" x14ac:dyDescent="0.25">
      <c r="A2034" s="131">
        <v>91330</v>
      </c>
      <c r="B2034" s="131" t="s">
        <v>3223</v>
      </c>
      <c r="C2034" s="131" t="s">
        <v>15645</v>
      </c>
      <c r="D2034" s="132">
        <v>874.53</v>
      </c>
    </row>
    <row r="2035" spans="1:4" x14ac:dyDescent="0.25">
      <c r="A2035" s="131">
        <v>91331</v>
      </c>
      <c r="B2035" s="131" t="s">
        <v>3224</v>
      </c>
      <c r="C2035" s="131" t="s">
        <v>15645</v>
      </c>
      <c r="D2035" s="132">
        <v>759.86</v>
      </c>
    </row>
    <row r="2036" spans="1:4" x14ac:dyDescent="0.25">
      <c r="A2036" s="131">
        <v>91332</v>
      </c>
      <c r="B2036" s="131" t="s">
        <v>3225</v>
      </c>
      <c r="C2036" s="131" t="s">
        <v>15645</v>
      </c>
      <c r="D2036" s="132">
        <v>911.18</v>
      </c>
    </row>
    <row r="2037" spans="1:4" x14ac:dyDescent="0.25">
      <c r="A2037" s="131">
        <v>91333</v>
      </c>
      <c r="B2037" s="131" t="s">
        <v>3226</v>
      </c>
      <c r="C2037" s="131" t="s">
        <v>15645</v>
      </c>
      <c r="D2037" s="132">
        <v>795.8</v>
      </c>
    </row>
    <row r="2038" spans="1:4" x14ac:dyDescent="0.25">
      <c r="A2038" s="131">
        <v>91334</v>
      </c>
      <c r="B2038" s="131" t="s">
        <v>3227</v>
      </c>
      <c r="C2038" s="131" t="s">
        <v>15645</v>
      </c>
      <c r="D2038" s="133">
        <v>1627.68</v>
      </c>
    </row>
    <row r="2039" spans="1:4" x14ac:dyDescent="0.25">
      <c r="A2039" s="131">
        <v>91335</v>
      </c>
      <c r="B2039" s="131" t="s">
        <v>3228</v>
      </c>
      <c r="C2039" s="131" t="s">
        <v>15645</v>
      </c>
      <c r="D2039" s="133">
        <v>1512.3</v>
      </c>
    </row>
    <row r="2040" spans="1:4" x14ac:dyDescent="0.25">
      <c r="A2040" s="131">
        <v>91336</v>
      </c>
      <c r="B2040" s="131" t="s">
        <v>3229</v>
      </c>
      <c r="C2040" s="131" t="s">
        <v>15645</v>
      </c>
      <c r="D2040" s="133">
        <v>2075.37</v>
      </c>
    </row>
    <row r="2041" spans="1:4" x14ac:dyDescent="0.25">
      <c r="A2041" s="131">
        <v>91337</v>
      </c>
      <c r="B2041" s="131" t="s">
        <v>3230</v>
      </c>
      <c r="C2041" s="131" t="s">
        <v>15645</v>
      </c>
      <c r="D2041" s="133">
        <v>1959.99</v>
      </c>
    </row>
    <row r="2042" spans="1:4" x14ac:dyDescent="0.25">
      <c r="A2042" s="131">
        <v>100659</v>
      </c>
      <c r="B2042" s="131" t="s">
        <v>3231</v>
      </c>
      <c r="C2042" s="131" t="s">
        <v>3</v>
      </c>
      <c r="D2042" s="132">
        <v>11.7</v>
      </c>
    </row>
    <row r="2043" spans="1:4" x14ac:dyDescent="0.25">
      <c r="A2043" s="131">
        <v>100660</v>
      </c>
      <c r="B2043" s="131" t="s">
        <v>3232</v>
      </c>
      <c r="C2043" s="131" t="s">
        <v>3</v>
      </c>
      <c r="D2043" s="132">
        <v>8.1199999999999992</v>
      </c>
    </row>
    <row r="2044" spans="1:4" x14ac:dyDescent="0.25">
      <c r="A2044" s="131">
        <v>100675</v>
      </c>
      <c r="B2044" s="131" t="s">
        <v>3233</v>
      </c>
      <c r="C2044" s="131" t="s">
        <v>15645</v>
      </c>
      <c r="D2044" s="132">
        <v>860</v>
      </c>
    </row>
    <row r="2045" spans="1:4" x14ac:dyDescent="0.25">
      <c r="A2045" s="131">
        <v>100676</v>
      </c>
      <c r="B2045" s="131" t="s">
        <v>3234</v>
      </c>
      <c r="C2045" s="131" t="s">
        <v>15645</v>
      </c>
      <c r="D2045" s="132">
        <v>200.9</v>
      </c>
    </row>
    <row r="2046" spans="1:4" x14ac:dyDescent="0.25">
      <c r="A2046" s="131">
        <v>100678</v>
      </c>
      <c r="B2046" s="131" t="s">
        <v>3235</v>
      </c>
      <c r="C2046" s="131" t="s">
        <v>15645</v>
      </c>
      <c r="D2046" s="132">
        <v>989.05</v>
      </c>
    </row>
    <row r="2047" spans="1:4" x14ac:dyDescent="0.25">
      <c r="A2047" s="131">
        <v>100679</v>
      </c>
      <c r="B2047" s="131" t="s">
        <v>3236</v>
      </c>
      <c r="C2047" s="131" t="s">
        <v>15645</v>
      </c>
      <c r="D2047" s="132">
        <v>830.74</v>
      </c>
    </row>
    <row r="2048" spans="1:4" x14ac:dyDescent="0.25">
      <c r="A2048" s="131">
        <v>100680</v>
      </c>
      <c r="B2048" s="131" t="s">
        <v>3237</v>
      </c>
      <c r="C2048" s="131" t="s">
        <v>15645</v>
      </c>
      <c r="D2048" s="132">
        <v>998.82</v>
      </c>
    </row>
    <row r="2049" spans="1:4" x14ac:dyDescent="0.25">
      <c r="A2049" s="131">
        <v>100681</v>
      </c>
      <c r="B2049" s="131" t="s">
        <v>3238</v>
      </c>
      <c r="C2049" s="131" t="s">
        <v>15645</v>
      </c>
      <c r="D2049" s="133">
        <v>1023.43</v>
      </c>
    </row>
    <row r="2050" spans="1:4" x14ac:dyDescent="0.25">
      <c r="A2050" s="131">
        <v>100682</v>
      </c>
      <c r="B2050" s="131" t="s">
        <v>3239</v>
      </c>
      <c r="C2050" s="131" t="s">
        <v>15645</v>
      </c>
      <c r="D2050" s="132">
        <v>849.44</v>
      </c>
    </row>
    <row r="2051" spans="1:4" x14ac:dyDescent="0.25">
      <c r="A2051" s="131">
        <v>100683</v>
      </c>
      <c r="B2051" s="131" t="s">
        <v>3240</v>
      </c>
      <c r="C2051" s="131" t="s">
        <v>15645</v>
      </c>
      <c r="D2051" s="133">
        <v>1075.8699999999999</v>
      </c>
    </row>
    <row r="2052" spans="1:4" x14ac:dyDescent="0.25">
      <c r="A2052" s="131">
        <v>100684</v>
      </c>
      <c r="B2052" s="131" t="s">
        <v>3241</v>
      </c>
      <c r="C2052" s="131" t="s">
        <v>15645</v>
      </c>
      <c r="D2052" s="132">
        <v>896.01</v>
      </c>
    </row>
    <row r="2053" spans="1:4" x14ac:dyDescent="0.25">
      <c r="A2053" s="131">
        <v>100685</v>
      </c>
      <c r="B2053" s="131" t="s">
        <v>3242</v>
      </c>
      <c r="C2053" s="131" t="s">
        <v>15645</v>
      </c>
      <c r="D2053" s="133">
        <v>1119.1400000000001</v>
      </c>
    </row>
    <row r="2054" spans="1:4" x14ac:dyDescent="0.25">
      <c r="A2054" s="131">
        <v>100686</v>
      </c>
      <c r="B2054" s="131" t="s">
        <v>3243</v>
      </c>
      <c r="C2054" s="131" t="s">
        <v>15645</v>
      </c>
      <c r="D2054" s="132">
        <v>938.56</v>
      </c>
    </row>
    <row r="2055" spans="1:4" x14ac:dyDescent="0.25">
      <c r="A2055" s="131">
        <v>100687</v>
      </c>
      <c r="B2055" s="131" t="s">
        <v>3244</v>
      </c>
      <c r="C2055" s="131" t="s">
        <v>15645</v>
      </c>
      <c r="D2055" s="132">
        <v>997.85</v>
      </c>
    </row>
    <row r="2056" spans="1:4" x14ac:dyDescent="0.25">
      <c r="A2056" s="131">
        <v>100688</v>
      </c>
      <c r="B2056" s="131" t="s">
        <v>3245</v>
      </c>
      <c r="C2056" s="131" t="s">
        <v>15645</v>
      </c>
      <c r="D2056" s="132">
        <v>839.54</v>
      </c>
    </row>
    <row r="2057" spans="1:4" x14ac:dyDescent="0.25">
      <c r="A2057" s="131">
        <v>100689</v>
      </c>
      <c r="B2057" s="131" t="s">
        <v>3246</v>
      </c>
      <c r="C2057" s="131" t="s">
        <v>15645</v>
      </c>
      <c r="D2057" s="133">
        <v>1081.74</v>
      </c>
    </row>
    <row r="2058" spans="1:4" x14ac:dyDescent="0.25">
      <c r="A2058" s="131">
        <v>100690</v>
      </c>
      <c r="B2058" s="131" t="s">
        <v>3247</v>
      </c>
      <c r="C2058" s="131" t="s">
        <v>15645</v>
      </c>
      <c r="D2058" s="132">
        <v>901.88</v>
      </c>
    </row>
    <row r="2059" spans="1:4" x14ac:dyDescent="0.25">
      <c r="A2059" s="131">
        <v>100691</v>
      </c>
      <c r="B2059" s="131" t="s">
        <v>3248</v>
      </c>
      <c r="C2059" s="131" t="s">
        <v>15645</v>
      </c>
      <c r="D2059" s="133">
        <v>1798.24</v>
      </c>
    </row>
    <row r="2060" spans="1:4" x14ac:dyDescent="0.25">
      <c r="A2060" s="131">
        <v>100692</v>
      </c>
      <c r="B2060" s="131" t="s">
        <v>3249</v>
      </c>
      <c r="C2060" s="131" t="s">
        <v>15645</v>
      </c>
      <c r="D2060" s="133">
        <v>1618.38</v>
      </c>
    </row>
    <row r="2061" spans="1:4" x14ac:dyDescent="0.25">
      <c r="A2061" s="131">
        <v>100693</v>
      </c>
      <c r="B2061" s="131" t="s">
        <v>3250</v>
      </c>
      <c r="C2061" s="131" t="s">
        <v>15645</v>
      </c>
      <c r="D2061" s="133">
        <v>2245.9299999999998</v>
      </c>
    </row>
    <row r="2062" spans="1:4" x14ac:dyDescent="0.25">
      <c r="A2062" s="131">
        <v>100694</v>
      </c>
      <c r="B2062" s="131" t="s">
        <v>3251</v>
      </c>
      <c r="C2062" s="131" t="s">
        <v>15645</v>
      </c>
      <c r="D2062" s="133">
        <v>2066.0700000000002</v>
      </c>
    </row>
    <row r="2063" spans="1:4" x14ac:dyDescent="0.25">
      <c r="A2063" s="131">
        <v>100695</v>
      </c>
      <c r="B2063" s="131" t="s">
        <v>3252</v>
      </c>
      <c r="C2063" s="131" t="s">
        <v>15645</v>
      </c>
      <c r="D2063" s="132">
        <v>64.16</v>
      </c>
    </row>
    <row r="2064" spans="1:4" x14ac:dyDescent="0.25">
      <c r="A2064" s="131">
        <v>100696</v>
      </c>
      <c r="B2064" s="131" t="s">
        <v>3253</v>
      </c>
      <c r="C2064" s="131" t="s">
        <v>15645</v>
      </c>
      <c r="D2064" s="132">
        <v>71.27</v>
      </c>
    </row>
    <row r="2065" spans="1:4" x14ac:dyDescent="0.25">
      <c r="A2065" s="131">
        <v>100697</v>
      </c>
      <c r="B2065" s="131" t="s">
        <v>3254</v>
      </c>
      <c r="C2065" s="131" t="s">
        <v>15645</v>
      </c>
      <c r="D2065" s="132">
        <v>78.41</v>
      </c>
    </row>
    <row r="2066" spans="1:4" x14ac:dyDescent="0.25">
      <c r="A2066" s="131">
        <v>100698</v>
      </c>
      <c r="B2066" s="131" t="s">
        <v>3255</v>
      </c>
      <c r="C2066" s="131" t="s">
        <v>15645</v>
      </c>
      <c r="D2066" s="132">
        <v>85.55</v>
      </c>
    </row>
    <row r="2067" spans="1:4" x14ac:dyDescent="0.25">
      <c r="A2067" s="131">
        <v>100699</v>
      </c>
      <c r="B2067" s="131" t="s">
        <v>3256</v>
      </c>
      <c r="C2067" s="131" t="s">
        <v>15645</v>
      </c>
      <c r="D2067" s="132">
        <v>102.43</v>
      </c>
    </row>
    <row r="2068" spans="1:4" x14ac:dyDescent="0.25">
      <c r="A2068" s="131">
        <v>100700</v>
      </c>
      <c r="B2068" s="131" t="s">
        <v>3257</v>
      </c>
      <c r="C2068" s="131" t="s">
        <v>15645</v>
      </c>
      <c r="D2068" s="132">
        <v>810.44</v>
      </c>
    </row>
    <row r="2069" spans="1:4" x14ac:dyDescent="0.25">
      <c r="A2069" s="131">
        <v>100712</v>
      </c>
      <c r="B2069" s="131" t="s">
        <v>3258</v>
      </c>
      <c r="C2069" s="131" t="s">
        <v>15645</v>
      </c>
      <c r="D2069" s="132">
        <v>824.83</v>
      </c>
    </row>
    <row r="2070" spans="1:4" x14ac:dyDescent="0.25">
      <c r="A2070" s="131">
        <v>100665</v>
      </c>
      <c r="B2070" s="131" t="s">
        <v>3259</v>
      </c>
      <c r="C2070" s="131" t="s">
        <v>2</v>
      </c>
      <c r="D2070" s="133">
        <v>1207.48</v>
      </c>
    </row>
    <row r="2071" spans="1:4" x14ac:dyDescent="0.25">
      <c r="A2071" s="131">
        <v>100666</v>
      </c>
      <c r="B2071" s="131" t="s">
        <v>3260</v>
      </c>
      <c r="C2071" s="131" t="s">
        <v>2</v>
      </c>
      <c r="D2071" s="132">
        <v>952.25</v>
      </c>
    </row>
    <row r="2072" spans="1:4" x14ac:dyDescent="0.25">
      <c r="A2072" s="131">
        <v>100667</v>
      </c>
      <c r="B2072" s="131" t="s">
        <v>3261</v>
      </c>
      <c r="C2072" s="131" t="s">
        <v>2</v>
      </c>
      <c r="D2072" s="133">
        <v>1568.3</v>
      </c>
    </row>
    <row r="2073" spans="1:4" x14ac:dyDescent="0.25">
      <c r="A2073" s="131">
        <v>100668</v>
      </c>
      <c r="B2073" s="131" t="s">
        <v>3262</v>
      </c>
      <c r="C2073" s="131" t="s">
        <v>2</v>
      </c>
      <c r="D2073" s="133">
        <v>1862.98</v>
      </c>
    </row>
    <row r="2074" spans="1:4" x14ac:dyDescent="0.25">
      <c r="A2074" s="131">
        <v>100669</v>
      </c>
      <c r="B2074" s="131" t="s">
        <v>3263</v>
      </c>
      <c r="C2074" s="131" t="s">
        <v>2</v>
      </c>
      <c r="D2074" s="133">
        <v>1119.22</v>
      </c>
    </row>
    <row r="2075" spans="1:4" x14ac:dyDescent="0.25">
      <c r="A2075" s="131">
        <v>100670</v>
      </c>
      <c r="B2075" s="131" t="s">
        <v>3264</v>
      </c>
      <c r="C2075" s="131" t="s">
        <v>2</v>
      </c>
      <c r="D2075" s="133">
        <v>1508.22</v>
      </c>
    </row>
    <row r="2076" spans="1:4" x14ac:dyDescent="0.25">
      <c r="A2076" s="131">
        <v>100671</v>
      </c>
      <c r="B2076" s="131" t="s">
        <v>3265</v>
      </c>
      <c r="C2076" s="131" t="s">
        <v>2</v>
      </c>
      <c r="D2076" s="133">
        <v>1875.02</v>
      </c>
    </row>
    <row r="2077" spans="1:4" x14ac:dyDescent="0.25">
      <c r="A2077" s="131">
        <v>100672</v>
      </c>
      <c r="B2077" s="131" t="s">
        <v>3266</v>
      </c>
      <c r="C2077" s="131" t="s">
        <v>2</v>
      </c>
      <c r="D2077" s="133">
        <v>1205.8399999999999</v>
      </c>
    </row>
    <row r="2078" spans="1:4" x14ac:dyDescent="0.25">
      <c r="A2078" s="131">
        <v>100701</v>
      </c>
      <c r="B2078" s="131" t="s">
        <v>3267</v>
      </c>
      <c r="C2078" s="131" t="s">
        <v>2</v>
      </c>
      <c r="D2078" s="132">
        <v>604.41999999999996</v>
      </c>
    </row>
    <row r="2079" spans="1:4" x14ac:dyDescent="0.25">
      <c r="A2079" s="131">
        <v>94559</v>
      </c>
      <c r="B2079" s="131" t="s">
        <v>3268</v>
      </c>
      <c r="C2079" s="131" t="s">
        <v>2</v>
      </c>
      <c r="D2079" s="132">
        <v>659.03</v>
      </c>
    </row>
    <row r="2080" spans="1:4" x14ac:dyDescent="0.25">
      <c r="A2080" s="131">
        <v>94562</v>
      </c>
      <c r="B2080" s="131" t="s">
        <v>3269</v>
      </c>
      <c r="C2080" s="131" t="s">
        <v>2</v>
      </c>
      <c r="D2080" s="132">
        <v>608.58000000000004</v>
      </c>
    </row>
    <row r="2081" spans="1:4" x14ac:dyDescent="0.25">
      <c r="A2081" s="131">
        <v>94587</v>
      </c>
      <c r="B2081" s="131" t="s">
        <v>3270</v>
      </c>
      <c r="C2081" s="131" t="s">
        <v>3</v>
      </c>
      <c r="D2081" s="132">
        <v>61.99</v>
      </c>
    </row>
    <row r="2082" spans="1:4" x14ac:dyDescent="0.25">
      <c r="A2082" s="131">
        <v>94588</v>
      </c>
      <c r="B2082" s="131" t="s">
        <v>3271</v>
      </c>
      <c r="C2082" s="131" t="s">
        <v>3</v>
      </c>
      <c r="D2082" s="132">
        <v>54.12</v>
      </c>
    </row>
    <row r="2083" spans="1:4" x14ac:dyDescent="0.25">
      <c r="A2083" s="131">
        <v>99837</v>
      </c>
      <c r="B2083" s="131" t="s">
        <v>16149</v>
      </c>
      <c r="C2083" s="131" t="s">
        <v>3</v>
      </c>
      <c r="D2083" s="132">
        <v>586.36</v>
      </c>
    </row>
    <row r="2084" spans="1:4" x14ac:dyDescent="0.25">
      <c r="A2084" s="131">
        <v>99839</v>
      </c>
      <c r="B2084" s="131" t="s">
        <v>16150</v>
      </c>
      <c r="C2084" s="131" t="s">
        <v>3</v>
      </c>
      <c r="D2084" s="132">
        <v>468.38</v>
      </c>
    </row>
    <row r="2085" spans="1:4" x14ac:dyDescent="0.25">
      <c r="A2085" s="131">
        <v>99841</v>
      </c>
      <c r="B2085" s="131" t="s">
        <v>16151</v>
      </c>
      <c r="C2085" s="131" t="s">
        <v>3</v>
      </c>
      <c r="D2085" s="133">
        <v>1026.0999999999999</v>
      </c>
    </row>
    <row r="2086" spans="1:4" x14ac:dyDescent="0.25">
      <c r="A2086" s="131">
        <v>99855</v>
      </c>
      <c r="B2086" s="131" t="s">
        <v>16152</v>
      </c>
      <c r="C2086" s="131" t="s">
        <v>3</v>
      </c>
      <c r="D2086" s="132">
        <v>108.55</v>
      </c>
    </row>
    <row r="2087" spans="1:4" x14ac:dyDescent="0.25">
      <c r="A2087" s="131">
        <v>99857</v>
      </c>
      <c r="B2087" s="131" t="s">
        <v>16153</v>
      </c>
      <c r="C2087" s="131" t="s">
        <v>3</v>
      </c>
      <c r="D2087" s="132">
        <v>99.39</v>
      </c>
    </row>
    <row r="2088" spans="1:4" x14ac:dyDescent="0.25">
      <c r="A2088" s="131">
        <v>99861</v>
      </c>
      <c r="B2088" s="131" t="s">
        <v>1731</v>
      </c>
      <c r="C2088" s="131" t="s">
        <v>2</v>
      </c>
      <c r="D2088" s="132">
        <v>569.29</v>
      </c>
    </row>
    <row r="2089" spans="1:4" x14ac:dyDescent="0.25">
      <c r="A2089" s="131">
        <v>99862</v>
      </c>
      <c r="B2089" s="131" t="s">
        <v>1732</v>
      </c>
      <c r="C2089" s="131" t="s">
        <v>2</v>
      </c>
      <c r="D2089" s="132">
        <v>667.05</v>
      </c>
    </row>
    <row r="2090" spans="1:4" x14ac:dyDescent="0.25">
      <c r="A2090" s="131">
        <v>90838</v>
      </c>
      <c r="B2090" s="131" t="s">
        <v>3272</v>
      </c>
      <c r="C2090" s="131" t="s">
        <v>15645</v>
      </c>
      <c r="D2090" s="133">
        <v>1524.87</v>
      </c>
    </row>
    <row r="2091" spans="1:4" x14ac:dyDescent="0.25">
      <c r="A2091" s="131">
        <v>91338</v>
      </c>
      <c r="B2091" s="131" t="s">
        <v>3273</v>
      </c>
      <c r="C2091" s="131" t="s">
        <v>2</v>
      </c>
      <c r="D2091" s="132">
        <v>817.17</v>
      </c>
    </row>
    <row r="2092" spans="1:4" x14ac:dyDescent="0.25">
      <c r="A2092" s="131">
        <v>91341</v>
      </c>
      <c r="B2092" s="131" t="s">
        <v>3274</v>
      </c>
      <c r="C2092" s="131" t="s">
        <v>2</v>
      </c>
      <c r="D2092" s="132">
        <v>635.98</v>
      </c>
    </row>
    <row r="2093" spans="1:4" x14ac:dyDescent="0.25">
      <c r="A2093" s="131">
        <v>94805</v>
      </c>
      <c r="B2093" s="131" t="s">
        <v>3275</v>
      </c>
      <c r="C2093" s="131" t="s">
        <v>15645</v>
      </c>
      <c r="D2093" s="132">
        <v>813.33</v>
      </c>
    </row>
    <row r="2094" spans="1:4" x14ac:dyDescent="0.25">
      <c r="A2094" s="131">
        <v>94806</v>
      </c>
      <c r="B2094" s="131" t="s">
        <v>3276</v>
      </c>
      <c r="C2094" s="131" t="s">
        <v>15645</v>
      </c>
      <c r="D2094" s="132">
        <v>710.25</v>
      </c>
    </row>
    <row r="2095" spans="1:4" x14ac:dyDescent="0.25">
      <c r="A2095" s="131">
        <v>94807</v>
      </c>
      <c r="B2095" s="131" t="s">
        <v>3277</v>
      </c>
      <c r="C2095" s="131" t="s">
        <v>15645</v>
      </c>
      <c r="D2095" s="132">
        <v>647.76</v>
      </c>
    </row>
    <row r="2096" spans="1:4" x14ac:dyDescent="0.25">
      <c r="A2096" s="131">
        <v>100702</v>
      </c>
      <c r="B2096" s="131" t="s">
        <v>3278</v>
      </c>
      <c r="C2096" s="131" t="s">
        <v>2</v>
      </c>
      <c r="D2096" s="132">
        <v>452.79</v>
      </c>
    </row>
    <row r="2097" spans="1:4" x14ac:dyDescent="0.25">
      <c r="A2097" s="131">
        <v>102188</v>
      </c>
      <c r="B2097" s="131" t="s">
        <v>4224</v>
      </c>
      <c r="C2097" s="131" t="s">
        <v>15645</v>
      </c>
      <c r="D2097" s="132">
        <v>893.43</v>
      </c>
    </row>
    <row r="2098" spans="1:4" x14ac:dyDescent="0.25">
      <c r="A2098" s="131">
        <v>102189</v>
      </c>
      <c r="B2098" s="131" t="s">
        <v>4225</v>
      </c>
      <c r="C2098" s="131" t="s">
        <v>15645</v>
      </c>
      <c r="D2098" s="132">
        <v>235.16</v>
      </c>
    </row>
    <row r="2099" spans="1:4" x14ac:dyDescent="0.25">
      <c r="A2099" s="131">
        <v>100703</v>
      </c>
      <c r="B2099" s="131" t="s">
        <v>3279</v>
      </c>
      <c r="C2099" s="131" t="s">
        <v>15645</v>
      </c>
      <c r="D2099" s="132">
        <v>34.51</v>
      </c>
    </row>
    <row r="2100" spans="1:4" x14ac:dyDescent="0.25">
      <c r="A2100" s="131">
        <v>100704</v>
      </c>
      <c r="B2100" s="131" t="s">
        <v>3280</v>
      </c>
      <c r="C2100" s="131" t="s">
        <v>15645</v>
      </c>
      <c r="D2100" s="132">
        <v>72.73</v>
      </c>
    </row>
    <row r="2101" spans="1:4" x14ac:dyDescent="0.25">
      <c r="A2101" s="131">
        <v>100705</v>
      </c>
      <c r="B2101" s="131" t="s">
        <v>3281</v>
      </c>
      <c r="C2101" s="131" t="s">
        <v>15645</v>
      </c>
      <c r="D2101" s="132">
        <v>84.5</v>
      </c>
    </row>
    <row r="2102" spans="1:4" x14ac:dyDescent="0.25">
      <c r="A2102" s="131">
        <v>100706</v>
      </c>
      <c r="B2102" s="131" t="s">
        <v>3282</v>
      </c>
      <c r="C2102" s="131" t="s">
        <v>15645</v>
      </c>
      <c r="D2102" s="132">
        <v>76.290000000000006</v>
      </c>
    </row>
    <row r="2103" spans="1:4" x14ac:dyDescent="0.25">
      <c r="A2103" s="131">
        <v>100707</v>
      </c>
      <c r="B2103" s="131" t="s">
        <v>3283</v>
      </c>
      <c r="C2103" s="131" t="s">
        <v>15645</v>
      </c>
      <c r="D2103" s="132">
        <v>153.84</v>
      </c>
    </row>
    <row r="2104" spans="1:4" x14ac:dyDescent="0.25">
      <c r="A2104" s="131">
        <v>100708</v>
      </c>
      <c r="B2104" s="131" t="s">
        <v>3284</v>
      </c>
      <c r="C2104" s="131" t="s">
        <v>15645</v>
      </c>
      <c r="D2104" s="132">
        <v>192.24</v>
      </c>
    </row>
    <row r="2105" spans="1:4" x14ac:dyDescent="0.25">
      <c r="A2105" s="131">
        <v>100709</v>
      </c>
      <c r="B2105" s="131" t="s">
        <v>3285</v>
      </c>
      <c r="C2105" s="131" t="s">
        <v>15645</v>
      </c>
      <c r="D2105" s="132">
        <v>49.17</v>
      </c>
    </row>
    <row r="2106" spans="1:4" x14ac:dyDescent="0.25">
      <c r="A2106" s="131">
        <v>100710</v>
      </c>
      <c r="B2106" s="131" t="s">
        <v>3286</v>
      </c>
      <c r="C2106" s="131" t="s">
        <v>15645</v>
      </c>
      <c r="D2106" s="132">
        <v>114.93</v>
      </c>
    </row>
    <row r="2107" spans="1:4" x14ac:dyDescent="0.25">
      <c r="A2107" s="131">
        <v>102151</v>
      </c>
      <c r="B2107" s="131" t="s">
        <v>4226</v>
      </c>
      <c r="C2107" s="131" t="s">
        <v>2</v>
      </c>
      <c r="D2107" s="132">
        <v>146.77000000000001</v>
      </c>
    </row>
    <row r="2108" spans="1:4" x14ac:dyDescent="0.25">
      <c r="A2108" s="131">
        <v>102152</v>
      </c>
      <c r="B2108" s="131" t="s">
        <v>4227</v>
      </c>
      <c r="C2108" s="131" t="s">
        <v>2</v>
      </c>
      <c r="D2108" s="132">
        <v>162.09</v>
      </c>
    </row>
    <row r="2109" spans="1:4" x14ac:dyDescent="0.25">
      <c r="A2109" s="131">
        <v>102153</v>
      </c>
      <c r="B2109" s="131" t="s">
        <v>4228</v>
      </c>
      <c r="C2109" s="131" t="s">
        <v>2</v>
      </c>
      <c r="D2109" s="132">
        <v>202.92</v>
      </c>
    </row>
    <row r="2110" spans="1:4" x14ac:dyDescent="0.25">
      <c r="A2110" s="131">
        <v>102154</v>
      </c>
      <c r="B2110" s="131" t="s">
        <v>4229</v>
      </c>
      <c r="C2110" s="131" t="s">
        <v>2</v>
      </c>
      <c r="D2110" s="132">
        <v>174.76</v>
      </c>
    </row>
    <row r="2111" spans="1:4" x14ac:dyDescent="0.25">
      <c r="A2111" s="131">
        <v>102155</v>
      </c>
      <c r="B2111" s="131" t="s">
        <v>4230</v>
      </c>
      <c r="C2111" s="131" t="s">
        <v>2</v>
      </c>
      <c r="D2111" s="132">
        <v>208.16</v>
      </c>
    </row>
    <row r="2112" spans="1:4" x14ac:dyDescent="0.25">
      <c r="A2112" s="131">
        <v>102156</v>
      </c>
      <c r="B2112" s="131" t="s">
        <v>4231</v>
      </c>
      <c r="C2112" s="131" t="s">
        <v>2</v>
      </c>
      <c r="D2112" s="132">
        <v>197.97</v>
      </c>
    </row>
    <row r="2113" spans="1:4" x14ac:dyDescent="0.25">
      <c r="A2113" s="131">
        <v>102157</v>
      </c>
      <c r="B2113" s="131" t="s">
        <v>4232</v>
      </c>
      <c r="C2113" s="131" t="s">
        <v>2</v>
      </c>
      <c r="D2113" s="132">
        <v>269.43</v>
      </c>
    </row>
    <row r="2114" spans="1:4" x14ac:dyDescent="0.25">
      <c r="A2114" s="131">
        <v>102158</v>
      </c>
      <c r="B2114" s="131" t="s">
        <v>4233</v>
      </c>
      <c r="C2114" s="131" t="s">
        <v>2</v>
      </c>
      <c r="D2114" s="132">
        <v>271.31</v>
      </c>
    </row>
    <row r="2115" spans="1:4" x14ac:dyDescent="0.25">
      <c r="A2115" s="131">
        <v>102159</v>
      </c>
      <c r="B2115" s="131" t="s">
        <v>4234</v>
      </c>
      <c r="C2115" s="131" t="s">
        <v>2</v>
      </c>
      <c r="D2115" s="132">
        <v>322.13</v>
      </c>
    </row>
    <row r="2116" spans="1:4" x14ac:dyDescent="0.25">
      <c r="A2116" s="131">
        <v>102160</v>
      </c>
      <c r="B2116" s="131" t="s">
        <v>4235</v>
      </c>
      <c r="C2116" s="131" t="s">
        <v>2</v>
      </c>
      <c r="D2116" s="132">
        <v>141.66999999999999</v>
      </c>
    </row>
    <row r="2117" spans="1:4" x14ac:dyDescent="0.25">
      <c r="A2117" s="131">
        <v>102161</v>
      </c>
      <c r="B2117" s="131" t="s">
        <v>15650</v>
      </c>
      <c r="C2117" s="131" t="s">
        <v>2</v>
      </c>
      <c r="D2117" s="132">
        <v>251.98</v>
      </c>
    </row>
    <row r="2118" spans="1:4" x14ac:dyDescent="0.25">
      <c r="A2118" s="131">
        <v>102162</v>
      </c>
      <c r="B2118" s="131" t="s">
        <v>15651</v>
      </c>
      <c r="C2118" s="131" t="s">
        <v>2</v>
      </c>
      <c r="D2118" s="132">
        <v>267.3</v>
      </c>
    </row>
    <row r="2119" spans="1:4" x14ac:dyDescent="0.25">
      <c r="A2119" s="131">
        <v>102163</v>
      </c>
      <c r="B2119" s="131" t="s">
        <v>15652</v>
      </c>
      <c r="C2119" s="131" t="s">
        <v>2</v>
      </c>
      <c r="D2119" s="132">
        <v>308.13</v>
      </c>
    </row>
    <row r="2120" spans="1:4" x14ac:dyDescent="0.25">
      <c r="A2120" s="131">
        <v>102164</v>
      </c>
      <c r="B2120" s="131" t="s">
        <v>15653</v>
      </c>
      <c r="C2120" s="131" t="s">
        <v>2</v>
      </c>
      <c r="D2120" s="132">
        <v>260.63</v>
      </c>
    </row>
    <row r="2121" spans="1:4" x14ac:dyDescent="0.25">
      <c r="A2121" s="131">
        <v>102165</v>
      </c>
      <c r="B2121" s="131" t="s">
        <v>15654</v>
      </c>
      <c r="C2121" s="131" t="s">
        <v>2</v>
      </c>
      <c r="D2121" s="132">
        <v>294.02999999999997</v>
      </c>
    </row>
    <row r="2122" spans="1:4" x14ac:dyDescent="0.25">
      <c r="A2122" s="131">
        <v>102166</v>
      </c>
      <c r="B2122" s="131" t="s">
        <v>15655</v>
      </c>
      <c r="C2122" s="131" t="s">
        <v>2</v>
      </c>
      <c r="D2122" s="132">
        <v>264.45999999999998</v>
      </c>
    </row>
    <row r="2123" spans="1:4" x14ac:dyDescent="0.25">
      <c r="A2123" s="131">
        <v>102167</v>
      </c>
      <c r="B2123" s="131" t="s">
        <v>15656</v>
      </c>
      <c r="C2123" s="131" t="s">
        <v>2</v>
      </c>
      <c r="D2123" s="132">
        <v>335.92</v>
      </c>
    </row>
    <row r="2124" spans="1:4" x14ac:dyDescent="0.25">
      <c r="A2124" s="131">
        <v>102168</v>
      </c>
      <c r="B2124" s="131" t="s">
        <v>15657</v>
      </c>
      <c r="C2124" s="131" t="s">
        <v>2</v>
      </c>
      <c r="D2124" s="132">
        <v>320.57</v>
      </c>
    </row>
    <row r="2125" spans="1:4" x14ac:dyDescent="0.25">
      <c r="A2125" s="131">
        <v>102169</v>
      </c>
      <c r="B2125" s="131" t="s">
        <v>15658</v>
      </c>
      <c r="C2125" s="131" t="s">
        <v>2</v>
      </c>
      <c r="D2125" s="132">
        <v>365.04</v>
      </c>
    </row>
    <row r="2126" spans="1:4" x14ac:dyDescent="0.25">
      <c r="A2126" s="131">
        <v>102170</v>
      </c>
      <c r="B2126" s="131" t="s">
        <v>15659</v>
      </c>
      <c r="C2126" s="131" t="s">
        <v>2</v>
      </c>
      <c r="D2126" s="132">
        <v>246.88</v>
      </c>
    </row>
    <row r="2127" spans="1:4" x14ac:dyDescent="0.25">
      <c r="A2127" s="131">
        <v>102171</v>
      </c>
      <c r="B2127" s="131" t="s">
        <v>15660</v>
      </c>
      <c r="C2127" s="131" t="s">
        <v>2</v>
      </c>
      <c r="D2127" s="132">
        <v>423.97</v>
      </c>
    </row>
    <row r="2128" spans="1:4" x14ac:dyDescent="0.25">
      <c r="A2128" s="131">
        <v>102172</v>
      </c>
      <c r="B2128" s="131" t="s">
        <v>15661</v>
      </c>
      <c r="C2128" s="131" t="s">
        <v>2</v>
      </c>
      <c r="D2128" s="132">
        <v>407.37</v>
      </c>
    </row>
    <row r="2129" spans="1:4" x14ac:dyDescent="0.25">
      <c r="A2129" s="131">
        <v>102176</v>
      </c>
      <c r="B2129" s="131" t="s">
        <v>15662</v>
      </c>
      <c r="C2129" s="131" t="s">
        <v>2</v>
      </c>
      <c r="D2129" s="132">
        <v>766.22</v>
      </c>
    </row>
    <row r="2130" spans="1:4" x14ac:dyDescent="0.25">
      <c r="A2130" s="131">
        <v>102177</v>
      </c>
      <c r="B2130" s="131" t="s">
        <v>15663</v>
      </c>
      <c r="C2130" s="131" t="s">
        <v>2</v>
      </c>
      <c r="D2130" s="133">
        <v>1486.26</v>
      </c>
    </row>
    <row r="2131" spans="1:4" x14ac:dyDescent="0.25">
      <c r="A2131" s="131">
        <v>102178</v>
      </c>
      <c r="B2131" s="131" t="s">
        <v>15664</v>
      </c>
      <c r="C2131" s="131" t="s">
        <v>2</v>
      </c>
      <c r="D2131" s="133">
        <v>1695.08</v>
      </c>
    </row>
    <row r="2132" spans="1:4" x14ac:dyDescent="0.25">
      <c r="A2132" s="131">
        <v>102179</v>
      </c>
      <c r="B2132" s="131" t="s">
        <v>15665</v>
      </c>
      <c r="C2132" s="131" t="s">
        <v>2</v>
      </c>
      <c r="D2132" s="132">
        <v>271.98</v>
      </c>
    </row>
    <row r="2133" spans="1:4" x14ac:dyDescent="0.25">
      <c r="A2133" s="131">
        <v>102180</v>
      </c>
      <c r="B2133" s="131" t="s">
        <v>15666</v>
      </c>
      <c r="C2133" s="131" t="s">
        <v>2</v>
      </c>
      <c r="D2133" s="132">
        <v>299.08</v>
      </c>
    </row>
    <row r="2134" spans="1:4" x14ac:dyDescent="0.25">
      <c r="A2134" s="131">
        <v>102181</v>
      </c>
      <c r="B2134" s="131" t="s">
        <v>15667</v>
      </c>
      <c r="C2134" s="131" t="s">
        <v>2</v>
      </c>
      <c r="D2134" s="132">
        <v>339.04</v>
      </c>
    </row>
    <row r="2135" spans="1:4" x14ac:dyDescent="0.25">
      <c r="A2135" s="131">
        <v>102182</v>
      </c>
      <c r="B2135" s="131" t="s">
        <v>4236</v>
      </c>
      <c r="C2135" s="131" t="s">
        <v>15645</v>
      </c>
      <c r="D2135" s="132">
        <v>684.58</v>
      </c>
    </row>
    <row r="2136" spans="1:4" x14ac:dyDescent="0.25">
      <c r="A2136" s="131">
        <v>102183</v>
      </c>
      <c r="B2136" s="131" t="s">
        <v>4237</v>
      </c>
      <c r="C2136" s="131" t="s">
        <v>15645</v>
      </c>
      <c r="D2136" s="133">
        <v>1379.92</v>
      </c>
    </row>
    <row r="2137" spans="1:4" x14ac:dyDescent="0.25">
      <c r="A2137" s="131">
        <v>102184</v>
      </c>
      <c r="B2137" s="131" t="s">
        <v>4238</v>
      </c>
      <c r="C2137" s="131" t="s">
        <v>15645</v>
      </c>
      <c r="D2137" s="133">
        <v>1558.03</v>
      </c>
    </row>
    <row r="2138" spans="1:4" x14ac:dyDescent="0.25">
      <c r="A2138" s="131">
        <v>102185</v>
      </c>
      <c r="B2138" s="131" t="s">
        <v>4239</v>
      </c>
      <c r="C2138" s="131" t="s">
        <v>15645</v>
      </c>
      <c r="D2138" s="133">
        <v>3126.51</v>
      </c>
    </row>
    <row r="2139" spans="1:4" x14ac:dyDescent="0.25">
      <c r="A2139" s="131">
        <v>102190</v>
      </c>
      <c r="B2139" s="131" t="s">
        <v>4240</v>
      </c>
      <c r="C2139" s="131" t="s">
        <v>2</v>
      </c>
      <c r="D2139" s="132">
        <v>16.510000000000002</v>
      </c>
    </row>
    <row r="2140" spans="1:4" x14ac:dyDescent="0.25">
      <c r="A2140" s="131">
        <v>102191</v>
      </c>
      <c r="B2140" s="131" t="s">
        <v>4241</v>
      </c>
      <c r="C2140" s="131" t="s">
        <v>2</v>
      </c>
      <c r="D2140" s="132">
        <v>20.07</v>
      </c>
    </row>
    <row r="2141" spans="1:4" x14ac:dyDescent="0.25">
      <c r="A2141" s="131">
        <v>102192</v>
      </c>
      <c r="B2141" s="131" t="s">
        <v>4242</v>
      </c>
      <c r="C2141" s="131" t="s">
        <v>2</v>
      </c>
      <c r="D2141" s="132">
        <v>14.31</v>
      </c>
    </row>
    <row r="2142" spans="1:4" x14ac:dyDescent="0.25">
      <c r="A2142" s="131">
        <v>94569</v>
      </c>
      <c r="B2142" s="131" t="s">
        <v>3287</v>
      </c>
      <c r="C2142" s="131" t="s">
        <v>2</v>
      </c>
      <c r="D2142" s="132">
        <v>645.52</v>
      </c>
    </row>
    <row r="2143" spans="1:4" x14ac:dyDescent="0.25">
      <c r="A2143" s="131">
        <v>94570</v>
      </c>
      <c r="B2143" s="131" t="s">
        <v>3288</v>
      </c>
      <c r="C2143" s="131" t="s">
        <v>2</v>
      </c>
      <c r="D2143" s="132">
        <v>333.3</v>
      </c>
    </row>
    <row r="2144" spans="1:4" x14ac:dyDescent="0.25">
      <c r="A2144" s="131">
        <v>94572</v>
      </c>
      <c r="B2144" s="131" t="s">
        <v>3289</v>
      </c>
      <c r="C2144" s="131" t="s">
        <v>2</v>
      </c>
      <c r="D2144" s="132">
        <v>474.48</v>
      </c>
    </row>
    <row r="2145" spans="1:4" x14ac:dyDescent="0.25">
      <c r="A2145" s="131">
        <v>94573</v>
      </c>
      <c r="B2145" s="131" t="s">
        <v>3290</v>
      </c>
      <c r="C2145" s="131" t="s">
        <v>2</v>
      </c>
      <c r="D2145" s="132">
        <v>386.68</v>
      </c>
    </row>
    <row r="2146" spans="1:4" x14ac:dyDescent="0.25">
      <c r="A2146" s="131">
        <v>94580</v>
      </c>
      <c r="B2146" s="131" t="s">
        <v>3291</v>
      </c>
      <c r="C2146" s="131" t="s">
        <v>2</v>
      </c>
      <c r="D2146" s="132">
        <v>529.21</v>
      </c>
    </row>
    <row r="2147" spans="1:4" x14ac:dyDescent="0.25">
      <c r="A2147" s="131">
        <v>94589</v>
      </c>
      <c r="B2147" s="131" t="s">
        <v>5399</v>
      </c>
      <c r="C2147" s="131" t="s">
        <v>3</v>
      </c>
      <c r="D2147" s="132">
        <v>21.02</v>
      </c>
    </row>
    <row r="2148" spans="1:4" x14ac:dyDescent="0.25">
      <c r="A2148" s="131">
        <v>94590</v>
      </c>
      <c r="B2148" s="131" t="s">
        <v>5400</v>
      </c>
      <c r="C2148" s="131" t="s">
        <v>3</v>
      </c>
      <c r="D2148" s="132">
        <v>17.48</v>
      </c>
    </row>
    <row r="2149" spans="1:4" x14ac:dyDescent="0.25">
      <c r="A2149" s="131">
        <v>100674</v>
      </c>
      <c r="B2149" s="131" t="s">
        <v>3292</v>
      </c>
      <c r="C2149" s="131" t="s">
        <v>2</v>
      </c>
      <c r="D2149" s="132">
        <v>692.97</v>
      </c>
    </row>
    <row r="2150" spans="1:4" x14ac:dyDescent="0.25">
      <c r="A2150" s="131">
        <v>101096</v>
      </c>
      <c r="B2150" s="131" t="s">
        <v>27930</v>
      </c>
      <c r="C2150" s="131" t="s">
        <v>39</v>
      </c>
      <c r="D2150" s="133">
        <v>1299.22</v>
      </c>
    </row>
    <row r="2151" spans="1:4" x14ac:dyDescent="0.25">
      <c r="A2151" s="131">
        <v>101097</v>
      </c>
      <c r="B2151" s="131" t="s">
        <v>27931</v>
      </c>
      <c r="C2151" s="131" t="s">
        <v>39</v>
      </c>
      <c r="D2151" s="133">
        <v>1224.8399999999999</v>
      </c>
    </row>
    <row r="2152" spans="1:4" x14ac:dyDescent="0.25">
      <c r="A2152" s="131">
        <v>101098</v>
      </c>
      <c r="B2152" s="131" t="s">
        <v>27932</v>
      </c>
      <c r="C2152" s="131" t="s">
        <v>39</v>
      </c>
      <c r="D2152" s="133">
        <v>1127.51</v>
      </c>
    </row>
    <row r="2153" spans="1:4" x14ac:dyDescent="0.25">
      <c r="A2153" s="131">
        <v>101099</v>
      </c>
      <c r="B2153" s="131" t="s">
        <v>27933</v>
      </c>
      <c r="C2153" s="131" t="s">
        <v>39</v>
      </c>
      <c r="D2153" s="133">
        <v>1031.81</v>
      </c>
    </row>
    <row r="2154" spans="1:4" x14ac:dyDescent="0.25">
      <c r="A2154" s="131">
        <v>101100</v>
      </c>
      <c r="B2154" s="131" t="s">
        <v>27934</v>
      </c>
      <c r="C2154" s="131" t="s">
        <v>39</v>
      </c>
      <c r="D2154" s="132">
        <v>939.33</v>
      </c>
    </row>
    <row r="2155" spans="1:4" x14ac:dyDescent="0.25">
      <c r="A2155" s="131">
        <v>101101</v>
      </c>
      <c r="B2155" s="131" t="s">
        <v>27935</v>
      </c>
      <c r="C2155" s="131" t="s">
        <v>39</v>
      </c>
      <c r="D2155" s="132">
        <v>915.5</v>
      </c>
    </row>
    <row r="2156" spans="1:4" x14ac:dyDescent="0.25">
      <c r="A2156" s="131">
        <v>101102</v>
      </c>
      <c r="B2156" s="131" t="s">
        <v>27936</v>
      </c>
      <c r="C2156" s="131" t="s">
        <v>39</v>
      </c>
      <c r="D2156" s="132">
        <v>887.93</v>
      </c>
    </row>
    <row r="2157" spans="1:4" x14ac:dyDescent="0.25">
      <c r="A2157" s="131">
        <v>101103</v>
      </c>
      <c r="B2157" s="131" t="s">
        <v>27937</v>
      </c>
      <c r="C2157" s="131" t="s">
        <v>39</v>
      </c>
      <c r="D2157" s="132">
        <v>837.56</v>
      </c>
    </row>
    <row r="2158" spans="1:4" x14ac:dyDescent="0.25">
      <c r="A2158" s="131">
        <v>101104</v>
      </c>
      <c r="B2158" s="131" t="s">
        <v>27938</v>
      </c>
      <c r="C2158" s="131" t="s">
        <v>39</v>
      </c>
      <c r="D2158" s="133">
        <v>1382.06</v>
      </c>
    </row>
    <row r="2159" spans="1:4" x14ac:dyDescent="0.25">
      <c r="A2159" s="131">
        <v>101105</v>
      </c>
      <c r="B2159" s="131" t="s">
        <v>27939</v>
      </c>
      <c r="C2159" s="131" t="s">
        <v>39</v>
      </c>
      <c r="D2159" s="133">
        <v>1306.49</v>
      </c>
    </row>
    <row r="2160" spans="1:4" x14ac:dyDescent="0.25">
      <c r="A2160" s="131">
        <v>101106</v>
      </c>
      <c r="B2160" s="131" t="s">
        <v>27940</v>
      </c>
      <c r="C2160" s="131" t="s">
        <v>39</v>
      </c>
      <c r="D2160" s="133">
        <v>1207.82</v>
      </c>
    </row>
    <row r="2161" spans="1:4" x14ac:dyDescent="0.25">
      <c r="A2161" s="131">
        <v>101107</v>
      </c>
      <c r="B2161" s="131" t="s">
        <v>27941</v>
      </c>
      <c r="C2161" s="131" t="s">
        <v>39</v>
      </c>
      <c r="D2161" s="133">
        <v>1109.78</v>
      </c>
    </row>
    <row r="2162" spans="1:4" x14ac:dyDescent="0.25">
      <c r="A2162" s="131">
        <v>101108</v>
      </c>
      <c r="B2162" s="131" t="s">
        <v>27942</v>
      </c>
      <c r="C2162" s="131" t="s">
        <v>39</v>
      </c>
      <c r="D2162" s="133">
        <v>1015.58</v>
      </c>
    </row>
    <row r="2163" spans="1:4" x14ac:dyDescent="0.25">
      <c r="A2163" s="131">
        <v>101109</v>
      </c>
      <c r="B2163" s="131" t="s">
        <v>27943</v>
      </c>
      <c r="C2163" s="131" t="s">
        <v>39</v>
      </c>
      <c r="D2163" s="132">
        <v>990.93</v>
      </c>
    </row>
    <row r="2164" spans="1:4" x14ac:dyDescent="0.25">
      <c r="A2164" s="131">
        <v>101110</v>
      </c>
      <c r="B2164" s="131" t="s">
        <v>27944</v>
      </c>
      <c r="C2164" s="131" t="s">
        <v>39</v>
      </c>
      <c r="D2164" s="132">
        <v>962.77</v>
      </c>
    </row>
    <row r="2165" spans="1:4" x14ac:dyDescent="0.25">
      <c r="A2165" s="131">
        <v>101111</v>
      </c>
      <c r="B2165" s="131" t="s">
        <v>27945</v>
      </c>
      <c r="C2165" s="131" t="s">
        <v>39</v>
      </c>
      <c r="D2165" s="132">
        <v>910.78</v>
      </c>
    </row>
    <row r="2166" spans="1:4" x14ac:dyDescent="0.25">
      <c r="A2166" s="131">
        <v>101112</v>
      </c>
      <c r="B2166" s="131" t="s">
        <v>3501</v>
      </c>
      <c r="C2166" s="131" t="s">
        <v>39</v>
      </c>
      <c r="D2166" s="132">
        <v>935.03</v>
      </c>
    </row>
    <row r="2167" spans="1:4" x14ac:dyDescent="0.25">
      <c r="A2167" s="131">
        <v>101113</v>
      </c>
      <c r="B2167" s="131" t="s">
        <v>27946</v>
      </c>
      <c r="C2167" s="131" t="s">
        <v>39</v>
      </c>
      <c r="D2167" s="133">
        <v>1023.58</v>
      </c>
    </row>
    <row r="2168" spans="1:4" x14ac:dyDescent="0.25">
      <c r="A2168" s="131">
        <v>95601</v>
      </c>
      <c r="B2168" s="131" t="s">
        <v>4823</v>
      </c>
      <c r="C2168" s="131" t="s">
        <v>15645</v>
      </c>
      <c r="D2168" s="132">
        <v>16.78</v>
      </c>
    </row>
    <row r="2169" spans="1:4" x14ac:dyDescent="0.25">
      <c r="A2169" s="131">
        <v>95602</v>
      </c>
      <c r="B2169" s="131" t="s">
        <v>4824</v>
      </c>
      <c r="C2169" s="131" t="s">
        <v>15645</v>
      </c>
      <c r="D2169" s="132">
        <v>26.86</v>
      </c>
    </row>
    <row r="2170" spans="1:4" x14ac:dyDescent="0.25">
      <c r="A2170" s="131">
        <v>95603</v>
      </c>
      <c r="B2170" s="131" t="s">
        <v>4825</v>
      </c>
      <c r="C2170" s="131" t="s">
        <v>15645</v>
      </c>
      <c r="D2170" s="132">
        <v>45.82</v>
      </c>
    </row>
    <row r="2171" spans="1:4" x14ac:dyDescent="0.25">
      <c r="A2171" s="131">
        <v>95604</v>
      </c>
      <c r="B2171" s="131" t="s">
        <v>4826</v>
      </c>
      <c r="C2171" s="131" t="s">
        <v>15645</v>
      </c>
      <c r="D2171" s="132">
        <v>71.12</v>
      </c>
    </row>
    <row r="2172" spans="1:4" x14ac:dyDescent="0.25">
      <c r="A2172" s="131">
        <v>95605</v>
      </c>
      <c r="B2172" s="131" t="s">
        <v>4827</v>
      </c>
      <c r="C2172" s="131" t="s">
        <v>15645</v>
      </c>
      <c r="D2172" s="132">
        <v>130.59</v>
      </c>
    </row>
    <row r="2173" spans="1:4" x14ac:dyDescent="0.25">
      <c r="A2173" s="131">
        <v>95607</v>
      </c>
      <c r="B2173" s="131" t="s">
        <v>4828</v>
      </c>
      <c r="C2173" s="131" t="s">
        <v>15645</v>
      </c>
      <c r="D2173" s="132">
        <v>21.77</v>
      </c>
    </row>
    <row r="2174" spans="1:4" x14ac:dyDescent="0.25">
      <c r="A2174" s="131">
        <v>95608</v>
      </c>
      <c r="B2174" s="131" t="s">
        <v>4829</v>
      </c>
      <c r="C2174" s="131" t="s">
        <v>15645</v>
      </c>
      <c r="D2174" s="132">
        <v>31.59</v>
      </c>
    </row>
    <row r="2175" spans="1:4" x14ac:dyDescent="0.25">
      <c r="A2175" s="131">
        <v>95609</v>
      </c>
      <c r="B2175" s="131" t="s">
        <v>4830</v>
      </c>
      <c r="C2175" s="131" t="s">
        <v>15645</v>
      </c>
      <c r="D2175" s="132">
        <v>40.07</v>
      </c>
    </row>
    <row r="2176" spans="1:4" x14ac:dyDescent="0.25">
      <c r="A2176" s="131">
        <v>100651</v>
      </c>
      <c r="B2176" s="131" t="s">
        <v>28213</v>
      </c>
      <c r="C2176" s="131" t="s">
        <v>3</v>
      </c>
      <c r="D2176" s="132">
        <v>146.93</v>
      </c>
    </row>
    <row r="2177" spans="1:4" x14ac:dyDescent="0.25">
      <c r="A2177" s="131">
        <v>100652</v>
      </c>
      <c r="B2177" s="131" t="s">
        <v>28214</v>
      </c>
      <c r="C2177" s="131" t="s">
        <v>3</v>
      </c>
      <c r="D2177" s="132">
        <v>283.7</v>
      </c>
    </row>
    <row r="2178" spans="1:4" x14ac:dyDescent="0.25">
      <c r="A2178" s="131">
        <v>100653</v>
      </c>
      <c r="B2178" s="131" t="s">
        <v>28215</v>
      </c>
      <c r="C2178" s="131" t="s">
        <v>3</v>
      </c>
      <c r="D2178" s="132">
        <v>472.79</v>
      </c>
    </row>
    <row r="2179" spans="1:4" x14ac:dyDescent="0.25">
      <c r="A2179" s="131">
        <v>100654</v>
      </c>
      <c r="B2179" s="131" t="s">
        <v>28216</v>
      </c>
      <c r="C2179" s="131" t="s">
        <v>3</v>
      </c>
      <c r="D2179" s="132">
        <v>624.34</v>
      </c>
    </row>
    <row r="2180" spans="1:4" x14ac:dyDescent="0.25">
      <c r="A2180" s="131">
        <v>100655</v>
      </c>
      <c r="B2180" s="131" t="s">
        <v>28217</v>
      </c>
      <c r="C2180" s="131" t="s">
        <v>3</v>
      </c>
      <c r="D2180" s="132">
        <v>729.71</v>
      </c>
    </row>
    <row r="2181" spans="1:4" x14ac:dyDescent="0.25">
      <c r="A2181" s="131">
        <v>100656</v>
      </c>
      <c r="B2181" s="131" t="s">
        <v>3293</v>
      </c>
      <c r="C2181" s="131" t="s">
        <v>3</v>
      </c>
      <c r="D2181" s="132">
        <v>117.78</v>
      </c>
    </row>
    <row r="2182" spans="1:4" x14ac:dyDescent="0.25">
      <c r="A2182" s="131">
        <v>100657</v>
      </c>
      <c r="B2182" s="131" t="s">
        <v>3294</v>
      </c>
      <c r="C2182" s="131" t="s">
        <v>3</v>
      </c>
      <c r="D2182" s="132">
        <v>152.5</v>
      </c>
    </row>
    <row r="2183" spans="1:4" x14ac:dyDescent="0.25">
      <c r="A2183" s="131">
        <v>100658</v>
      </c>
      <c r="B2183" s="131" t="s">
        <v>3295</v>
      </c>
      <c r="C2183" s="131" t="s">
        <v>3</v>
      </c>
      <c r="D2183" s="132">
        <v>352.27</v>
      </c>
    </row>
    <row r="2184" spans="1:4" x14ac:dyDescent="0.25">
      <c r="A2184" s="131">
        <v>100889</v>
      </c>
      <c r="B2184" s="131" t="s">
        <v>3296</v>
      </c>
      <c r="C2184" s="131" t="s">
        <v>4</v>
      </c>
      <c r="D2184" s="132">
        <v>12.87</v>
      </c>
    </row>
    <row r="2185" spans="1:4" x14ac:dyDescent="0.25">
      <c r="A2185" s="131">
        <v>100890</v>
      </c>
      <c r="B2185" s="131" t="s">
        <v>3297</v>
      </c>
      <c r="C2185" s="131" t="s">
        <v>4</v>
      </c>
      <c r="D2185" s="132">
        <v>12.7</v>
      </c>
    </row>
    <row r="2186" spans="1:4" x14ac:dyDescent="0.25">
      <c r="A2186" s="131">
        <v>100892</v>
      </c>
      <c r="B2186" s="131" t="s">
        <v>3298</v>
      </c>
      <c r="C2186" s="131" t="s">
        <v>4</v>
      </c>
      <c r="D2186" s="132">
        <v>12.33</v>
      </c>
    </row>
    <row r="2187" spans="1:4" x14ac:dyDescent="0.25">
      <c r="A2187" s="131">
        <v>100893</v>
      </c>
      <c r="B2187" s="131" t="s">
        <v>3299</v>
      </c>
      <c r="C2187" s="131" t="s">
        <v>4</v>
      </c>
      <c r="D2187" s="132">
        <v>12.14</v>
      </c>
    </row>
    <row r="2188" spans="1:4" x14ac:dyDescent="0.25">
      <c r="A2188" s="131">
        <v>100894</v>
      </c>
      <c r="B2188" s="131" t="s">
        <v>3300</v>
      </c>
      <c r="C2188" s="131" t="s">
        <v>4</v>
      </c>
      <c r="D2188" s="132">
        <v>12.03</v>
      </c>
    </row>
    <row r="2189" spans="1:4" x14ac:dyDescent="0.25">
      <c r="A2189" s="131">
        <v>100896</v>
      </c>
      <c r="B2189" s="131" t="s">
        <v>28218</v>
      </c>
      <c r="C2189" s="131" t="s">
        <v>3</v>
      </c>
      <c r="D2189" s="132">
        <v>65.36</v>
      </c>
    </row>
    <row r="2190" spans="1:4" x14ac:dyDescent="0.25">
      <c r="A2190" s="131">
        <v>100897</v>
      </c>
      <c r="B2190" s="131" t="s">
        <v>28219</v>
      </c>
      <c r="C2190" s="131" t="s">
        <v>3</v>
      </c>
      <c r="D2190" s="132">
        <v>129</v>
      </c>
    </row>
    <row r="2191" spans="1:4" x14ac:dyDescent="0.25">
      <c r="A2191" s="131">
        <v>100898</v>
      </c>
      <c r="B2191" s="131" t="s">
        <v>28220</v>
      </c>
      <c r="C2191" s="131" t="s">
        <v>3</v>
      </c>
      <c r="D2191" s="132">
        <v>250.31</v>
      </c>
    </row>
    <row r="2192" spans="1:4" x14ac:dyDescent="0.25">
      <c r="A2192" s="131">
        <v>100899</v>
      </c>
      <c r="B2192" s="131" t="s">
        <v>28221</v>
      </c>
      <c r="C2192" s="131" t="s">
        <v>3</v>
      </c>
      <c r="D2192" s="132">
        <v>87.84</v>
      </c>
    </row>
    <row r="2193" spans="1:4" x14ac:dyDescent="0.25">
      <c r="A2193" s="131">
        <v>100900</v>
      </c>
      <c r="B2193" s="131" t="s">
        <v>28222</v>
      </c>
      <c r="C2193" s="131" t="s">
        <v>3</v>
      </c>
      <c r="D2193" s="132">
        <v>288.01</v>
      </c>
    </row>
    <row r="2194" spans="1:4" x14ac:dyDescent="0.25">
      <c r="A2194" s="131">
        <v>101173</v>
      </c>
      <c r="B2194" s="131" t="s">
        <v>3502</v>
      </c>
      <c r="C2194" s="131" t="s">
        <v>3</v>
      </c>
      <c r="D2194" s="132">
        <v>57.47</v>
      </c>
    </row>
    <row r="2195" spans="1:4" x14ac:dyDescent="0.25">
      <c r="A2195" s="131">
        <v>101174</v>
      </c>
      <c r="B2195" s="131" t="s">
        <v>3503</v>
      </c>
      <c r="C2195" s="131" t="s">
        <v>3</v>
      </c>
      <c r="D2195" s="132">
        <v>81.39</v>
      </c>
    </row>
    <row r="2196" spans="1:4" x14ac:dyDescent="0.25">
      <c r="A2196" s="131">
        <v>101175</v>
      </c>
      <c r="B2196" s="131" t="s">
        <v>3504</v>
      </c>
      <c r="C2196" s="131" t="s">
        <v>3</v>
      </c>
      <c r="D2196" s="132">
        <v>111.25</v>
      </c>
    </row>
    <row r="2197" spans="1:4" x14ac:dyDescent="0.25">
      <c r="A2197" s="131">
        <v>101176</v>
      </c>
      <c r="B2197" s="131" t="s">
        <v>28223</v>
      </c>
      <c r="C2197" s="131" t="s">
        <v>3</v>
      </c>
      <c r="D2197" s="132">
        <v>136.72999999999999</v>
      </c>
    </row>
    <row r="2198" spans="1:4" x14ac:dyDescent="0.25">
      <c r="A2198" s="131">
        <v>102521</v>
      </c>
      <c r="B2198" s="131" t="s">
        <v>4831</v>
      </c>
      <c r="C2198" s="131" t="s">
        <v>15645</v>
      </c>
      <c r="D2198" s="132">
        <v>107.74</v>
      </c>
    </row>
    <row r="2199" spans="1:4" x14ac:dyDescent="0.25">
      <c r="A2199" s="131">
        <v>102522</v>
      </c>
      <c r="B2199" s="131" t="s">
        <v>4832</v>
      </c>
      <c r="C2199" s="131" t="s">
        <v>15645</v>
      </c>
      <c r="D2199" s="132">
        <v>158.05000000000001</v>
      </c>
    </row>
    <row r="2200" spans="1:4" x14ac:dyDescent="0.25">
      <c r="A2200" s="131">
        <v>102523</v>
      </c>
      <c r="B2200" s="131" t="s">
        <v>4833</v>
      </c>
      <c r="C2200" s="131" t="s">
        <v>15645</v>
      </c>
      <c r="D2200" s="132">
        <v>208.37</v>
      </c>
    </row>
    <row r="2201" spans="1:4" x14ac:dyDescent="0.25">
      <c r="A2201" s="131">
        <v>95240</v>
      </c>
      <c r="B2201" s="131" t="s">
        <v>4834</v>
      </c>
      <c r="C2201" s="131" t="s">
        <v>2</v>
      </c>
      <c r="D2201" s="132">
        <v>18.62</v>
      </c>
    </row>
    <row r="2202" spans="1:4" x14ac:dyDescent="0.25">
      <c r="A2202" s="131">
        <v>95241</v>
      </c>
      <c r="B2202" s="131" t="s">
        <v>4835</v>
      </c>
      <c r="C2202" s="131" t="s">
        <v>2</v>
      </c>
      <c r="D2202" s="132">
        <v>31.03</v>
      </c>
    </row>
    <row r="2203" spans="1:4" x14ac:dyDescent="0.25">
      <c r="A2203" s="131">
        <v>96616</v>
      </c>
      <c r="B2203" s="131" t="s">
        <v>1733</v>
      </c>
      <c r="C2203" s="131" t="s">
        <v>39</v>
      </c>
      <c r="D2203" s="132">
        <v>646.26</v>
      </c>
    </row>
    <row r="2204" spans="1:4" x14ac:dyDescent="0.25">
      <c r="A2204" s="131">
        <v>96617</v>
      </c>
      <c r="B2204" s="131" t="s">
        <v>1734</v>
      </c>
      <c r="C2204" s="131" t="s">
        <v>2</v>
      </c>
      <c r="D2204" s="132">
        <v>19.37</v>
      </c>
    </row>
    <row r="2205" spans="1:4" x14ac:dyDescent="0.25">
      <c r="A2205" s="131">
        <v>96619</v>
      </c>
      <c r="B2205" s="131" t="s">
        <v>1735</v>
      </c>
      <c r="C2205" s="131" t="s">
        <v>2</v>
      </c>
      <c r="D2205" s="132">
        <v>32.29</v>
      </c>
    </row>
    <row r="2206" spans="1:4" x14ac:dyDescent="0.25">
      <c r="A2206" s="131">
        <v>96620</v>
      </c>
      <c r="B2206" s="131" t="s">
        <v>4836</v>
      </c>
      <c r="C2206" s="131" t="s">
        <v>39</v>
      </c>
      <c r="D2206" s="132">
        <v>621.05999999999995</v>
      </c>
    </row>
    <row r="2207" spans="1:4" x14ac:dyDescent="0.25">
      <c r="A2207" s="131">
        <v>96621</v>
      </c>
      <c r="B2207" s="131" t="s">
        <v>1736</v>
      </c>
      <c r="C2207" s="131" t="s">
        <v>39</v>
      </c>
      <c r="D2207" s="132">
        <v>250.53</v>
      </c>
    </row>
    <row r="2208" spans="1:4" x14ac:dyDescent="0.25">
      <c r="A2208" s="131">
        <v>96622</v>
      </c>
      <c r="B2208" s="131" t="s">
        <v>4837</v>
      </c>
      <c r="C2208" s="131" t="s">
        <v>39</v>
      </c>
      <c r="D2208" s="132">
        <v>176.5</v>
      </c>
    </row>
    <row r="2209" spans="1:4" x14ac:dyDescent="0.25">
      <c r="A2209" s="131">
        <v>96623</v>
      </c>
      <c r="B2209" s="131" t="s">
        <v>1737</v>
      </c>
      <c r="C2209" s="131" t="s">
        <v>39</v>
      </c>
      <c r="D2209" s="132">
        <v>233.28</v>
      </c>
    </row>
    <row r="2210" spans="1:4" x14ac:dyDescent="0.25">
      <c r="A2210" s="131">
        <v>96624</v>
      </c>
      <c r="B2210" s="131" t="s">
        <v>4838</v>
      </c>
      <c r="C2210" s="131" t="s">
        <v>39</v>
      </c>
      <c r="D2210" s="132">
        <v>170.41</v>
      </c>
    </row>
    <row r="2211" spans="1:4" x14ac:dyDescent="0.25">
      <c r="A2211" s="131">
        <v>97082</v>
      </c>
      <c r="B2211" s="131" t="s">
        <v>5244</v>
      </c>
      <c r="C2211" s="131" t="s">
        <v>39</v>
      </c>
      <c r="D2211" s="132">
        <v>57.9</v>
      </c>
    </row>
    <row r="2212" spans="1:4" x14ac:dyDescent="0.25">
      <c r="A2212" s="131">
        <v>97083</v>
      </c>
      <c r="B2212" s="131" t="s">
        <v>5245</v>
      </c>
      <c r="C2212" s="131" t="s">
        <v>2</v>
      </c>
      <c r="D2212" s="132">
        <v>3.16</v>
      </c>
    </row>
    <row r="2213" spans="1:4" x14ac:dyDescent="0.25">
      <c r="A2213" s="131">
        <v>97084</v>
      </c>
      <c r="B2213" s="131" t="s">
        <v>5246</v>
      </c>
      <c r="C2213" s="131" t="s">
        <v>2</v>
      </c>
      <c r="D2213" s="132">
        <v>0.65</v>
      </c>
    </row>
    <row r="2214" spans="1:4" x14ac:dyDescent="0.25">
      <c r="A2214" s="131">
        <v>97086</v>
      </c>
      <c r="B2214" s="131" t="s">
        <v>5247</v>
      </c>
      <c r="C2214" s="131" t="s">
        <v>2</v>
      </c>
      <c r="D2214" s="132">
        <v>138.78</v>
      </c>
    </row>
    <row r="2215" spans="1:4" x14ac:dyDescent="0.25">
      <c r="A2215" s="131">
        <v>97087</v>
      </c>
      <c r="B2215" s="131" t="s">
        <v>5248</v>
      </c>
      <c r="C2215" s="131" t="s">
        <v>2</v>
      </c>
      <c r="D2215" s="132">
        <v>2.69</v>
      </c>
    </row>
    <row r="2216" spans="1:4" x14ac:dyDescent="0.25">
      <c r="A2216" s="131">
        <v>97088</v>
      </c>
      <c r="B2216" s="131" t="s">
        <v>5249</v>
      </c>
      <c r="C2216" s="131" t="s">
        <v>4</v>
      </c>
      <c r="D2216" s="132">
        <v>17.440000000000001</v>
      </c>
    </row>
    <row r="2217" spans="1:4" x14ac:dyDescent="0.25">
      <c r="A2217" s="131">
        <v>97089</v>
      </c>
      <c r="B2217" s="131" t="s">
        <v>5250</v>
      </c>
      <c r="C2217" s="131" t="s">
        <v>4</v>
      </c>
      <c r="D2217" s="132">
        <v>15.93</v>
      </c>
    </row>
    <row r="2218" spans="1:4" x14ac:dyDescent="0.25">
      <c r="A2218" s="131">
        <v>97090</v>
      </c>
      <c r="B2218" s="131" t="s">
        <v>5251</v>
      </c>
      <c r="C2218" s="131" t="s">
        <v>4</v>
      </c>
      <c r="D2218" s="132">
        <v>15.64</v>
      </c>
    </row>
    <row r="2219" spans="1:4" x14ac:dyDescent="0.25">
      <c r="A2219" s="131">
        <v>97091</v>
      </c>
      <c r="B2219" s="131" t="s">
        <v>5252</v>
      </c>
      <c r="C2219" s="131" t="s">
        <v>4</v>
      </c>
      <c r="D2219" s="132">
        <v>15.15</v>
      </c>
    </row>
    <row r="2220" spans="1:4" x14ac:dyDescent="0.25">
      <c r="A2220" s="131">
        <v>97092</v>
      </c>
      <c r="B2220" s="131" t="s">
        <v>5253</v>
      </c>
      <c r="C2220" s="131" t="s">
        <v>4</v>
      </c>
      <c r="D2220" s="132">
        <v>14.64</v>
      </c>
    </row>
    <row r="2221" spans="1:4" x14ac:dyDescent="0.25">
      <c r="A2221" s="131">
        <v>97093</v>
      </c>
      <c r="B2221" s="131" t="s">
        <v>5254</v>
      </c>
      <c r="C2221" s="131" t="s">
        <v>4</v>
      </c>
      <c r="D2221" s="132">
        <v>13.73</v>
      </c>
    </row>
    <row r="2222" spans="1:4" x14ac:dyDescent="0.25">
      <c r="A2222" s="131">
        <v>97096</v>
      </c>
      <c r="B2222" s="131" t="s">
        <v>5255</v>
      </c>
      <c r="C2222" s="131" t="s">
        <v>39</v>
      </c>
      <c r="D2222" s="132">
        <v>688.75</v>
      </c>
    </row>
    <row r="2223" spans="1:4" x14ac:dyDescent="0.25">
      <c r="A2223" s="131">
        <v>97097</v>
      </c>
      <c r="B2223" s="131" t="s">
        <v>5256</v>
      </c>
      <c r="C2223" s="131" t="s">
        <v>2</v>
      </c>
      <c r="D2223" s="132">
        <v>36.200000000000003</v>
      </c>
    </row>
    <row r="2224" spans="1:4" x14ac:dyDescent="0.25">
      <c r="A2224" s="131">
        <v>97101</v>
      </c>
      <c r="B2224" s="131" t="s">
        <v>5257</v>
      </c>
      <c r="C2224" s="131" t="s">
        <v>2</v>
      </c>
      <c r="D2224" s="132">
        <v>186.97</v>
      </c>
    </row>
    <row r="2225" spans="1:4" x14ac:dyDescent="0.25">
      <c r="A2225" s="131">
        <v>97102</v>
      </c>
      <c r="B2225" s="131" t="s">
        <v>5258</v>
      </c>
      <c r="C2225" s="131" t="s">
        <v>2</v>
      </c>
      <c r="D2225" s="132">
        <v>235.64</v>
      </c>
    </row>
    <row r="2226" spans="1:4" x14ac:dyDescent="0.25">
      <c r="A2226" s="131">
        <v>97103</v>
      </c>
      <c r="B2226" s="131" t="s">
        <v>5259</v>
      </c>
      <c r="C2226" s="131" t="s">
        <v>2</v>
      </c>
      <c r="D2226" s="132">
        <v>280.39999999999998</v>
      </c>
    </row>
    <row r="2227" spans="1:4" x14ac:dyDescent="0.25">
      <c r="A2227" s="131">
        <v>100322</v>
      </c>
      <c r="B2227" s="131" t="s">
        <v>4839</v>
      </c>
      <c r="C2227" s="131" t="s">
        <v>39</v>
      </c>
      <c r="D2227" s="132">
        <v>162.24</v>
      </c>
    </row>
    <row r="2228" spans="1:4" x14ac:dyDescent="0.25">
      <c r="A2228" s="131">
        <v>100323</v>
      </c>
      <c r="B2228" s="131" t="s">
        <v>4840</v>
      </c>
      <c r="C2228" s="131" t="s">
        <v>39</v>
      </c>
      <c r="D2228" s="132">
        <v>145.19999999999999</v>
      </c>
    </row>
    <row r="2229" spans="1:4" x14ac:dyDescent="0.25">
      <c r="A2229" s="131">
        <v>100324</v>
      </c>
      <c r="B2229" s="131" t="s">
        <v>4841</v>
      </c>
      <c r="C2229" s="131" t="s">
        <v>39</v>
      </c>
      <c r="D2229" s="132">
        <v>170.05</v>
      </c>
    </row>
    <row r="2230" spans="1:4" x14ac:dyDescent="0.25">
      <c r="A2230" s="131">
        <v>103072</v>
      </c>
      <c r="B2230" s="131" t="s">
        <v>5260</v>
      </c>
      <c r="C2230" s="131" t="s">
        <v>2</v>
      </c>
      <c r="D2230" s="132">
        <v>332.32</v>
      </c>
    </row>
    <row r="2231" spans="1:4" x14ac:dyDescent="0.25">
      <c r="A2231" s="131">
        <v>103073</v>
      </c>
      <c r="B2231" s="131" t="s">
        <v>5261</v>
      </c>
      <c r="C2231" s="131" t="s">
        <v>2</v>
      </c>
      <c r="D2231" s="132">
        <v>401.5</v>
      </c>
    </row>
    <row r="2232" spans="1:4" x14ac:dyDescent="0.25">
      <c r="A2232" s="131">
        <v>103074</v>
      </c>
      <c r="B2232" s="131" t="s">
        <v>5262</v>
      </c>
      <c r="C2232" s="131" t="s">
        <v>2</v>
      </c>
      <c r="D2232" s="132">
        <v>185.6</v>
      </c>
    </row>
    <row r="2233" spans="1:4" x14ac:dyDescent="0.25">
      <c r="A2233" s="131">
        <v>103075</v>
      </c>
      <c r="B2233" s="131" t="s">
        <v>5263</v>
      </c>
      <c r="C2233" s="131" t="s">
        <v>2</v>
      </c>
      <c r="D2233" s="132">
        <v>221.8</v>
      </c>
    </row>
    <row r="2234" spans="1:4" x14ac:dyDescent="0.25">
      <c r="A2234" s="131">
        <v>103076</v>
      </c>
      <c r="B2234" s="131" t="s">
        <v>5264</v>
      </c>
      <c r="C2234" s="131" t="s">
        <v>2</v>
      </c>
      <c r="D2234" s="132">
        <v>160.19999999999999</v>
      </c>
    </row>
    <row r="2235" spans="1:4" x14ac:dyDescent="0.25">
      <c r="A2235" s="131">
        <v>103077</v>
      </c>
      <c r="B2235" s="131" t="s">
        <v>5265</v>
      </c>
      <c r="C2235" s="131" t="s">
        <v>2</v>
      </c>
      <c r="D2235" s="132">
        <v>208.88</v>
      </c>
    </row>
    <row r="2236" spans="1:4" x14ac:dyDescent="0.25">
      <c r="A2236" s="131">
        <v>103078</v>
      </c>
      <c r="B2236" s="131" t="s">
        <v>5266</v>
      </c>
      <c r="C2236" s="131" t="s">
        <v>2</v>
      </c>
      <c r="D2236" s="132">
        <v>253.64</v>
      </c>
    </row>
    <row r="2237" spans="1:4" x14ac:dyDescent="0.25">
      <c r="A2237" s="131">
        <v>103079</v>
      </c>
      <c r="B2237" s="131" t="s">
        <v>5267</v>
      </c>
      <c r="C2237" s="131" t="s">
        <v>2</v>
      </c>
      <c r="D2237" s="132">
        <v>305.55</v>
      </c>
    </row>
    <row r="2238" spans="1:4" x14ac:dyDescent="0.25">
      <c r="A2238" s="131">
        <v>103080</v>
      </c>
      <c r="B2238" s="131" t="s">
        <v>5268</v>
      </c>
      <c r="C2238" s="131" t="s">
        <v>2</v>
      </c>
      <c r="D2238" s="132">
        <v>374.73</v>
      </c>
    </row>
    <row r="2239" spans="1:4" x14ac:dyDescent="0.25">
      <c r="A2239" s="131">
        <v>92263</v>
      </c>
      <c r="B2239" s="131" t="s">
        <v>3860</v>
      </c>
      <c r="C2239" s="131" t="s">
        <v>2</v>
      </c>
      <c r="D2239" s="132">
        <v>163.38999999999999</v>
      </c>
    </row>
    <row r="2240" spans="1:4" x14ac:dyDescent="0.25">
      <c r="A2240" s="131">
        <v>92264</v>
      </c>
      <c r="B2240" s="131" t="s">
        <v>3861</v>
      </c>
      <c r="C2240" s="131" t="s">
        <v>2</v>
      </c>
      <c r="D2240" s="132">
        <v>207.45</v>
      </c>
    </row>
    <row r="2241" spans="1:4" x14ac:dyDescent="0.25">
      <c r="A2241" s="131">
        <v>92265</v>
      </c>
      <c r="B2241" s="131" t="s">
        <v>3862</v>
      </c>
      <c r="C2241" s="131" t="s">
        <v>2</v>
      </c>
      <c r="D2241" s="132">
        <v>118.58</v>
      </c>
    </row>
    <row r="2242" spans="1:4" x14ac:dyDescent="0.25">
      <c r="A2242" s="131">
        <v>92266</v>
      </c>
      <c r="B2242" s="131" t="s">
        <v>3863</v>
      </c>
      <c r="C2242" s="131" t="s">
        <v>2</v>
      </c>
      <c r="D2242" s="132">
        <v>156.37</v>
      </c>
    </row>
    <row r="2243" spans="1:4" x14ac:dyDescent="0.25">
      <c r="A2243" s="131">
        <v>92267</v>
      </c>
      <c r="B2243" s="131" t="s">
        <v>3864</v>
      </c>
      <c r="C2243" s="131" t="s">
        <v>2</v>
      </c>
      <c r="D2243" s="132">
        <v>51.05</v>
      </c>
    </row>
    <row r="2244" spans="1:4" x14ac:dyDescent="0.25">
      <c r="A2244" s="131">
        <v>92268</v>
      </c>
      <c r="B2244" s="131" t="s">
        <v>3865</v>
      </c>
      <c r="C2244" s="131" t="s">
        <v>2</v>
      </c>
      <c r="D2244" s="132">
        <v>85.68</v>
      </c>
    </row>
    <row r="2245" spans="1:4" x14ac:dyDescent="0.25">
      <c r="A2245" s="131">
        <v>92269</v>
      </c>
      <c r="B2245" s="131" t="s">
        <v>3866</v>
      </c>
      <c r="C2245" s="131" t="s">
        <v>2</v>
      </c>
      <c r="D2245" s="132">
        <v>136.97999999999999</v>
      </c>
    </row>
    <row r="2246" spans="1:4" x14ac:dyDescent="0.25">
      <c r="A2246" s="131">
        <v>92270</v>
      </c>
      <c r="B2246" s="131" t="s">
        <v>3867</v>
      </c>
      <c r="C2246" s="131" t="s">
        <v>2</v>
      </c>
      <c r="D2246" s="132">
        <v>226.9</v>
      </c>
    </row>
    <row r="2247" spans="1:4" x14ac:dyDescent="0.25">
      <c r="A2247" s="131">
        <v>92271</v>
      </c>
      <c r="B2247" s="131" t="s">
        <v>3868</v>
      </c>
      <c r="C2247" s="131" t="s">
        <v>2</v>
      </c>
      <c r="D2247" s="132">
        <v>154</v>
      </c>
    </row>
    <row r="2248" spans="1:4" x14ac:dyDescent="0.25">
      <c r="A2248" s="131">
        <v>92272</v>
      </c>
      <c r="B2248" s="131" t="s">
        <v>3869</v>
      </c>
      <c r="C2248" s="131" t="s">
        <v>3</v>
      </c>
      <c r="D2248" s="132">
        <v>38.119999999999997</v>
      </c>
    </row>
    <row r="2249" spans="1:4" x14ac:dyDescent="0.25">
      <c r="A2249" s="131">
        <v>92273</v>
      </c>
      <c r="B2249" s="131" t="s">
        <v>3870</v>
      </c>
      <c r="C2249" s="131" t="s">
        <v>3</v>
      </c>
      <c r="D2249" s="132">
        <v>15.94</v>
      </c>
    </row>
    <row r="2250" spans="1:4" x14ac:dyDescent="0.25">
      <c r="A2250" s="131">
        <v>92409</v>
      </c>
      <c r="B2250" s="131" t="s">
        <v>3871</v>
      </c>
      <c r="C2250" s="131" t="s">
        <v>2</v>
      </c>
      <c r="D2250" s="132">
        <v>233.41</v>
      </c>
    </row>
    <row r="2251" spans="1:4" x14ac:dyDescent="0.25">
      <c r="A2251" s="131">
        <v>92411</v>
      </c>
      <c r="B2251" s="131" t="s">
        <v>3872</v>
      </c>
      <c r="C2251" s="131" t="s">
        <v>2</v>
      </c>
      <c r="D2251" s="132">
        <v>155.37</v>
      </c>
    </row>
    <row r="2252" spans="1:4" x14ac:dyDescent="0.25">
      <c r="A2252" s="131">
        <v>92413</v>
      </c>
      <c r="B2252" s="131" t="s">
        <v>3873</v>
      </c>
      <c r="C2252" s="131" t="s">
        <v>2</v>
      </c>
      <c r="D2252" s="132">
        <v>101.49</v>
      </c>
    </row>
    <row r="2253" spans="1:4" x14ac:dyDescent="0.25">
      <c r="A2253" s="131">
        <v>92415</v>
      </c>
      <c r="B2253" s="131" t="s">
        <v>3874</v>
      </c>
      <c r="C2253" s="131" t="s">
        <v>2</v>
      </c>
      <c r="D2253" s="132">
        <v>134.76</v>
      </c>
    </row>
    <row r="2254" spans="1:4" x14ac:dyDescent="0.25">
      <c r="A2254" s="131">
        <v>92417</v>
      </c>
      <c r="B2254" s="131" t="s">
        <v>3875</v>
      </c>
      <c r="C2254" s="131" t="s">
        <v>2</v>
      </c>
      <c r="D2254" s="132">
        <v>157.13</v>
      </c>
    </row>
    <row r="2255" spans="1:4" x14ac:dyDescent="0.25">
      <c r="A2255" s="131">
        <v>92419</v>
      </c>
      <c r="B2255" s="131" t="s">
        <v>3876</v>
      </c>
      <c r="C2255" s="131" t="s">
        <v>2</v>
      </c>
      <c r="D2255" s="132">
        <v>84</v>
      </c>
    </row>
    <row r="2256" spans="1:4" x14ac:dyDescent="0.25">
      <c r="A2256" s="131">
        <v>92421</v>
      </c>
      <c r="B2256" s="131" t="s">
        <v>3877</v>
      </c>
      <c r="C2256" s="131" t="s">
        <v>2</v>
      </c>
      <c r="D2256" s="132">
        <v>101.16</v>
      </c>
    </row>
    <row r="2257" spans="1:4" x14ac:dyDescent="0.25">
      <c r="A2257" s="131">
        <v>92423</v>
      </c>
      <c r="B2257" s="131" t="s">
        <v>3878</v>
      </c>
      <c r="C2257" s="131" t="s">
        <v>2</v>
      </c>
      <c r="D2257" s="132">
        <v>68.239999999999995</v>
      </c>
    </row>
    <row r="2258" spans="1:4" x14ac:dyDescent="0.25">
      <c r="A2258" s="131">
        <v>92425</v>
      </c>
      <c r="B2258" s="131" t="s">
        <v>3879</v>
      </c>
      <c r="C2258" s="131" t="s">
        <v>2</v>
      </c>
      <c r="D2258" s="132">
        <v>83.16</v>
      </c>
    </row>
    <row r="2259" spans="1:4" x14ac:dyDescent="0.25">
      <c r="A2259" s="131">
        <v>92427</v>
      </c>
      <c r="B2259" s="131" t="s">
        <v>3880</v>
      </c>
      <c r="C2259" s="131" t="s">
        <v>2</v>
      </c>
      <c r="D2259" s="132">
        <v>60.26</v>
      </c>
    </row>
    <row r="2260" spans="1:4" x14ac:dyDescent="0.25">
      <c r="A2260" s="131">
        <v>92429</v>
      </c>
      <c r="B2260" s="131" t="s">
        <v>3881</v>
      </c>
      <c r="C2260" s="131" t="s">
        <v>2</v>
      </c>
      <c r="D2260" s="132">
        <v>74.08</v>
      </c>
    </row>
    <row r="2261" spans="1:4" x14ac:dyDescent="0.25">
      <c r="A2261" s="131">
        <v>92431</v>
      </c>
      <c r="B2261" s="131" t="s">
        <v>3882</v>
      </c>
      <c r="C2261" s="131" t="s">
        <v>2</v>
      </c>
      <c r="D2261" s="132">
        <v>56.46</v>
      </c>
    </row>
    <row r="2262" spans="1:4" x14ac:dyDescent="0.25">
      <c r="A2262" s="131">
        <v>92433</v>
      </c>
      <c r="B2262" s="131" t="s">
        <v>3883</v>
      </c>
      <c r="C2262" s="131" t="s">
        <v>2</v>
      </c>
      <c r="D2262" s="132">
        <v>69.59</v>
      </c>
    </row>
    <row r="2263" spans="1:4" x14ac:dyDescent="0.25">
      <c r="A2263" s="131">
        <v>92435</v>
      </c>
      <c r="B2263" s="131" t="s">
        <v>3884</v>
      </c>
      <c r="C2263" s="131" t="s">
        <v>2</v>
      </c>
      <c r="D2263" s="132">
        <v>53.48</v>
      </c>
    </row>
    <row r="2264" spans="1:4" x14ac:dyDescent="0.25">
      <c r="A2264" s="131">
        <v>92437</v>
      </c>
      <c r="B2264" s="131" t="s">
        <v>3885</v>
      </c>
      <c r="C2264" s="131" t="s">
        <v>2</v>
      </c>
      <c r="D2264" s="132">
        <v>66.16</v>
      </c>
    </row>
    <row r="2265" spans="1:4" x14ac:dyDescent="0.25">
      <c r="A2265" s="131">
        <v>92439</v>
      </c>
      <c r="B2265" s="131" t="s">
        <v>3886</v>
      </c>
      <c r="C2265" s="131" t="s">
        <v>2</v>
      </c>
      <c r="D2265" s="132">
        <v>51.33</v>
      </c>
    </row>
    <row r="2266" spans="1:4" x14ac:dyDescent="0.25">
      <c r="A2266" s="131">
        <v>92441</v>
      </c>
      <c r="B2266" s="131" t="s">
        <v>3887</v>
      </c>
      <c r="C2266" s="131" t="s">
        <v>2</v>
      </c>
      <c r="D2266" s="132">
        <v>63.7</v>
      </c>
    </row>
    <row r="2267" spans="1:4" x14ac:dyDescent="0.25">
      <c r="A2267" s="131">
        <v>92443</v>
      </c>
      <c r="B2267" s="131" t="s">
        <v>3888</v>
      </c>
      <c r="C2267" s="131" t="s">
        <v>2</v>
      </c>
      <c r="D2267" s="132">
        <v>46.7</v>
      </c>
    </row>
    <row r="2268" spans="1:4" x14ac:dyDescent="0.25">
      <c r="A2268" s="131">
        <v>92445</v>
      </c>
      <c r="B2268" s="131" t="s">
        <v>3889</v>
      </c>
      <c r="C2268" s="131" t="s">
        <v>2</v>
      </c>
      <c r="D2268" s="132">
        <v>58.63</v>
      </c>
    </row>
    <row r="2269" spans="1:4" x14ac:dyDescent="0.25">
      <c r="A2269" s="131">
        <v>92446</v>
      </c>
      <c r="B2269" s="131" t="s">
        <v>3890</v>
      </c>
      <c r="C2269" s="131" t="s">
        <v>2</v>
      </c>
      <c r="D2269" s="132">
        <v>361.08</v>
      </c>
    </row>
    <row r="2270" spans="1:4" x14ac:dyDescent="0.25">
      <c r="A2270" s="131">
        <v>92447</v>
      </c>
      <c r="B2270" s="131" t="s">
        <v>3891</v>
      </c>
      <c r="C2270" s="131" t="s">
        <v>2</v>
      </c>
      <c r="D2270" s="132">
        <v>245.24</v>
      </c>
    </row>
    <row r="2271" spans="1:4" x14ac:dyDescent="0.25">
      <c r="A2271" s="131">
        <v>92448</v>
      </c>
      <c r="B2271" s="131" t="s">
        <v>3892</v>
      </c>
      <c r="C2271" s="131" t="s">
        <v>2</v>
      </c>
      <c r="D2271" s="132">
        <v>187.46</v>
      </c>
    </row>
    <row r="2272" spans="1:4" x14ac:dyDescent="0.25">
      <c r="A2272" s="131">
        <v>92449</v>
      </c>
      <c r="B2272" s="131" t="s">
        <v>3893</v>
      </c>
      <c r="C2272" s="131" t="s">
        <v>2</v>
      </c>
      <c r="D2272" s="132">
        <v>283.89</v>
      </c>
    </row>
    <row r="2273" spans="1:4" x14ac:dyDescent="0.25">
      <c r="A2273" s="131">
        <v>92450</v>
      </c>
      <c r="B2273" s="131" t="s">
        <v>3894</v>
      </c>
      <c r="C2273" s="131" t="s">
        <v>2</v>
      </c>
      <c r="D2273" s="132">
        <v>277.14999999999998</v>
      </c>
    </row>
    <row r="2274" spans="1:4" x14ac:dyDescent="0.25">
      <c r="A2274" s="131">
        <v>92451</v>
      </c>
      <c r="B2274" s="131" t="s">
        <v>3895</v>
      </c>
      <c r="C2274" s="131" t="s">
        <v>2</v>
      </c>
      <c r="D2274" s="132">
        <v>192.01</v>
      </c>
    </row>
    <row r="2275" spans="1:4" x14ac:dyDescent="0.25">
      <c r="A2275" s="131">
        <v>92452</v>
      </c>
      <c r="B2275" s="131" t="s">
        <v>3896</v>
      </c>
      <c r="C2275" s="131" t="s">
        <v>2</v>
      </c>
      <c r="D2275" s="132">
        <v>171.64</v>
      </c>
    </row>
    <row r="2276" spans="1:4" x14ac:dyDescent="0.25">
      <c r="A2276" s="131">
        <v>92453</v>
      </c>
      <c r="B2276" s="131" t="s">
        <v>3897</v>
      </c>
      <c r="C2276" s="131" t="s">
        <v>2</v>
      </c>
      <c r="D2276" s="132">
        <v>242.42</v>
      </c>
    </row>
    <row r="2277" spans="1:4" x14ac:dyDescent="0.25">
      <c r="A2277" s="131">
        <v>92454</v>
      </c>
      <c r="B2277" s="131" t="s">
        <v>3898</v>
      </c>
      <c r="C2277" s="131" t="s">
        <v>2</v>
      </c>
      <c r="D2277" s="132">
        <v>246.55</v>
      </c>
    </row>
    <row r="2278" spans="1:4" x14ac:dyDescent="0.25">
      <c r="A2278" s="131">
        <v>92455</v>
      </c>
      <c r="B2278" s="131" t="s">
        <v>3899</v>
      </c>
      <c r="C2278" s="131" t="s">
        <v>2</v>
      </c>
      <c r="D2278" s="132">
        <v>156.97</v>
      </c>
    </row>
    <row r="2279" spans="1:4" x14ac:dyDescent="0.25">
      <c r="A2279" s="131">
        <v>92456</v>
      </c>
      <c r="B2279" s="131" t="s">
        <v>3900</v>
      </c>
      <c r="C2279" s="131" t="s">
        <v>2</v>
      </c>
      <c r="D2279" s="132">
        <v>140.6</v>
      </c>
    </row>
    <row r="2280" spans="1:4" x14ac:dyDescent="0.25">
      <c r="A2280" s="131">
        <v>92457</v>
      </c>
      <c r="B2280" s="131" t="s">
        <v>3901</v>
      </c>
      <c r="C2280" s="131" t="s">
        <v>2</v>
      </c>
      <c r="D2280" s="132">
        <v>211.39</v>
      </c>
    </row>
    <row r="2281" spans="1:4" x14ac:dyDescent="0.25">
      <c r="A2281" s="131">
        <v>92458</v>
      </c>
      <c r="B2281" s="131" t="s">
        <v>948</v>
      </c>
      <c r="C2281" s="131" t="s">
        <v>2</v>
      </c>
      <c r="D2281" s="132">
        <v>227.58</v>
      </c>
    </row>
    <row r="2282" spans="1:4" x14ac:dyDescent="0.25">
      <c r="A2282" s="131">
        <v>92459</v>
      </c>
      <c r="B2282" s="131" t="s">
        <v>3902</v>
      </c>
      <c r="C2282" s="131" t="s">
        <v>2</v>
      </c>
      <c r="D2282" s="132">
        <v>133.9</v>
      </c>
    </row>
    <row r="2283" spans="1:4" x14ac:dyDescent="0.25">
      <c r="A2283" s="131">
        <v>92460</v>
      </c>
      <c r="B2283" s="131" t="s">
        <v>3903</v>
      </c>
      <c r="C2283" s="131" t="s">
        <v>2</v>
      </c>
      <c r="D2283" s="132">
        <v>117.36</v>
      </c>
    </row>
    <row r="2284" spans="1:4" x14ac:dyDescent="0.25">
      <c r="A2284" s="131">
        <v>92461</v>
      </c>
      <c r="B2284" s="131" t="s">
        <v>3904</v>
      </c>
      <c r="C2284" s="131" t="s">
        <v>2</v>
      </c>
      <c r="D2284" s="132">
        <v>195.62</v>
      </c>
    </row>
    <row r="2285" spans="1:4" x14ac:dyDescent="0.25">
      <c r="A2285" s="131">
        <v>92462</v>
      </c>
      <c r="B2285" s="131" t="s">
        <v>3905</v>
      </c>
      <c r="C2285" s="131" t="s">
        <v>2</v>
      </c>
      <c r="D2285" s="132">
        <v>215.65</v>
      </c>
    </row>
    <row r="2286" spans="1:4" x14ac:dyDescent="0.25">
      <c r="A2286" s="131">
        <v>92463</v>
      </c>
      <c r="B2286" s="131" t="s">
        <v>3906</v>
      </c>
      <c r="C2286" s="131" t="s">
        <v>2</v>
      </c>
      <c r="D2286" s="132">
        <v>121.8</v>
      </c>
    </row>
    <row r="2287" spans="1:4" x14ac:dyDescent="0.25">
      <c r="A2287" s="131">
        <v>92464</v>
      </c>
      <c r="B2287" s="131" t="s">
        <v>3907</v>
      </c>
      <c r="C2287" s="131" t="s">
        <v>2</v>
      </c>
      <c r="D2287" s="132">
        <v>110.22</v>
      </c>
    </row>
    <row r="2288" spans="1:4" x14ac:dyDescent="0.25">
      <c r="A2288" s="131">
        <v>92465</v>
      </c>
      <c r="B2288" s="131" t="s">
        <v>3908</v>
      </c>
      <c r="C2288" s="131" t="s">
        <v>2</v>
      </c>
      <c r="D2288" s="132">
        <v>156.47</v>
      </c>
    </row>
    <row r="2289" spans="1:4" x14ac:dyDescent="0.25">
      <c r="A2289" s="131">
        <v>92466</v>
      </c>
      <c r="B2289" s="131" t="s">
        <v>3909</v>
      </c>
      <c r="C2289" s="131" t="s">
        <v>2</v>
      </c>
      <c r="D2289" s="132">
        <v>209.11</v>
      </c>
    </row>
    <row r="2290" spans="1:4" x14ac:dyDescent="0.25">
      <c r="A2290" s="131">
        <v>92467</v>
      </c>
      <c r="B2290" s="131" t="s">
        <v>3910</v>
      </c>
      <c r="C2290" s="131" t="s">
        <v>2</v>
      </c>
      <c r="D2290" s="132">
        <v>100.6</v>
      </c>
    </row>
    <row r="2291" spans="1:4" x14ac:dyDescent="0.25">
      <c r="A2291" s="131">
        <v>92468</v>
      </c>
      <c r="B2291" s="131" t="s">
        <v>3911</v>
      </c>
      <c r="C2291" s="131" t="s">
        <v>2</v>
      </c>
      <c r="D2291" s="132">
        <v>103.98</v>
      </c>
    </row>
    <row r="2292" spans="1:4" x14ac:dyDescent="0.25">
      <c r="A2292" s="131">
        <v>92469</v>
      </c>
      <c r="B2292" s="131" t="s">
        <v>3912</v>
      </c>
      <c r="C2292" s="131" t="s">
        <v>2</v>
      </c>
      <c r="D2292" s="132">
        <v>142.82</v>
      </c>
    </row>
    <row r="2293" spans="1:4" x14ac:dyDescent="0.25">
      <c r="A2293" s="131">
        <v>92470</v>
      </c>
      <c r="B2293" s="131" t="s">
        <v>3913</v>
      </c>
      <c r="C2293" s="131" t="s">
        <v>2</v>
      </c>
      <c r="D2293" s="132">
        <v>202.45</v>
      </c>
    </row>
    <row r="2294" spans="1:4" x14ac:dyDescent="0.25">
      <c r="A2294" s="131">
        <v>92471</v>
      </c>
      <c r="B2294" s="131" t="s">
        <v>3914</v>
      </c>
      <c r="C2294" s="131" t="s">
        <v>2</v>
      </c>
      <c r="D2294" s="132">
        <v>91.96</v>
      </c>
    </row>
    <row r="2295" spans="1:4" x14ac:dyDescent="0.25">
      <c r="A2295" s="131">
        <v>92472</v>
      </c>
      <c r="B2295" s="131" t="s">
        <v>3915</v>
      </c>
      <c r="C2295" s="131" t="s">
        <v>2</v>
      </c>
      <c r="D2295" s="132">
        <v>98.12</v>
      </c>
    </row>
    <row r="2296" spans="1:4" x14ac:dyDescent="0.25">
      <c r="A2296" s="131">
        <v>92473</v>
      </c>
      <c r="B2296" s="131" t="s">
        <v>3916</v>
      </c>
      <c r="C2296" s="131" t="s">
        <v>2</v>
      </c>
      <c r="D2296" s="132">
        <v>131.79</v>
      </c>
    </row>
    <row r="2297" spans="1:4" x14ac:dyDescent="0.25">
      <c r="A2297" s="131">
        <v>92474</v>
      </c>
      <c r="B2297" s="131" t="s">
        <v>3917</v>
      </c>
      <c r="C2297" s="131" t="s">
        <v>2</v>
      </c>
      <c r="D2297" s="132">
        <v>196.72</v>
      </c>
    </row>
    <row r="2298" spans="1:4" x14ac:dyDescent="0.25">
      <c r="A2298" s="131">
        <v>92475</v>
      </c>
      <c r="B2298" s="131" t="s">
        <v>3918</v>
      </c>
      <c r="C2298" s="131" t="s">
        <v>2</v>
      </c>
      <c r="D2298" s="132">
        <v>84.95</v>
      </c>
    </row>
    <row r="2299" spans="1:4" x14ac:dyDescent="0.25">
      <c r="A2299" s="131">
        <v>92476</v>
      </c>
      <c r="B2299" s="131" t="s">
        <v>3919</v>
      </c>
      <c r="C2299" s="131" t="s">
        <v>2</v>
      </c>
      <c r="D2299" s="132">
        <v>93.16</v>
      </c>
    </row>
    <row r="2300" spans="1:4" x14ac:dyDescent="0.25">
      <c r="A2300" s="131">
        <v>92477</v>
      </c>
      <c r="B2300" s="131" t="s">
        <v>3920</v>
      </c>
      <c r="C2300" s="131" t="s">
        <v>2</v>
      </c>
      <c r="D2300" s="132">
        <v>108.17</v>
      </c>
    </row>
    <row r="2301" spans="1:4" x14ac:dyDescent="0.25">
      <c r="A2301" s="131">
        <v>92478</v>
      </c>
      <c r="B2301" s="131" t="s">
        <v>3921</v>
      </c>
      <c r="C2301" s="131" t="s">
        <v>2</v>
      </c>
      <c r="D2301" s="132">
        <v>185.4</v>
      </c>
    </row>
    <row r="2302" spans="1:4" x14ac:dyDescent="0.25">
      <c r="A2302" s="131">
        <v>92479</v>
      </c>
      <c r="B2302" s="131" t="s">
        <v>3922</v>
      </c>
      <c r="C2302" s="131" t="s">
        <v>2</v>
      </c>
      <c r="D2302" s="132">
        <v>69.97</v>
      </c>
    </row>
    <row r="2303" spans="1:4" x14ac:dyDescent="0.25">
      <c r="A2303" s="131">
        <v>92480</v>
      </c>
      <c r="B2303" s="131" t="s">
        <v>3923</v>
      </c>
      <c r="C2303" s="131" t="s">
        <v>2</v>
      </c>
      <c r="D2303" s="132">
        <v>83.2</v>
      </c>
    </row>
    <row r="2304" spans="1:4" x14ac:dyDescent="0.25">
      <c r="A2304" s="131">
        <v>92482</v>
      </c>
      <c r="B2304" s="131" t="s">
        <v>3924</v>
      </c>
      <c r="C2304" s="131" t="s">
        <v>2</v>
      </c>
      <c r="D2304" s="132">
        <v>407.28</v>
      </c>
    </row>
    <row r="2305" spans="1:4" x14ac:dyDescent="0.25">
      <c r="A2305" s="131">
        <v>92484</v>
      </c>
      <c r="B2305" s="131" t="s">
        <v>3925</v>
      </c>
      <c r="C2305" s="131" t="s">
        <v>2</v>
      </c>
      <c r="D2305" s="132">
        <v>271.77</v>
      </c>
    </row>
    <row r="2306" spans="1:4" x14ac:dyDescent="0.25">
      <c r="A2306" s="131">
        <v>92486</v>
      </c>
      <c r="B2306" s="131" t="s">
        <v>3926</v>
      </c>
      <c r="C2306" s="131" t="s">
        <v>2</v>
      </c>
      <c r="D2306" s="132">
        <v>187.46</v>
      </c>
    </row>
    <row r="2307" spans="1:4" x14ac:dyDescent="0.25">
      <c r="A2307" s="131">
        <v>92488</v>
      </c>
      <c r="B2307" s="131" t="s">
        <v>3927</v>
      </c>
      <c r="C2307" s="131" t="s">
        <v>2</v>
      </c>
      <c r="D2307" s="132">
        <v>96.46</v>
      </c>
    </row>
    <row r="2308" spans="1:4" x14ac:dyDescent="0.25">
      <c r="A2308" s="131">
        <v>92490</v>
      </c>
      <c r="B2308" s="131" t="s">
        <v>3928</v>
      </c>
      <c r="C2308" s="131" t="s">
        <v>2</v>
      </c>
      <c r="D2308" s="132">
        <v>64.94</v>
      </c>
    </row>
    <row r="2309" spans="1:4" x14ac:dyDescent="0.25">
      <c r="A2309" s="131">
        <v>92492</v>
      </c>
      <c r="B2309" s="131" t="s">
        <v>3929</v>
      </c>
      <c r="C2309" s="131" t="s">
        <v>2</v>
      </c>
      <c r="D2309" s="132">
        <v>91.02</v>
      </c>
    </row>
    <row r="2310" spans="1:4" x14ac:dyDescent="0.25">
      <c r="A2310" s="131">
        <v>92494</v>
      </c>
      <c r="B2310" s="131" t="s">
        <v>3930</v>
      </c>
      <c r="C2310" s="131" t="s">
        <v>2</v>
      </c>
      <c r="D2310" s="132">
        <v>60.56</v>
      </c>
    </row>
    <row r="2311" spans="1:4" x14ac:dyDescent="0.25">
      <c r="A2311" s="131">
        <v>92496</v>
      </c>
      <c r="B2311" s="131" t="s">
        <v>3931</v>
      </c>
      <c r="C2311" s="131" t="s">
        <v>2</v>
      </c>
      <c r="D2311" s="132">
        <v>86.46</v>
      </c>
    </row>
    <row r="2312" spans="1:4" x14ac:dyDescent="0.25">
      <c r="A2312" s="131">
        <v>92498</v>
      </c>
      <c r="B2312" s="131" t="s">
        <v>3932</v>
      </c>
      <c r="C2312" s="131" t="s">
        <v>2</v>
      </c>
      <c r="D2312" s="132">
        <v>56.91</v>
      </c>
    </row>
    <row r="2313" spans="1:4" x14ac:dyDescent="0.25">
      <c r="A2313" s="131">
        <v>92500</v>
      </c>
      <c r="B2313" s="131" t="s">
        <v>3933</v>
      </c>
      <c r="C2313" s="131" t="s">
        <v>2</v>
      </c>
      <c r="D2313" s="132">
        <v>82.81</v>
      </c>
    </row>
    <row r="2314" spans="1:4" x14ac:dyDescent="0.25">
      <c r="A2314" s="131">
        <v>92502</v>
      </c>
      <c r="B2314" s="131" t="s">
        <v>3934</v>
      </c>
      <c r="C2314" s="131" t="s">
        <v>2</v>
      </c>
      <c r="D2314" s="132">
        <v>54.14</v>
      </c>
    </row>
    <row r="2315" spans="1:4" x14ac:dyDescent="0.25">
      <c r="A2315" s="131">
        <v>92504</v>
      </c>
      <c r="B2315" s="131" t="s">
        <v>3935</v>
      </c>
      <c r="C2315" s="131" t="s">
        <v>2</v>
      </c>
      <c r="D2315" s="132">
        <v>76.16</v>
      </c>
    </row>
    <row r="2316" spans="1:4" x14ac:dyDescent="0.25">
      <c r="A2316" s="131">
        <v>92506</v>
      </c>
      <c r="B2316" s="131" t="s">
        <v>3936</v>
      </c>
      <c r="C2316" s="131" t="s">
        <v>2</v>
      </c>
      <c r="D2316" s="132">
        <v>49.03</v>
      </c>
    </row>
    <row r="2317" spans="1:4" x14ac:dyDescent="0.25">
      <c r="A2317" s="131">
        <v>92508</v>
      </c>
      <c r="B2317" s="131" t="s">
        <v>3937</v>
      </c>
      <c r="C2317" s="131" t="s">
        <v>2</v>
      </c>
      <c r="D2317" s="132">
        <v>95.82</v>
      </c>
    </row>
    <row r="2318" spans="1:4" x14ac:dyDescent="0.25">
      <c r="A2318" s="131">
        <v>92510</v>
      </c>
      <c r="B2318" s="131" t="s">
        <v>3938</v>
      </c>
      <c r="C2318" s="131" t="s">
        <v>2</v>
      </c>
      <c r="D2318" s="132">
        <v>62.45</v>
      </c>
    </row>
    <row r="2319" spans="1:4" x14ac:dyDescent="0.25">
      <c r="A2319" s="131">
        <v>92512</v>
      </c>
      <c r="B2319" s="131" t="s">
        <v>3939</v>
      </c>
      <c r="C2319" s="131" t="s">
        <v>2</v>
      </c>
      <c r="D2319" s="132">
        <v>81.010000000000005</v>
      </c>
    </row>
    <row r="2320" spans="1:4" x14ac:dyDescent="0.25">
      <c r="A2320" s="131">
        <v>92514</v>
      </c>
      <c r="B2320" s="131" t="s">
        <v>3940</v>
      </c>
      <c r="C2320" s="131" t="s">
        <v>2</v>
      </c>
      <c r="D2320" s="132">
        <v>48.79</v>
      </c>
    </row>
    <row r="2321" spans="1:4" x14ac:dyDescent="0.25">
      <c r="A2321" s="131">
        <v>92515</v>
      </c>
      <c r="B2321" s="131" t="s">
        <v>3941</v>
      </c>
      <c r="C2321" s="131" t="s">
        <v>2</v>
      </c>
      <c r="D2321" s="132">
        <v>73.569999999999993</v>
      </c>
    </row>
    <row r="2322" spans="1:4" x14ac:dyDescent="0.25">
      <c r="A2322" s="131">
        <v>92518</v>
      </c>
      <c r="B2322" s="131" t="s">
        <v>3942</v>
      </c>
      <c r="C2322" s="131" t="s">
        <v>2</v>
      </c>
      <c r="D2322" s="132">
        <v>42.43</v>
      </c>
    </row>
    <row r="2323" spans="1:4" x14ac:dyDescent="0.25">
      <c r="A2323" s="131">
        <v>92520</v>
      </c>
      <c r="B2323" s="131" t="s">
        <v>3943</v>
      </c>
      <c r="C2323" s="131" t="s">
        <v>2</v>
      </c>
      <c r="D2323" s="132">
        <v>68.650000000000006</v>
      </c>
    </row>
    <row r="2324" spans="1:4" x14ac:dyDescent="0.25">
      <c r="A2324" s="131">
        <v>92522</v>
      </c>
      <c r="B2324" s="131" t="s">
        <v>3944</v>
      </c>
      <c r="C2324" s="131" t="s">
        <v>2</v>
      </c>
      <c r="D2324" s="132">
        <v>38.51</v>
      </c>
    </row>
    <row r="2325" spans="1:4" x14ac:dyDescent="0.25">
      <c r="A2325" s="131">
        <v>92524</v>
      </c>
      <c r="B2325" s="131" t="s">
        <v>5598</v>
      </c>
      <c r="C2325" s="131" t="s">
        <v>2</v>
      </c>
      <c r="D2325" s="132">
        <v>68.13</v>
      </c>
    </row>
    <row r="2326" spans="1:4" x14ac:dyDescent="0.25">
      <c r="A2326" s="131">
        <v>92526</v>
      </c>
      <c r="B2326" s="131" t="s">
        <v>3945</v>
      </c>
      <c r="C2326" s="131" t="s">
        <v>2</v>
      </c>
      <c r="D2326" s="132">
        <v>38.909999999999997</v>
      </c>
    </row>
    <row r="2327" spans="1:4" x14ac:dyDescent="0.25">
      <c r="A2327" s="131">
        <v>92528</v>
      </c>
      <c r="B2327" s="131" t="s">
        <v>3946</v>
      </c>
      <c r="C2327" s="131" t="s">
        <v>2</v>
      </c>
      <c r="D2327" s="132">
        <v>64.900000000000006</v>
      </c>
    </row>
    <row r="2328" spans="1:4" x14ac:dyDescent="0.25">
      <c r="A2328" s="131">
        <v>92530</v>
      </c>
      <c r="B2328" s="131" t="s">
        <v>3947</v>
      </c>
      <c r="C2328" s="131" t="s">
        <v>2</v>
      </c>
      <c r="D2328" s="132">
        <v>36.549999999999997</v>
      </c>
    </row>
    <row r="2329" spans="1:4" x14ac:dyDescent="0.25">
      <c r="A2329" s="131">
        <v>92532</v>
      </c>
      <c r="B2329" s="131" t="s">
        <v>3948</v>
      </c>
      <c r="C2329" s="131" t="s">
        <v>2</v>
      </c>
      <c r="D2329" s="132">
        <v>62.12</v>
      </c>
    </row>
    <row r="2330" spans="1:4" x14ac:dyDescent="0.25">
      <c r="A2330" s="131">
        <v>92534</v>
      </c>
      <c r="B2330" s="131" t="s">
        <v>3949</v>
      </c>
      <c r="C2330" s="131" t="s">
        <v>2</v>
      </c>
      <c r="D2330" s="132">
        <v>34.54</v>
      </c>
    </row>
    <row r="2331" spans="1:4" x14ac:dyDescent="0.25">
      <c r="A2331" s="131">
        <v>92536</v>
      </c>
      <c r="B2331" s="131" t="s">
        <v>3950</v>
      </c>
      <c r="C2331" s="131" t="s">
        <v>2</v>
      </c>
      <c r="D2331" s="132">
        <v>56.73</v>
      </c>
    </row>
    <row r="2332" spans="1:4" x14ac:dyDescent="0.25">
      <c r="A2332" s="131">
        <v>92538</v>
      </c>
      <c r="B2332" s="131" t="s">
        <v>3951</v>
      </c>
      <c r="C2332" s="131" t="s">
        <v>2</v>
      </c>
      <c r="D2332" s="132">
        <v>30.53</v>
      </c>
    </row>
    <row r="2333" spans="1:4" x14ac:dyDescent="0.25">
      <c r="A2333" s="131">
        <v>96252</v>
      </c>
      <c r="B2333" s="131" t="s">
        <v>1738</v>
      </c>
      <c r="C2333" s="131" t="s">
        <v>2</v>
      </c>
      <c r="D2333" s="132">
        <v>266.64</v>
      </c>
    </row>
    <row r="2334" spans="1:4" x14ac:dyDescent="0.25">
      <c r="A2334" s="131">
        <v>96257</v>
      </c>
      <c r="B2334" s="131" t="s">
        <v>1437</v>
      </c>
      <c r="C2334" s="131" t="s">
        <v>2</v>
      </c>
      <c r="D2334" s="132">
        <v>211.87</v>
      </c>
    </row>
    <row r="2335" spans="1:4" x14ac:dyDescent="0.25">
      <c r="A2335" s="131">
        <v>96258</v>
      </c>
      <c r="B2335" s="131" t="s">
        <v>1438</v>
      </c>
      <c r="C2335" s="131" t="s">
        <v>2</v>
      </c>
      <c r="D2335" s="132">
        <v>199.43</v>
      </c>
    </row>
    <row r="2336" spans="1:4" x14ac:dyDescent="0.25">
      <c r="A2336" s="131">
        <v>96259</v>
      </c>
      <c r="B2336" s="131" t="s">
        <v>1439</v>
      </c>
      <c r="C2336" s="131" t="s">
        <v>2</v>
      </c>
      <c r="D2336" s="132">
        <v>235.19</v>
      </c>
    </row>
    <row r="2337" spans="1:4" x14ac:dyDescent="0.25">
      <c r="A2337" s="131">
        <v>96529</v>
      </c>
      <c r="B2337" s="131" t="s">
        <v>1739</v>
      </c>
      <c r="C2337" s="131" t="s">
        <v>2</v>
      </c>
      <c r="D2337" s="132">
        <v>408.5</v>
      </c>
    </row>
    <row r="2338" spans="1:4" x14ac:dyDescent="0.25">
      <c r="A2338" s="131">
        <v>96530</v>
      </c>
      <c r="B2338" s="131" t="s">
        <v>1740</v>
      </c>
      <c r="C2338" s="131" t="s">
        <v>2</v>
      </c>
      <c r="D2338" s="132">
        <v>235.43</v>
      </c>
    </row>
    <row r="2339" spans="1:4" x14ac:dyDescent="0.25">
      <c r="A2339" s="131">
        <v>96531</v>
      </c>
      <c r="B2339" s="131" t="s">
        <v>1741</v>
      </c>
      <c r="C2339" s="131" t="s">
        <v>2</v>
      </c>
      <c r="D2339" s="132">
        <v>156.22</v>
      </c>
    </row>
    <row r="2340" spans="1:4" x14ac:dyDescent="0.25">
      <c r="A2340" s="131">
        <v>96532</v>
      </c>
      <c r="B2340" s="131" t="s">
        <v>1742</v>
      </c>
      <c r="C2340" s="131" t="s">
        <v>2</v>
      </c>
      <c r="D2340" s="132">
        <v>250.58</v>
      </c>
    </row>
    <row r="2341" spans="1:4" x14ac:dyDescent="0.25">
      <c r="A2341" s="131">
        <v>96533</v>
      </c>
      <c r="B2341" s="131" t="s">
        <v>1743</v>
      </c>
      <c r="C2341" s="131" t="s">
        <v>2</v>
      </c>
      <c r="D2341" s="132">
        <v>140.1</v>
      </c>
    </row>
    <row r="2342" spans="1:4" x14ac:dyDescent="0.25">
      <c r="A2342" s="131">
        <v>96534</v>
      </c>
      <c r="B2342" s="131" t="s">
        <v>1744</v>
      </c>
      <c r="C2342" s="131" t="s">
        <v>2</v>
      </c>
      <c r="D2342" s="132">
        <v>103.51</v>
      </c>
    </row>
    <row r="2343" spans="1:4" x14ac:dyDescent="0.25">
      <c r="A2343" s="131">
        <v>96535</v>
      </c>
      <c r="B2343" s="131" t="s">
        <v>1745</v>
      </c>
      <c r="C2343" s="131" t="s">
        <v>2</v>
      </c>
      <c r="D2343" s="132">
        <v>168.36</v>
      </c>
    </row>
    <row r="2344" spans="1:4" x14ac:dyDescent="0.25">
      <c r="A2344" s="131">
        <v>96536</v>
      </c>
      <c r="B2344" s="131" t="s">
        <v>1746</v>
      </c>
      <c r="C2344" s="131" t="s">
        <v>2</v>
      </c>
      <c r="D2344" s="132">
        <v>90.48</v>
      </c>
    </row>
    <row r="2345" spans="1:4" x14ac:dyDescent="0.25">
      <c r="A2345" s="131">
        <v>96537</v>
      </c>
      <c r="B2345" s="131" t="s">
        <v>1747</v>
      </c>
      <c r="C2345" s="131" t="s">
        <v>2</v>
      </c>
      <c r="D2345" s="132">
        <v>207.6</v>
      </c>
    </row>
    <row r="2346" spans="1:4" x14ac:dyDescent="0.25">
      <c r="A2346" s="131">
        <v>96538</v>
      </c>
      <c r="B2346" s="131" t="s">
        <v>1748</v>
      </c>
      <c r="C2346" s="131" t="s">
        <v>2</v>
      </c>
      <c r="D2346" s="132">
        <v>275.89999999999998</v>
      </c>
    </row>
    <row r="2347" spans="1:4" x14ac:dyDescent="0.25">
      <c r="A2347" s="131">
        <v>96539</v>
      </c>
      <c r="B2347" s="131" t="s">
        <v>1749</v>
      </c>
      <c r="C2347" s="131" t="s">
        <v>2</v>
      </c>
      <c r="D2347" s="132">
        <v>124.62</v>
      </c>
    </row>
    <row r="2348" spans="1:4" x14ac:dyDescent="0.25">
      <c r="A2348" s="131">
        <v>96540</v>
      </c>
      <c r="B2348" s="131" t="s">
        <v>1750</v>
      </c>
      <c r="C2348" s="131" t="s">
        <v>2</v>
      </c>
      <c r="D2348" s="132">
        <v>141.24</v>
      </c>
    </row>
    <row r="2349" spans="1:4" x14ac:dyDescent="0.25">
      <c r="A2349" s="131">
        <v>96541</v>
      </c>
      <c r="B2349" s="131" t="s">
        <v>1751</v>
      </c>
      <c r="C2349" s="131" t="s">
        <v>2</v>
      </c>
      <c r="D2349" s="132">
        <v>193.39</v>
      </c>
    </row>
    <row r="2350" spans="1:4" x14ac:dyDescent="0.25">
      <c r="A2350" s="131">
        <v>96542</v>
      </c>
      <c r="B2350" s="131" t="s">
        <v>1752</v>
      </c>
      <c r="C2350" s="131" t="s">
        <v>2</v>
      </c>
      <c r="D2350" s="132">
        <v>92.57</v>
      </c>
    </row>
    <row r="2351" spans="1:4" x14ac:dyDescent="0.25">
      <c r="A2351" s="131">
        <v>96543</v>
      </c>
      <c r="B2351" s="131" t="s">
        <v>1753</v>
      </c>
      <c r="C2351" s="131" t="s">
        <v>4</v>
      </c>
      <c r="D2351" s="132">
        <v>16.52</v>
      </c>
    </row>
    <row r="2352" spans="1:4" x14ac:dyDescent="0.25">
      <c r="A2352" s="131">
        <v>97747</v>
      </c>
      <c r="B2352" s="131" t="s">
        <v>1754</v>
      </c>
      <c r="C2352" s="131" t="s">
        <v>2</v>
      </c>
      <c r="D2352" s="132">
        <v>219.61</v>
      </c>
    </row>
    <row r="2353" spans="1:4" x14ac:dyDescent="0.25">
      <c r="A2353" s="131">
        <v>101791</v>
      </c>
      <c r="B2353" s="131" t="s">
        <v>3952</v>
      </c>
      <c r="C2353" s="131" t="s">
        <v>3</v>
      </c>
      <c r="D2353" s="132">
        <v>27.39</v>
      </c>
    </row>
    <row r="2354" spans="1:4" x14ac:dyDescent="0.25">
      <c r="A2354" s="131">
        <v>101792</v>
      </c>
      <c r="B2354" s="131" t="s">
        <v>3953</v>
      </c>
      <c r="C2354" s="131" t="s">
        <v>39</v>
      </c>
      <c r="D2354" s="132">
        <v>18.190000000000001</v>
      </c>
    </row>
    <row r="2355" spans="1:4" x14ac:dyDescent="0.25">
      <c r="A2355" s="131">
        <v>101793</v>
      </c>
      <c r="B2355" s="131" t="s">
        <v>3954</v>
      </c>
      <c r="C2355" s="131" t="s">
        <v>39</v>
      </c>
      <c r="D2355" s="132">
        <v>27.02</v>
      </c>
    </row>
    <row r="2356" spans="1:4" x14ac:dyDescent="0.25">
      <c r="A2356" s="131">
        <v>101969</v>
      </c>
      <c r="B2356" s="131" t="s">
        <v>4243</v>
      </c>
      <c r="C2356" s="131" t="s">
        <v>2</v>
      </c>
      <c r="D2356" s="132">
        <v>189.07</v>
      </c>
    </row>
    <row r="2357" spans="1:4" x14ac:dyDescent="0.25">
      <c r="A2357" s="131">
        <v>101971</v>
      </c>
      <c r="B2357" s="131" t="s">
        <v>4244</v>
      </c>
      <c r="C2357" s="131" t="s">
        <v>2</v>
      </c>
      <c r="D2357" s="132">
        <v>149.56</v>
      </c>
    </row>
    <row r="2358" spans="1:4" x14ac:dyDescent="0.25">
      <c r="A2358" s="131">
        <v>101973</v>
      </c>
      <c r="B2358" s="131" t="s">
        <v>4245</v>
      </c>
      <c r="C2358" s="131" t="s">
        <v>2</v>
      </c>
      <c r="D2358" s="132">
        <v>278.27999999999997</v>
      </c>
    </row>
    <row r="2359" spans="1:4" x14ac:dyDescent="0.25">
      <c r="A2359" s="131">
        <v>101974</v>
      </c>
      <c r="B2359" s="131" t="s">
        <v>4246</v>
      </c>
      <c r="C2359" s="131" t="s">
        <v>2</v>
      </c>
      <c r="D2359" s="132">
        <v>556.67999999999995</v>
      </c>
    </row>
    <row r="2360" spans="1:4" x14ac:dyDescent="0.25">
      <c r="A2360" s="131">
        <v>101975</v>
      </c>
      <c r="B2360" s="131" t="s">
        <v>4247</v>
      </c>
      <c r="C2360" s="131" t="s">
        <v>2</v>
      </c>
      <c r="D2360" s="132">
        <v>477.41</v>
      </c>
    </row>
    <row r="2361" spans="1:4" x14ac:dyDescent="0.25">
      <c r="A2361" s="131">
        <v>101977</v>
      </c>
      <c r="B2361" s="131" t="s">
        <v>4248</v>
      </c>
      <c r="C2361" s="131" t="s">
        <v>2</v>
      </c>
      <c r="D2361" s="132">
        <v>298.97000000000003</v>
      </c>
    </row>
    <row r="2362" spans="1:4" x14ac:dyDescent="0.25">
      <c r="A2362" s="131">
        <v>101980</v>
      </c>
      <c r="B2362" s="131" t="s">
        <v>4249</v>
      </c>
      <c r="C2362" s="131" t="s">
        <v>2</v>
      </c>
      <c r="D2362" s="132">
        <v>275.37</v>
      </c>
    </row>
    <row r="2363" spans="1:4" x14ac:dyDescent="0.25">
      <c r="A2363" s="131">
        <v>101981</v>
      </c>
      <c r="B2363" s="131" t="s">
        <v>4250</v>
      </c>
      <c r="C2363" s="131" t="s">
        <v>2</v>
      </c>
      <c r="D2363" s="132">
        <v>235.92</v>
      </c>
    </row>
    <row r="2364" spans="1:4" x14ac:dyDescent="0.25">
      <c r="A2364" s="131">
        <v>101982</v>
      </c>
      <c r="B2364" s="131" t="s">
        <v>4251</v>
      </c>
      <c r="C2364" s="131" t="s">
        <v>2</v>
      </c>
      <c r="D2364" s="132">
        <v>209.79</v>
      </c>
    </row>
    <row r="2365" spans="1:4" x14ac:dyDescent="0.25">
      <c r="A2365" s="131">
        <v>101983</v>
      </c>
      <c r="B2365" s="131" t="s">
        <v>4252</v>
      </c>
      <c r="C2365" s="131" t="s">
        <v>2</v>
      </c>
      <c r="D2365" s="132">
        <v>193.35</v>
      </c>
    </row>
    <row r="2366" spans="1:4" x14ac:dyDescent="0.25">
      <c r="A2366" s="131">
        <v>101985</v>
      </c>
      <c r="B2366" s="131" t="s">
        <v>4253</v>
      </c>
      <c r="C2366" s="131" t="s">
        <v>2</v>
      </c>
      <c r="D2366" s="132">
        <v>194.95</v>
      </c>
    </row>
    <row r="2367" spans="1:4" x14ac:dyDescent="0.25">
      <c r="A2367" s="131">
        <v>101986</v>
      </c>
      <c r="B2367" s="131" t="s">
        <v>4254</v>
      </c>
      <c r="C2367" s="131" t="s">
        <v>2</v>
      </c>
      <c r="D2367" s="132">
        <v>144.72</v>
      </c>
    </row>
    <row r="2368" spans="1:4" x14ac:dyDescent="0.25">
      <c r="A2368" s="131">
        <v>101987</v>
      </c>
      <c r="B2368" s="131" t="s">
        <v>4255</v>
      </c>
      <c r="C2368" s="131" t="s">
        <v>2</v>
      </c>
      <c r="D2368" s="132">
        <v>332.18</v>
      </c>
    </row>
    <row r="2369" spans="1:4" x14ac:dyDescent="0.25">
      <c r="A2369" s="131">
        <v>101988</v>
      </c>
      <c r="B2369" s="131" t="s">
        <v>4256</v>
      </c>
      <c r="C2369" s="131" t="s">
        <v>2</v>
      </c>
      <c r="D2369" s="132">
        <v>196.87</v>
      </c>
    </row>
    <row r="2370" spans="1:4" x14ac:dyDescent="0.25">
      <c r="A2370" s="131">
        <v>101989</v>
      </c>
      <c r="B2370" s="131" t="s">
        <v>4257</v>
      </c>
      <c r="C2370" s="131" t="s">
        <v>2</v>
      </c>
      <c r="D2370" s="132">
        <v>157.86000000000001</v>
      </c>
    </row>
    <row r="2371" spans="1:4" x14ac:dyDescent="0.25">
      <c r="A2371" s="131">
        <v>101990</v>
      </c>
      <c r="B2371" s="131" t="s">
        <v>4258</v>
      </c>
      <c r="C2371" s="131" t="s">
        <v>2</v>
      </c>
      <c r="D2371" s="132">
        <v>299.52</v>
      </c>
    </row>
    <row r="2372" spans="1:4" x14ac:dyDescent="0.25">
      <c r="A2372" s="131">
        <v>101991</v>
      </c>
      <c r="B2372" s="131" t="s">
        <v>4259</v>
      </c>
      <c r="C2372" s="131" t="s">
        <v>2</v>
      </c>
      <c r="D2372" s="132">
        <v>195.75</v>
      </c>
    </row>
    <row r="2373" spans="1:4" x14ac:dyDescent="0.25">
      <c r="A2373" s="131">
        <v>101992</v>
      </c>
      <c r="B2373" s="131" t="s">
        <v>4260</v>
      </c>
      <c r="C2373" s="131" t="s">
        <v>2</v>
      </c>
      <c r="D2373" s="132">
        <v>147.72999999999999</v>
      </c>
    </row>
    <row r="2374" spans="1:4" x14ac:dyDescent="0.25">
      <c r="A2374" s="131">
        <v>101993</v>
      </c>
      <c r="B2374" s="131" t="s">
        <v>4261</v>
      </c>
      <c r="C2374" s="131" t="s">
        <v>2</v>
      </c>
      <c r="D2374" s="132">
        <v>391.94</v>
      </c>
    </row>
    <row r="2375" spans="1:4" x14ac:dyDescent="0.25">
      <c r="A2375" s="131">
        <v>101994</v>
      </c>
      <c r="B2375" s="131" t="s">
        <v>4262</v>
      </c>
      <c r="C2375" s="131" t="s">
        <v>2</v>
      </c>
      <c r="D2375" s="132">
        <v>208.32</v>
      </c>
    </row>
    <row r="2376" spans="1:4" x14ac:dyDescent="0.25">
      <c r="A2376" s="131">
        <v>101995</v>
      </c>
      <c r="B2376" s="131" t="s">
        <v>4263</v>
      </c>
      <c r="C2376" s="131" t="s">
        <v>2</v>
      </c>
      <c r="D2376" s="132">
        <v>164.52</v>
      </c>
    </row>
    <row r="2377" spans="1:4" x14ac:dyDescent="0.25">
      <c r="A2377" s="131">
        <v>101996</v>
      </c>
      <c r="B2377" s="131" t="s">
        <v>4264</v>
      </c>
      <c r="C2377" s="131" t="s">
        <v>2</v>
      </c>
      <c r="D2377" s="132">
        <v>323.29000000000002</v>
      </c>
    </row>
    <row r="2378" spans="1:4" x14ac:dyDescent="0.25">
      <c r="A2378" s="131">
        <v>101997</v>
      </c>
      <c r="B2378" s="131" t="s">
        <v>4265</v>
      </c>
      <c r="C2378" s="131" t="s">
        <v>2</v>
      </c>
      <c r="D2378" s="132">
        <v>195.16</v>
      </c>
    </row>
    <row r="2379" spans="1:4" x14ac:dyDescent="0.25">
      <c r="A2379" s="131">
        <v>101998</v>
      </c>
      <c r="B2379" s="131" t="s">
        <v>4266</v>
      </c>
      <c r="C2379" s="131" t="s">
        <v>2</v>
      </c>
      <c r="D2379" s="132">
        <v>146.06</v>
      </c>
    </row>
    <row r="2380" spans="1:4" x14ac:dyDescent="0.25">
      <c r="A2380" s="131">
        <v>101999</v>
      </c>
      <c r="B2380" s="131" t="s">
        <v>4267</v>
      </c>
      <c r="C2380" s="131" t="s">
        <v>2</v>
      </c>
      <c r="D2380" s="132">
        <v>420.98</v>
      </c>
    </row>
    <row r="2381" spans="1:4" x14ac:dyDescent="0.25">
      <c r="A2381" s="131">
        <v>102000</v>
      </c>
      <c r="B2381" s="131" t="s">
        <v>4268</v>
      </c>
      <c r="C2381" s="131" t="s">
        <v>2</v>
      </c>
      <c r="D2381" s="132">
        <v>584.29</v>
      </c>
    </row>
    <row r="2382" spans="1:4" x14ac:dyDescent="0.25">
      <c r="A2382" s="131">
        <v>102001</v>
      </c>
      <c r="B2382" s="131" t="s">
        <v>4269</v>
      </c>
      <c r="C2382" s="131" t="s">
        <v>2</v>
      </c>
      <c r="D2382" s="132">
        <v>508.77</v>
      </c>
    </row>
    <row r="2383" spans="1:4" x14ac:dyDescent="0.25">
      <c r="A2383" s="131">
        <v>102002</v>
      </c>
      <c r="B2383" s="131" t="s">
        <v>4270</v>
      </c>
      <c r="C2383" s="131" t="s">
        <v>2</v>
      </c>
      <c r="D2383" s="132">
        <v>289.88</v>
      </c>
    </row>
    <row r="2384" spans="1:4" x14ac:dyDescent="0.25">
      <c r="A2384" s="131">
        <v>102003</v>
      </c>
      <c r="B2384" s="131" t="s">
        <v>4271</v>
      </c>
      <c r="C2384" s="131" t="s">
        <v>2</v>
      </c>
      <c r="D2384" s="132">
        <v>265.85000000000002</v>
      </c>
    </row>
    <row r="2385" spans="1:4" x14ac:dyDescent="0.25">
      <c r="A2385" s="131">
        <v>102004</v>
      </c>
      <c r="B2385" s="131" t="s">
        <v>4272</v>
      </c>
      <c r="C2385" s="131" t="s">
        <v>2</v>
      </c>
      <c r="D2385" s="132">
        <v>232.17</v>
      </c>
    </row>
    <row r="2386" spans="1:4" x14ac:dyDescent="0.25">
      <c r="A2386" s="131">
        <v>102005</v>
      </c>
      <c r="B2386" s="131" t="s">
        <v>4273</v>
      </c>
      <c r="C2386" s="131" t="s">
        <v>2</v>
      </c>
      <c r="D2386" s="132">
        <v>205.38</v>
      </c>
    </row>
    <row r="2387" spans="1:4" x14ac:dyDescent="0.25">
      <c r="A2387" s="131">
        <v>102006</v>
      </c>
      <c r="B2387" s="131" t="s">
        <v>4274</v>
      </c>
      <c r="C2387" s="131" t="s">
        <v>2</v>
      </c>
      <c r="D2387" s="132">
        <v>188.54</v>
      </c>
    </row>
    <row r="2388" spans="1:4" x14ac:dyDescent="0.25">
      <c r="A2388" s="131">
        <v>102007</v>
      </c>
      <c r="B2388" s="131" t="s">
        <v>4275</v>
      </c>
      <c r="C2388" s="131" t="s">
        <v>2</v>
      </c>
      <c r="D2388" s="132">
        <v>552.42999999999995</v>
      </c>
    </row>
    <row r="2389" spans="1:4" x14ac:dyDescent="0.25">
      <c r="A2389" s="131">
        <v>102008</v>
      </c>
      <c r="B2389" s="131" t="s">
        <v>4276</v>
      </c>
      <c r="C2389" s="131" t="s">
        <v>2</v>
      </c>
      <c r="D2389" s="132">
        <v>464.42</v>
      </c>
    </row>
    <row r="2390" spans="1:4" x14ac:dyDescent="0.25">
      <c r="A2390" s="131">
        <v>102009</v>
      </c>
      <c r="B2390" s="131" t="s">
        <v>4277</v>
      </c>
      <c r="C2390" s="131" t="s">
        <v>2</v>
      </c>
      <c r="D2390" s="132">
        <v>301.2</v>
      </c>
    </row>
    <row r="2391" spans="1:4" x14ac:dyDescent="0.25">
      <c r="A2391" s="131">
        <v>102010</v>
      </c>
      <c r="B2391" s="131" t="s">
        <v>4278</v>
      </c>
      <c r="C2391" s="131" t="s">
        <v>2</v>
      </c>
      <c r="D2391" s="132">
        <v>274.89999999999998</v>
      </c>
    </row>
    <row r="2392" spans="1:4" x14ac:dyDescent="0.25">
      <c r="A2392" s="131">
        <v>102011</v>
      </c>
      <c r="B2392" s="131" t="s">
        <v>4279</v>
      </c>
      <c r="C2392" s="131" t="s">
        <v>2</v>
      </c>
      <c r="D2392" s="132">
        <v>233.15</v>
      </c>
    </row>
    <row r="2393" spans="1:4" x14ac:dyDescent="0.25">
      <c r="A2393" s="131">
        <v>102012</v>
      </c>
      <c r="B2393" s="131" t="s">
        <v>4280</v>
      </c>
      <c r="C2393" s="131" t="s">
        <v>2</v>
      </c>
      <c r="D2393" s="132">
        <v>206.16</v>
      </c>
    </row>
    <row r="2394" spans="1:4" x14ac:dyDescent="0.25">
      <c r="A2394" s="131">
        <v>102013</v>
      </c>
      <c r="B2394" s="131" t="s">
        <v>4281</v>
      </c>
      <c r="C2394" s="131" t="s">
        <v>2</v>
      </c>
      <c r="D2394" s="132">
        <v>191.15</v>
      </c>
    </row>
    <row r="2395" spans="1:4" x14ac:dyDescent="0.25">
      <c r="A2395" s="131">
        <v>102014</v>
      </c>
      <c r="B2395" s="131" t="s">
        <v>4282</v>
      </c>
      <c r="C2395" s="131" t="s">
        <v>2</v>
      </c>
      <c r="D2395" s="132">
        <v>644.39</v>
      </c>
    </row>
    <row r="2396" spans="1:4" x14ac:dyDescent="0.25">
      <c r="A2396" s="131">
        <v>102015</v>
      </c>
      <c r="B2396" s="131" t="s">
        <v>4283</v>
      </c>
      <c r="C2396" s="131" t="s">
        <v>2</v>
      </c>
      <c r="D2396" s="132">
        <v>543.13</v>
      </c>
    </row>
    <row r="2397" spans="1:4" x14ac:dyDescent="0.25">
      <c r="A2397" s="131">
        <v>102016</v>
      </c>
      <c r="B2397" s="131" t="s">
        <v>4284</v>
      </c>
      <c r="C2397" s="131" t="s">
        <v>2</v>
      </c>
      <c r="D2397" s="132">
        <v>288.60000000000002</v>
      </c>
    </row>
    <row r="2398" spans="1:4" x14ac:dyDescent="0.25">
      <c r="A2398" s="131">
        <v>102017</v>
      </c>
      <c r="B2398" s="131" t="s">
        <v>4285</v>
      </c>
      <c r="C2398" s="131" t="s">
        <v>2</v>
      </c>
      <c r="D2398" s="132">
        <v>262.55</v>
      </c>
    </row>
    <row r="2399" spans="1:4" x14ac:dyDescent="0.25">
      <c r="A2399" s="131">
        <v>102036</v>
      </c>
      <c r="B2399" s="131" t="s">
        <v>4286</v>
      </c>
      <c r="C2399" s="131" t="s">
        <v>2</v>
      </c>
      <c r="D2399" s="132">
        <v>227.02</v>
      </c>
    </row>
    <row r="2400" spans="1:4" x14ac:dyDescent="0.25">
      <c r="A2400" s="131">
        <v>102037</v>
      </c>
      <c r="B2400" s="131" t="s">
        <v>4287</v>
      </c>
      <c r="C2400" s="131" t="s">
        <v>2</v>
      </c>
      <c r="D2400" s="132">
        <v>200.14</v>
      </c>
    </row>
    <row r="2401" spans="1:4" x14ac:dyDescent="0.25">
      <c r="A2401" s="131">
        <v>102038</v>
      </c>
      <c r="B2401" s="131" t="s">
        <v>4288</v>
      </c>
      <c r="C2401" s="131" t="s">
        <v>2</v>
      </c>
      <c r="D2401" s="132">
        <v>185.2</v>
      </c>
    </row>
    <row r="2402" spans="1:4" x14ac:dyDescent="0.25">
      <c r="A2402" s="131">
        <v>102039</v>
      </c>
      <c r="B2402" s="131" t="s">
        <v>4289</v>
      </c>
      <c r="C2402" s="131" t="s">
        <v>2</v>
      </c>
      <c r="D2402" s="132">
        <v>584.14</v>
      </c>
    </row>
    <row r="2403" spans="1:4" x14ac:dyDescent="0.25">
      <c r="A2403" s="131">
        <v>102040</v>
      </c>
      <c r="B2403" s="131" t="s">
        <v>4290</v>
      </c>
      <c r="C2403" s="131" t="s">
        <v>2</v>
      </c>
      <c r="D2403" s="132">
        <v>489.34</v>
      </c>
    </row>
    <row r="2404" spans="1:4" x14ac:dyDescent="0.25">
      <c r="A2404" s="131">
        <v>102041</v>
      </c>
      <c r="B2404" s="131" t="s">
        <v>4291</v>
      </c>
      <c r="C2404" s="131" t="s">
        <v>2</v>
      </c>
      <c r="D2404" s="132">
        <v>301.77999999999997</v>
      </c>
    </row>
    <row r="2405" spans="1:4" x14ac:dyDescent="0.25">
      <c r="A2405" s="131">
        <v>102042</v>
      </c>
      <c r="B2405" s="131" t="s">
        <v>4292</v>
      </c>
      <c r="C2405" s="131" t="s">
        <v>2</v>
      </c>
      <c r="D2405" s="132">
        <v>272.7</v>
      </c>
    </row>
    <row r="2406" spans="1:4" x14ac:dyDescent="0.25">
      <c r="A2406" s="131">
        <v>102043</v>
      </c>
      <c r="B2406" s="131" t="s">
        <v>4293</v>
      </c>
      <c r="C2406" s="131" t="s">
        <v>2</v>
      </c>
      <c r="D2406" s="132">
        <v>232.11</v>
      </c>
    </row>
    <row r="2407" spans="1:4" x14ac:dyDescent="0.25">
      <c r="A2407" s="131">
        <v>102044</v>
      </c>
      <c r="B2407" s="131" t="s">
        <v>4294</v>
      </c>
      <c r="C2407" s="131" t="s">
        <v>2</v>
      </c>
      <c r="D2407" s="132">
        <v>205.94</v>
      </c>
    </row>
    <row r="2408" spans="1:4" x14ac:dyDescent="0.25">
      <c r="A2408" s="131">
        <v>102045</v>
      </c>
      <c r="B2408" s="131" t="s">
        <v>4295</v>
      </c>
      <c r="C2408" s="131" t="s">
        <v>2</v>
      </c>
      <c r="D2408" s="132">
        <v>190.24</v>
      </c>
    </row>
    <row r="2409" spans="1:4" x14ac:dyDescent="0.25">
      <c r="A2409" s="131">
        <v>102046</v>
      </c>
      <c r="B2409" s="131" t="s">
        <v>4296</v>
      </c>
      <c r="C2409" s="131" t="s">
        <v>2</v>
      </c>
      <c r="D2409" s="132">
        <v>662.2</v>
      </c>
    </row>
    <row r="2410" spans="1:4" x14ac:dyDescent="0.25">
      <c r="A2410" s="131">
        <v>102047</v>
      </c>
      <c r="B2410" s="131" t="s">
        <v>4297</v>
      </c>
      <c r="C2410" s="131" t="s">
        <v>2</v>
      </c>
      <c r="D2410" s="132">
        <v>569.39</v>
      </c>
    </row>
    <row r="2411" spans="1:4" x14ac:dyDescent="0.25">
      <c r="A2411" s="131">
        <v>102048</v>
      </c>
      <c r="B2411" s="131" t="s">
        <v>4298</v>
      </c>
      <c r="C2411" s="131" t="s">
        <v>2</v>
      </c>
      <c r="D2411" s="132">
        <v>281.44</v>
      </c>
    </row>
    <row r="2412" spans="1:4" x14ac:dyDescent="0.25">
      <c r="A2412" s="131">
        <v>102049</v>
      </c>
      <c r="B2412" s="131" t="s">
        <v>4299</v>
      </c>
      <c r="C2412" s="131" t="s">
        <v>2</v>
      </c>
      <c r="D2412" s="132">
        <v>252.01</v>
      </c>
    </row>
    <row r="2413" spans="1:4" x14ac:dyDescent="0.25">
      <c r="A2413" s="131">
        <v>102050</v>
      </c>
      <c r="B2413" s="131" t="s">
        <v>4300</v>
      </c>
      <c r="C2413" s="131" t="s">
        <v>2</v>
      </c>
      <c r="D2413" s="132">
        <v>218.63</v>
      </c>
    </row>
    <row r="2414" spans="1:4" x14ac:dyDescent="0.25">
      <c r="A2414" s="131">
        <v>102051</v>
      </c>
      <c r="B2414" s="131" t="s">
        <v>4301</v>
      </c>
      <c r="C2414" s="131" t="s">
        <v>2</v>
      </c>
      <c r="D2414" s="132">
        <v>191.83</v>
      </c>
    </row>
    <row r="2415" spans="1:4" x14ac:dyDescent="0.25">
      <c r="A2415" s="131">
        <v>102052</v>
      </c>
      <c r="B2415" s="131" t="s">
        <v>4302</v>
      </c>
      <c r="C2415" s="131" t="s">
        <v>2</v>
      </c>
      <c r="D2415" s="132">
        <v>176.92</v>
      </c>
    </row>
    <row r="2416" spans="1:4" x14ac:dyDescent="0.25">
      <c r="A2416" s="131">
        <v>102059</v>
      </c>
      <c r="B2416" s="131" t="s">
        <v>4303</v>
      </c>
      <c r="C2416" s="131" t="s">
        <v>2</v>
      </c>
      <c r="D2416" s="132">
        <v>543.08000000000004</v>
      </c>
    </row>
    <row r="2417" spans="1:4" x14ac:dyDescent="0.25">
      <c r="A2417" s="131">
        <v>102060</v>
      </c>
      <c r="B2417" s="131" t="s">
        <v>4304</v>
      </c>
      <c r="C2417" s="131" t="s">
        <v>2</v>
      </c>
      <c r="D2417" s="132">
        <v>459.05</v>
      </c>
    </row>
    <row r="2418" spans="1:4" x14ac:dyDescent="0.25">
      <c r="A2418" s="131">
        <v>102061</v>
      </c>
      <c r="B2418" s="131" t="s">
        <v>4305</v>
      </c>
      <c r="C2418" s="131" t="s">
        <v>2</v>
      </c>
      <c r="D2418" s="132">
        <v>279.89</v>
      </c>
    </row>
    <row r="2419" spans="1:4" x14ac:dyDescent="0.25">
      <c r="A2419" s="131">
        <v>102062</v>
      </c>
      <c r="B2419" s="131" t="s">
        <v>4306</v>
      </c>
      <c r="C2419" s="131" t="s">
        <v>2</v>
      </c>
      <c r="D2419" s="132">
        <v>258.77</v>
      </c>
    </row>
    <row r="2420" spans="1:4" x14ac:dyDescent="0.25">
      <c r="A2420" s="131">
        <v>102063</v>
      </c>
      <c r="B2420" s="131" t="s">
        <v>4307</v>
      </c>
      <c r="C2420" s="131" t="s">
        <v>2</v>
      </c>
      <c r="D2420" s="132">
        <v>219.42</v>
      </c>
    </row>
    <row r="2421" spans="1:4" x14ac:dyDescent="0.25">
      <c r="A2421" s="131">
        <v>102064</v>
      </c>
      <c r="B2421" s="131" t="s">
        <v>4308</v>
      </c>
      <c r="C2421" s="131" t="s">
        <v>2</v>
      </c>
      <c r="D2421" s="132">
        <v>192.96</v>
      </c>
    </row>
    <row r="2422" spans="1:4" x14ac:dyDescent="0.25">
      <c r="A2422" s="131">
        <v>102065</v>
      </c>
      <c r="B2422" s="131" t="s">
        <v>4309</v>
      </c>
      <c r="C2422" s="131" t="s">
        <v>2</v>
      </c>
      <c r="D2422" s="132">
        <v>178.27</v>
      </c>
    </row>
    <row r="2423" spans="1:4" x14ac:dyDescent="0.25">
      <c r="A2423" s="131">
        <v>102066</v>
      </c>
      <c r="B2423" s="131" t="s">
        <v>4310</v>
      </c>
      <c r="C2423" s="131" t="s">
        <v>2</v>
      </c>
      <c r="D2423" s="132">
        <v>582.9</v>
      </c>
    </row>
    <row r="2424" spans="1:4" x14ac:dyDescent="0.25">
      <c r="A2424" s="131">
        <v>102067</v>
      </c>
      <c r="B2424" s="131" t="s">
        <v>4311</v>
      </c>
      <c r="C2424" s="131" t="s">
        <v>2</v>
      </c>
      <c r="D2424" s="132">
        <v>503.88</v>
      </c>
    </row>
    <row r="2425" spans="1:4" x14ac:dyDescent="0.25">
      <c r="A2425" s="131">
        <v>102068</v>
      </c>
      <c r="B2425" s="131" t="s">
        <v>4312</v>
      </c>
      <c r="C2425" s="131" t="s">
        <v>2</v>
      </c>
      <c r="D2425" s="132">
        <v>258.2</v>
      </c>
    </row>
    <row r="2426" spans="1:4" x14ac:dyDescent="0.25">
      <c r="A2426" s="131">
        <v>102069</v>
      </c>
      <c r="B2426" s="131" t="s">
        <v>4313</v>
      </c>
      <c r="C2426" s="131" t="s">
        <v>2</v>
      </c>
      <c r="D2426" s="132">
        <v>237.35</v>
      </c>
    </row>
    <row r="2427" spans="1:4" x14ac:dyDescent="0.25">
      <c r="A2427" s="131">
        <v>102070</v>
      </c>
      <c r="B2427" s="131" t="s">
        <v>4314</v>
      </c>
      <c r="C2427" s="131" t="s">
        <v>2</v>
      </c>
      <c r="D2427" s="132">
        <v>205.77</v>
      </c>
    </row>
    <row r="2428" spans="1:4" x14ac:dyDescent="0.25">
      <c r="A2428" s="131">
        <v>102071</v>
      </c>
      <c r="B2428" s="131" t="s">
        <v>4315</v>
      </c>
      <c r="C2428" s="131" t="s">
        <v>2</v>
      </c>
      <c r="D2428" s="132">
        <v>180.92</v>
      </c>
    </row>
    <row r="2429" spans="1:4" x14ac:dyDescent="0.25">
      <c r="A2429" s="131">
        <v>102072</v>
      </c>
      <c r="B2429" s="131" t="s">
        <v>4316</v>
      </c>
      <c r="C2429" s="131" t="s">
        <v>2</v>
      </c>
      <c r="D2429" s="132">
        <v>172.57</v>
      </c>
    </row>
    <row r="2430" spans="1:4" x14ac:dyDescent="0.25">
      <c r="A2430" s="131">
        <v>102073</v>
      </c>
      <c r="B2430" s="131" t="s">
        <v>28916</v>
      </c>
      <c r="C2430" s="131" t="s">
        <v>39</v>
      </c>
      <c r="D2430" s="133">
        <v>3608.14</v>
      </c>
    </row>
    <row r="2431" spans="1:4" x14ac:dyDescent="0.25">
      <c r="A2431" s="131">
        <v>102074</v>
      </c>
      <c r="B2431" s="131" t="s">
        <v>28917</v>
      </c>
      <c r="C2431" s="131" t="s">
        <v>39</v>
      </c>
      <c r="D2431" s="133">
        <v>4250.22</v>
      </c>
    </row>
    <row r="2432" spans="1:4" x14ac:dyDescent="0.25">
      <c r="A2432" s="131">
        <v>102075</v>
      </c>
      <c r="B2432" s="131" t="s">
        <v>28918</v>
      </c>
      <c r="C2432" s="131" t="s">
        <v>39</v>
      </c>
      <c r="D2432" s="133">
        <v>4402.49</v>
      </c>
    </row>
    <row r="2433" spans="1:4" x14ac:dyDescent="0.25">
      <c r="A2433" s="131">
        <v>102076</v>
      </c>
      <c r="B2433" s="131" t="s">
        <v>28919</v>
      </c>
      <c r="C2433" s="131" t="s">
        <v>39</v>
      </c>
      <c r="D2433" s="133">
        <v>4521.04</v>
      </c>
    </row>
    <row r="2434" spans="1:4" x14ac:dyDescent="0.25">
      <c r="A2434" s="131">
        <v>102077</v>
      </c>
      <c r="B2434" s="131" t="s">
        <v>28920</v>
      </c>
      <c r="C2434" s="131" t="s">
        <v>39</v>
      </c>
      <c r="D2434" s="133">
        <v>4916.76</v>
      </c>
    </row>
    <row r="2435" spans="1:4" x14ac:dyDescent="0.25">
      <c r="A2435" s="131">
        <v>102078</v>
      </c>
      <c r="B2435" s="131" t="s">
        <v>28921</v>
      </c>
      <c r="C2435" s="131" t="s">
        <v>39</v>
      </c>
      <c r="D2435" s="133">
        <v>5034.66</v>
      </c>
    </row>
    <row r="2436" spans="1:4" x14ac:dyDescent="0.25">
      <c r="A2436" s="131">
        <v>102079</v>
      </c>
      <c r="B2436" s="131" t="s">
        <v>28922</v>
      </c>
      <c r="C2436" s="131" t="s">
        <v>39</v>
      </c>
      <c r="D2436" s="133">
        <v>4819.67</v>
      </c>
    </row>
    <row r="2437" spans="1:4" x14ac:dyDescent="0.25">
      <c r="A2437" s="131">
        <v>102080</v>
      </c>
      <c r="B2437" s="131" t="s">
        <v>28923</v>
      </c>
      <c r="C2437" s="131" t="s">
        <v>39</v>
      </c>
      <c r="D2437" s="133">
        <v>4216.66</v>
      </c>
    </row>
    <row r="2438" spans="1:4" x14ac:dyDescent="0.25">
      <c r="A2438" s="131">
        <v>102086</v>
      </c>
      <c r="B2438" s="131" t="s">
        <v>4317</v>
      </c>
      <c r="C2438" s="131" t="s">
        <v>2</v>
      </c>
      <c r="D2438" s="132">
        <v>200.01</v>
      </c>
    </row>
    <row r="2439" spans="1:4" x14ac:dyDescent="0.25">
      <c r="A2439" s="131">
        <v>102087</v>
      </c>
      <c r="B2439" s="131" t="s">
        <v>4318</v>
      </c>
      <c r="C2439" s="131" t="s">
        <v>2</v>
      </c>
      <c r="D2439" s="132">
        <v>159.05000000000001</v>
      </c>
    </row>
    <row r="2440" spans="1:4" x14ac:dyDescent="0.25">
      <c r="A2440" s="131">
        <v>102088</v>
      </c>
      <c r="B2440" s="131" t="s">
        <v>4319</v>
      </c>
      <c r="C2440" s="131" t="s">
        <v>2</v>
      </c>
      <c r="D2440" s="132">
        <v>299.77</v>
      </c>
    </row>
    <row r="2441" spans="1:4" x14ac:dyDescent="0.25">
      <c r="A2441" s="131">
        <v>102089</v>
      </c>
      <c r="B2441" s="131" t="s">
        <v>4320</v>
      </c>
      <c r="C2441" s="131" t="s">
        <v>2</v>
      </c>
      <c r="D2441" s="132">
        <v>185.39</v>
      </c>
    </row>
    <row r="2442" spans="1:4" x14ac:dyDescent="0.25">
      <c r="A2442" s="131">
        <v>102090</v>
      </c>
      <c r="B2442" s="131" t="s">
        <v>4321</v>
      </c>
      <c r="C2442" s="131" t="s">
        <v>2</v>
      </c>
      <c r="D2442" s="132">
        <v>138.91999999999999</v>
      </c>
    </row>
    <row r="2443" spans="1:4" x14ac:dyDescent="0.25">
      <c r="A2443" s="131">
        <v>102091</v>
      </c>
      <c r="B2443" s="131" t="s">
        <v>4322</v>
      </c>
      <c r="C2443" s="131" t="s">
        <v>2</v>
      </c>
      <c r="D2443" s="132">
        <v>353.72</v>
      </c>
    </row>
    <row r="2444" spans="1:4" x14ac:dyDescent="0.25">
      <c r="A2444" s="131">
        <v>103760</v>
      </c>
      <c r="B2444" s="131" t="s">
        <v>14248</v>
      </c>
      <c r="C2444" s="131" t="s">
        <v>2</v>
      </c>
      <c r="D2444" s="132">
        <v>131.82</v>
      </c>
    </row>
    <row r="2445" spans="1:4" x14ac:dyDescent="0.25">
      <c r="A2445" s="131">
        <v>103761</v>
      </c>
      <c r="B2445" s="131" t="s">
        <v>14249</v>
      </c>
      <c r="C2445" s="131" t="s">
        <v>2</v>
      </c>
      <c r="D2445" s="132">
        <v>85.64</v>
      </c>
    </row>
    <row r="2446" spans="1:4" x14ac:dyDescent="0.25">
      <c r="A2446" s="131">
        <v>103762</v>
      </c>
      <c r="B2446" s="131" t="s">
        <v>14250</v>
      </c>
      <c r="C2446" s="131" t="s">
        <v>2</v>
      </c>
      <c r="D2446" s="132">
        <v>73.03</v>
      </c>
    </row>
    <row r="2447" spans="1:4" x14ac:dyDescent="0.25">
      <c r="A2447" s="131">
        <v>103763</v>
      </c>
      <c r="B2447" s="131" t="s">
        <v>14251</v>
      </c>
      <c r="C2447" s="131" t="s">
        <v>2</v>
      </c>
      <c r="D2447" s="132">
        <v>63.93</v>
      </c>
    </row>
    <row r="2448" spans="1:4" x14ac:dyDescent="0.25">
      <c r="A2448" s="131">
        <v>89996</v>
      </c>
      <c r="B2448" s="131" t="s">
        <v>5269</v>
      </c>
      <c r="C2448" s="131" t="s">
        <v>4</v>
      </c>
      <c r="D2448" s="132">
        <v>9.5299999999999994</v>
      </c>
    </row>
    <row r="2449" spans="1:4" x14ac:dyDescent="0.25">
      <c r="A2449" s="131">
        <v>89997</v>
      </c>
      <c r="B2449" s="131" t="s">
        <v>5270</v>
      </c>
      <c r="C2449" s="131" t="s">
        <v>4</v>
      </c>
      <c r="D2449" s="132">
        <v>7.67</v>
      </c>
    </row>
    <row r="2450" spans="1:4" x14ac:dyDescent="0.25">
      <c r="A2450" s="131">
        <v>89998</v>
      </c>
      <c r="B2450" s="131" t="s">
        <v>5271</v>
      </c>
      <c r="C2450" s="131" t="s">
        <v>4</v>
      </c>
      <c r="D2450" s="132">
        <v>9</v>
      </c>
    </row>
    <row r="2451" spans="1:4" x14ac:dyDescent="0.25">
      <c r="A2451" s="131">
        <v>89999</v>
      </c>
      <c r="B2451" s="131" t="s">
        <v>5272</v>
      </c>
      <c r="C2451" s="131" t="s">
        <v>4</v>
      </c>
      <c r="D2451" s="132">
        <v>14.85</v>
      </c>
    </row>
    <row r="2452" spans="1:4" x14ac:dyDescent="0.25">
      <c r="A2452" s="131">
        <v>90000</v>
      </c>
      <c r="B2452" s="131" t="s">
        <v>5273</v>
      </c>
      <c r="C2452" s="131" t="s">
        <v>4</v>
      </c>
      <c r="D2452" s="132">
        <v>11.74</v>
      </c>
    </row>
    <row r="2453" spans="1:4" x14ac:dyDescent="0.25">
      <c r="A2453" s="131">
        <v>91593</v>
      </c>
      <c r="B2453" s="131" t="s">
        <v>1755</v>
      </c>
      <c r="C2453" s="131" t="s">
        <v>4</v>
      </c>
      <c r="D2453" s="132">
        <v>10.99</v>
      </c>
    </row>
    <row r="2454" spans="1:4" x14ac:dyDescent="0.25">
      <c r="A2454" s="131">
        <v>91594</v>
      </c>
      <c r="B2454" s="131" t="s">
        <v>1756</v>
      </c>
      <c r="C2454" s="131" t="s">
        <v>4</v>
      </c>
      <c r="D2454" s="132">
        <v>11.43</v>
      </c>
    </row>
    <row r="2455" spans="1:4" x14ac:dyDescent="0.25">
      <c r="A2455" s="131">
        <v>91595</v>
      </c>
      <c r="B2455" s="131" t="s">
        <v>1757</v>
      </c>
      <c r="C2455" s="131" t="s">
        <v>4</v>
      </c>
      <c r="D2455" s="132">
        <v>12.14</v>
      </c>
    </row>
    <row r="2456" spans="1:4" x14ac:dyDescent="0.25">
      <c r="A2456" s="131">
        <v>91596</v>
      </c>
      <c r="B2456" s="131" t="s">
        <v>1758</v>
      </c>
      <c r="C2456" s="131" t="s">
        <v>4</v>
      </c>
      <c r="D2456" s="132">
        <v>11.32</v>
      </c>
    </row>
    <row r="2457" spans="1:4" x14ac:dyDescent="0.25">
      <c r="A2457" s="131">
        <v>91597</v>
      </c>
      <c r="B2457" s="131" t="s">
        <v>1759</v>
      </c>
      <c r="C2457" s="131" t="s">
        <v>4</v>
      </c>
      <c r="D2457" s="132">
        <v>8.07</v>
      </c>
    </row>
    <row r="2458" spans="1:4" x14ac:dyDescent="0.25">
      <c r="A2458" s="131">
        <v>91598</v>
      </c>
      <c r="B2458" s="131" t="s">
        <v>1760</v>
      </c>
      <c r="C2458" s="131" t="s">
        <v>4</v>
      </c>
      <c r="D2458" s="132">
        <v>11.12</v>
      </c>
    </row>
    <row r="2459" spans="1:4" x14ac:dyDescent="0.25">
      <c r="A2459" s="131">
        <v>91599</v>
      </c>
      <c r="B2459" s="131" t="s">
        <v>1761</v>
      </c>
      <c r="C2459" s="131" t="s">
        <v>4</v>
      </c>
      <c r="D2459" s="132">
        <v>8.4600000000000009</v>
      </c>
    </row>
    <row r="2460" spans="1:4" x14ac:dyDescent="0.25">
      <c r="A2460" s="131">
        <v>91600</v>
      </c>
      <c r="B2460" s="131" t="s">
        <v>1762</v>
      </c>
      <c r="C2460" s="131" t="s">
        <v>4</v>
      </c>
      <c r="D2460" s="132">
        <v>13.9</v>
      </c>
    </row>
    <row r="2461" spans="1:4" x14ac:dyDescent="0.25">
      <c r="A2461" s="131">
        <v>91601</v>
      </c>
      <c r="B2461" s="131" t="s">
        <v>1763</v>
      </c>
      <c r="C2461" s="131" t="s">
        <v>4</v>
      </c>
      <c r="D2461" s="132">
        <v>11.08</v>
      </c>
    </row>
    <row r="2462" spans="1:4" x14ac:dyDescent="0.25">
      <c r="A2462" s="131">
        <v>91602</v>
      </c>
      <c r="B2462" s="131" t="s">
        <v>1764</v>
      </c>
      <c r="C2462" s="131" t="s">
        <v>4</v>
      </c>
      <c r="D2462" s="132">
        <v>10.07</v>
      </c>
    </row>
    <row r="2463" spans="1:4" x14ac:dyDescent="0.25">
      <c r="A2463" s="131">
        <v>91603</v>
      </c>
      <c r="B2463" s="131" t="s">
        <v>1765</v>
      </c>
      <c r="C2463" s="131" t="s">
        <v>4</v>
      </c>
      <c r="D2463" s="132">
        <v>9.51</v>
      </c>
    </row>
    <row r="2464" spans="1:4" x14ac:dyDescent="0.25">
      <c r="A2464" s="131">
        <v>92759</v>
      </c>
      <c r="B2464" s="131" t="s">
        <v>15047</v>
      </c>
      <c r="C2464" s="131" t="s">
        <v>4</v>
      </c>
      <c r="D2464" s="132">
        <v>12.99</v>
      </c>
    </row>
    <row r="2465" spans="1:4" x14ac:dyDescent="0.25">
      <c r="A2465" s="131">
        <v>92760</v>
      </c>
      <c r="B2465" s="131" t="s">
        <v>15048</v>
      </c>
      <c r="C2465" s="131" t="s">
        <v>4</v>
      </c>
      <c r="D2465" s="132">
        <v>12.09</v>
      </c>
    </row>
    <row r="2466" spans="1:4" x14ac:dyDescent="0.25">
      <c r="A2466" s="131">
        <v>92761</v>
      </c>
      <c r="B2466" s="131" t="s">
        <v>15049</v>
      </c>
      <c r="C2466" s="131" t="s">
        <v>4</v>
      </c>
      <c r="D2466" s="132">
        <v>11.22</v>
      </c>
    </row>
    <row r="2467" spans="1:4" x14ac:dyDescent="0.25">
      <c r="A2467" s="131">
        <v>92762</v>
      </c>
      <c r="B2467" s="131" t="s">
        <v>15050</v>
      </c>
      <c r="C2467" s="131" t="s">
        <v>4</v>
      </c>
      <c r="D2467" s="132">
        <v>9.9700000000000006</v>
      </c>
    </row>
    <row r="2468" spans="1:4" x14ac:dyDescent="0.25">
      <c r="A2468" s="131">
        <v>92763</v>
      </c>
      <c r="B2468" s="131" t="s">
        <v>15051</v>
      </c>
      <c r="C2468" s="131" t="s">
        <v>4</v>
      </c>
      <c r="D2468" s="132">
        <v>8.36</v>
      </c>
    </row>
    <row r="2469" spans="1:4" x14ac:dyDescent="0.25">
      <c r="A2469" s="131">
        <v>92764</v>
      </c>
      <c r="B2469" s="131" t="s">
        <v>15052</v>
      </c>
      <c r="C2469" s="131" t="s">
        <v>4</v>
      </c>
      <c r="D2469" s="132">
        <v>8.07</v>
      </c>
    </row>
    <row r="2470" spans="1:4" x14ac:dyDescent="0.25">
      <c r="A2470" s="131">
        <v>92765</v>
      </c>
      <c r="B2470" s="131" t="s">
        <v>15053</v>
      </c>
      <c r="C2470" s="131" t="s">
        <v>4</v>
      </c>
      <c r="D2470" s="132">
        <v>9.11</v>
      </c>
    </row>
    <row r="2471" spans="1:4" x14ac:dyDescent="0.25">
      <c r="A2471" s="131">
        <v>92766</v>
      </c>
      <c r="B2471" s="131" t="s">
        <v>15054</v>
      </c>
      <c r="C2471" s="131" t="s">
        <v>4</v>
      </c>
      <c r="D2471" s="132">
        <v>9</v>
      </c>
    </row>
    <row r="2472" spans="1:4" x14ac:dyDescent="0.25">
      <c r="A2472" s="131">
        <v>92767</v>
      </c>
      <c r="B2472" s="131" t="s">
        <v>15055</v>
      </c>
      <c r="C2472" s="131" t="s">
        <v>4</v>
      </c>
      <c r="D2472" s="132">
        <v>14.36</v>
      </c>
    </row>
    <row r="2473" spans="1:4" x14ac:dyDescent="0.25">
      <c r="A2473" s="131">
        <v>92768</v>
      </c>
      <c r="B2473" s="131" t="s">
        <v>15056</v>
      </c>
      <c r="C2473" s="131" t="s">
        <v>4</v>
      </c>
      <c r="D2473" s="132">
        <v>12.47</v>
      </c>
    </row>
    <row r="2474" spans="1:4" x14ac:dyDescent="0.25">
      <c r="A2474" s="131">
        <v>92769</v>
      </c>
      <c r="B2474" s="131" t="s">
        <v>15057</v>
      </c>
      <c r="C2474" s="131" t="s">
        <v>4</v>
      </c>
      <c r="D2474" s="132">
        <v>11.57</v>
      </c>
    </row>
    <row r="2475" spans="1:4" x14ac:dyDescent="0.25">
      <c r="A2475" s="131">
        <v>92770</v>
      </c>
      <c r="B2475" s="131" t="s">
        <v>15058</v>
      </c>
      <c r="C2475" s="131" t="s">
        <v>4</v>
      </c>
      <c r="D2475" s="132">
        <v>10.74</v>
      </c>
    </row>
    <row r="2476" spans="1:4" x14ac:dyDescent="0.25">
      <c r="A2476" s="131">
        <v>92771</v>
      </c>
      <c r="B2476" s="131" t="s">
        <v>15059</v>
      </c>
      <c r="C2476" s="131" t="s">
        <v>4</v>
      </c>
      <c r="D2476" s="132">
        <v>9.52</v>
      </c>
    </row>
    <row r="2477" spans="1:4" x14ac:dyDescent="0.25">
      <c r="A2477" s="131">
        <v>92772</v>
      </c>
      <c r="B2477" s="131" t="s">
        <v>15060</v>
      </c>
      <c r="C2477" s="131" t="s">
        <v>4</v>
      </c>
      <c r="D2477" s="132">
        <v>7.97</v>
      </c>
    </row>
    <row r="2478" spans="1:4" x14ac:dyDescent="0.25">
      <c r="A2478" s="131">
        <v>92773</v>
      </c>
      <c r="B2478" s="131" t="s">
        <v>15061</v>
      </c>
      <c r="C2478" s="131" t="s">
        <v>4</v>
      </c>
      <c r="D2478" s="132">
        <v>7.8</v>
      </c>
    </row>
    <row r="2479" spans="1:4" x14ac:dyDescent="0.25">
      <c r="A2479" s="131">
        <v>92774</v>
      </c>
      <c r="B2479" s="131" t="s">
        <v>15062</v>
      </c>
      <c r="C2479" s="131" t="s">
        <v>4</v>
      </c>
      <c r="D2479" s="132">
        <v>8.9600000000000009</v>
      </c>
    </row>
    <row r="2480" spans="1:4" x14ac:dyDescent="0.25">
      <c r="A2480" s="131">
        <v>92798</v>
      </c>
      <c r="B2480" s="131" t="s">
        <v>15063</v>
      </c>
      <c r="C2480" s="131" t="s">
        <v>4</v>
      </c>
      <c r="D2480" s="132">
        <v>7.96</v>
      </c>
    </row>
    <row r="2481" spans="1:4" x14ac:dyDescent="0.25">
      <c r="A2481" s="131">
        <v>92799</v>
      </c>
      <c r="B2481" s="131" t="s">
        <v>15064</v>
      </c>
      <c r="C2481" s="131" t="s">
        <v>4</v>
      </c>
      <c r="D2481" s="132">
        <v>9.9</v>
      </c>
    </row>
    <row r="2482" spans="1:4" x14ac:dyDescent="0.25">
      <c r="A2482" s="131">
        <v>92800</v>
      </c>
      <c r="B2482" s="131" t="s">
        <v>15065</v>
      </c>
      <c r="C2482" s="131" t="s">
        <v>4</v>
      </c>
      <c r="D2482" s="132">
        <v>8.83</v>
      </c>
    </row>
    <row r="2483" spans="1:4" x14ac:dyDescent="0.25">
      <c r="A2483" s="131">
        <v>92801</v>
      </c>
      <c r="B2483" s="131" t="s">
        <v>15066</v>
      </c>
      <c r="C2483" s="131" t="s">
        <v>4</v>
      </c>
      <c r="D2483" s="132">
        <v>8.82</v>
      </c>
    </row>
    <row r="2484" spans="1:4" x14ac:dyDescent="0.25">
      <c r="A2484" s="131">
        <v>92802</v>
      </c>
      <c r="B2484" s="131" t="s">
        <v>15067</v>
      </c>
      <c r="C2484" s="131" t="s">
        <v>4</v>
      </c>
      <c r="D2484" s="132">
        <v>8.6999999999999993</v>
      </c>
    </row>
    <row r="2485" spans="1:4" x14ac:dyDescent="0.25">
      <c r="A2485" s="131">
        <v>92803</v>
      </c>
      <c r="B2485" s="131" t="s">
        <v>15068</v>
      </c>
      <c r="C2485" s="131" t="s">
        <v>4</v>
      </c>
      <c r="D2485" s="132">
        <v>8</v>
      </c>
    </row>
    <row r="2486" spans="1:4" x14ac:dyDescent="0.25">
      <c r="A2486" s="131">
        <v>92804</v>
      </c>
      <c r="B2486" s="131" t="s">
        <v>15069</v>
      </c>
      <c r="C2486" s="131" t="s">
        <v>4</v>
      </c>
      <c r="D2486" s="132">
        <v>6.84</v>
      </c>
    </row>
    <row r="2487" spans="1:4" x14ac:dyDescent="0.25">
      <c r="A2487" s="131">
        <v>92805</v>
      </c>
      <c r="B2487" s="131" t="s">
        <v>15070</v>
      </c>
      <c r="C2487" s="131" t="s">
        <v>4</v>
      </c>
      <c r="D2487" s="132">
        <v>6.77</v>
      </c>
    </row>
    <row r="2488" spans="1:4" x14ac:dyDescent="0.25">
      <c r="A2488" s="131">
        <v>92806</v>
      </c>
      <c r="B2488" s="131" t="s">
        <v>15071</v>
      </c>
      <c r="C2488" s="131" t="s">
        <v>4</v>
      </c>
      <c r="D2488" s="132">
        <v>7.97</v>
      </c>
    </row>
    <row r="2489" spans="1:4" x14ac:dyDescent="0.25">
      <c r="A2489" s="131">
        <v>92875</v>
      </c>
      <c r="B2489" s="131" t="s">
        <v>15072</v>
      </c>
      <c r="C2489" s="131" t="s">
        <v>4</v>
      </c>
      <c r="D2489" s="132">
        <v>8.4</v>
      </c>
    </row>
    <row r="2490" spans="1:4" x14ac:dyDescent="0.25">
      <c r="A2490" s="131">
        <v>92876</v>
      </c>
      <c r="B2490" s="131" t="s">
        <v>15073</v>
      </c>
      <c r="C2490" s="131" t="s">
        <v>4</v>
      </c>
      <c r="D2490" s="132">
        <v>8.1</v>
      </c>
    </row>
    <row r="2491" spans="1:4" x14ac:dyDescent="0.25">
      <c r="A2491" s="131">
        <v>92877</v>
      </c>
      <c r="B2491" s="131" t="s">
        <v>15074</v>
      </c>
      <c r="C2491" s="131" t="s">
        <v>4</v>
      </c>
      <c r="D2491" s="132">
        <v>8.68</v>
      </c>
    </row>
    <row r="2492" spans="1:4" x14ac:dyDescent="0.25">
      <c r="A2492" s="131">
        <v>92878</v>
      </c>
      <c r="B2492" s="131" t="s">
        <v>15075</v>
      </c>
      <c r="C2492" s="131" t="s">
        <v>4</v>
      </c>
      <c r="D2492" s="132">
        <v>8.52</v>
      </c>
    </row>
    <row r="2493" spans="1:4" x14ac:dyDescent="0.25">
      <c r="A2493" s="131">
        <v>92879</v>
      </c>
      <c r="B2493" s="131" t="s">
        <v>15076</v>
      </c>
      <c r="C2493" s="131" t="s">
        <v>4</v>
      </c>
      <c r="D2493" s="132">
        <v>8.41</v>
      </c>
    </row>
    <row r="2494" spans="1:4" x14ac:dyDescent="0.25">
      <c r="A2494" s="131">
        <v>92880</v>
      </c>
      <c r="B2494" s="131" t="s">
        <v>15077</v>
      </c>
      <c r="C2494" s="131" t="s">
        <v>4</v>
      </c>
      <c r="D2494" s="132">
        <v>8.6</v>
      </c>
    </row>
    <row r="2495" spans="1:4" x14ac:dyDescent="0.25">
      <c r="A2495" s="131">
        <v>92881</v>
      </c>
      <c r="B2495" s="131" t="s">
        <v>15078</v>
      </c>
      <c r="C2495" s="131" t="s">
        <v>4</v>
      </c>
      <c r="D2495" s="132">
        <v>8.57</v>
      </c>
    </row>
    <row r="2496" spans="1:4" x14ac:dyDescent="0.25">
      <c r="A2496" s="131">
        <v>92882</v>
      </c>
      <c r="B2496" s="131" t="s">
        <v>15079</v>
      </c>
      <c r="C2496" s="131" t="s">
        <v>4</v>
      </c>
      <c r="D2496" s="132">
        <v>12.15</v>
      </c>
    </row>
    <row r="2497" spans="1:4" x14ac:dyDescent="0.25">
      <c r="A2497" s="131">
        <v>92883</v>
      </c>
      <c r="B2497" s="131" t="s">
        <v>15080</v>
      </c>
      <c r="C2497" s="131" t="s">
        <v>4</v>
      </c>
      <c r="D2497" s="132">
        <v>11.06</v>
      </c>
    </row>
    <row r="2498" spans="1:4" x14ac:dyDescent="0.25">
      <c r="A2498" s="131">
        <v>92884</v>
      </c>
      <c r="B2498" s="131" t="s">
        <v>15081</v>
      </c>
      <c r="C2498" s="131" t="s">
        <v>4</v>
      </c>
      <c r="D2498" s="132">
        <v>11.06</v>
      </c>
    </row>
    <row r="2499" spans="1:4" x14ac:dyDescent="0.25">
      <c r="A2499" s="131">
        <v>92885</v>
      </c>
      <c r="B2499" s="131" t="s">
        <v>15082</v>
      </c>
      <c r="C2499" s="131" t="s">
        <v>4</v>
      </c>
      <c r="D2499" s="132">
        <v>10.42</v>
      </c>
    </row>
    <row r="2500" spans="1:4" x14ac:dyDescent="0.25">
      <c r="A2500" s="131">
        <v>92886</v>
      </c>
      <c r="B2500" s="131" t="s">
        <v>15083</v>
      </c>
      <c r="C2500" s="131" t="s">
        <v>4</v>
      </c>
      <c r="D2500" s="132">
        <v>9.91</v>
      </c>
    </row>
    <row r="2501" spans="1:4" x14ac:dyDescent="0.25">
      <c r="A2501" s="131">
        <v>92887</v>
      </c>
      <c r="B2501" s="131" t="s">
        <v>15084</v>
      </c>
      <c r="C2501" s="131" t="s">
        <v>4</v>
      </c>
      <c r="D2501" s="132">
        <v>9.81</v>
      </c>
    </row>
    <row r="2502" spans="1:4" x14ac:dyDescent="0.25">
      <c r="A2502" s="131">
        <v>92888</v>
      </c>
      <c r="B2502" s="131" t="s">
        <v>15085</v>
      </c>
      <c r="C2502" s="131" t="s">
        <v>4</v>
      </c>
      <c r="D2502" s="132">
        <v>9.5399999999999991</v>
      </c>
    </row>
    <row r="2503" spans="1:4" x14ac:dyDescent="0.25">
      <c r="A2503" s="131">
        <v>92915</v>
      </c>
      <c r="B2503" s="131" t="s">
        <v>15086</v>
      </c>
      <c r="C2503" s="131" t="s">
        <v>4</v>
      </c>
      <c r="D2503" s="132">
        <v>15.62</v>
      </c>
    </row>
    <row r="2504" spans="1:4" x14ac:dyDescent="0.25">
      <c r="A2504" s="131">
        <v>92916</v>
      </c>
      <c r="B2504" s="131" t="s">
        <v>15087</v>
      </c>
      <c r="C2504" s="131" t="s">
        <v>4</v>
      </c>
      <c r="D2504" s="132">
        <v>14.03</v>
      </c>
    </row>
    <row r="2505" spans="1:4" x14ac:dyDescent="0.25">
      <c r="A2505" s="131">
        <v>92917</v>
      </c>
      <c r="B2505" s="131" t="s">
        <v>15088</v>
      </c>
      <c r="C2505" s="131" t="s">
        <v>4</v>
      </c>
      <c r="D2505" s="132">
        <v>12.6</v>
      </c>
    </row>
    <row r="2506" spans="1:4" x14ac:dyDescent="0.25">
      <c r="A2506" s="131">
        <v>92919</v>
      </c>
      <c r="B2506" s="131" t="s">
        <v>15089</v>
      </c>
      <c r="C2506" s="131" t="s">
        <v>4</v>
      </c>
      <c r="D2506" s="132">
        <v>10.93</v>
      </c>
    </row>
    <row r="2507" spans="1:4" x14ac:dyDescent="0.25">
      <c r="A2507" s="131">
        <v>92921</v>
      </c>
      <c r="B2507" s="131" t="s">
        <v>15090</v>
      </c>
      <c r="C2507" s="131" t="s">
        <v>4</v>
      </c>
      <c r="D2507" s="132">
        <v>8.98</v>
      </c>
    </row>
    <row r="2508" spans="1:4" x14ac:dyDescent="0.25">
      <c r="A2508" s="131">
        <v>92922</v>
      </c>
      <c r="B2508" s="131" t="s">
        <v>15091</v>
      </c>
      <c r="C2508" s="131" t="s">
        <v>4</v>
      </c>
      <c r="D2508" s="132">
        <v>8.5399999999999991</v>
      </c>
    </row>
    <row r="2509" spans="1:4" x14ac:dyDescent="0.25">
      <c r="A2509" s="131">
        <v>92923</v>
      </c>
      <c r="B2509" s="131" t="s">
        <v>15092</v>
      </c>
      <c r="C2509" s="131" t="s">
        <v>4</v>
      </c>
      <c r="D2509" s="132">
        <v>9.48</v>
      </c>
    </row>
    <row r="2510" spans="1:4" x14ac:dyDescent="0.25">
      <c r="A2510" s="131">
        <v>92924</v>
      </c>
      <c r="B2510" s="131" t="s">
        <v>15093</v>
      </c>
      <c r="C2510" s="131" t="s">
        <v>4</v>
      </c>
      <c r="D2510" s="132">
        <v>9.2899999999999991</v>
      </c>
    </row>
    <row r="2511" spans="1:4" x14ac:dyDescent="0.25">
      <c r="A2511" s="131">
        <v>95448</v>
      </c>
      <c r="B2511" s="131" t="s">
        <v>15094</v>
      </c>
      <c r="C2511" s="131" t="s">
        <v>4</v>
      </c>
      <c r="D2511" s="132">
        <v>8.74</v>
      </c>
    </row>
    <row r="2512" spans="1:4" x14ac:dyDescent="0.25">
      <c r="A2512" s="131">
        <v>95576</v>
      </c>
      <c r="B2512" s="131" t="s">
        <v>15668</v>
      </c>
      <c r="C2512" s="131" t="s">
        <v>4</v>
      </c>
      <c r="D2512" s="132">
        <v>11.4</v>
      </c>
    </row>
    <row r="2513" spans="1:4" x14ac:dyDescent="0.25">
      <c r="A2513" s="131">
        <v>95577</v>
      </c>
      <c r="B2513" s="131" t="s">
        <v>15669</v>
      </c>
      <c r="C2513" s="131" t="s">
        <v>4</v>
      </c>
      <c r="D2513" s="132">
        <v>9.6</v>
      </c>
    </row>
    <row r="2514" spans="1:4" x14ac:dyDescent="0.25">
      <c r="A2514" s="131">
        <v>95578</v>
      </c>
      <c r="B2514" s="131" t="s">
        <v>15670</v>
      </c>
      <c r="C2514" s="131" t="s">
        <v>4</v>
      </c>
      <c r="D2514" s="132">
        <v>7.96</v>
      </c>
    </row>
    <row r="2515" spans="1:4" x14ac:dyDescent="0.25">
      <c r="A2515" s="131">
        <v>95579</v>
      </c>
      <c r="B2515" s="131" t="s">
        <v>15671</v>
      </c>
      <c r="C2515" s="131" t="s">
        <v>4</v>
      </c>
      <c r="D2515" s="132">
        <v>7.67</v>
      </c>
    </row>
    <row r="2516" spans="1:4" x14ac:dyDescent="0.25">
      <c r="A2516" s="131">
        <v>95580</v>
      </c>
      <c r="B2516" s="131" t="s">
        <v>15672</v>
      </c>
      <c r="C2516" s="131" t="s">
        <v>4</v>
      </c>
      <c r="D2516" s="132">
        <v>8.7799999999999994</v>
      </c>
    </row>
    <row r="2517" spans="1:4" x14ac:dyDescent="0.25">
      <c r="A2517" s="131">
        <v>95581</v>
      </c>
      <c r="B2517" s="131" t="s">
        <v>15673</v>
      </c>
      <c r="C2517" s="131" t="s">
        <v>4</v>
      </c>
      <c r="D2517" s="132">
        <v>8.74</v>
      </c>
    </row>
    <row r="2518" spans="1:4" x14ac:dyDescent="0.25">
      <c r="A2518" s="131">
        <v>95582</v>
      </c>
      <c r="B2518" s="131" t="s">
        <v>28224</v>
      </c>
      <c r="C2518" s="131" t="s">
        <v>4</v>
      </c>
      <c r="D2518" s="132">
        <v>9.5</v>
      </c>
    </row>
    <row r="2519" spans="1:4" x14ac:dyDescent="0.25">
      <c r="A2519" s="131">
        <v>95583</v>
      </c>
      <c r="B2519" s="131" t="s">
        <v>15674</v>
      </c>
      <c r="C2519" s="131" t="s">
        <v>4</v>
      </c>
      <c r="D2519" s="132">
        <v>14.76</v>
      </c>
    </row>
    <row r="2520" spans="1:4" x14ac:dyDescent="0.25">
      <c r="A2520" s="131">
        <v>95584</v>
      </c>
      <c r="B2520" s="131" t="s">
        <v>15675</v>
      </c>
      <c r="C2520" s="131" t="s">
        <v>4</v>
      </c>
      <c r="D2520" s="132">
        <v>12.8</v>
      </c>
    </row>
    <row r="2521" spans="1:4" x14ac:dyDescent="0.25">
      <c r="A2521" s="131">
        <v>95592</v>
      </c>
      <c r="B2521" s="131" t="s">
        <v>15676</v>
      </c>
      <c r="C2521" s="131" t="s">
        <v>4</v>
      </c>
      <c r="D2521" s="132">
        <v>14.76</v>
      </c>
    </row>
    <row r="2522" spans="1:4" x14ac:dyDescent="0.25">
      <c r="A2522" s="131">
        <v>95593</v>
      </c>
      <c r="B2522" s="131" t="s">
        <v>15677</v>
      </c>
      <c r="C2522" s="131" t="s">
        <v>4</v>
      </c>
      <c r="D2522" s="132">
        <v>12.8</v>
      </c>
    </row>
    <row r="2523" spans="1:4" x14ac:dyDescent="0.25">
      <c r="A2523" s="131">
        <v>95943</v>
      </c>
      <c r="B2523" s="131" t="s">
        <v>4323</v>
      </c>
      <c r="C2523" s="131" t="s">
        <v>4</v>
      </c>
      <c r="D2523" s="132">
        <v>20.81</v>
      </c>
    </row>
    <row r="2524" spans="1:4" x14ac:dyDescent="0.25">
      <c r="A2524" s="131">
        <v>95944</v>
      </c>
      <c r="B2524" s="131" t="s">
        <v>4324</v>
      </c>
      <c r="C2524" s="131" t="s">
        <v>4</v>
      </c>
      <c r="D2524" s="132">
        <v>18.670000000000002</v>
      </c>
    </row>
    <row r="2525" spans="1:4" x14ac:dyDescent="0.25">
      <c r="A2525" s="131">
        <v>95945</v>
      </c>
      <c r="B2525" s="131" t="s">
        <v>4325</v>
      </c>
      <c r="C2525" s="131" t="s">
        <v>4</v>
      </c>
      <c r="D2525" s="132">
        <v>14.8</v>
      </c>
    </row>
    <row r="2526" spans="1:4" x14ac:dyDescent="0.25">
      <c r="A2526" s="131">
        <v>95946</v>
      </c>
      <c r="B2526" s="131" t="s">
        <v>4326</v>
      </c>
      <c r="C2526" s="131" t="s">
        <v>4</v>
      </c>
      <c r="D2526" s="132">
        <v>11.61</v>
      </c>
    </row>
    <row r="2527" spans="1:4" x14ac:dyDescent="0.25">
      <c r="A2527" s="131">
        <v>95947</v>
      </c>
      <c r="B2527" s="131" t="s">
        <v>4327</v>
      </c>
      <c r="C2527" s="131" t="s">
        <v>4</v>
      </c>
      <c r="D2527" s="132">
        <v>8.83</v>
      </c>
    </row>
    <row r="2528" spans="1:4" x14ac:dyDescent="0.25">
      <c r="A2528" s="131">
        <v>95948</v>
      </c>
      <c r="B2528" s="131" t="s">
        <v>4328</v>
      </c>
      <c r="C2528" s="131" t="s">
        <v>4</v>
      </c>
      <c r="D2528" s="132">
        <v>7.67</v>
      </c>
    </row>
    <row r="2529" spans="1:4" x14ac:dyDescent="0.25">
      <c r="A2529" s="131">
        <v>96544</v>
      </c>
      <c r="B2529" s="131" t="s">
        <v>1766</v>
      </c>
      <c r="C2529" s="131" t="s">
        <v>4</v>
      </c>
      <c r="D2529" s="132">
        <v>14.85</v>
      </c>
    </row>
    <row r="2530" spans="1:4" x14ac:dyDescent="0.25">
      <c r="A2530" s="131">
        <v>96545</v>
      </c>
      <c r="B2530" s="131" t="s">
        <v>1767</v>
      </c>
      <c r="C2530" s="131" t="s">
        <v>4</v>
      </c>
      <c r="D2530" s="132">
        <v>13.44</v>
      </c>
    </row>
    <row r="2531" spans="1:4" x14ac:dyDescent="0.25">
      <c r="A2531" s="131">
        <v>96546</v>
      </c>
      <c r="B2531" s="131" t="s">
        <v>1768</v>
      </c>
      <c r="C2531" s="131" t="s">
        <v>4</v>
      </c>
      <c r="D2531" s="132">
        <v>11.78</v>
      </c>
    </row>
    <row r="2532" spans="1:4" x14ac:dyDescent="0.25">
      <c r="A2532" s="131">
        <v>96547</v>
      </c>
      <c r="B2532" s="131" t="s">
        <v>1769</v>
      </c>
      <c r="C2532" s="131" t="s">
        <v>4</v>
      </c>
      <c r="D2532" s="132">
        <v>9.8699999999999992</v>
      </c>
    </row>
    <row r="2533" spans="1:4" x14ac:dyDescent="0.25">
      <c r="A2533" s="131">
        <v>96548</v>
      </c>
      <c r="B2533" s="131" t="s">
        <v>1770</v>
      </c>
      <c r="C2533" s="131" t="s">
        <v>4</v>
      </c>
      <c r="D2533" s="132">
        <v>9.16</v>
      </c>
    </row>
    <row r="2534" spans="1:4" x14ac:dyDescent="0.25">
      <c r="A2534" s="131">
        <v>96549</v>
      </c>
      <c r="B2534" s="131" t="s">
        <v>1771</v>
      </c>
      <c r="C2534" s="131" t="s">
        <v>4</v>
      </c>
      <c r="D2534" s="132">
        <v>9.9</v>
      </c>
    </row>
    <row r="2535" spans="1:4" x14ac:dyDescent="0.25">
      <c r="A2535" s="131">
        <v>96550</v>
      </c>
      <c r="B2535" s="131" t="s">
        <v>1772</v>
      </c>
      <c r="C2535" s="131" t="s">
        <v>4</v>
      </c>
      <c r="D2535" s="132">
        <v>9.52</v>
      </c>
    </row>
    <row r="2536" spans="1:4" x14ac:dyDescent="0.25">
      <c r="A2536" s="131">
        <v>100064</v>
      </c>
      <c r="B2536" s="131" t="s">
        <v>4842</v>
      </c>
      <c r="C2536" s="131" t="s">
        <v>4</v>
      </c>
      <c r="D2536" s="132">
        <v>11.27</v>
      </c>
    </row>
    <row r="2537" spans="1:4" x14ac:dyDescent="0.25">
      <c r="A2537" s="131">
        <v>100066</v>
      </c>
      <c r="B2537" s="131" t="s">
        <v>1773</v>
      </c>
      <c r="C2537" s="131" t="s">
        <v>4</v>
      </c>
      <c r="D2537" s="132">
        <v>11.17</v>
      </c>
    </row>
    <row r="2538" spans="1:4" x14ac:dyDescent="0.25">
      <c r="A2538" s="131">
        <v>100067</v>
      </c>
      <c r="B2538" s="131" t="s">
        <v>1774</v>
      </c>
      <c r="C2538" s="131" t="s">
        <v>4</v>
      </c>
      <c r="D2538" s="132">
        <v>10.89</v>
      </c>
    </row>
    <row r="2539" spans="1:4" x14ac:dyDescent="0.25">
      <c r="A2539" s="131">
        <v>100068</v>
      </c>
      <c r="B2539" s="131" t="s">
        <v>1775</v>
      </c>
      <c r="C2539" s="131" t="s">
        <v>4</v>
      </c>
      <c r="D2539" s="132">
        <v>8.15</v>
      </c>
    </row>
    <row r="2540" spans="1:4" x14ac:dyDescent="0.25">
      <c r="A2540" s="131">
        <v>102920</v>
      </c>
      <c r="B2540" s="131" t="s">
        <v>5274</v>
      </c>
      <c r="C2540" s="131" t="s">
        <v>4</v>
      </c>
      <c r="D2540" s="132">
        <v>7.35</v>
      </c>
    </row>
    <row r="2541" spans="1:4" x14ac:dyDescent="0.25">
      <c r="A2541" s="131">
        <v>102921</v>
      </c>
      <c r="B2541" s="131" t="s">
        <v>5275</v>
      </c>
      <c r="C2541" s="131" t="s">
        <v>4</v>
      </c>
      <c r="D2541" s="132">
        <v>7.04</v>
      </c>
    </row>
    <row r="2542" spans="1:4" x14ac:dyDescent="0.25">
      <c r="A2542" s="131">
        <v>102922</v>
      </c>
      <c r="B2542" s="131" t="s">
        <v>5276</v>
      </c>
      <c r="C2542" s="131" t="s">
        <v>4</v>
      </c>
      <c r="D2542" s="132">
        <v>7.9</v>
      </c>
    </row>
    <row r="2543" spans="1:4" x14ac:dyDescent="0.25">
      <c r="A2543" s="131">
        <v>102923</v>
      </c>
      <c r="B2543" s="131" t="s">
        <v>5277</v>
      </c>
      <c r="C2543" s="131" t="s">
        <v>4</v>
      </c>
      <c r="D2543" s="132">
        <v>6.83</v>
      </c>
    </row>
    <row r="2544" spans="1:4" x14ac:dyDescent="0.25">
      <c r="A2544" s="131">
        <v>103088</v>
      </c>
      <c r="B2544" s="131" t="s">
        <v>5278</v>
      </c>
      <c r="C2544" s="131" t="s">
        <v>4</v>
      </c>
      <c r="D2544" s="132">
        <v>9.09</v>
      </c>
    </row>
    <row r="2545" spans="1:4" x14ac:dyDescent="0.25">
      <c r="A2545" s="131">
        <v>104104</v>
      </c>
      <c r="B2545" s="131" t="s">
        <v>15095</v>
      </c>
      <c r="C2545" s="131" t="s">
        <v>4</v>
      </c>
      <c r="D2545" s="132">
        <v>9.68</v>
      </c>
    </row>
    <row r="2546" spans="1:4" x14ac:dyDescent="0.25">
      <c r="A2546" s="131">
        <v>104105</v>
      </c>
      <c r="B2546" s="131" t="s">
        <v>15096</v>
      </c>
      <c r="C2546" s="131" t="s">
        <v>4</v>
      </c>
      <c r="D2546" s="132">
        <v>9.68</v>
      </c>
    </row>
    <row r="2547" spans="1:4" x14ac:dyDescent="0.25">
      <c r="A2547" s="131">
        <v>104106</v>
      </c>
      <c r="B2547" s="131" t="s">
        <v>15097</v>
      </c>
      <c r="C2547" s="131" t="s">
        <v>4</v>
      </c>
      <c r="D2547" s="132">
        <v>9.19</v>
      </c>
    </row>
    <row r="2548" spans="1:4" x14ac:dyDescent="0.25">
      <c r="A2548" s="131">
        <v>104107</v>
      </c>
      <c r="B2548" s="131" t="s">
        <v>15098</v>
      </c>
      <c r="C2548" s="131" t="s">
        <v>4</v>
      </c>
      <c r="D2548" s="132">
        <v>9.83</v>
      </c>
    </row>
    <row r="2549" spans="1:4" x14ac:dyDescent="0.25">
      <c r="A2549" s="131">
        <v>104108</v>
      </c>
      <c r="B2549" s="131" t="s">
        <v>15099</v>
      </c>
      <c r="C2549" s="131" t="s">
        <v>4</v>
      </c>
      <c r="D2549" s="132">
        <v>11.68</v>
      </c>
    </row>
    <row r="2550" spans="1:4" x14ac:dyDescent="0.25">
      <c r="A2550" s="131">
        <v>104109</v>
      </c>
      <c r="B2550" s="131" t="s">
        <v>15100</v>
      </c>
      <c r="C2550" s="131" t="s">
        <v>4</v>
      </c>
      <c r="D2550" s="132">
        <v>14.46</v>
      </c>
    </row>
    <row r="2551" spans="1:4" x14ac:dyDescent="0.25">
      <c r="A2551" s="131">
        <v>104110</v>
      </c>
      <c r="B2551" s="131" t="s">
        <v>15101</v>
      </c>
      <c r="C2551" s="131" t="s">
        <v>4</v>
      </c>
      <c r="D2551" s="132">
        <v>16.649999999999999</v>
      </c>
    </row>
    <row r="2552" spans="1:4" x14ac:dyDescent="0.25">
      <c r="A2552" s="131">
        <v>104111</v>
      </c>
      <c r="B2552" s="131" t="s">
        <v>15102</v>
      </c>
      <c r="C2552" s="131" t="s">
        <v>4</v>
      </c>
      <c r="D2552" s="132">
        <v>19.16</v>
      </c>
    </row>
    <row r="2553" spans="1:4" x14ac:dyDescent="0.25">
      <c r="A2553" s="131">
        <v>89993</v>
      </c>
      <c r="B2553" s="131" t="s">
        <v>5279</v>
      </c>
      <c r="C2553" s="131" t="s">
        <v>39</v>
      </c>
      <c r="D2553" s="133">
        <v>1022.69</v>
      </c>
    </row>
    <row r="2554" spans="1:4" x14ac:dyDescent="0.25">
      <c r="A2554" s="131">
        <v>89994</v>
      </c>
      <c r="B2554" s="131" t="s">
        <v>5280</v>
      </c>
      <c r="C2554" s="131" t="s">
        <v>39</v>
      </c>
      <c r="D2554" s="132">
        <v>883.33</v>
      </c>
    </row>
    <row r="2555" spans="1:4" x14ac:dyDescent="0.25">
      <c r="A2555" s="131">
        <v>89995</v>
      </c>
      <c r="B2555" s="131" t="s">
        <v>5281</v>
      </c>
      <c r="C2555" s="131" t="s">
        <v>39</v>
      </c>
      <c r="D2555" s="132">
        <v>987.05</v>
      </c>
    </row>
    <row r="2556" spans="1:4" x14ac:dyDescent="0.25">
      <c r="A2556" s="131">
        <v>90278</v>
      </c>
      <c r="B2556" s="131" t="s">
        <v>5282</v>
      </c>
      <c r="C2556" s="131" t="s">
        <v>39</v>
      </c>
      <c r="D2556" s="132">
        <v>518.12</v>
      </c>
    </row>
    <row r="2557" spans="1:4" x14ac:dyDescent="0.25">
      <c r="A2557" s="131">
        <v>90279</v>
      </c>
      <c r="B2557" s="131" t="s">
        <v>5283</v>
      </c>
      <c r="C2557" s="131" t="s">
        <v>39</v>
      </c>
      <c r="D2557" s="132">
        <v>571.53</v>
      </c>
    </row>
    <row r="2558" spans="1:4" x14ac:dyDescent="0.25">
      <c r="A2558" s="131">
        <v>90280</v>
      </c>
      <c r="B2558" s="131" t="s">
        <v>5284</v>
      </c>
      <c r="C2558" s="131" t="s">
        <v>39</v>
      </c>
      <c r="D2558" s="132">
        <v>633.16999999999996</v>
      </c>
    </row>
    <row r="2559" spans="1:4" x14ac:dyDescent="0.25">
      <c r="A2559" s="131">
        <v>90281</v>
      </c>
      <c r="B2559" s="131" t="s">
        <v>5285</v>
      </c>
      <c r="C2559" s="131" t="s">
        <v>39</v>
      </c>
      <c r="D2559" s="132">
        <v>735.32</v>
      </c>
    </row>
    <row r="2560" spans="1:4" x14ac:dyDescent="0.25">
      <c r="A2560" s="131">
        <v>90282</v>
      </c>
      <c r="B2560" s="131" t="s">
        <v>5286</v>
      </c>
      <c r="C2560" s="131" t="s">
        <v>39</v>
      </c>
      <c r="D2560" s="132">
        <v>507.56</v>
      </c>
    </row>
    <row r="2561" spans="1:4" x14ac:dyDescent="0.25">
      <c r="A2561" s="131">
        <v>90283</v>
      </c>
      <c r="B2561" s="131" t="s">
        <v>5287</v>
      </c>
      <c r="C2561" s="131" t="s">
        <v>39</v>
      </c>
      <c r="D2561" s="132">
        <v>561.01</v>
      </c>
    </row>
    <row r="2562" spans="1:4" x14ac:dyDescent="0.25">
      <c r="A2562" s="131">
        <v>90284</v>
      </c>
      <c r="B2562" s="131" t="s">
        <v>5288</v>
      </c>
      <c r="C2562" s="131" t="s">
        <v>39</v>
      </c>
      <c r="D2562" s="132">
        <v>626.66999999999996</v>
      </c>
    </row>
    <row r="2563" spans="1:4" x14ac:dyDescent="0.25">
      <c r="A2563" s="131">
        <v>90285</v>
      </c>
      <c r="B2563" s="131" t="s">
        <v>5289</v>
      </c>
      <c r="C2563" s="131" t="s">
        <v>39</v>
      </c>
      <c r="D2563" s="132">
        <v>734.51</v>
      </c>
    </row>
    <row r="2564" spans="1:4" x14ac:dyDescent="0.25">
      <c r="A2564" s="131">
        <v>94962</v>
      </c>
      <c r="B2564" s="131" t="s">
        <v>4843</v>
      </c>
      <c r="C2564" s="131" t="s">
        <v>39</v>
      </c>
      <c r="D2564" s="132">
        <v>396.11</v>
      </c>
    </row>
    <row r="2565" spans="1:4" x14ac:dyDescent="0.25">
      <c r="A2565" s="131">
        <v>94963</v>
      </c>
      <c r="B2565" s="131" t="s">
        <v>4844</v>
      </c>
      <c r="C2565" s="131" t="s">
        <v>39</v>
      </c>
      <c r="D2565" s="132">
        <v>439.83</v>
      </c>
    </row>
    <row r="2566" spans="1:4" x14ac:dyDescent="0.25">
      <c r="A2566" s="131">
        <v>94964</v>
      </c>
      <c r="B2566" s="131" t="s">
        <v>4845</v>
      </c>
      <c r="C2566" s="131" t="s">
        <v>39</v>
      </c>
      <c r="D2566" s="132">
        <v>481.62</v>
      </c>
    </row>
    <row r="2567" spans="1:4" x14ac:dyDescent="0.25">
      <c r="A2567" s="131">
        <v>94965</v>
      </c>
      <c r="B2567" s="131" t="s">
        <v>4846</v>
      </c>
      <c r="C2567" s="131" t="s">
        <v>39</v>
      </c>
      <c r="D2567" s="132">
        <v>501.2</v>
      </c>
    </row>
    <row r="2568" spans="1:4" x14ac:dyDescent="0.25">
      <c r="A2568" s="131">
        <v>94966</v>
      </c>
      <c r="B2568" s="131" t="s">
        <v>4847</v>
      </c>
      <c r="C2568" s="131" t="s">
        <v>39</v>
      </c>
      <c r="D2568" s="132">
        <v>518.46</v>
      </c>
    </row>
    <row r="2569" spans="1:4" x14ac:dyDescent="0.25">
      <c r="A2569" s="131">
        <v>94967</v>
      </c>
      <c r="B2569" s="131" t="s">
        <v>4848</v>
      </c>
      <c r="C2569" s="131" t="s">
        <v>39</v>
      </c>
      <c r="D2569" s="132">
        <v>591.57000000000005</v>
      </c>
    </row>
    <row r="2570" spans="1:4" x14ac:dyDescent="0.25">
      <c r="A2570" s="131">
        <v>94968</v>
      </c>
      <c r="B2570" s="131" t="s">
        <v>4849</v>
      </c>
      <c r="C2570" s="131" t="s">
        <v>39</v>
      </c>
      <c r="D2570" s="132">
        <v>393.06</v>
      </c>
    </row>
    <row r="2571" spans="1:4" x14ac:dyDescent="0.25">
      <c r="A2571" s="131">
        <v>94969</v>
      </c>
      <c r="B2571" s="131" t="s">
        <v>4850</v>
      </c>
      <c r="C2571" s="131" t="s">
        <v>39</v>
      </c>
      <c r="D2571" s="132">
        <v>433.61</v>
      </c>
    </row>
    <row r="2572" spans="1:4" x14ac:dyDescent="0.25">
      <c r="A2572" s="131">
        <v>94970</v>
      </c>
      <c r="B2572" s="131" t="s">
        <v>4851</v>
      </c>
      <c r="C2572" s="131" t="s">
        <v>39</v>
      </c>
      <c r="D2572" s="132">
        <v>468.91</v>
      </c>
    </row>
    <row r="2573" spans="1:4" x14ac:dyDescent="0.25">
      <c r="A2573" s="131">
        <v>94971</v>
      </c>
      <c r="B2573" s="131" t="s">
        <v>4852</v>
      </c>
      <c r="C2573" s="131" t="s">
        <v>39</v>
      </c>
      <c r="D2573" s="132">
        <v>494.89</v>
      </c>
    </row>
    <row r="2574" spans="1:4" x14ac:dyDescent="0.25">
      <c r="A2574" s="131">
        <v>94972</v>
      </c>
      <c r="B2574" s="131" t="s">
        <v>4853</v>
      </c>
      <c r="C2574" s="131" t="s">
        <v>39</v>
      </c>
      <c r="D2574" s="132">
        <v>512.15</v>
      </c>
    </row>
    <row r="2575" spans="1:4" x14ac:dyDescent="0.25">
      <c r="A2575" s="131">
        <v>94973</v>
      </c>
      <c r="B2575" s="131" t="s">
        <v>4854</v>
      </c>
      <c r="C2575" s="131" t="s">
        <v>39</v>
      </c>
      <c r="D2575" s="132">
        <v>583.44000000000005</v>
      </c>
    </row>
    <row r="2576" spans="1:4" x14ac:dyDescent="0.25">
      <c r="A2576" s="131">
        <v>94974</v>
      </c>
      <c r="B2576" s="131" t="s">
        <v>4855</v>
      </c>
      <c r="C2576" s="131" t="s">
        <v>39</v>
      </c>
      <c r="D2576" s="132">
        <v>446.11</v>
      </c>
    </row>
    <row r="2577" spans="1:4" x14ac:dyDescent="0.25">
      <c r="A2577" s="131">
        <v>94975</v>
      </c>
      <c r="B2577" s="131" t="s">
        <v>4856</v>
      </c>
      <c r="C2577" s="131" t="s">
        <v>39</v>
      </c>
      <c r="D2577" s="132">
        <v>484.97</v>
      </c>
    </row>
    <row r="2578" spans="1:4" x14ac:dyDescent="0.25">
      <c r="A2578" s="131">
        <v>96555</v>
      </c>
      <c r="B2578" s="131" t="s">
        <v>1776</v>
      </c>
      <c r="C2578" s="131" t="s">
        <v>39</v>
      </c>
      <c r="D2578" s="132">
        <v>703.24</v>
      </c>
    </row>
    <row r="2579" spans="1:4" x14ac:dyDescent="0.25">
      <c r="A2579" s="131">
        <v>96556</v>
      </c>
      <c r="B2579" s="131" t="s">
        <v>1777</v>
      </c>
      <c r="C2579" s="131" t="s">
        <v>39</v>
      </c>
      <c r="D2579" s="132">
        <v>788.66</v>
      </c>
    </row>
    <row r="2580" spans="1:4" x14ac:dyDescent="0.25">
      <c r="A2580" s="131">
        <v>96557</v>
      </c>
      <c r="B2580" s="131" t="s">
        <v>1778</v>
      </c>
      <c r="C2580" s="131" t="s">
        <v>39</v>
      </c>
      <c r="D2580" s="132">
        <v>746.99</v>
      </c>
    </row>
    <row r="2581" spans="1:4" x14ac:dyDescent="0.25">
      <c r="A2581" s="131">
        <v>96558</v>
      </c>
      <c r="B2581" s="131" t="s">
        <v>1779</v>
      </c>
      <c r="C2581" s="131" t="s">
        <v>39</v>
      </c>
      <c r="D2581" s="132">
        <v>754.49</v>
      </c>
    </row>
    <row r="2582" spans="1:4" x14ac:dyDescent="0.25">
      <c r="A2582" s="131">
        <v>99235</v>
      </c>
      <c r="B2582" s="131" t="s">
        <v>5401</v>
      </c>
      <c r="C2582" s="131" t="s">
        <v>39</v>
      </c>
      <c r="D2582" s="132">
        <v>724.97</v>
      </c>
    </row>
    <row r="2583" spans="1:4" x14ac:dyDescent="0.25">
      <c r="A2583" s="131">
        <v>99431</v>
      </c>
      <c r="B2583" s="131" t="s">
        <v>5402</v>
      </c>
      <c r="C2583" s="131" t="s">
        <v>39</v>
      </c>
      <c r="D2583" s="132">
        <v>748.83</v>
      </c>
    </row>
    <row r="2584" spans="1:4" x14ac:dyDescent="0.25">
      <c r="A2584" s="131">
        <v>99432</v>
      </c>
      <c r="B2584" s="131" t="s">
        <v>5403</v>
      </c>
      <c r="C2584" s="131" t="s">
        <v>39</v>
      </c>
      <c r="D2584" s="132">
        <v>727.33</v>
      </c>
    </row>
    <row r="2585" spans="1:4" x14ac:dyDescent="0.25">
      <c r="A2585" s="131">
        <v>99433</v>
      </c>
      <c r="B2585" s="131" t="s">
        <v>5404</v>
      </c>
      <c r="C2585" s="131" t="s">
        <v>39</v>
      </c>
      <c r="D2585" s="132">
        <v>787.14</v>
      </c>
    </row>
    <row r="2586" spans="1:4" x14ac:dyDescent="0.25">
      <c r="A2586" s="131">
        <v>99434</v>
      </c>
      <c r="B2586" s="131" t="s">
        <v>5405</v>
      </c>
      <c r="C2586" s="131" t="s">
        <v>39</v>
      </c>
      <c r="D2586" s="132">
        <v>752.9</v>
      </c>
    </row>
    <row r="2587" spans="1:4" x14ac:dyDescent="0.25">
      <c r="A2587" s="131">
        <v>99435</v>
      </c>
      <c r="B2587" s="131" t="s">
        <v>5406</v>
      </c>
      <c r="C2587" s="131" t="s">
        <v>39</v>
      </c>
      <c r="D2587" s="132">
        <v>730.12</v>
      </c>
    </row>
    <row r="2588" spans="1:4" x14ac:dyDescent="0.25">
      <c r="A2588" s="131">
        <v>99436</v>
      </c>
      <c r="B2588" s="131" t="s">
        <v>5407</v>
      </c>
      <c r="C2588" s="131" t="s">
        <v>39</v>
      </c>
      <c r="D2588" s="132">
        <v>808.32</v>
      </c>
    </row>
    <row r="2589" spans="1:4" x14ac:dyDescent="0.25">
      <c r="A2589" s="131">
        <v>99437</v>
      </c>
      <c r="B2589" s="131" t="s">
        <v>5408</v>
      </c>
      <c r="C2589" s="131" t="s">
        <v>39</v>
      </c>
      <c r="D2589" s="132">
        <v>768.31</v>
      </c>
    </row>
    <row r="2590" spans="1:4" x14ac:dyDescent="0.25">
      <c r="A2590" s="131">
        <v>99438</v>
      </c>
      <c r="B2590" s="131" t="s">
        <v>5409</v>
      </c>
      <c r="C2590" s="131" t="s">
        <v>39</v>
      </c>
      <c r="D2590" s="132">
        <v>774.12</v>
      </c>
    </row>
    <row r="2591" spans="1:4" x14ac:dyDescent="0.25">
      <c r="A2591" s="131">
        <v>99439</v>
      </c>
      <c r="B2591" s="131" t="s">
        <v>5410</v>
      </c>
      <c r="C2591" s="131" t="s">
        <v>39</v>
      </c>
      <c r="D2591" s="132">
        <v>736.99</v>
      </c>
    </row>
    <row r="2592" spans="1:4" x14ac:dyDescent="0.25">
      <c r="A2592" s="131">
        <v>102473</v>
      </c>
      <c r="B2592" s="131" t="s">
        <v>4857</v>
      </c>
      <c r="C2592" s="131" t="s">
        <v>39</v>
      </c>
      <c r="D2592" s="132">
        <v>567.79</v>
      </c>
    </row>
    <row r="2593" spans="1:4" x14ac:dyDescent="0.25">
      <c r="A2593" s="131">
        <v>102474</v>
      </c>
      <c r="B2593" s="131" t="s">
        <v>4858</v>
      </c>
      <c r="C2593" s="131" t="s">
        <v>39</v>
      </c>
      <c r="D2593" s="132">
        <v>607.41999999999996</v>
      </c>
    </row>
    <row r="2594" spans="1:4" x14ac:dyDescent="0.25">
      <c r="A2594" s="131">
        <v>102475</v>
      </c>
      <c r="B2594" s="131" t="s">
        <v>4859</v>
      </c>
      <c r="C2594" s="131" t="s">
        <v>39</v>
      </c>
      <c r="D2594" s="132">
        <v>655.05999999999995</v>
      </c>
    </row>
    <row r="2595" spans="1:4" x14ac:dyDescent="0.25">
      <c r="A2595" s="131">
        <v>102476</v>
      </c>
      <c r="B2595" s="131" t="s">
        <v>4860</v>
      </c>
      <c r="C2595" s="131" t="s">
        <v>39</v>
      </c>
      <c r="D2595" s="132">
        <v>673.8</v>
      </c>
    </row>
    <row r="2596" spans="1:4" x14ac:dyDescent="0.25">
      <c r="A2596" s="131">
        <v>102477</v>
      </c>
      <c r="B2596" s="131" t="s">
        <v>4861</v>
      </c>
      <c r="C2596" s="131" t="s">
        <v>39</v>
      </c>
      <c r="D2596" s="132">
        <v>710.84</v>
      </c>
    </row>
    <row r="2597" spans="1:4" x14ac:dyDescent="0.25">
      <c r="A2597" s="131">
        <v>102478</v>
      </c>
      <c r="B2597" s="131" t="s">
        <v>4862</v>
      </c>
      <c r="C2597" s="131" t="s">
        <v>39</v>
      </c>
      <c r="D2597" s="132">
        <v>763.69</v>
      </c>
    </row>
    <row r="2598" spans="1:4" x14ac:dyDescent="0.25">
      <c r="A2598" s="131">
        <v>102479</v>
      </c>
      <c r="B2598" s="131" t="s">
        <v>4863</v>
      </c>
      <c r="C2598" s="131" t="s">
        <v>39</v>
      </c>
      <c r="D2598" s="132">
        <v>565.54999999999995</v>
      </c>
    </row>
    <row r="2599" spans="1:4" x14ac:dyDescent="0.25">
      <c r="A2599" s="131">
        <v>102480</v>
      </c>
      <c r="B2599" s="131" t="s">
        <v>4864</v>
      </c>
      <c r="C2599" s="131" t="s">
        <v>39</v>
      </c>
      <c r="D2599" s="132">
        <v>601.79</v>
      </c>
    </row>
    <row r="2600" spans="1:4" x14ac:dyDescent="0.25">
      <c r="A2600" s="131">
        <v>102481</v>
      </c>
      <c r="B2600" s="131" t="s">
        <v>4865</v>
      </c>
      <c r="C2600" s="131" t="s">
        <v>39</v>
      </c>
      <c r="D2600" s="132">
        <v>643.04999999999995</v>
      </c>
    </row>
    <row r="2601" spans="1:4" x14ac:dyDescent="0.25">
      <c r="A2601" s="131">
        <v>102482</v>
      </c>
      <c r="B2601" s="131" t="s">
        <v>4866</v>
      </c>
      <c r="C2601" s="131" t="s">
        <v>39</v>
      </c>
      <c r="D2601" s="132">
        <v>671.75</v>
      </c>
    </row>
    <row r="2602" spans="1:4" x14ac:dyDescent="0.25">
      <c r="A2602" s="131">
        <v>102483</v>
      </c>
      <c r="B2602" s="131" t="s">
        <v>4867</v>
      </c>
      <c r="C2602" s="131" t="s">
        <v>39</v>
      </c>
      <c r="D2602" s="132">
        <v>704.62</v>
      </c>
    </row>
    <row r="2603" spans="1:4" x14ac:dyDescent="0.25">
      <c r="A2603" s="131">
        <v>102484</v>
      </c>
      <c r="B2603" s="131" t="s">
        <v>4868</v>
      </c>
      <c r="C2603" s="131" t="s">
        <v>39</v>
      </c>
      <c r="D2603" s="132">
        <v>763.44</v>
      </c>
    </row>
    <row r="2604" spans="1:4" x14ac:dyDescent="0.25">
      <c r="A2604" s="131">
        <v>102485</v>
      </c>
      <c r="B2604" s="131" t="s">
        <v>4869</v>
      </c>
      <c r="C2604" s="131" t="s">
        <v>39</v>
      </c>
      <c r="D2604" s="132">
        <v>621.66999999999996</v>
      </c>
    </row>
    <row r="2605" spans="1:4" x14ac:dyDescent="0.25">
      <c r="A2605" s="131">
        <v>102486</v>
      </c>
      <c r="B2605" s="131" t="s">
        <v>4870</v>
      </c>
      <c r="C2605" s="131" t="s">
        <v>39</v>
      </c>
      <c r="D2605" s="132">
        <v>654.04</v>
      </c>
    </row>
    <row r="2606" spans="1:4" x14ac:dyDescent="0.25">
      <c r="A2606" s="131">
        <v>102487</v>
      </c>
      <c r="B2606" s="131" t="s">
        <v>4871</v>
      </c>
      <c r="C2606" s="131" t="s">
        <v>39</v>
      </c>
      <c r="D2606" s="132">
        <v>579.71</v>
      </c>
    </row>
    <row r="2607" spans="1:4" x14ac:dyDescent="0.25">
      <c r="A2607" s="131">
        <v>103183</v>
      </c>
      <c r="B2607" s="131" t="s">
        <v>5411</v>
      </c>
      <c r="C2607" s="131" t="s">
        <v>39</v>
      </c>
      <c r="D2607" s="132">
        <v>777.01</v>
      </c>
    </row>
    <row r="2608" spans="1:4" x14ac:dyDescent="0.25">
      <c r="A2608" s="131">
        <v>103184</v>
      </c>
      <c r="B2608" s="131" t="s">
        <v>5412</v>
      </c>
      <c r="C2608" s="131" t="s">
        <v>39</v>
      </c>
      <c r="D2608" s="132">
        <v>736.73</v>
      </c>
    </row>
    <row r="2609" spans="1:4" x14ac:dyDescent="0.25">
      <c r="A2609" s="131">
        <v>103669</v>
      </c>
      <c r="B2609" s="131" t="s">
        <v>14208</v>
      </c>
      <c r="C2609" s="131" t="s">
        <v>39</v>
      </c>
      <c r="D2609" s="132">
        <v>998.26</v>
      </c>
    </row>
    <row r="2610" spans="1:4" x14ac:dyDescent="0.25">
      <c r="A2610" s="131">
        <v>103670</v>
      </c>
      <c r="B2610" s="131" t="s">
        <v>14209</v>
      </c>
      <c r="C2610" s="131" t="s">
        <v>39</v>
      </c>
      <c r="D2610" s="132">
        <v>281.27</v>
      </c>
    </row>
    <row r="2611" spans="1:4" x14ac:dyDescent="0.25">
      <c r="A2611" s="131">
        <v>103671</v>
      </c>
      <c r="B2611" s="131" t="s">
        <v>14210</v>
      </c>
      <c r="C2611" s="131" t="s">
        <v>39</v>
      </c>
      <c r="D2611" s="132">
        <v>762.59</v>
      </c>
    </row>
    <row r="2612" spans="1:4" x14ac:dyDescent="0.25">
      <c r="A2612" s="131">
        <v>103672</v>
      </c>
      <c r="B2612" s="131" t="s">
        <v>27947</v>
      </c>
      <c r="C2612" s="131" t="s">
        <v>39</v>
      </c>
      <c r="D2612" s="132">
        <v>714.75</v>
      </c>
    </row>
    <row r="2613" spans="1:4" x14ac:dyDescent="0.25">
      <c r="A2613" s="131">
        <v>103673</v>
      </c>
      <c r="B2613" s="131" t="s">
        <v>14211</v>
      </c>
      <c r="C2613" s="131" t="s">
        <v>39</v>
      </c>
      <c r="D2613" s="132">
        <v>39.020000000000003</v>
      </c>
    </row>
    <row r="2614" spans="1:4" x14ac:dyDescent="0.25">
      <c r="A2614" s="131">
        <v>103674</v>
      </c>
      <c r="B2614" s="131" t="s">
        <v>27948</v>
      </c>
      <c r="C2614" s="131" t="s">
        <v>39</v>
      </c>
      <c r="D2614" s="132">
        <v>735.08</v>
      </c>
    </row>
    <row r="2615" spans="1:4" x14ac:dyDescent="0.25">
      <c r="A2615" s="131">
        <v>103675</v>
      </c>
      <c r="B2615" s="131" t="s">
        <v>27949</v>
      </c>
      <c r="C2615" s="131" t="s">
        <v>39</v>
      </c>
      <c r="D2615" s="132">
        <v>716.13</v>
      </c>
    </row>
    <row r="2616" spans="1:4" x14ac:dyDescent="0.25">
      <c r="A2616" s="131">
        <v>103676</v>
      </c>
      <c r="B2616" s="131" t="s">
        <v>14212</v>
      </c>
      <c r="C2616" s="131" t="s">
        <v>39</v>
      </c>
      <c r="D2616" s="133">
        <v>1049.29</v>
      </c>
    </row>
    <row r="2617" spans="1:4" x14ac:dyDescent="0.25">
      <c r="A2617" s="131">
        <v>103677</v>
      </c>
      <c r="B2617" s="131" t="s">
        <v>14213</v>
      </c>
      <c r="C2617" s="131" t="s">
        <v>39</v>
      </c>
      <c r="D2617" s="132">
        <v>889.21</v>
      </c>
    </row>
    <row r="2618" spans="1:4" x14ac:dyDescent="0.25">
      <c r="A2618" s="131">
        <v>103678</v>
      </c>
      <c r="B2618" s="131" t="s">
        <v>14214</v>
      </c>
      <c r="C2618" s="131" t="s">
        <v>39</v>
      </c>
      <c r="D2618" s="132">
        <v>959.15</v>
      </c>
    </row>
    <row r="2619" spans="1:4" x14ac:dyDescent="0.25">
      <c r="A2619" s="131">
        <v>103679</v>
      </c>
      <c r="B2619" s="131" t="s">
        <v>14215</v>
      </c>
      <c r="C2619" s="131" t="s">
        <v>39</v>
      </c>
      <c r="D2619" s="132">
        <v>849.14</v>
      </c>
    </row>
    <row r="2620" spans="1:4" x14ac:dyDescent="0.25">
      <c r="A2620" s="131">
        <v>103680</v>
      </c>
      <c r="B2620" s="131" t="s">
        <v>14216</v>
      </c>
      <c r="C2620" s="131" t="s">
        <v>39</v>
      </c>
      <c r="D2620" s="132">
        <v>898.37</v>
      </c>
    </row>
    <row r="2621" spans="1:4" x14ac:dyDescent="0.25">
      <c r="A2621" s="131">
        <v>103681</v>
      </c>
      <c r="B2621" s="131" t="s">
        <v>14217</v>
      </c>
      <c r="C2621" s="131" t="s">
        <v>39</v>
      </c>
      <c r="D2621" s="132">
        <v>788.34</v>
      </c>
    </row>
    <row r="2622" spans="1:4" x14ac:dyDescent="0.25">
      <c r="A2622" s="131">
        <v>103682</v>
      </c>
      <c r="B2622" s="131" t="s">
        <v>14218</v>
      </c>
      <c r="C2622" s="131" t="s">
        <v>39</v>
      </c>
      <c r="D2622" s="133">
        <v>1014.41</v>
      </c>
    </row>
    <row r="2623" spans="1:4" x14ac:dyDescent="0.25">
      <c r="A2623" s="131">
        <v>103683</v>
      </c>
      <c r="B2623" s="131" t="s">
        <v>14219</v>
      </c>
      <c r="C2623" s="131" t="s">
        <v>39</v>
      </c>
      <c r="D2623" s="133">
        <v>1286.76</v>
      </c>
    </row>
    <row r="2624" spans="1:4" x14ac:dyDescent="0.25">
      <c r="A2624" s="131">
        <v>103684</v>
      </c>
      <c r="B2624" s="131" t="s">
        <v>27950</v>
      </c>
      <c r="C2624" s="131" t="s">
        <v>39</v>
      </c>
      <c r="D2624" s="132">
        <v>732.44</v>
      </c>
    </row>
    <row r="2625" spans="1:4" x14ac:dyDescent="0.25">
      <c r="A2625" s="131">
        <v>103685</v>
      </c>
      <c r="B2625" s="131" t="s">
        <v>27951</v>
      </c>
      <c r="C2625" s="131" t="s">
        <v>39</v>
      </c>
      <c r="D2625" s="132">
        <v>720.54</v>
      </c>
    </row>
    <row r="2626" spans="1:4" x14ac:dyDescent="0.25">
      <c r="A2626" s="131">
        <v>103686</v>
      </c>
      <c r="B2626" s="131" t="s">
        <v>27952</v>
      </c>
      <c r="C2626" s="131" t="s">
        <v>39</v>
      </c>
      <c r="D2626" s="132">
        <v>780.11</v>
      </c>
    </row>
    <row r="2627" spans="1:4" x14ac:dyDescent="0.25">
      <c r="A2627" s="131">
        <v>103687</v>
      </c>
      <c r="B2627" s="131" t="s">
        <v>14220</v>
      </c>
      <c r="C2627" s="131" t="s">
        <v>39</v>
      </c>
      <c r="D2627" s="133">
        <v>1114.22</v>
      </c>
    </row>
    <row r="2628" spans="1:4" x14ac:dyDescent="0.25">
      <c r="A2628" s="131">
        <v>103688</v>
      </c>
      <c r="B2628" s="131" t="s">
        <v>14221</v>
      </c>
      <c r="C2628" s="131" t="s">
        <v>39</v>
      </c>
      <c r="D2628" s="132">
        <v>883.48</v>
      </c>
    </row>
    <row r="2629" spans="1:4" x14ac:dyDescent="0.25">
      <c r="A2629" s="131">
        <v>101963</v>
      </c>
      <c r="B2629" s="131" t="s">
        <v>28225</v>
      </c>
      <c r="C2629" s="131" t="s">
        <v>2</v>
      </c>
      <c r="D2629" s="132">
        <v>207.22</v>
      </c>
    </row>
    <row r="2630" spans="1:4" x14ac:dyDescent="0.25">
      <c r="A2630" s="131">
        <v>101964</v>
      </c>
      <c r="B2630" s="131" t="s">
        <v>28226</v>
      </c>
      <c r="C2630" s="131" t="s">
        <v>2</v>
      </c>
      <c r="D2630" s="132">
        <v>194.4</v>
      </c>
    </row>
    <row r="2631" spans="1:4" x14ac:dyDescent="0.25">
      <c r="A2631" s="131">
        <v>101165</v>
      </c>
      <c r="B2631" s="131" t="s">
        <v>3505</v>
      </c>
      <c r="C2631" s="131" t="s">
        <v>39</v>
      </c>
      <c r="D2631" s="132">
        <v>925.05</v>
      </c>
    </row>
    <row r="2632" spans="1:4" x14ac:dyDescent="0.25">
      <c r="A2632" s="131">
        <v>101166</v>
      </c>
      <c r="B2632" s="131" t="s">
        <v>3506</v>
      </c>
      <c r="C2632" s="131" t="s">
        <v>39</v>
      </c>
      <c r="D2632" s="132">
        <v>642.37</v>
      </c>
    </row>
    <row r="2633" spans="1:4" x14ac:dyDescent="0.25">
      <c r="A2633" s="131">
        <v>98575</v>
      </c>
      <c r="B2633" s="131" t="s">
        <v>29290</v>
      </c>
      <c r="C2633" s="131" t="s">
        <v>3</v>
      </c>
      <c r="D2633" s="132">
        <v>66.69</v>
      </c>
    </row>
    <row r="2634" spans="1:4" x14ac:dyDescent="0.25">
      <c r="A2634" s="131">
        <v>98576</v>
      </c>
      <c r="B2634" s="131" t="s">
        <v>29291</v>
      </c>
      <c r="C2634" s="131" t="s">
        <v>3</v>
      </c>
      <c r="D2634" s="132">
        <v>20.98</v>
      </c>
    </row>
    <row r="2635" spans="1:4" x14ac:dyDescent="0.25">
      <c r="A2635" s="131">
        <v>98577</v>
      </c>
      <c r="B2635" s="131" t="s">
        <v>29292</v>
      </c>
      <c r="C2635" s="131" t="s">
        <v>3</v>
      </c>
      <c r="D2635" s="132">
        <v>45.29</v>
      </c>
    </row>
    <row r="2636" spans="1:4" x14ac:dyDescent="0.25">
      <c r="A2636" s="131">
        <v>93182</v>
      </c>
      <c r="B2636" s="131" t="s">
        <v>949</v>
      </c>
      <c r="C2636" s="131" t="s">
        <v>3</v>
      </c>
      <c r="D2636" s="132">
        <v>57.92</v>
      </c>
    </row>
    <row r="2637" spans="1:4" x14ac:dyDescent="0.25">
      <c r="A2637" s="131">
        <v>93183</v>
      </c>
      <c r="B2637" s="131" t="s">
        <v>950</v>
      </c>
      <c r="C2637" s="131" t="s">
        <v>3</v>
      </c>
      <c r="D2637" s="132">
        <v>73.36</v>
      </c>
    </row>
    <row r="2638" spans="1:4" x14ac:dyDescent="0.25">
      <c r="A2638" s="131">
        <v>93184</v>
      </c>
      <c r="B2638" s="131" t="s">
        <v>951</v>
      </c>
      <c r="C2638" s="131" t="s">
        <v>3</v>
      </c>
      <c r="D2638" s="132">
        <v>42.97</v>
      </c>
    </row>
    <row r="2639" spans="1:4" x14ac:dyDescent="0.25">
      <c r="A2639" s="131">
        <v>93185</v>
      </c>
      <c r="B2639" s="131" t="s">
        <v>952</v>
      </c>
      <c r="C2639" s="131" t="s">
        <v>3</v>
      </c>
      <c r="D2639" s="132">
        <v>72.25</v>
      </c>
    </row>
    <row r="2640" spans="1:4" x14ac:dyDescent="0.25">
      <c r="A2640" s="131">
        <v>93186</v>
      </c>
      <c r="B2640" s="131" t="s">
        <v>953</v>
      </c>
      <c r="C2640" s="131" t="s">
        <v>3</v>
      </c>
      <c r="D2640" s="132">
        <v>110.43</v>
      </c>
    </row>
    <row r="2641" spans="1:4" x14ac:dyDescent="0.25">
      <c r="A2641" s="131">
        <v>93187</v>
      </c>
      <c r="B2641" s="131" t="s">
        <v>954</v>
      </c>
      <c r="C2641" s="131" t="s">
        <v>3</v>
      </c>
      <c r="D2641" s="132">
        <v>125.41</v>
      </c>
    </row>
    <row r="2642" spans="1:4" x14ac:dyDescent="0.25">
      <c r="A2642" s="131">
        <v>93188</v>
      </c>
      <c r="B2642" s="131" t="s">
        <v>955</v>
      </c>
      <c r="C2642" s="131" t="s">
        <v>3</v>
      </c>
      <c r="D2642" s="132">
        <v>102.59</v>
      </c>
    </row>
    <row r="2643" spans="1:4" x14ac:dyDescent="0.25">
      <c r="A2643" s="131">
        <v>93189</v>
      </c>
      <c r="B2643" s="131" t="s">
        <v>956</v>
      </c>
      <c r="C2643" s="131" t="s">
        <v>3</v>
      </c>
      <c r="D2643" s="132">
        <v>126.42</v>
      </c>
    </row>
    <row r="2644" spans="1:4" x14ac:dyDescent="0.25">
      <c r="A2644" s="131">
        <v>93190</v>
      </c>
      <c r="B2644" s="131" t="s">
        <v>957</v>
      </c>
      <c r="C2644" s="131" t="s">
        <v>3</v>
      </c>
      <c r="D2644" s="132">
        <v>47.98</v>
      </c>
    </row>
    <row r="2645" spans="1:4" x14ac:dyDescent="0.25">
      <c r="A2645" s="131">
        <v>93191</v>
      </c>
      <c r="B2645" s="131" t="s">
        <v>958</v>
      </c>
      <c r="C2645" s="131" t="s">
        <v>3</v>
      </c>
      <c r="D2645" s="132">
        <v>48.99</v>
      </c>
    </row>
    <row r="2646" spans="1:4" x14ac:dyDescent="0.25">
      <c r="A2646" s="131">
        <v>93192</v>
      </c>
      <c r="B2646" s="131" t="s">
        <v>959</v>
      </c>
      <c r="C2646" s="131" t="s">
        <v>3</v>
      </c>
      <c r="D2646" s="132">
        <v>54.17</v>
      </c>
    </row>
    <row r="2647" spans="1:4" x14ac:dyDescent="0.25">
      <c r="A2647" s="131">
        <v>93193</v>
      </c>
      <c r="B2647" s="131" t="s">
        <v>960</v>
      </c>
      <c r="C2647" s="131" t="s">
        <v>3</v>
      </c>
      <c r="D2647" s="132">
        <v>50.19</v>
      </c>
    </row>
    <row r="2648" spans="1:4" x14ac:dyDescent="0.25">
      <c r="A2648" s="131">
        <v>93194</v>
      </c>
      <c r="B2648" s="131" t="s">
        <v>961</v>
      </c>
      <c r="C2648" s="131" t="s">
        <v>3</v>
      </c>
      <c r="D2648" s="132">
        <v>56.56</v>
      </c>
    </row>
    <row r="2649" spans="1:4" x14ac:dyDescent="0.25">
      <c r="A2649" s="131">
        <v>93195</v>
      </c>
      <c r="B2649" s="131" t="s">
        <v>962</v>
      </c>
      <c r="C2649" s="131" t="s">
        <v>3</v>
      </c>
      <c r="D2649" s="132">
        <v>69.900000000000006</v>
      </c>
    </row>
    <row r="2650" spans="1:4" x14ac:dyDescent="0.25">
      <c r="A2650" s="131">
        <v>93196</v>
      </c>
      <c r="B2650" s="131" t="s">
        <v>963</v>
      </c>
      <c r="C2650" s="131" t="s">
        <v>3</v>
      </c>
      <c r="D2650" s="132">
        <v>107.38</v>
      </c>
    </row>
    <row r="2651" spans="1:4" x14ac:dyDescent="0.25">
      <c r="A2651" s="131">
        <v>93197</v>
      </c>
      <c r="B2651" s="131" t="s">
        <v>964</v>
      </c>
      <c r="C2651" s="131" t="s">
        <v>3</v>
      </c>
      <c r="D2651" s="132">
        <v>120.96</v>
      </c>
    </row>
    <row r="2652" spans="1:4" x14ac:dyDescent="0.25">
      <c r="A2652" s="131">
        <v>93198</v>
      </c>
      <c r="B2652" s="131" t="s">
        <v>965</v>
      </c>
      <c r="C2652" s="131" t="s">
        <v>3</v>
      </c>
      <c r="D2652" s="132">
        <v>40.14</v>
      </c>
    </row>
    <row r="2653" spans="1:4" x14ac:dyDescent="0.25">
      <c r="A2653" s="131">
        <v>93199</v>
      </c>
      <c r="B2653" s="131" t="s">
        <v>966</v>
      </c>
      <c r="C2653" s="131" t="s">
        <v>3</v>
      </c>
      <c r="D2653" s="132">
        <v>39.549999999999997</v>
      </c>
    </row>
    <row r="2654" spans="1:4" x14ac:dyDescent="0.25">
      <c r="A2654" s="131">
        <v>93200</v>
      </c>
      <c r="B2654" s="131" t="s">
        <v>967</v>
      </c>
      <c r="C2654" s="131" t="s">
        <v>3</v>
      </c>
      <c r="D2654" s="132">
        <v>3.18</v>
      </c>
    </row>
    <row r="2655" spans="1:4" x14ac:dyDescent="0.25">
      <c r="A2655" s="131">
        <v>93201</v>
      </c>
      <c r="B2655" s="131" t="s">
        <v>968</v>
      </c>
      <c r="C2655" s="131" t="s">
        <v>3</v>
      </c>
      <c r="D2655" s="132">
        <v>6.5</v>
      </c>
    </row>
    <row r="2656" spans="1:4" x14ac:dyDescent="0.25">
      <c r="A2656" s="131">
        <v>93202</v>
      </c>
      <c r="B2656" s="131" t="s">
        <v>969</v>
      </c>
      <c r="C2656" s="131" t="s">
        <v>3</v>
      </c>
      <c r="D2656" s="132">
        <v>26.47</v>
      </c>
    </row>
    <row r="2657" spans="1:4" x14ac:dyDescent="0.25">
      <c r="A2657" s="131">
        <v>93203</v>
      </c>
      <c r="B2657" s="131" t="s">
        <v>1780</v>
      </c>
      <c r="C2657" s="131" t="s">
        <v>3</v>
      </c>
      <c r="D2657" s="132">
        <v>15.04</v>
      </c>
    </row>
    <row r="2658" spans="1:4" x14ac:dyDescent="0.25">
      <c r="A2658" s="131">
        <v>93204</v>
      </c>
      <c r="B2658" s="131" t="s">
        <v>970</v>
      </c>
      <c r="C2658" s="131" t="s">
        <v>3</v>
      </c>
      <c r="D2658" s="132">
        <v>74.08</v>
      </c>
    </row>
    <row r="2659" spans="1:4" x14ac:dyDescent="0.25">
      <c r="A2659" s="131">
        <v>93205</v>
      </c>
      <c r="B2659" s="131" t="s">
        <v>971</v>
      </c>
      <c r="C2659" s="131" t="s">
        <v>3</v>
      </c>
      <c r="D2659" s="132">
        <v>37.520000000000003</v>
      </c>
    </row>
    <row r="2660" spans="1:4" x14ac:dyDescent="0.25">
      <c r="A2660" s="131">
        <v>97733</v>
      </c>
      <c r="B2660" s="131" t="s">
        <v>1781</v>
      </c>
      <c r="C2660" s="131" t="s">
        <v>39</v>
      </c>
      <c r="D2660" s="133">
        <v>3267.52</v>
      </c>
    </row>
    <row r="2661" spans="1:4" x14ac:dyDescent="0.25">
      <c r="A2661" s="131">
        <v>97734</v>
      </c>
      <c r="B2661" s="131" t="s">
        <v>1782</v>
      </c>
      <c r="C2661" s="131" t="s">
        <v>39</v>
      </c>
      <c r="D2661" s="133">
        <v>2859.77</v>
      </c>
    </row>
    <row r="2662" spans="1:4" x14ac:dyDescent="0.25">
      <c r="A2662" s="131">
        <v>97735</v>
      </c>
      <c r="B2662" s="131" t="s">
        <v>1783</v>
      </c>
      <c r="C2662" s="131" t="s">
        <v>39</v>
      </c>
      <c r="D2662" s="133">
        <v>2352.02</v>
      </c>
    </row>
    <row r="2663" spans="1:4" x14ac:dyDescent="0.25">
      <c r="A2663" s="131">
        <v>97736</v>
      </c>
      <c r="B2663" s="131" t="s">
        <v>1784</v>
      </c>
      <c r="C2663" s="131" t="s">
        <v>39</v>
      </c>
      <c r="D2663" s="133">
        <v>1420.65</v>
      </c>
    </row>
    <row r="2664" spans="1:4" x14ac:dyDescent="0.25">
      <c r="A2664" s="131">
        <v>97737</v>
      </c>
      <c r="B2664" s="131" t="s">
        <v>1785</v>
      </c>
      <c r="C2664" s="131" t="s">
        <v>39</v>
      </c>
      <c r="D2664" s="133">
        <v>3055.18</v>
      </c>
    </row>
    <row r="2665" spans="1:4" x14ac:dyDescent="0.25">
      <c r="A2665" s="131">
        <v>97738</v>
      </c>
      <c r="B2665" s="131" t="s">
        <v>16154</v>
      </c>
      <c r="C2665" s="131" t="s">
        <v>39</v>
      </c>
      <c r="D2665" s="133">
        <v>4986.79</v>
      </c>
    </row>
    <row r="2666" spans="1:4" x14ac:dyDescent="0.25">
      <c r="A2666" s="131">
        <v>97739</v>
      </c>
      <c r="B2666" s="131" t="s">
        <v>1786</v>
      </c>
      <c r="C2666" s="131" t="s">
        <v>39</v>
      </c>
      <c r="D2666" s="133">
        <v>2812.09</v>
      </c>
    </row>
    <row r="2667" spans="1:4" x14ac:dyDescent="0.25">
      <c r="A2667" s="131">
        <v>97740</v>
      </c>
      <c r="B2667" s="131" t="s">
        <v>1787</v>
      </c>
      <c r="C2667" s="131" t="s">
        <v>39</v>
      </c>
      <c r="D2667" s="133">
        <v>1971.8</v>
      </c>
    </row>
    <row r="2668" spans="1:4" x14ac:dyDescent="0.25">
      <c r="A2668" s="131">
        <v>98615</v>
      </c>
      <c r="B2668" s="131" t="s">
        <v>1788</v>
      </c>
      <c r="C2668" s="131" t="s">
        <v>2</v>
      </c>
      <c r="D2668" s="132">
        <v>160.58000000000001</v>
      </c>
    </row>
    <row r="2669" spans="1:4" x14ac:dyDescent="0.25">
      <c r="A2669" s="131">
        <v>98616</v>
      </c>
      <c r="B2669" s="131" t="s">
        <v>1789</v>
      </c>
      <c r="C2669" s="131" t="s">
        <v>2</v>
      </c>
      <c r="D2669" s="132">
        <v>127.18</v>
      </c>
    </row>
    <row r="2670" spans="1:4" x14ac:dyDescent="0.25">
      <c r="A2670" s="131">
        <v>98617</v>
      </c>
      <c r="B2670" s="131" t="s">
        <v>1790</v>
      </c>
      <c r="C2670" s="131" t="s">
        <v>2</v>
      </c>
      <c r="D2670" s="132">
        <v>117.84</v>
      </c>
    </row>
    <row r="2671" spans="1:4" x14ac:dyDescent="0.25">
      <c r="A2671" s="131">
        <v>98618</v>
      </c>
      <c r="B2671" s="131" t="s">
        <v>1791</v>
      </c>
      <c r="C2671" s="131" t="s">
        <v>2</v>
      </c>
      <c r="D2671" s="132">
        <v>161.63</v>
      </c>
    </row>
    <row r="2672" spans="1:4" x14ac:dyDescent="0.25">
      <c r="A2672" s="131">
        <v>98619</v>
      </c>
      <c r="B2672" s="131" t="s">
        <v>1792</v>
      </c>
      <c r="C2672" s="131" t="s">
        <v>2</v>
      </c>
      <c r="D2672" s="132">
        <v>147.44999999999999</v>
      </c>
    </row>
    <row r="2673" spans="1:4" x14ac:dyDescent="0.25">
      <c r="A2673" s="131">
        <v>98620</v>
      </c>
      <c r="B2673" s="131" t="s">
        <v>1793</v>
      </c>
      <c r="C2673" s="131" t="s">
        <v>2</v>
      </c>
      <c r="D2673" s="132">
        <v>140.32</v>
      </c>
    </row>
    <row r="2674" spans="1:4" x14ac:dyDescent="0.25">
      <c r="A2674" s="131">
        <v>98621</v>
      </c>
      <c r="B2674" s="131" t="s">
        <v>1794</v>
      </c>
      <c r="C2674" s="131" t="s">
        <v>2</v>
      </c>
      <c r="D2674" s="132">
        <v>183.6</v>
      </c>
    </row>
    <row r="2675" spans="1:4" x14ac:dyDescent="0.25">
      <c r="A2675" s="131">
        <v>98622</v>
      </c>
      <c r="B2675" s="131" t="s">
        <v>1795</v>
      </c>
      <c r="C2675" s="131" t="s">
        <v>2</v>
      </c>
      <c r="D2675" s="132">
        <v>172.23</v>
      </c>
    </row>
    <row r="2676" spans="1:4" x14ac:dyDescent="0.25">
      <c r="A2676" s="131">
        <v>98623</v>
      </c>
      <c r="B2676" s="131" t="s">
        <v>1796</v>
      </c>
      <c r="C2676" s="131" t="s">
        <v>2</v>
      </c>
      <c r="D2676" s="132">
        <v>166.43</v>
      </c>
    </row>
    <row r="2677" spans="1:4" x14ac:dyDescent="0.25">
      <c r="A2677" s="131">
        <v>98624</v>
      </c>
      <c r="B2677" s="131" t="s">
        <v>1797</v>
      </c>
      <c r="C2677" s="131" t="s">
        <v>2</v>
      </c>
      <c r="D2677" s="132">
        <v>207.61</v>
      </c>
    </row>
    <row r="2678" spans="1:4" x14ac:dyDescent="0.25">
      <c r="A2678" s="131">
        <v>98625</v>
      </c>
      <c r="B2678" s="131" t="s">
        <v>1798</v>
      </c>
      <c r="C2678" s="131" t="s">
        <v>2</v>
      </c>
      <c r="D2678" s="132">
        <v>197.99</v>
      </c>
    </row>
    <row r="2679" spans="1:4" x14ac:dyDescent="0.25">
      <c r="A2679" s="131">
        <v>98626</v>
      </c>
      <c r="B2679" s="131" t="s">
        <v>1799</v>
      </c>
      <c r="C2679" s="131" t="s">
        <v>2</v>
      </c>
      <c r="D2679" s="132">
        <v>193</v>
      </c>
    </row>
    <row r="2680" spans="1:4" x14ac:dyDescent="0.25">
      <c r="A2680" s="131">
        <v>98655</v>
      </c>
      <c r="B2680" s="131" t="s">
        <v>1800</v>
      </c>
      <c r="C2680" s="131" t="s">
        <v>3</v>
      </c>
      <c r="D2680" s="132">
        <v>617.77</v>
      </c>
    </row>
    <row r="2681" spans="1:4" x14ac:dyDescent="0.25">
      <c r="A2681" s="131">
        <v>98656</v>
      </c>
      <c r="B2681" s="131" t="s">
        <v>1801</v>
      </c>
      <c r="C2681" s="131" t="s">
        <v>3</v>
      </c>
      <c r="D2681" s="132">
        <v>628.25</v>
      </c>
    </row>
    <row r="2682" spans="1:4" x14ac:dyDescent="0.25">
      <c r="A2682" s="131">
        <v>98657</v>
      </c>
      <c r="B2682" s="131" t="s">
        <v>1802</v>
      </c>
      <c r="C2682" s="131" t="s">
        <v>3</v>
      </c>
      <c r="D2682" s="132">
        <v>638.73</v>
      </c>
    </row>
    <row r="2683" spans="1:4" x14ac:dyDescent="0.25">
      <c r="A2683" s="131">
        <v>98658</v>
      </c>
      <c r="B2683" s="131" t="s">
        <v>1803</v>
      </c>
      <c r="C2683" s="131" t="s">
        <v>3</v>
      </c>
      <c r="D2683" s="132">
        <v>649.23</v>
      </c>
    </row>
    <row r="2684" spans="1:4" x14ac:dyDescent="0.25">
      <c r="A2684" s="131">
        <v>98659</v>
      </c>
      <c r="B2684" s="131" t="s">
        <v>1804</v>
      </c>
      <c r="C2684" s="131" t="s">
        <v>3</v>
      </c>
      <c r="D2684" s="132">
        <v>670.19</v>
      </c>
    </row>
    <row r="2685" spans="1:4" x14ac:dyDescent="0.25">
      <c r="A2685" s="131">
        <v>98746</v>
      </c>
      <c r="B2685" s="131" t="s">
        <v>1805</v>
      </c>
      <c r="C2685" s="131" t="s">
        <v>3</v>
      </c>
      <c r="D2685" s="132">
        <v>77.48</v>
      </c>
    </row>
    <row r="2686" spans="1:4" x14ac:dyDescent="0.25">
      <c r="A2686" s="131">
        <v>98749</v>
      </c>
      <c r="B2686" s="131" t="s">
        <v>1806</v>
      </c>
      <c r="C2686" s="131" t="s">
        <v>3</v>
      </c>
      <c r="D2686" s="132">
        <v>96.47</v>
      </c>
    </row>
    <row r="2687" spans="1:4" x14ac:dyDescent="0.25">
      <c r="A2687" s="131">
        <v>98750</v>
      </c>
      <c r="B2687" s="131" t="s">
        <v>1807</v>
      </c>
      <c r="C2687" s="131" t="s">
        <v>3</v>
      </c>
      <c r="D2687" s="132">
        <v>119.81</v>
      </c>
    </row>
    <row r="2688" spans="1:4" x14ac:dyDescent="0.25">
      <c r="A2688" s="131">
        <v>98751</v>
      </c>
      <c r="B2688" s="131" t="s">
        <v>1808</v>
      </c>
      <c r="C2688" s="131" t="s">
        <v>3</v>
      </c>
      <c r="D2688" s="132">
        <v>180.9</v>
      </c>
    </row>
    <row r="2689" spans="1:4" x14ac:dyDescent="0.25">
      <c r="A2689" s="131">
        <v>98752</v>
      </c>
      <c r="B2689" s="131" t="s">
        <v>1809</v>
      </c>
      <c r="C2689" s="131" t="s">
        <v>3</v>
      </c>
      <c r="D2689" s="132">
        <v>254.99</v>
      </c>
    </row>
    <row r="2690" spans="1:4" x14ac:dyDescent="0.25">
      <c r="A2690" s="131">
        <v>98753</v>
      </c>
      <c r="B2690" s="131" t="s">
        <v>1810</v>
      </c>
      <c r="C2690" s="131" t="s">
        <v>3</v>
      </c>
      <c r="D2690" s="132">
        <v>347.56</v>
      </c>
    </row>
    <row r="2691" spans="1:4" x14ac:dyDescent="0.25">
      <c r="A2691" s="131">
        <v>100763</v>
      </c>
      <c r="B2691" s="131" t="s">
        <v>16155</v>
      </c>
      <c r="C2691" s="131" t="s">
        <v>4</v>
      </c>
      <c r="D2691" s="132">
        <v>15.74</v>
      </c>
    </row>
    <row r="2692" spans="1:4" x14ac:dyDescent="0.25">
      <c r="A2692" s="131">
        <v>100764</v>
      </c>
      <c r="B2692" s="131" t="s">
        <v>16761</v>
      </c>
      <c r="C2692" s="131" t="s">
        <v>4</v>
      </c>
      <c r="D2692" s="132">
        <v>15.51</v>
      </c>
    </row>
    <row r="2693" spans="1:4" x14ac:dyDescent="0.25">
      <c r="A2693" s="131">
        <v>100765</v>
      </c>
      <c r="B2693" s="131" t="s">
        <v>16156</v>
      </c>
      <c r="C2693" s="131" t="s">
        <v>4</v>
      </c>
      <c r="D2693" s="132">
        <v>14.79</v>
      </c>
    </row>
    <row r="2694" spans="1:4" x14ac:dyDescent="0.25">
      <c r="A2694" s="131">
        <v>100766</v>
      </c>
      <c r="B2694" s="131" t="s">
        <v>16730</v>
      </c>
      <c r="C2694" s="131" t="s">
        <v>4</v>
      </c>
      <c r="D2694" s="132">
        <v>14.98</v>
      </c>
    </row>
    <row r="2695" spans="1:4" x14ac:dyDescent="0.25">
      <c r="A2695" s="131">
        <v>100767</v>
      </c>
      <c r="B2695" s="131" t="s">
        <v>16157</v>
      </c>
      <c r="C2695" s="131" t="s">
        <v>4</v>
      </c>
      <c r="D2695" s="132">
        <v>16.07</v>
      </c>
    </row>
    <row r="2696" spans="1:4" x14ac:dyDescent="0.25">
      <c r="A2696" s="131">
        <v>100768</v>
      </c>
      <c r="B2696" s="131" t="s">
        <v>16762</v>
      </c>
      <c r="C2696" s="131" t="s">
        <v>4</v>
      </c>
      <c r="D2696" s="132">
        <v>15.24</v>
      </c>
    </row>
    <row r="2697" spans="1:4" x14ac:dyDescent="0.25">
      <c r="A2697" s="131">
        <v>100769</v>
      </c>
      <c r="B2697" s="131" t="s">
        <v>16158</v>
      </c>
      <c r="C2697" s="131" t="s">
        <v>4</v>
      </c>
      <c r="D2697" s="132">
        <v>22.12</v>
      </c>
    </row>
    <row r="2698" spans="1:4" x14ac:dyDescent="0.25">
      <c r="A2698" s="131">
        <v>100770</v>
      </c>
      <c r="B2698" s="131" t="s">
        <v>16763</v>
      </c>
      <c r="C2698" s="131" t="s">
        <v>4</v>
      </c>
      <c r="D2698" s="132">
        <v>21.06</v>
      </c>
    </row>
    <row r="2699" spans="1:4" x14ac:dyDescent="0.25">
      <c r="A2699" s="131">
        <v>100771</v>
      </c>
      <c r="B2699" s="131" t="s">
        <v>16159</v>
      </c>
      <c r="C2699" s="131" t="s">
        <v>4</v>
      </c>
      <c r="D2699" s="132">
        <v>16.420000000000002</v>
      </c>
    </row>
    <row r="2700" spans="1:4" x14ac:dyDescent="0.25">
      <c r="A2700" s="131">
        <v>100772</v>
      </c>
      <c r="B2700" s="131" t="s">
        <v>16764</v>
      </c>
      <c r="C2700" s="131" t="s">
        <v>4</v>
      </c>
      <c r="D2700" s="132">
        <v>15.45</v>
      </c>
    </row>
    <row r="2701" spans="1:4" x14ac:dyDescent="0.25">
      <c r="A2701" s="131">
        <v>100773</v>
      </c>
      <c r="B2701" s="131" t="s">
        <v>16160</v>
      </c>
      <c r="C2701" s="131" t="s">
        <v>4</v>
      </c>
      <c r="D2701" s="132">
        <v>19.600000000000001</v>
      </c>
    </row>
    <row r="2702" spans="1:4" x14ac:dyDescent="0.25">
      <c r="A2702" s="131">
        <v>100774</v>
      </c>
      <c r="B2702" s="131" t="s">
        <v>16161</v>
      </c>
      <c r="C2702" s="131" t="s">
        <v>4</v>
      </c>
      <c r="D2702" s="132">
        <v>11.44</v>
      </c>
    </row>
    <row r="2703" spans="1:4" x14ac:dyDescent="0.25">
      <c r="A2703" s="131">
        <v>100775</v>
      </c>
      <c r="B2703" s="131" t="s">
        <v>16162</v>
      </c>
      <c r="C2703" s="131" t="s">
        <v>4</v>
      </c>
      <c r="D2703" s="132">
        <v>13.55</v>
      </c>
    </row>
    <row r="2704" spans="1:4" x14ac:dyDescent="0.25">
      <c r="A2704" s="131">
        <v>100776</v>
      </c>
      <c r="B2704" s="131" t="s">
        <v>16163</v>
      </c>
      <c r="C2704" s="131" t="s">
        <v>4</v>
      </c>
      <c r="D2704" s="132">
        <v>19.79</v>
      </c>
    </row>
    <row r="2705" spans="1:4" x14ac:dyDescent="0.25">
      <c r="A2705" s="131">
        <v>100777</v>
      </c>
      <c r="B2705" s="131" t="s">
        <v>16164</v>
      </c>
      <c r="C2705" s="131" t="s">
        <v>4</v>
      </c>
      <c r="D2705" s="132">
        <v>13.89</v>
      </c>
    </row>
    <row r="2706" spans="1:4" x14ac:dyDescent="0.25">
      <c r="A2706" s="131">
        <v>100778</v>
      </c>
      <c r="B2706" s="131" t="s">
        <v>16165</v>
      </c>
      <c r="C2706" s="131" t="s">
        <v>4</v>
      </c>
      <c r="D2706" s="132">
        <v>10.07</v>
      </c>
    </row>
    <row r="2707" spans="1:4" x14ac:dyDescent="0.25">
      <c r="A2707" s="131">
        <v>103795</v>
      </c>
      <c r="B2707" s="131" t="s">
        <v>15678</v>
      </c>
      <c r="C2707" s="131" t="s">
        <v>2</v>
      </c>
      <c r="D2707" s="132">
        <v>82.65</v>
      </c>
    </row>
    <row r="2708" spans="1:4" x14ac:dyDescent="0.25">
      <c r="A2708" s="131">
        <v>103796</v>
      </c>
      <c r="B2708" s="131" t="s">
        <v>15679</v>
      </c>
      <c r="C2708" s="131" t="s">
        <v>2</v>
      </c>
      <c r="D2708" s="132">
        <v>60.21</v>
      </c>
    </row>
    <row r="2709" spans="1:4" x14ac:dyDescent="0.25">
      <c r="A2709" s="131">
        <v>103797</v>
      </c>
      <c r="B2709" s="131" t="s">
        <v>15680</v>
      </c>
      <c r="C2709" s="131" t="s">
        <v>4</v>
      </c>
      <c r="D2709" s="132">
        <v>15.02</v>
      </c>
    </row>
    <row r="2710" spans="1:4" x14ac:dyDescent="0.25">
      <c r="A2710" s="131">
        <v>103798</v>
      </c>
      <c r="B2710" s="131" t="s">
        <v>15681</v>
      </c>
      <c r="C2710" s="131" t="s">
        <v>39</v>
      </c>
      <c r="D2710" s="132">
        <v>714.91</v>
      </c>
    </row>
    <row r="2711" spans="1:4" x14ac:dyDescent="0.25">
      <c r="A2711" s="131">
        <v>103799</v>
      </c>
      <c r="B2711" s="131" t="s">
        <v>15682</v>
      </c>
      <c r="C2711" s="131" t="s">
        <v>39</v>
      </c>
      <c r="D2711" s="132">
        <v>430.55</v>
      </c>
    </row>
    <row r="2712" spans="1:4" x14ac:dyDescent="0.25">
      <c r="A2712" s="131">
        <v>103800</v>
      </c>
      <c r="B2712" s="131" t="s">
        <v>15683</v>
      </c>
      <c r="C2712" s="131" t="s">
        <v>39</v>
      </c>
      <c r="D2712" s="132">
        <v>507.02</v>
      </c>
    </row>
    <row r="2713" spans="1:4" x14ac:dyDescent="0.25">
      <c r="A2713" s="131">
        <v>103801</v>
      </c>
      <c r="B2713" s="131" t="s">
        <v>15684</v>
      </c>
      <c r="C2713" s="131" t="s">
        <v>39</v>
      </c>
      <c r="D2713" s="132">
        <v>641.44000000000005</v>
      </c>
    </row>
    <row r="2714" spans="1:4" x14ac:dyDescent="0.25">
      <c r="A2714" s="131">
        <v>103925</v>
      </c>
      <c r="B2714" s="131" t="s">
        <v>15685</v>
      </c>
      <c r="C2714" s="131" t="s">
        <v>39</v>
      </c>
      <c r="D2714" s="133">
        <v>1708.7</v>
      </c>
    </row>
    <row r="2715" spans="1:4" x14ac:dyDescent="0.25">
      <c r="A2715" s="131">
        <v>103926</v>
      </c>
      <c r="B2715" s="131" t="s">
        <v>15686</v>
      </c>
      <c r="C2715" s="131" t="s">
        <v>39</v>
      </c>
      <c r="D2715" s="133">
        <v>1399.58</v>
      </c>
    </row>
    <row r="2716" spans="1:4" x14ac:dyDescent="0.25">
      <c r="A2716" s="131">
        <v>103928</v>
      </c>
      <c r="B2716" s="131" t="s">
        <v>15687</v>
      </c>
      <c r="C2716" s="131" t="s">
        <v>39</v>
      </c>
      <c r="D2716" s="132">
        <v>507.02</v>
      </c>
    </row>
    <row r="2717" spans="1:4" x14ac:dyDescent="0.25">
      <c r="A2717" s="131">
        <v>103929</v>
      </c>
      <c r="B2717" s="131" t="s">
        <v>15688</v>
      </c>
      <c r="C2717" s="131" t="s">
        <v>39</v>
      </c>
      <c r="D2717" s="133">
        <v>1243.5999999999999</v>
      </c>
    </row>
    <row r="2718" spans="1:4" x14ac:dyDescent="0.25">
      <c r="A2718" s="131">
        <v>103930</v>
      </c>
      <c r="B2718" s="131" t="s">
        <v>15689</v>
      </c>
      <c r="C2718" s="131" t="s">
        <v>39</v>
      </c>
      <c r="D2718" s="132">
        <v>776.09</v>
      </c>
    </row>
    <row r="2719" spans="1:4" x14ac:dyDescent="0.25">
      <c r="A2719" s="131">
        <v>103931</v>
      </c>
      <c r="B2719" s="131" t="s">
        <v>15690</v>
      </c>
      <c r="C2719" s="131" t="s">
        <v>39</v>
      </c>
      <c r="D2719" s="132">
        <v>573.21</v>
      </c>
    </row>
    <row r="2720" spans="1:4" x14ac:dyDescent="0.25">
      <c r="A2720" s="131">
        <v>103932</v>
      </c>
      <c r="B2720" s="131" t="s">
        <v>15691</v>
      </c>
      <c r="C2720" s="131" t="s">
        <v>39</v>
      </c>
      <c r="D2720" s="132">
        <v>543.49</v>
      </c>
    </row>
    <row r="2721" spans="1:4" x14ac:dyDescent="0.25">
      <c r="A2721" s="131">
        <v>103933</v>
      </c>
      <c r="B2721" s="131" t="s">
        <v>15692</v>
      </c>
      <c r="C2721" s="131" t="s">
        <v>39</v>
      </c>
      <c r="D2721" s="133">
        <v>1574.26</v>
      </c>
    </row>
    <row r="2722" spans="1:4" x14ac:dyDescent="0.25">
      <c r="A2722" s="131">
        <v>104466</v>
      </c>
      <c r="B2722" s="131" t="s">
        <v>16731</v>
      </c>
      <c r="C2722" s="131" t="s">
        <v>4</v>
      </c>
      <c r="D2722" s="132">
        <v>29.35</v>
      </c>
    </row>
    <row r="2723" spans="1:4" x14ac:dyDescent="0.25">
      <c r="A2723" s="131">
        <v>104467</v>
      </c>
      <c r="B2723" s="131" t="s">
        <v>16732</v>
      </c>
      <c r="C2723" s="131" t="s">
        <v>4</v>
      </c>
      <c r="D2723" s="132">
        <v>38.950000000000003</v>
      </c>
    </row>
    <row r="2724" spans="1:4" x14ac:dyDescent="0.25">
      <c r="A2724" s="131">
        <v>104468</v>
      </c>
      <c r="B2724" s="131" t="s">
        <v>16733</v>
      </c>
      <c r="C2724" s="131" t="s">
        <v>4</v>
      </c>
      <c r="D2724" s="132">
        <v>55.47</v>
      </c>
    </row>
    <row r="2725" spans="1:4" x14ac:dyDescent="0.25">
      <c r="A2725" s="131">
        <v>104469</v>
      </c>
      <c r="B2725" s="131" t="s">
        <v>16734</v>
      </c>
      <c r="C2725" s="131" t="s">
        <v>4</v>
      </c>
      <c r="D2725" s="132">
        <v>55.6</v>
      </c>
    </row>
    <row r="2726" spans="1:4" x14ac:dyDescent="0.25">
      <c r="A2726" s="131">
        <v>104470</v>
      </c>
      <c r="B2726" s="131" t="s">
        <v>16735</v>
      </c>
      <c r="C2726" s="131" t="s">
        <v>4</v>
      </c>
      <c r="D2726" s="132">
        <v>31.89</v>
      </c>
    </row>
    <row r="2727" spans="1:4" x14ac:dyDescent="0.25">
      <c r="A2727" s="131">
        <v>104471</v>
      </c>
      <c r="B2727" s="131" t="s">
        <v>16736</v>
      </c>
      <c r="C2727" s="131" t="s">
        <v>4</v>
      </c>
      <c r="D2727" s="132">
        <v>27.35</v>
      </c>
    </row>
    <row r="2728" spans="1:4" x14ac:dyDescent="0.25">
      <c r="A2728" s="131">
        <v>104472</v>
      </c>
      <c r="B2728" s="131" t="s">
        <v>16737</v>
      </c>
      <c r="C2728" s="131" t="s">
        <v>4</v>
      </c>
      <c r="D2728" s="132">
        <v>40.89</v>
      </c>
    </row>
    <row r="2729" spans="1:4" x14ac:dyDescent="0.25">
      <c r="A2729" s="131">
        <v>104483</v>
      </c>
      <c r="B2729" s="131" t="s">
        <v>16738</v>
      </c>
      <c r="C2729" s="131" t="s">
        <v>39</v>
      </c>
      <c r="D2729" s="133">
        <v>2164.11</v>
      </c>
    </row>
    <row r="2730" spans="1:4" x14ac:dyDescent="0.25">
      <c r="A2730" s="131">
        <v>104484</v>
      </c>
      <c r="B2730" s="131" t="s">
        <v>16739</v>
      </c>
      <c r="C2730" s="131" t="s">
        <v>39</v>
      </c>
      <c r="D2730" s="133">
        <v>3697.34</v>
      </c>
    </row>
    <row r="2731" spans="1:4" x14ac:dyDescent="0.25">
      <c r="A2731" s="131">
        <v>104485</v>
      </c>
      <c r="B2731" s="131" t="s">
        <v>16740</v>
      </c>
      <c r="C2731" s="131" t="s">
        <v>39</v>
      </c>
      <c r="D2731" s="133">
        <v>2906.7</v>
      </c>
    </row>
    <row r="2732" spans="1:4" x14ac:dyDescent="0.25">
      <c r="A2732" s="131">
        <v>104486</v>
      </c>
      <c r="B2732" s="131" t="s">
        <v>16741</v>
      </c>
      <c r="C2732" s="131" t="s">
        <v>39</v>
      </c>
      <c r="D2732" s="133">
        <v>3123.43</v>
      </c>
    </row>
    <row r="2733" spans="1:4" x14ac:dyDescent="0.25">
      <c r="A2733" s="131">
        <v>104487</v>
      </c>
      <c r="B2733" s="131" t="s">
        <v>16742</v>
      </c>
      <c r="C2733" s="131" t="s">
        <v>39</v>
      </c>
      <c r="D2733" s="133">
        <v>2525.25</v>
      </c>
    </row>
    <row r="2734" spans="1:4" x14ac:dyDescent="0.25">
      <c r="A2734" s="131">
        <v>104488</v>
      </c>
      <c r="B2734" s="131" t="s">
        <v>16743</v>
      </c>
      <c r="C2734" s="131" t="s">
        <v>39</v>
      </c>
      <c r="D2734" s="133">
        <v>2452.7800000000002</v>
      </c>
    </row>
    <row r="2735" spans="1:4" x14ac:dyDescent="0.25">
      <c r="A2735" s="131">
        <v>104489</v>
      </c>
      <c r="B2735" s="131" t="s">
        <v>16744</v>
      </c>
      <c r="C2735" s="131" t="s">
        <v>39</v>
      </c>
      <c r="D2735" s="133">
        <v>3907.75</v>
      </c>
    </row>
    <row r="2736" spans="1:4" x14ac:dyDescent="0.25">
      <c r="A2736" s="131">
        <v>104490</v>
      </c>
      <c r="B2736" s="131" t="s">
        <v>16745</v>
      </c>
      <c r="C2736" s="131" t="s">
        <v>39</v>
      </c>
      <c r="D2736" s="133">
        <v>2349.9899999999998</v>
      </c>
    </row>
    <row r="2737" spans="1:4" x14ac:dyDescent="0.25">
      <c r="A2737" s="131">
        <v>98562</v>
      </c>
      <c r="B2737" s="131" t="s">
        <v>29293</v>
      </c>
      <c r="C2737" s="131" t="s">
        <v>2</v>
      </c>
      <c r="D2737" s="132">
        <v>47.75</v>
      </c>
    </row>
    <row r="2738" spans="1:4" x14ac:dyDescent="0.25">
      <c r="A2738" s="131">
        <v>98555</v>
      </c>
      <c r="B2738" s="131" t="s">
        <v>29294</v>
      </c>
      <c r="C2738" s="131" t="s">
        <v>2</v>
      </c>
      <c r="D2738" s="132">
        <v>30.38</v>
      </c>
    </row>
    <row r="2739" spans="1:4" x14ac:dyDescent="0.25">
      <c r="A2739" s="131">
        <v>98556</v>
      </c>
      <c r="B2739" s="131" t="s">
        <v>29295</v>
      </c>
      <c r="C2739" s="131" t="s">
        <v>2</v>
      </c>
      <c r="D2739" s="132">
        <v>55.06</v>
      </c>
    </row>
    <row r="2740" spans="1:4" x14ac:dyDescent="0.25">
      <c r="A2740" s="131">
        <v>98558</v>
      </c>
      <c r="B2740" s="131" t="s">
        <v>29296</v>
      </c>
      <c r="C2740" s="131" t="s">
        <v>15645</v>
      </c>
      <c r="D2740" s="132">
        <v>8.98</v>
      </c>
    </row>
    <row r="2741" spans="1:4" x14ac:dyDescent="0.25">
      <c r="A2741" s="131">
        <v>98559</v>
      </c>
      <c r="B2741" s="131" t="s">
        <v>29297</v>
      </c>
      <c r="C2741" s="131" t="s">
        <v>3</v>
      </c>
      <c r="D2741" s="132">
        <v>4.53</v>
      </c>
    </row>
    <row r="2742" spans="1:4" x14ac:dyDescent="0.25">
      <c r="A2742" s="131">
        <v>98546</v>
      </c>
      <c r="B2742" s="131" t="s">
        <v>29298</v>
      </c>
      <c r="C2742" s="131" t="s">
        <v>2</v>
      </c>
      <c r="D2742" s="132">
        <v>111.49</v>
      </c>
    </row>
    <row r="2743" spans="1:4" x14ac:dyDescent="0.25">
      <c r="A2743" s="131">
        <v>98547</v>
      </c>
      <c r="B2743" s="131" t="s">
        <v>29299</v>
      </c>
      <c r="C2743" s="131" t="s">
        <v>2</v>
      </c>
      <c r="D2743" s="132">
        <v>186.56</v>
      </c>
    </row>
    <row r="2744" spans="1:4" x14ac:dyDescent="0.25">
      <c r="A2744" s="131">
        <v>98553</v>
      </c>
      <c r="B2744" s="131" t="s">
        <v>29300</v>
      </c>
      <c r="C2744" s="131" t="s">
        <v>2</v>
      </c>
      <c r="D2744" s="132">
        <v>173.61</v>
      </c>
    </row>
    <row r="2745" spans="1:4" x14ac:dyDescent="0.25">
      <c r="A2745" s="131">
        <v>98554</v>
      </c>
      <c r="B2745" s="131" t="s">
        <v>29301</v>
      </c>
      <c r="C2745" s="131" t="s">
        <v>2</v>
      </c>
      <c r="D2745" s="132">
        <v>44.95</v>
      </c>
    </row>
    <row r="2746" spans="1:4" x14ac:dyDescent="0.25">
      <c r="A2746" s="131">
        <v>98557</v>
      </c>
      <c r="B2746" s="131" t="s">
        <v>29302</v>
      </c>
      <c r="C2746" s="131" t="s">
        <v>2</v>
      </c>
      <c r="D2746" s="132">
        <v>40.1</v>
      </c>
    </row>
    <row r="2747" spans="1:4" x14ac:dyDescent="0.25">
      <c r="A2747" s="131">
        <v>98563</v>
      </c>
      <c r="B2747" s="131" t="s">
        <v>29303</v>
      </c>
      <c r="C2747" s="131" t="s">
        <v>2</v>
      </c>
      <c r="D2747" s="132">
        <v>35.86</v>
      </c>
    </row>
    <row r="2748" spans="1:4" x14ac:dyDescent="0.25">
      <c r="A2748" s="131">
        <v>98564</v>
      </c>
      <c r="B2748" s="131" t="s">
        <v>29304</v>
      </c>
      <c r="C2748" s="131" t="s">
        <v>2</v>
      </c>
      <c r="D2748" s="132">
        <v>47.65</v>
      </c>
    </row>
    <row r="2749" spans="1:4" x14ac:dyDescent="0.25">
      <c r="A2749" s="131">
        <v>98565</v>
      </c>
      <c r="B2749" s="131" t="s">
        <v>29305</v>
      </c>
      <c r="C2749" s="131" t="s">
        <v>2</v>
      </c>
      <c r="D2749" s="132">
        <v>51.17</v>
      </c>
    </row>
    <row r="2750" spans="1:4" x14ac:dyDescent="0.25">
      <c r="A2750" s="131">
        <v>98566</v>
      </c>
      <c r="B2750" s="131" t="s">
        <v>29306</v>
      </c>
      <c r="C2750" s="131" t="s">
        <v>2</v>
      </c>
      <c r="D2750" s="132">
        <v>62.97</v>
      </c>
    </row>
    <row r="2751" spans="1:4" x14ac:dyDescent="0.25">
      <c r="A2751" s="131">
        <v>98567</v>
      </c>
      <c r="B2751" s="131" t="s">
        <v>29307</v>
      </c>
      <c r="C2751" s="131" t="s">
        <v>2</v>
      </c>
      <c r="D2751" s="132">
        <v>65.7</v>
      </c>
    </row>
    <row r="2752" spans="1:4" x14ac:dyDescent="0.25">
      <c r="A2752" s="131">
        <v>98568</v>
      </c>
      <c r="B2752" s="131" t="s">
        <v>29308</v>
      </c>
      <c r="C2752" s="131" t="s">
        <v>2</v>
      </c>
      <c r="D2752" s="132">
        <v>77.489999999999995</v>
      </c>
    </row>
    <row r="2753" spans="1:4" x14ac:dyDescent="0.25">
      <c r="A2753" s="131">
        <v>98569</v>
      </c>
      <c r="B2753" s="131" t="s">
        <v>29309</v>
      </c>
      <c r="C2753" s="131" t="s">
        <v>2</v>
      </c>
      <c r="D2753" s="132">
        <v>81.02</v>
      </c>
    </row>
    <row r="2754" spans="1:4" x14ac:dyDescent="0.25">
      <c r="A2754" s="131">
        <v>98570</v>
      </c>
      <c r="B2754" s="131" t="s">
        <v>29310</v>
      </c>
      <c r="C2754" s="131" t="s">
        <v>2</v>
      </c>
      <c r="D2754" s="132">
        <v>92.82</v>
      </c>
    </row>
    <row r="2755" spans="1:4" x14ac:dyDescent="0.25">
      <c r="A2755" s="131">
        <v>98571</v>
      </c>
      <c r="B2755" s="131" t="s">
        <v>29311</v>
      </c>
      <c r="C2755" s="131" t="s">
        <v>2</v>
      </c>
      <c r="D2755" s="132">
        <v>46.21</v>
      </c>
    </row>
    <row r="2756" spans="1:4" x14ac:dyDescent="0.25">
      <c r="A2756" s="131">
        <v>98572</v>
      </c>
      <c r="B2756" s="131" t="s">
        <v>29312</v>
      </c>
      <c r="C2756" s="131" t="s">
        <v>2</v>
      </c>
      <c r="D2756" s="132">
        <v>56.75</v>
      </c>
    </row>
    <row r="2757" spans="1:4" x14ac:dyDescent="0.25">
      <c r="A2757" s="131">
        <v>98573</v>
      </c>
      <c r="B2757" s="131" t="s">
        <v>29313</v>
      </c>
      <c r="C2757" s="131" t="s">
        <v>2</v>
      </c>
      <c r="D2757" s="132">
        <v>68</v>
      </c>
    </row>
    <row r="2758" spans="1:4" x14ac:dyDescent="0.25">
      <c r="A2758" s="131">
        <v>91831</v>
      </c>
      <c r="B2758" s="131" t="s">
        <v>21118</v>
      </c>
      <c r="C2758" s="131" t="s">
        <v>3</v>
      </c>
      <c r="D2758" s="132">
        <v>16.11</v>
      </c>
    </row>
    <row r="2759" spans="1:4" x14ac:dyDescent="0.25">
      <c r="A2759" s="131">
        <v>91833</v>
      </c>
      <c r="B2759" s="131" t="s">
        <v>21119</v>
      </c>
      <c r="C2759" s="131" t="s">
        <v>3</v>
      </c>
      <c r="D2759" s="132">
        <v>16.72</v>
      </c>
    </row>
    <row r="2760" spans="1:4" x14ac:dyDescent="0.25">
      <c r="A2760" s="131">
        <v>91834</v>
      </c>
      <c r="B2760" s="131" t="s">
        <v>21120</v>
      </c>
      <c r="C2760" s="131" t="s">
        <v>3</v>
      </c>
      <c r="D2760" s="132">
        <v>16.89</v>
      </c>
    </row>
    <row r="2761" spans="1:4" x14ac:dyDescent="0.25">
      <c r="A2761" s="131">
        <v>91835</v>
      </c>
      <c r="B2761" s="131" t="s">
        <v>21121</v>
      </c>
      <c r="C2761" s="131" t="s">
        <v>3</v>
      </c>
      <c r="D2761" s="132">
        <v>18.46</v>
      </c>
    </row>
    <row r="2762" spans="1:4" x14ac:dyDescent="0.25">
      <c r="A2762" s="131">
        <v>91836</v>
      </c>
      <c r="B2762" s="131" t="s">
        <v>21122</v>
      </c>
      <c r="C2762" s="131" t="s">
        <v>3</v>
      </c>
      <c r="D2762" s="132">
        <v>19.73</v>
      </c>
    </row>
    <row r="2763" spans="1:4" x14ac:dyDescent="0.25">
      <c r="A2763" s="131">
        <v>91837</v>
      </c>
      <c r="B2763" s="131" t="s">
        <v>21123</v>
      </c>
      <c r="C2763" s="131" t="s">
        <v>3</v>
      </c>
      <c r="D2763" s="132">
        <v>23.41</v>
      </c>
    </row>
    <row r="2764" spans="1:4" x14ac:dyDescent="0.25">
      <c r="A2764" s="131">
        <v>91839</v>
      </c>
      <c r="B2764" s="131" t="s">
        <v>21124</v>
      </c>
      <c r="C2764" s="131" t="s">
        <v>3</v>
      </c>
      <c r="D2764" s="132">
        <v>17.760000000000002</v>
      </c>
    </row>
    <row r="2765" spans="1:4" x14ac:dyDescent="0.25">
      <c r="A2765" s="131">
        <v>91840</v>
      </c>
      <c r="B2765" s="131" t="s">
        <v>21125</v>
      </c>
      <c r="C2765" s="131" t="s">
        <v>3</v>
      </c>
      <c r="D2765" s="132">
        <v>20.29</v>
      </c>
    </row>
    <row r="2766" spans="1:4" x14ac:dyDescent="0.25">
      <c r="A2766" s="131">
        <v>91841</v>
      </c>
      <c r="B2766" s="131" t="s">
        <v>21126</v>
      </c>
      <c r="C2766" s="131" t="s">
        <v>3</v>
      </c>
      <c r="D2766" s="132">
        <v>19.559999999999999</v>
      </c>
    </row>
    <row r="2767" spans="1:4" x14ac:dyDescent="0.25">
      <c r="A2767" s="131">
        <v>91842</v>
      </c>
      <c r="B2767" s="131" t="s">
        <v>21127</v>
      </c>
      <c r="C2767" s="131" t="s">
        <v>3</v>
      </c>
      <c r="D2767" s="132">
        <v>5.85</v>
      </c>
    </row>
    <row r="2768" spans="1:4" x14ac:dyDescent="0.25">
      <c r="A2768" s="131">
        <v>91843</v>
      </c>
      <c r="B2768" s="131" t="s">
        <v>21128</v>
      </c>
      <c r="C2768" s="131" t="s">
        <v>3</v>
      </c>
      <c r="D2768" s="132">
        <v>6.46</v>
      </c>
    </row>
    <row r="2769" spans="1:4" x14ac:dyDescent="0.25">
      <c r="A2769" s="131">
        <v>91844</v>
      </c>
      <c r="B2769" s="131" t="s">
        <v>21129</v>
      </c>
      <c r="C2769" s="131" t="s">
        <v>3</v>
      </c>
      <c r="D2769" s="132">
        <v>6.58</v>
      </c>
    </row>
    <row r="2770" spans="1:4" x14ac:dyDescent="0.25">
      <c r="A2770" s="131">
        <v>91845</v>
      </c>
      <c r="B2770" s="131" t="s">
        <v>21130</v>
      </c>
      <c r="C2770" s="131" t="s">
        <v>3</v>
      </c>
      <c r="D2770" s="132">
        <v>8.15</v>
      </c>
    </row>
    <row r="2771" spans="1:4" x14ac:dyDescent="0.25">
      <c r="A2771" s="131">
        <v>91846</v>
      </c>
      <c r="B2771" s="131" t="s">
        <v>21131</v>
      </c>
      <c r="C2771" s="131" t="s">
        <v>3</v>
      </c>
      <c r="D2771" s="132">
        <v>9.4700000000000006</v>
      </c>
    </row>
    <row r="2772" spans="1:4" x14ac:dyDescent="0.25">
      <c r="A2772" s="131">
        <v>91847</v>
      </c>
      <c r="B2772" s="131" t="s">
        <v>21132</v>
      </c>
      <c r="C2772" s="131" t="s">
        <v>3</v>
      </c>
      <c r="D2772" s="132">
        <v>13.15</v>
      </c>
    </row>
    <row r="2773" spans="1:4" x14ac:dyDescent="0.25">
      <c r="A2773" s="131">
        <v>91849</v>
      </c>
      <c r="B2773" s="131" t="s">
        <v>21133</v>
      </c>
      <c r="C2773" s="131" t="s">
        <v>3</v>
      </c>
      <c r="D2773" s="132">
        <v>7.5</v>
      </c>
    </row>
    <row r="2774" spans="1:4" x14ac:dyDescent="0.25">
      <c r="A2774" s="131">
        <v>91850</v>
      </c>
      <c r="B2774" s="131" t="s">
        <v>21134</v>
      </c>
      <c r="C2774" s="131" t="s">
        <v>3</v>
      </c>
      <c r="D2774" s="132">
        <v>9.99</v>
      </c>
    </row>
    <row r="2775" spans="1:4" x14ac:dyDescent="0.25">
      <c r="A2775" s="131">
        <v>91851</v>
      </c>
      <c r="B2775" s="131" t="s">
        <v>21135</v>
      </c>
      <c r="C2775" s="131" t="s">
        <v>3</v>
      </c>
      <c r="D2775" s="132">
        <v>9.26</v>
      </c>
    </row>
    <row r="2776" spans="1:4" x14ac:dyDescent="0.25">
      <c r="A2776" s="131">
        <v>91852</v>
      </c>
      <c r="B2776" s="131" t="s">
        <v>21136</v>
      </c>
      <c r="C2776" s="131" t="s">
        <v>3</v>
      </c>
      <c r="D2776" s="132">
        <v>8.74</v>
      </c>
    </row>
    <row r="2777" spans="1:4" x14ac:dyDescent="0.25">
      <c r="A2777" s="131">
        <v>91853</v>
      </c>
      <c r="B2777" s="131" t="s">
        <v>21137</v>
      </c>
      <c r="C2777" s="131" t="s">
        <v>3</v>
      </c>
      <c r="D2777" s="132">
        <v>9.31</v>
      </c>
    </row>
    <row r="2778" spans="1:4" x14ac:dyDescent="0.25">
      <c r="A2778" s="131">
        <v>91854</v>
      </c>
      <c r="B2778" s="131" t="s">
        <v>21138</v>
      </c>
      <c r="C2778" s="131" t="s">
        <v>3</v>
      </c>
      <c r="D2778" s="132">
        <v>9.4600000000000009</v>
      </c>
    </row>
    <row r="2779" spans="1:4" x14ac:dyDescent="0.25">
      <c r="A2779" s="131">
        <v>91855</v>
      </c>
      <c r="B2779" s="131" t="s">
        <v>21139</v>
      </c>
      <c r="C2779" s="131" t="s">
        <v>3</v>
      </c>
      <c r="D2779" s="132">
        <v>10.92</v>
      </c>
    </row>
    <row r="2780" spans="1:4" x14ac:dyDescent="0.25">
      <c r="A2780" s="131">
        <v>91856</v>
      </c>
      <c r="B2780" s="131" t="s">
        <v>21140</v>
      </c>
      <c r="C2780" s="131" t="s">
        <v>3</v>
      </c>
      <c r="D2780" s="132">
        <v>12.17</v>
      </c>
    </row>
    <row r="2781" spans="1:4" x14ac:dyDescent="0.25">
      <c r="A2781" s="131">
        <v>91857</v>
      </c>
      <c r="B2781" s="131" t="s">
        <v>21141</v>
      </c>
      <c r="C2781" s="131" t="s">
        <v>3</v>
      </c>
      <c r="D2781" s="132">
        <v>15.57</v>
      </c>
    </row>
    <row r="2782" spans="1:4" x14ac:dyDescent="0.25">
      <c r="A2782" s="131">
        <v>91859</v>
      </c>
      <c r="B2782" s="131" t="s">
        <v>21142</v>
      </c>
      <c r="C2782" s="131" t="s">
        <v>3</v>
      </c>
      <c r="D2782" s="132">
        <v>10.35</v>
      </c>
    </row>
    <row r="2783" spans="1:4" x14ac:dyDescent="0.25">
      <c r="A2783" s="131">
        <v>91860</v>
      </c>
      <c r="B2783" s="131" t="s">
        <v>21143</v>
      </c>
      <c r="C2783" s="131" t="s">
        <v>3</v>
      </c>
      <c r="D2783" s="132">
        <v>12.73</v>
      </c>
    </row>
    <row r="2784" spans="1:4" x14ac:dyDescent="0.25">
      <c r="A2784" s="131">
        <v>91861</v>
      </c>
      <c r="B2784" s="131" t="s">
        <v>21144</v>
      </c>
      <c r="C2784" s="131" t="s">
        <v>3</v>
      </c>
      <c r="D2784" s="132">
        <v>12.05</v>
      </c>
    </row>
    <row r="2785" spans="1:4" x14ac:dyDescent="0.25">
      <c r="A2785" s="131">
        <v>91862</v>
      </c>
      <c r="B2785" s="131" t="s">
        <v>21145</v>
      </c>
      <c r="C2785" s="131" t="s">
        <v>3</v>
      </c>
      <c r="D2785" s="132">
        <v>9.48</v>
      </c>
    </row>
    <row r="2786" spans="1:4" x14ac:dyDescent="0.25">
      <c r="A2786" s="131">
        <v>91863</v>
      </c>
      <c r="B2786" s="131" t="s">
        <v>21146</v>
      </c>
      <c r="C2786" s="131" t="s">
        <v>3</v>
      </c>
      <c r="D2786" s="132">
        <v>11.2</v>
      </c>
    </row>
    <row r="2787" spans="1:4" x14ac:dyDescent="0.25">
      <c r="A2787" s="131">
        <v>91864</v>
      </c>
      <c r="B2787" s="131" t="s">
        <v>21147</v>
      </c>
      <c r="C2787" s="131" t="s">
        <v>3</v>
      </c>
      <c r="D2787" s="132">
        <v>15.17</v>
      </c>
    </row>
    <row r="2788" spans="1:4" x14ac:dyDescent="0.25">
      <c r="A2788" s="131">
        <v>91865</v>
      </c>
      <c r="B2788" s="131" t="s">
        <v>21148</v>
      </c>
      <c r="C2788" s="131" t="s">
        <v>3</v>
      </c>
      <c r="D2788" s="132">
        <v>19.07</v>
      </c>
    </row>
    <row r="2789" spans="1:4" x14ac:dyDescent="0.25">
      <c r="A2789" s="131">
        <v>91866</v>
      </c>
      <c r="B2789" s="131" t="s">
        <v>21149</v>
      </c>
      <c r="C2789" s="131" t="s">
        <v>3</v>
      </c>
      <c r="D2789" s="132">
        <v>8.26</v>
      </c>
    </row>
    <row r="2790" spans="1:4" x14ac:dyDescent="0.25">
      <c r="A2790" s="131">
        <v>91867</v>
      </c>
      <c r="B2790" s="131" t="s">
        <v>21150</v>
      </c>
      <c r="C2790" s="131" t="s">
        <v>3</v>
      </c>
      <c r="D2790" s="132">
        <v>10</v>
      </c>
    </row>
    <row r="2791" spans="1:4" x14ac:dyDescent="0.25">
      <c r="A2791" s="131">
        <v>91868</v>
      </c>
      <c r="B2791" s="131" t="s">
        <v>21151</v>
      </c>
      <c r="C2791" s="131" t="s">
        <v>3</v>
      </c>
      <c r="D2791" s="132">
        <v>13.98</v>
      </c>
    </row>
    <row r="2792" spans="1:4" x14ac:dyDescent="0.25">
      <c r="A2792" s="131">
        <v>91869</v>
      </c>
      <c r="B2792" s="131" t="s">
        <v>21152</v>
      </c>
      <c r="C2792" s="131" t="s">
        <v>3</v>
      </c>
      <c r="D2792" s="132">
        <v>17.82</v>
      </c>
    </row>
    <row r="2793" spans="1:4" x14ac:dyDescent="0.25">
      <c r="A2793" s="131">
        <v>91870</v>
      </c>
      <c r="B2793" s="131" t="s">
        <v>21153</v>
      </c>
      <c r="C2793" s="131" t="s">
        <v>3</v>
      </c>
      <c r="D2793" s="132">
        <v>12.37</v>
      </c>
    </row>
    <row r="2794" spans="1:4" x14ac:dyDescent="0.25">
      <c r="A2794" s="131">
        <v>91871</v>
      </c>
      <c r="B2794" s="131" t="s">
        <v>21154</v>
      </c>
      <c r="C2794" s="131" t="s">
        <v>3</v>
      </c>
      <c r="D2794" s="132">
        <v>14.1</v>
      </c>
    </row>
    <row r="2795" spans="1:4" x14ac:dyDescent="0.25">
      <c r="A2795" s="131">
        <v>91872</v>
      </c>
      <c r="B2795" s="131" t="s">
        <v>21155</v>
      </c>
      <c r="C2795" s="131" t="s">
        <v>3</v>
      </c>
      <c r="D2795" s="132">
        <v>18.07</v>
      </c>
    </row>
    <row r="2796" spans="1:4" x14ac:dyDescent="0.25">
      <c r="A2796" s="131">
        <v>91873</v>
      </c>
      <c r="B2796" s="131" t="s">
        <v>21156</v>
      </c>
      <c r="C2796" s="131" t="s">
        <v>3</v>
      </c>
      <c r="D2796" s="132">
        <v>21.91</v>
      </c>
    </row>
    <row r="2797" spans="1:4" x14ac:dyDescent="0.25">
      <c r="A2797" s="131">
        <v>93008</v>
      </c>
      <c r="B2797" s="131" t="s">
        <v>5599</v>
      </c>
      <c r="C2797" s="131" t="s">
        <v>3</v>
      </c>
      <c r="D2797" s="132">
        <v>18.649999999999999</v>
      </c>
    </row>
    <row r="2798" spans="1:4" x14ac:dyDescent="0.25">
      <c r="A2798" s="131">
        <v>93009</v>
      </c>
      <c r="B2798" s="131" t="s">
        <v>5600</v>
      </c>
      <c r="C2798" s="131" t="s">
        <v>3</v>
      </c>
      <c r="D2798" s="132">
        <v>27.77</v>
      </c>
    </row>
    <row r="2799" spans="1:4" x14ac:dyDescent="0.25">
      <c r="A2799" s="131">
        <v>93010</v>
      </c>
      <c r="B2799" s="131" t="s">
        <v>5601</v>
      </c>
      <c r="C2799" s="131" t="s">
        <v>3</v>
      </c>
      <c r="D2799" s="132">
        <v>38.83</v>
      </c>
    </row>
    <row r="2800" spans="1:4" x14ac:dyDescent="0.25">
      <c r="A2800" s="131">
        <v>93011</v>
      </c>
      <c r="B2800" s="131" t="s">
        <v>5602</v>
      </c>
      <c r="C2800" s="131" t="s">
        <v>3</v>
      </c>
      <c r="D2800" s="132">
        <v>47.58</v>
      </c>
    </row>
    <row r="2801" spans="1:4" x14ac:dyDescent="0.25">
      <c r="A2801" s="131">
        <v>93012</v>
      </c>
      <c r="B2801" s="131" t="s">
        <v>5603</v>
      </c>
      <c r="C2801" s="131" t="s">
        <v>3</v>
      </c>
      <c r="D2801" s="132">
        <v>72.16</v>
      </c>
    </row>
    <row r="2802" spans="1:4" x14ac:dyDescent="0.25">
      <c r="A2802" s="131">
        <v>95726</v>
      </c>
      <c r="B2802" s="131" t="s">
        <v>16166</v>
      </c>
      <c r="C2802" s="131" t="s">
        <v>3</v>
      </c>
      <c r="D2802" s="132">
        <v>15.09</v>
      </c>
    </row>
    <row r="2803" spans="1:4" x14ac:dyDescent="0.25">
      <c r="A2803" s="131">
        <v>95727</v>
      </c>
      <c r="B2803" s="131" t="s">
        <v>16167</v>
      </c>
      <c r="C2803" s="131" t="s">
        <v>3</v>
      </c>
      <c r="D2803" s="132">
        <v>18.64</v>
      </c>
    </row>
    <row r="2804" spans="1:4" x14ac:dyDescent="0.25">
      <c r="A2804" s="131">
        <v>95728</v>
      </c>
      <c r="B2804" s="131" t="s">
        <v>16168</v>
      </c>
      <c r="C2804" s="131" t="s">
        <v>3</v>
      </c>
      <c r="D2804" s="132">
        <v>24.42</v>
      </c>
    </row>
    <row r="2805" spans="1:4" x14ac:dyDescent="0.25">
      <c r="A2805" s="131">
        <v>97667</v>
      </c>
      <c r="B2805" s="131" t="s">
        <v>5604</v>
      </c>
      <c r="C2805" s="131" t="s">
        <v>3</v>
      </c>
      <c r="D2805" s="132">
        <v>8.86</v>
      </c>
    </row>
    <row r="2806" spans="1:4" x14ac:dyDescent="0.25">
      <c r="A2806" s="131">
        <v>97668</v>
      </c>
      <c r="B2806" s="131" t="s">
        <v>5605</v>
      </c>
      <c r="C2806" s="131" t="s">
        <v>3</v>
      </c>
      <c r="D2806" s="132">
        <v>12.63</v>
      </c>
    </row>
    <row r="2807" spans="1:4" x14ac:dyDescent="0.25">
      <c r="A2807" s="131">
        <v>97669</v>
      </c>
      <c r="B2807" s="131" t="s">
        <v>5606</v>
      </c>
      <c r="C2807" s="131" t="s">
        <v>3</v>
      </c>
      <c r="D2807" s="132">
        <v>18.62</v>
      </c>
    </row>
    <row r="2808" spans="1:4" x14ac:dyDescent="0.25">
      <c r="A2808" s="131">
        <v>97670</v>
      </c>
      <c r="B2808" s="131" t="s">
        <v>5607</v>
      </c>
      <c r="C2808" s="131" t="s">
        <v>3</v>
      </c>
      <c r="D2808" s="132">
        <v>24.04</v>
      </c>
    </row>
    <row r="2809" spans="1:4" x14ac:dyDescent="0.25">
      <c r="A2809" s="131">
        <v>91874</v>
      </c>
      <c r="B2809" s="131" t="s">
        <v>21157</v>
      </c>
      <c r="C2809" s="131" t="s">
        <v>15645</v>
      </c>
      <c r="D2809" s="132">
        <v>6.88</v>
      </c>
    </row>
    <row r="2810" spans="1:4" x14ac:dyDescent="0.25">
      <c r="A2810" s="131">
        <v>91875</v>
      </c>
      <c r="B2810" s="131" t="s">
        <v>21158</v>
      </c>
      <c r="C2810" s="131" t="s">
        <v>15645</v>
      </c>
      <c r="D2810" s="132">
        <v>8.07</v>
      </c>
    </row>
    <row r="2811" spans="1:4" x14ac:dyDescent="0.25">
      <c r="A2811" s="131">
        <v>91876</v>
      </c>
      <c r="B2811" s="131" t="s">
        <v>21159</v>
      </c>
      <c r="C2811" s="131" t="s">
        <v>15645</v>
      </c>
      <c r="D2811" s="132">
        <v>9.7100000000000009</v>
      </c>
    </row>
    <row r="2812" spans="1:4" x14ac:dyDescent="0.25">
      <c r="A2812" s="131">
        <v>91877</v>
      </c>
      <c r="B2812" s="131" t="s">
        <v>21160</v>
      </c>
      <c r="C2812" s="131" t="s">
        <v>15645</v>
      </c>
      <c r="D2812" s="132">
        <v>11.96</v>
      </c>
    </row>
    <row r="2813" spans="1:4" x14ac:dyDescent="0.25">
      <c r="A2813" s="131">
        <v>91878</v>
      </c>
      <c r="B2813" s="131" t="s">
        <v>21161</v>
      </c>
      <c r="C2813" s="131" t="s">
        <v>15645</v>
      </c>
      <c r="D2813" s="132">
        <v>5.42</v>
      </c>
    </row>
    <row r="2814" spans="1:4" x14ac:dyDescent="0.25">
      <c r="A2814" s="131">
        <v>91879</v>
      </c>
      <c r="B2814" s="131" t="s">
        <v>21162</v>
      </c>
      <c r="C2814" s="131" t="s">
        <v>15645</v>
      </c>
      <c r="D2814" s="132">
        <v>6.62</v>
      </c>
    </row>
    <row r="2815" spans="1:4" x14ac:dyDescent="0.25">
      <c r="A2815" s="131">
        <v>91880</v>
      </c>
      <c r="B2815" s="131" t="s">
        <v>21163</v>
      </c>
      <c r="C2815" s="131" t="s">
        <v>15645</v>
      </c>
      <c r="D2815" s="132">
        <v>8.26</v>
      </c>
    </row>
    <row r="2816" spans="1:4" x14ac:dyDescent="0.25">
      <c r="A2816" s="131">
        <v>91881</v>
      </c>
      <c r="B2816" s="131" t="s">
        <v>21164</v>
      </c>
      <c r="C2816" s="131" t="s">
        <v>15645</v>
      </c>
      <c r="D2816" s="132">
        <v>10.51</v>
      </c>
    </row>
    <row r="2817" spans="1:4" x14ac:dyDescent="0.25">
      <c r="A2817" s="131">
        <v>91882</v>
      </c>
      <c r="B2817" s="131" t="s">
        <v>21165</v>
      </c>
      <c r="C2817" s="131" t="s">
        <v>15645</v>
      </c>
      <c r="D2817" s="132">
        <v>9.8699999999999992</v>
      </c>
    </row>
    <row r="2818" spans="1:4" x14ac:dyDescent="0.25">
      <c r="A2818" s="131">
        <v>91884</v>
      </c>
      <c r="B2818" s="131" t="s">
        <v>21166</v>
      </c>
      <c r="C2818" s="131" t="s">
        <v>15645</v>
      </c>
      <c r="D2818" s="132">
        <v>11.07</v>
      </c>
    </row>
    <row r="2819" spans="1:4" x14ac:dyDescent="0.25">
      <c r="A2819" s="131">
        <v>91885</v>
      </c>
      <c r="B2819" s="131" t="s">
        <v>21167</v>
      </c>
      <c r="C2819" s="131" t="s">
        <v>15645</v>
      </c>
      <c r="D2819" s="132">
        <v>12.66</v>
      </c>
    </row>
    <row r="2820" spans="1:4" x14ac:dyDescent="0.25">
      <c r="A2820" s="131">
        <v>91886</v>
      </c>
      <c r="B2820" s="131" t="s">
        <v>21168</v>
      </c>
      <c r="C2820" s="131" t="s">
        <v>15645</v>
      </c>
      <c r="D2820" s="132">
        <v>14.86</v>
      </c>
    </row>
    <row r="2821" spans="1:4" x14ac:dyDescent="0.25">
      <c r="A2821" s="131">
        <v>91887</v>
      </c>
      <c r="B2821" s="131" t="s">
        <v>21169</v>
      </c>
      <c r="C2821" s="131" t="s">
        <v>15645</v>
      </c>
      <c r="D2821" s="132">
        <v>11.9</v>
      </c>
    </row>
    <row r="2822" spans="1:4" x14ac:dyDescent="0.25">
      <c r="A2822" s="131">
        <v>91889</v>
      </c>
      <c r="B2822" s="131" t="s">
        <v>21170</v>
      </c>
      <c r="C2822" s="131" t="s">
        <v>15645</v>
      </c>
      <c r="D2822" s="132">
        <v>11.59</v>
      </c>
    </row>
    <row r="2823" spans="1:4" x14ac:dyDescent="0.25">
      <c r="A2823" s="131">
        <v>91890</v>
      </c>
      <c r="B2823" s="131" t="s">
        <v>21171</v>
      </c>
      <c r="C2823" s="131" t="s">
        <v>15645</v>
      </c>
      <c r="D2823" s="132">
        <v>13.14</v>
      </c>
    </row>
    <row r="2824" spans="1:4" x14ac:dyDescent="0.25">
      <c r="A2824" s="131">
        <v>91892</v>
      </c>
      <c r="B2824" s="131" t="s">
        <v>21172</v>
      </c>
      <c r="C2824" s="131" t="s">
        <v>15645</v>
      </c>
      <c r="D2824" s="132">
        <v>15.18</v>
      </c>
    </row>
    <row r="2825" spans="1:4" x14ac:dyDescent="0.25">
      <c r="A2825" s="131">
        <v>91893</v>
      </c>
      <c r="B2825" s="131" t="s">
        <v>21173</v>
      </c>
      <c r="C2825" s="131" t="s">
        <v>15645</v>
      </c>
      <c r="D2825" s="132">
        <v>16.309999999999999</v>
      </c>
    </row>
    <row r="2826" spans="1:4" x14ac:dyDescent="0.25">
      <c r="A2826" s="131">
        <v>91895</v>
      </c>
      <c r="B2826" s="131" t="s">
        <v>21174</v>
      </c>
      <c r="C2826" s="131" t="s">
        <v>15645</v>
      </c>
      <c r="D2826" s="132">
        <v>18.38</v>
      </c>
    </row>
    <row r="2827" spans="1:4" x14ac:dyDescent="0.25">
      <c r="A2827" s="131">
        <v>91896</v>
      </c>
      <c r="B2827" s="131" t="s">
        <v>21175</v>
      </c>
      <c r="C2827" s="131" t="s">
        <v>15645</v>
      </c>
      <c r="D2827" s="132">
        <v>18.75</v>
      </c>
    </row>
    <row r="2828" spans="1:4" x14ac:dyDescent="0.25">
      <c r="A2828" s="131">
        <v>91898</v>
      </c>
      <c r="B2828" s="131" t="s">
        <v>21176</v>
      </c>
      <c r="C2828" s="131" t="s">
        <v>15645</v>
      </c>
      <c r="D2828" s="132">
        <v>20.98</v>
      </c>
    </row>
    <row r="2829" spans="1:4" x14ac:dyDescent="0.25">
      <c r="A2829" s="131">
        <v>91899</v>
      </c>
      <c r="B2829" s="131" t="s">
        <v>21177</v>
      </c>
      <c r="C2829" s="131" t="s">
        <v>15645</v>
      </c>
      <c r="D2829" s="132">
        <v>9.7100000000000009</v>
      </c>
    </row>
    <row r="2830" spans="1:4" x14ac:dyDescent="0.25">
      <c r="A2830" s="131">
        <v>91901</v>
      </c>
      <c r="B2830" s="131" t="s">
        <v>21178</v>
      </c>
      <c r="C2830" s="131" t="s">
        <v>15645</v>
      </c>
      <c r="D2830" s="132">
        <v>9.4</v>
      </c>
    </row>
    <row r="2831" spans="1:4" x14ac:dyDescent="0.25">
      <c r="A2831" s="131">
        <v>91902</v>
      </c>
      <c r="B2831" s="131" t="s">
        <v>21179</v>
      </c>
      <c r="C2831" s="131" t="s">
        <v>15645</v>
      </c>
      <c r="D2831" s="132">
        <v>10.95</v>
      </c>
    </row>
    <row r="2832" spans="1:4" x14ac:dyDescent="0.25">
      <c r="A2832" s="131">
        <v>91904</v>
      </c>
      <c r="B2832" s="131" t="s">
        <v>21180</v>
      </c>
      <c r="C2832" s="131" t="s">
        <v>15645</v>
      </c>
      <c r="D2832" s="132">
        <v>12.99</v>
      </c>
    </row>
    <row r="2833" spans="1:4" x14ac:dyDescent="0.25">
      <c r="A2833" s="131">
        <v>91905</v>
      </c>
      <c r="B2833" s="131" t="s">
        <v>21181</v>
      </c>
      <c r="C2833" s="131" t="s">
        <v>15645</v>
      </c>
      <c r="D2833" s="132">
        <v>14.11</v>
      </c>
    </row>
    <row r="2834" spans="1:4" x14ac:dyDescent="0.25">
      <c r="A2834" s="131">
        <v>91907</v>
      </c>
      <c r="B2834" s="131" t="s">
        <v>21182</v>
      </c>
      <c r="C2834" s="131" t="s">
        <v>15645</v>
      </c>
      <c r="D2834" s="132">
        <v>16.18</v>
      </c>
    </row>
    <row r="2835" spans="1:4" x14ac:dyDescent="0.25">
      <c r="A2835" s="131">
        <v>91908</v>
      </c>
      <c r="B2835" s="131" t="s">
        <v>21183</v>
      </c>
      <c r="C2835" s="131" t="s">
        <v>15645</v>
      </c>
      <c r="D2835" s="132">
        <v>16.61</v>
      </c>
    </row>
    <row r="2836" spans="1:4" x14ac:dyDescent="0.25">
      <c r="A2836" s="131">
        <v>91910</v>
      </c>
      <c r="B2836" s="131" t="s">
        <v>21184</v>
      </c>
      <c r="C2836" s="131" t="s">
        <v>15645</v>
      </c>
      <c r="D2836" s="132">
        <v>18.84</v>
      </c>
    </row>
    <row r="2837" spans="1:4" x14ac:dyDescent="0.25">
      <c r="A2837" s="131">
        <v>91911</v>
      </c>
      <c r="B2837" s="131" t="s">
        <v>21185</v>
      </c>
      <c r="C2837" s="131" t="s">
        <v>15645</v>
      </c>
      <c r="D2837" s="132">
        <v>16.399999999999999</v>
      </c>
    </row>
    <row r="2838" spans="1:4" x14ac:dyDescent="0.25">
      <c r="A2838" s="131">
        <v>91913</v>
      </c>
      <c r="B2838" s="131" t="s">
        <v>21186</v>
      </c>
      <c r="C2838" s="131" t="s">
        <v>15645</v>
      </c>
      <c r="D2838" s="132">
        <v>16.09</v>
      </c>
    </row>
    <row r="2839" spans="1:4" x14ac:dyDescent="0.25">
      <c r="A2839" s="131">
        <v>91914</v>
      </c>
      <c r="B2839" s="131" t="s">
        <v>21187</v>
      </c>
      <c r="C2839" s="131" t="s">
        <v>15645</v>
      </c>
      <c r="D2839" s="132">
        <v>17.59</v>
      </c>
    </row>
    <row r="2840" spans="1:4" x14ac:dyDescent="0.25">
      <c r="A2840" s="131">
        <v>91916</v>
      </c>
      <c r="B2840" s="131" t="s">
        <v>21188</v>
      </c>
      <c r="C2840" s="131" t="s">
        <v>15645</v>
      </c>
      <c r="D2840" s="132">
        <v>19.63</v>
      </c>
    </row>
    <row r="2841" spans="1:4" x14ac:dyDescent="0.25">
      <c r="A2841" s="131">
        <v>91917</v>
      </c>
      <c r="B2841" s="131" t="s">
        <v>21189</v>
      </c>
      <c r="C2841" s="131" t="s">
        <v>15645</v>
      </c>
      <c r="D2841" s="132">
        <v>20.71</v>
      </c>
    </row>
    <row r="2842" spans="1:4" x14ac:dyDescent="0.25">
      <c r="A2842" s="131">
        <v>91919</v>
      </c>
      <c r="B2842" s="131" t="s">
        <v>21190</v>
      </c>
      <c r="C2842" s="131" t="s">
        <v>15645</v>
      </c>
      <c r="D2842" s="132">
        <v>22.78</v>
      </c>
    </row>
    <row r="2843" spans="1:4" x14ac:dyDescent="0.25">
      <c r="A2843" s="131">
        <v>91920</v>
      </c>
      <c r="B2843" s="131" t="s">
        <v>21191</v>
      </c>
      <c r="C2843" s="131" t="s">
        <v>15645</v>
      </c>
      <c r="D2843" s="132">
        <v>23.1</v>
      </c>
    </row>
    <row r="2844" spans="1:4" x14ac:dyDescent="0.25">
      <c r="A2844" s="131">
        <v>91922</v>
      </c>
      <c r="B2844" s="131" t="s">
        <v>21192</v>
      </c>
      <c r="C2844" s="131" t="s">
        <v>15645</v>
      </c>
      <c r="D2844" s="132">
        <v>25.33</v>
      </c>
    </row>
    <row r="2845" spans="1:4" x14ac:dyDescent="0.25">
      <c r="A2845" s="131">
        <v>93013</v>
      </c>
      <c r="B2845" s="131" t="s">
        <v>5608</v>
      </c>
      <c r="C2845" s="131" t="s">
        <v>15645</v>
      </c>
      <c r="D2845" s="132">
        <v>14.89</v>
      </c>
    </row>
    <row r="2846" spans="1:4" x14ac:dyDescent="0.25">
      <c r="A2846" s="131">
        <v>93014</v>
      </c>
      <c r="B2846" s="131" t="s">
        <v>5609</v>
      </c>
      <c r="C2846" s="131" t="s">
        <v>15645</v>
      </c>
      <c r="D2846" s="132">
        <v>18.21</v>
      </c>
    </row>
    <row r="2847" spans="1:4" x14ac:dyDescent="0.25">
      <c r="A2847" s="131">
        <v>93015</v>
      </c>
      <c r="B2847" s="131" t="s">
        <v>5610</v>
      </c>
      <c r="C2847" s="131" t="s">
        <v>15645</v>
      </c>
      <c r="D2847" s="132">
        <v>27.28</v>
      </c>
    </row>
    <row r="2848" spans="1:4" x14ac:dyDescent="0.25">
      <c r="A2848" s="131">
        <v>93016</v>
      </c>
      <c r="B2848" s="131" t="s">
        <v>5611</v>
      </c>
      <c r="C2848" s="131" t="s">
        <v>15645</v>
      </c>
      <c r="D2848" s="132">
        <v>33.020000000000003</v>
      </c>
    </row>
    <row r="2849" spans="1:4" x14ac:dyDescent="0.25">
      <c r="A2849" s="131">
        <v>93017</v>
      </c>
      <c r="B2849" s="131" t="s">
        <v>5612</v>
      </c>
      <c r="C2849" s="131" t="s">
        <v>15645</v>
      </c>
      <c r="D2849" s="132">
        <v>49.3</v>
      </c>
    </row>
    <row r="2850" spans="1:4" x14ac:dyDescent="0.25">
      <c r="A2850" s="131">
        <v>93018</v>
      </c>
      <c r="B2850" s="131" t="s">
        <v>5613</v>
      </c>
      <c r="C2850" s="131" t="s">
        <v>15645</v>
      </c>
      <c r="D2850" s="132">
        <v>22.71</v>
      </c>
    </row>
    <row r="2851" spans="1:4" x14ac:dyDescent="0.25">
      <c r="A2851" s="131">
        <v>93020</v>
      </c>
      <c r="B2851" s="131" t="s">
        <v>5614</v>
      </c>
      <c r="C2851" s="131" t="s">
        <v>15645</v>
      </c>
      <c r="D2851" s="132">
        <v>28.92</v>
      </c>
    </row>
    <row r="2852" spans="1:4" x14ac:dyDescent="0.25">
      <c r="A2852" s="131">
        <v>93022</v>
      </c>
      <c r="B2852" s="131" t="s">
        <v>5615</v>
      </c>
      <c r="C2852" s="131" t="s">
        <v>15645</v>
      </c>
      <c r="D2852" s="132">
        <v>47.61</v>
      </c>
    </row>
    <row r="2853" spans="1:4" x14ac:dyDescent="0.25">
      <c r="A2853" s="131">
        <v>93024</v>
      </c>
      <c r="B2853" s="131" t="s">
        <v>5616</v>
      </c>
      <c r="C2853" s="131" t="s">
        <v>15645</v>
      </c>
      <c r="D2853" s="132">
        <v>50.17</v>
      </c>
    </row>
    <row r="2854" spans="1:4" x14ac:dyDescent="0.25">
      <c r="A2854" s="131">
        <v>93026</v>
      </c>
      <c r="B2854" s="131" t="s">
        <v>5617</v>
      </c>
      <c r="C2854" s="131" t="s">
        <v>15645</v>
      </c>
      <c r="D2854" s="132">
        <v>81.23</v>
      </c>
    </row>
    <row r="2855" spans="1:4" x14ac:dyDescent="0.25">
      <c r="A2855" s="131">
        <v>97559</v>
      </c>
      <c r="B2855" s="131" t="s">
        <v>21193</v>
      </c>
      <c r="C2855" s="131" t="s">
        <v>15645</v>
      </c>
      <c r="D2855" s="132">
        <v>12.91</v>
      </c>
    </row>
    <row r="2856" spans="1:4" x14ac:dyDescent="0.25">
      <c r="A2856" s="131">
        <v>97562</v>
      </c>
      <c r="B2856" s="131" t="s">
        <v>21194</v>
      </c>
      <c r="C2856" s="131" t="s">
        <v>15645</v>
      </c>
      <c r="D2856" s="132">
        <v>10.72</v>
      </c>
    </row>
    <row r="2857" spans="1:4" x14ac:dyDescent="0.25">
      <c r="A2857" s="131">
        <v>97564</v>
      </c>
      <c r="B2857" s="131" t="s">
        <v>21195</v>
      </c>
      <c r="C2857" s="131" t="s">
        <v>15645</v>
      </c>
      <c r="D2857" s="132">
        <v>17.36</v>
      </c>
    </row>
    <row r="2858" spans="1:4" x14ac:dyDescent="0.25">
      <c r="A2858" s="131">
        <v>104395</v>
      </c>
      <c r="B2858" s="131" t="s">
        <v>16169</v>
      </c>
      <c r="C2858" s="131" t="s">
        <v>15645</v>
      </c>
      <c r="D2858" s="132">
        <v>21.09</v>
      </c>
    </row>
    <row r="2859" spans="1:4" x14ac:dyDescent="0.25">
      <c r="A2859" s="131">
        <v>91924</v>
      </c>
      <c r="B2859" s="131" t="s">
        <v>21196</v>
      </c>
      <c r="C2859" s="131" t="s">
        <v>3</v>
      </c>
      <c r="D2859" s="132">
        <v>2.66</v>
      </c>
    </row>
    <row r="2860" spans="1:4" x14ac:dyDescent="0.25">
      <c r="A2860" s="131">
        <v>91925</v>
      </c>
      <c r="B2860" s="131" t="s">
        <v>21197</v>
      </c>
      <c r="C2860" s="131" t="s">
        <v>3</v>
      </c>
      <c r="D2860" s="132">
        <v>3.18</v>
      </c>
    </row>
    <row r="2861" spans="1:4" x14ac:dyDescent="0.25">
      <c r="A2861" s="131">
        <v>91926</v>
      </c>
      <c r="B2861" s="131" t="s">
        <v>21198</v>
      </c>
      <c r="C2861" s="131" t="s">
        <v>3</v>
      </c>
      <c r="D2861" s="132">
        <v>3.83</v>
      </c>
    </row>
    <row r="2862" spans="1:4" x14ac:dyDescent="0.25">
      <c r="A2862" s="131">
        <v>91927</v>
      </c>
      <c r="B2862" s="131" t="s">
        <v>21199</v>
      </c>
      <c r="C2862" s="131" t="s">
        <v>3</v>
      </c>
      <c r="D2862" s="132">
        <v>4.28</v>
      </c>
    </row>
    <row r="2863" spans="1:4" x14ac:dyDescent="0.25">
      <c r="A2863" s="131">
        <v>91928</v>
      </c>
      <c r="B2863" s="131" t="s">
        <v>21200</v>
      </c>
      <c r="C2863" s="131" t="s">
        <v>3</v>
      </c>
      <c r="D2863" s="132">
        <v>5.89</v>
      </c>
    </row>
    <row r="2864" spans="1:4" x14ac:dyDescent="0.25">
      <c r="A2864" s="131">
        <v>91929</v>
      </c>
      <c r="B2864" s="131" t="s">
        <v>21201</v>
      </c>
      <c r="C2864" s="131" t="s">
        <v>3</v>
      </c>
      <c r="D2864" s="132">
        <v>6.28</v>
      </c>
    </row>
    <row r="2865" spans="1:4" x14ac:dyDescent="0.25">
      <c r="A2865" s="131">
        <v>91930</v>
      </c>
      <c r="B2865" s="131" t="s">
        <v>21202</v>
      </c>
      <c r="C2865" s="131" t="s">
        <v>3</v>
      </c>
      <c r="D2865" s="132">
        <v>8.2100000000000009</v>
      </c>
    </row>
    <row r="2866" spans="1:4" x14ac:dyDescent="0.25">
      <c r="A2866" s="131">
        <v>91931</v>
      </c>
      <c r="B2866" s="131" t="s">
        <v>21203</v>
      </c>
      <c r="C2866" s="131" t="s">
        <v>3</v>
      </c>
      <c r="D2866" s="132">
        <v>8.84</v>
      </c>
    </row>
    <row r="2867" spans="1:4" x14ac:dyDescent="0.25">
      <c r="A2867" s="131">
        <v>91932</v>
      </c>
      <c r="B2867" s="131" t="s">
        <v>21204</v>
      </c>
      <c r="C2867" s="131" t="s">
        <v>3</v>
      </c>
      <c r="D2867" s="132">
        <v>14.6</v>
      </c>
    </row>
    <row r="2868" spans="1:4" x14ac:dyDescent="0.25">
      <c r="A2868" s="131">
        <v>91933</v>
      </c>
      <c r="B2868" s="131" t="s">
        <v>21205</v>
      </c>
      <c r="C2868" s="131" t="s">
        <v>3</v>
      </c>
      <c r="D2868" s="132">
        <v>14.1</v>
      </c>
    </row>
    <row r="2869" spans="1:4" x14ac:dyDescent="0.25">
      <c r="A2869" s="131">
        <v>91934</v>
      </c>
      <c r="B2869" s="131" t="s">
        <v>21206</v>
      </c>
      <c r="C2869" s="131" t="s">
        <v>3</v>
      </c>
      <c r="D2869" s="132">
        <v>21.13</v>
      </c>
    </row>
    <row r="2870" spans="1:4" x14ac:dyDescent="0.25">
      <c r="A2870" s="131">
        <v>91935</v>
      </c>
      <c r="B2870" s="131" t="s">
        <v>21207</v>
      </c>
      <c r="C2870" s="131" t="s">
        <v>3</v>
      </c>
      <c r="D2870" s="132">
        <v>22.1</v>
      </c>
    </row>
    <row r="2871" spans="1:4" x14ac:dyDescent="0.25">
      <c r="A2871" s="131">
        <v>92979</v>
      </c>
      <c r="B2871" s="131" t="s">
        <v>972</v>
      </c>
      <c r="C2871" s="131" t="s">
        <v>3</v>
      </c>
      <c r="D2871" s="132">
        <v>9.3800000000000008</v>
      </c>
    </row>
    <row r="2872" spans="1:4" x14ac:dyDescent="0.25">
      <c r="A2872" s="131">
        <v>92980</v>
      </c>
      <c r="B2872" s="131" t="s">
        <v>973</v>
      </c>
      <c r="C2872" s="131" t="s">
        <v>3</v>
      </c>
      <c r="D2872" s="132">
        <v>8.9700000000000006</v>
      </c>
    </row>
    <row r="2873" spans="1:4" x14ac:dyDescent="0.25">
      <c r="A2873" s="131">
        <v>92981</v>
      </c>
      <c r="B2873" s="131" t="s">
        <v>974</v>
      </c>
      <c r="C2873" s="131" t="s">
        <v>3</v>
      </c>
      <c r="D2873" s="132">
        <v>13.4</v>
      </c>
    </row>
    <row r="2874" spans="1:4" x14ac:dyDescent="0.25">
      <c r="A2874" s="131">
        <v>92982</v>
      </c>
      <c r="B2874" s="131" t="s">
        <v>975</v>
      </c>
      <c r="C2874" s="131" t="s">
        <v>3</v>
      </c>
      <c r="D2874" s="132">
        <v>14.2</v>
      </c>
    </row>
    <row r="2875" spans="1:4" x14ac:dyDescent="0.25">
      <c r="A2875" s="131">
        <v>92984</v>
      </c>
      <c r="B2875" s="131" t="s">
        <v>5618</v>
      </c>
      <c r="C2875" s="131" t="s">
        <v>3</v>
      </c>
      <c r="D2875" s="132">
        <v>23.8</v>
      </c>
    </row>
    <row r="2876" spans="1:4" x14ac:dyDescent="0.25">
      <c r="A2876" s="131">
        <v>92986</v>
      </c>
      <c r="B2876" s="131" t="s">
        <v>5619</v>
      </c>
      <c r="C2876" s="131" t="s">
        <v>3</v>
      </c>
      <c r="D2876" s="132">
        <v>32.81</v>
      </c>
    </row>
    <row r="2877" spans="1:4" x14ac:dyDescent="0.25">
      <c r="A2877" s="131">
        <v>92988</v>
      </c>
      <c r="B2877" s="131" t="s">
        <v>5620</v>
      </c>
      <c r="C2877" s="131" t="s">
        <v>3</v>
      </c>
      <c r="D2877" s="132">
        <v>47.52</v>
      </c>
    </row>
    <row r="2878" spans="1:4" x14ac:dyDescent="0.25">
      <c r="A2878" s="131">
        <v>92990</v>
      </c>
      <c r="B2878" s="131" t="s">
        <v>5621</v>
      </c>
      <c r="C2878" s="131" t="s">
        <v>3</v>
      </c>
      <c r="D2878" s="132">
        <v>65.69</v>
      </c>
    </row>
    <row r="2879" spans="1:4" x14ac:dyDescent="0.25">
      <c r="A2879" s="131">
        <v>92992</v>
      </c>
      <c r="B2879" s="131" t="s">
        <v>5622</v>
      </c>
      <c r="C2879" s="131" t="s">
        <v>3</v>
      </c>
      <c r="D2879" s="132">
        <v>84.89</v>
      </c>
    </row>
    <row r="2880" spans="1:4" x14ac:dyDescent="0.25">
      <c r="A2880" s="131">
        <v>92994</v>
      </c>
      <c r="B2880" s="131" t="s">
        <v>5623</v>
      </c>
      <c r="C2880" s="131" t="s">
        <v>3</v>
      </c>
      <c r="D2880" s="132">
        <v>110.23</v>
      </c>
    </row>
    <row r="2881" spans="1:4" x14ac:dyDescent="0.25">
      <c r="A2881" s="131">
        <v>92996</v>
      </c>
      <c r="B2881" s="131" t="s">
        <v>5624</v>
      </c>
      <c r="C2881" s="131" t="s">
        <v>3</v>
      </c>
      <c r="D2881" s="132">
        <v>133.33000000000001</v>
      </c>
    </row>
    <row r="2882" spans="1:4" x14ac:dyDescent="0.25">
      <c r="A2882" s="131">
        <v>92998</v>
      </c>
      <c r="B2882" s="131" t="s">
        <v>5625</v>
      </c>
      <c r="C2882" s="131" t="s">
        <v>3</v>
      </c>
      <c r="D2882" s="132">
        <v>163.36000000000001</v>
      </c>
    </row>
    <row r="2883" spans="1:4" x14ac:dyDescent="0.25">
      <c r="A2883" s="131">
        <v>93000</v>
      </c>
      <c r="B2883" s="131" t="s">
        <v>5626</v>
      </c>
      <c r="C2883" s="131" t="s">
        <v>3</v>
      </c>
      <c r="D2883" s="132">
        <v>216.18</v>
      </c>
    </row>
    <row r="2884" spans="1:4" x14ac:dyDescent="0.25">
      <c r="A2884" s="131">
        <v>93002</v>
      </c>
      <c r="B2884" s="131" t="s">
        <v>5627</v>
      </c>
      <c r="C2884" s="131" t="s">
        <v>3</v>
      </c>
      <c r="D2884" s="132">
        <v>279.42</v>
      </c>
    </row>
    <row r="2885" spans="1:4" x14ac:dyDescent="0.25">
      <c r="A2885" s="131">
        <v>101884</v>
      </c>
      <c r="B2885" s="131" t="s">
        <v>4329</v>
      </c>
      <c r="C2885" s="131" t="s">
        <v>3</v>
      </c>
      <c r="D2885" s="132">
        <v>9.1199999999999992</v>
      </c>
    </row>
    <row r="2886" spans="1:4" x14ac:dyDescent="0.25">
      <c r="A2886" s="131">
        <v>101885</v>
      </c>
      <c r="B2886" s="131" t="s">
        <v>4330</v>
      </c>
      <c r="C2886" s="131" t="s">
        <v>3</v>
      </c>
      <c r="D2886" s="132">
        <v>8.7100000000000009</v>
      </c>
    </row>
    <row r="2887" spans="1:4" x14ac:dyDescent="0.25">
      <c r="A2887" s="131">
        <v>101886</v>
      </c>
      <c r="B2887" s="131" t="s">
        <v>4331</v>
      </c>
      <c r="C2887" s="131" t="s">
        <v>3</v>
      </c>
      <c r="D2887" s="132">
        <v>13.1</v>
      </c>
    </row>
    <row r="2888" spans="1:4" x14ac:dyDescent="0.25">
      <c r="A2888" s="131">
        <v>101887</v>
      </c>
      <c r="B2888" s="131" t="s">
        <v>4332</v>
      </c>
      <c r="C2888" s="131" t="s">
        <v>3</v>
      </c>
      <c r="D2888" s="132">
        <v>13.9</v>
      </c>
    </row>
    <row r="2889" spans="1:4" x14ac:dyDescent="0.25">
      <c r="A2889" s="131">
        <v>101888</v>
      </c>
      <c r="B2889" s="131" t="s">
        <v>4333</v>
      </c>
      <c r="C2889" s="131" t="s">
        <v>3</v>
      </c>
      <c r="D2889" s="132">
        <v>20.55</v>
      </c>
    </row>
    <row r="2890" spans="1:4" x14ac:dyDescent="0.25">
      <c r="A2890" s="131">
        <v>101889</v>
      </c>
      <c r="B2890" s="131" t="s">
        <v>4334</v>
      </c>
      <c r="C2890" s="131" t="s">
        <v>3</v>
      </c>
      <c r="D2890" s="132">
        <v>21.6</v>
      </c>
    </row>
    <row r="2891" spans="1:4" x14ac:dyDescent="0.25">
      <c r="A2891" s="131">
        <v>91936</v>
      </c>
      <c r="B2891" s="131" t="s">
        <v>21208</v>
      </c>
      <c r="C2891" s="131" t="s">
        <v>15645</v>
      </c>
      <c r="D2891" s="132">
        <v>17.45</v>
      </c>
    </row>
    <row r="2892" spans="1:4" x14ac:dyDescent="0.25">
      <c r="A2892" s="131">
        <v>91937</v>
      </c>
      <c r="B2892" s="131" t="s">
        <v>21209</v>
      </c>
      <c r="C2892" s="131" t="s">
        <v>15645</v>
      </c>
      <c r="D2892" s="132">
        <v>15.49</v>
      </c>
    </row>
    <row r="2893" spans="1:4" x14ac:dyDescent="0.25">
      <c r="A2893" s="131">
        <v>91939</v>
      </c>
      <c r="B2893" s="131" t="s">
        <v>21210</v>
      </c>
      <c r="C2893" s="131" t="s">
        <v>15645</v>
      </c>
      <c r="D2893" s="132">
        <v>30.49</v>
      </c>
    </row>
    <row r="2894" spans="1:4" x14ac:dyDescent="0.25">
      <c r="A2894" s="131">
        <v>91940</v>
      </c>
      <c r="B2894" s="131" t="s">
        <v>21211</v>
      </c>
      <c r="C2894" s="131" t="s">
        <v>15645</v>
      </c>
      <c r="D2894" s="132">
        <v>17.559999999999999</v>
      </c>
    </row>
    <row r="2895" spans="1:4" x14ac:dyDescent="0.25">
      <c r="A2895" s="131">
        <v>91941</v>
      </c>
      <c r="B2895" s="131" t="s">
        <v>21212</v>
      </c>
      <c r="C2895" s="131" t="s">
        <v>15645</v>
      </c>
      <c r="D2895" s="132">
        <v>11.21</v>
      </c>
    </row>
    <row r="2896" spans="1:4" x14ac:dyDescent="0.25">
      <c r="A2896" s="131">
        <v>91942</v>
      </c>
      <c r="B2896" s="131" t="s">
        <v>21213</v>
      </c>
      <c r="C2896" s="131" t="s">
        <v>15645</v>
      </c>
      <c r="D2896" s="132">
        <v>34.090000000000003</v>
      </c>
    </row>
    <row r="2897" spans="1:4" x14ac:dyDescent="0.25">
      <c r="A2897" s="131">
        <v>91943</v>
      </c>
      <c r="B2897" s="131" t="s">
        <v>21214</v>
      </c>
      <c r="C2897" s="131" t="s">
        <v>15645</v>
      </c>
      <c r="D2897" s="132">
        <v>20.69</v>
      </c>
    </row>
    <row r="2898" spans="1:4" x14ac:dyDescent="0.25">
      <c r="A2898" s="131">
        <v>91944</v>
      </c>
      <c r="B2898" s="131" t="s">
        <v>21215</v>
      </c>
      <c r="C2898" s="131" t="s">
        <v>15645</v>
      </c>
      <c r="D2898" s="132">
        <v>14.1</v>
      </c>
    </row>
    <row r="2899" spans="1:4" x14ac:dyDescent="0.25">
      <c r="A2899" s="131">
        <v>92865</v>
      </c>
      <c r="B2899" s="131" t="s">
        <v>21216</v>
      </c>
      <c r="C2899" s="131" t="s">
        <v>15645</v>
      </c>
      <c r="D2899" s="132">
        <v>14.13</v>
      </c>
    </row>
    <row r="2900" spans="1:4" x14ac:dyDescent="0.25">
      <c r="A2900" s="131">
        <v>92866</v>
      </c>
      <c r="B2900" s="131" t="s">
        <v>21217</v>
      </c>
      <c r="C2900" s="131" t="s">
        <v>15645</v>
      </c>
      <c r="D2900" s="132">
        <v>12.47</v>
      </c>
    </row>
    <row r="2901" spans="1:4" x14ac:dyDescent="0.25">
      <c r="A2901" s="131">
        <v>92867</v>
      </c>
      <c r="B2901" s="131" t="s">
        <v>21218</v>
      </c>
      <c r="C2901" s="131" t="s">
        <v>15645</v>
      </c>
      <c r="D2901" s="132">
        <v>29.47</v>
      </c>
    </row>
    <row r="2902" spans="1:4" x14ac:dyDescent="0.25">
      <c r="A2902" s="131">
        <v>92868</v>
      </c>
      <c r="B2902" s="131" t="s">
        <v>21219</v>
      </c>
      <c r="C2902" s="131" t="s">
        <v>15645</v>
      </c>
      <c r="D2902" s="132">
        <v>16.54</v>
      </c>
    </row>
    <row r="2903" spans="1:4" x14ac:dyDescent="0.25">
      <c r="A2903" s="131">
        <v>92869</v>
      </c>
      <c r="B2903" s="131" t="s">
        <v>21220</v>
      </c>
      <c r="C2903" s="131" t="s">
        <v>15645</v>
      </c>
      <c r="D2903" s="132">
        <v>10.19</v>
      </c>
    </row>
    <row r="2904" spans="1:4" x14ac:dyDescent="0.25">
      <c r="A2904" s="131">
        <v>92870</v>
      </c>
      <c r="B2904" s="131" t="s">
        <v>21221</v>
      </c>
      <c r="C2904" s="131" t="s">
        <v>15645</v>
      </c>
      <c r="D2904" s="132">
        <v>32.24</v>
      </c>
    </row>
    <row r="2905" spans="1:4" x14ac:dyDescent="0.25">
      <c r="A2905" s="131">
        <v>92871</v>
      </c>
      <c r="B2905" s="131" t="s">
        <v>21222</v>
      </c>
      <c r="C2905" s="131" t="s">
        <v>15645</v>
      </c>
      <c r="D2905" s="132">
        <v>18.84</v>
      </c>
    </row>
    <row r="2906" spans="1:4" x14ac:dyDescent="0.25">
      <c r="A2906" s="131">
        <v>92872</v>
      </c>
      <c r="B2906" s="131" t="s">
        <v>21223</v>
      </c>
      <c r="C2906" s="131" t="s">
        <v>15645</v>
      </c>
      <c r="D2906" s="132">
        <v>12.25</v>
      </c>
    </row>
    <row r="2907" spans="1:4" x14ac:dyDescent="0.25">
      <c r="A2907" s="131">
        <v>95777</v>
      </c>
      <c r="B2907" s="131" t="s">
        <v>16170</v>
      </c>
      <c r="C2907" s="131" t="s">
        <v>15645</v>
      </c>
      <c r="D2907" s="132">
        <v>26.93</v>
      </c>
    </row>
    <row r="2908" spans="1:4" x14ac:dyDescent="0.25">
      <c r="A2908" s="131">
        <v>95778</v>
      </c>
      <c r="B2908" s="131" t="s">
        <v>16171</v>
      </c>
      <c r="C2908" s="131" t="s">
        <v>15645</v>
      </c>
      <c r="D2908" s="132">
        <v>29.96</v>
      </c>
    </row>
    <row r="2909" spans="1:4" x14ac:dyDescent="0.25">
      <c r="A2909" s="131">
        <v>95779</v>
      </c>
      <c r="B2909" s="131" t="s">
        <v>16172</v>
      </c>
      <c r="C2909" s="131" t="s">
        <v>15645</v>
      </c>
      <c r="D2909" s="132">
        <v>24.82</v>
      </c>
    </row>
    <row r="2910" spans="1:4" x14ac:dyDescent="0.25">
      <c r="A2910" s="131">
        <v>95780</v>
      </c>
      <c r="B2910" s="131" t="s">
        <v>16173</v>
      </c>
      <c r="C2910" s="131" t="s">
        <v>15645</v>
      </c>
      <c r="D2910" s="132">
        <v>32.369999999999997</v>
      </c>
    </row>
    <row r="2911" spans="1:4" x14ac:dyDescent="0.25">
      <c r="A2911" s="131">
        <v>95781</v>
      </c>
      <c r="B2911" s="131" t="s">
        <v>16174</v>
      </c>
      <c r="C2911" s="131" t="s">
        <v>15645</v>
      </c>
      <c r="D2911" s="132">
        <v>36.42</v>
      </c>
    </row>
    <row r="2912" spans="1:4" x14ac:dyDescent="0.25">
      <c r="A2912" s="131">
        <v>95782</v>
      </c>
      <c r="B2912" s="131" t="s">
        <v>16175</v>
      </c>
      <c r="C2912" s="131" t="s">
        <v>15645</v>
      </c>
      <c r="D2912" s="132">
        <v>34.79</v>
      </c>
    </row>
    <row r="2913" spans="1:4" x14ac:dyDescent="0.25">
      <c r="A2913" s="131">
        <v>95785</v>
      </c>
      <c r="B2913" s="131" t="s">
        <v>16176</v>
      </c>
      <c r="C2913" s="131" t="s">
        <v>15645</v>
      </c>
      <c r="D2913" s="132">
        <v>41.41</v>
      </c>
    </row>
    <row r="2914" spans="1:4" x14ac:dyDescent="0.25">
      <c r="A2914" s="131">
        <v>95787</v>
      </c>
      <c r="B2914" s="131" t="s">
        <v>16177</v>
      </c>
      <c r="C2914" s="131" t="s">
        <v>15645</v>
      </c>
      <c r="D2914" s="132">
        <v>29.5</v>
      </c>
    </row>
    <row r="2915" spans="1:4" x14ac:dyDescent="0.25">
      <c r="A2915" s="131">
        <v>95789</v>
      </c>
      <c r="B2915" s="131" t="s">
        <v>16178</v>
      </c>
      <c r="C2915" s="131" t="s">
        <v>15645</v>
      </c>
      <c r="D2915" s="132">
        <v>40.83</v>
      </c>
    </row>
    <row r="2916" spans="1:4" x14ac:dyDescent="0.25">
      <c r="A2916" s="131">
        <v>95791</v>
      </c>
      <c r="B2916" s="131" t="s">
        <v>16179</v>
      </c>
      <c r="C2916" s="131" t="s">
        <v>15645</v>
      </c>
      <c r="D2916" s="132">
        <v>57.5</v>
      </c>
    </row>
    <row r="2917" spans="1:4" x14ac:dyDescent="0.25">
      <c r="A2917" s="131">
        <v>95795</v>
      </c>
      <c r="B2917" s="131" t="s">
        <v>16180</v>
      </c>
      <c r="C2917" s="131" t="s">
        <v>15645</v>
      </c>
      <c r="D2917" s="132">
        <v>33.67</v>
      </c>
    </row>
    <row r="2918" spans="1:4" x14ac:dyDescent="0.25">
      <c r="A2918" s="131">
        <v>95796</v>
      </c>
      <c r="B2918" s="131" t="s">
        <v>16181</v>
      </c>
      <c r="C2918" s="131" t="s">
        <v>15645</v>
      </c>
      <c r="D2918" s="132">
        <v>47.99</v>
      </c>
    </row>
    <row r="2919" spans="1:4" x14ac:dyDescent="0.25">
      <c r="A2919" s="131">
        <v>95797</v>
      </c>
      <c r="B2919" s="131" t="s">
        <v>16182</v>
      </c>
      <c r="C2919" s="131" t="s">
        <v>15645</v>
      </c>
      <c r="D2919" s="132">
        <v>66.930000000000007</v>
      </c>
    </row>
    <row r="2920" spans="1:4" x14ac:dyDescent="0.25">
      <c r="A2920" s="131">
        <v>95801</v>
      </c>
      <c r="B2920" s="131" t="s">
        <v>16183</v>
      </c>
      <c r="C2920" s="131" t="s">
        <v>15645</v>
      </c>
      <c r="D2920" s="132">
        <v>40.69</v>
      </c>
    </row>
    <row r="2921" spans="1:4" x14ac:dyDescent="0.25">
      <c r="A2921" s="131">
        <v>95802</v>
      </c>
      <c r="B2921" s="131" t="s">
        <v>16184</v>
      </c>
      <c r="C2921" s="131" t="s">
        <v>15645</v>
      </c>
      <c r="D2921" s="132">
        <v>50.32</v>
      </c>
    </row>
    <row r="2922" spans="1:4" x14ac:dyDescent="0.25">
      <c r="A2922" s="131">
        <v>95803</v>
      </c>
      <c r="B2922" s="131" t="s">
        <v>16185</v>
      </c>
      <c r="C2922" s="131" t="s">
        <v>15645</v>
      </c>
      <c r="D2922" s="132">
        <v>74.16</v>
      </c>
    </row>
    <row r="2923" spans="1:4" x14ac:dyDescent="0.25">
      <c r="A2923" s="131">
        <v>95804</v>
      </c>
      <c r="B2923" s="131" t="s">
        <v>16186</v>
      </c>
      <c r="C2923" s="131" t="s">
        <v>15645</v>
      </c>
      <c r="D2923" s="132">
        <v>21.56</v>
      </c>
    </row>
    <row r="2924" spans="1:4" x14ac:dyDescent="0.25">
      <c r="A2924" s="131">
        <v>95805</v>
      </c>
      <c r="B2924" s="131" t="s">
        <v>16187</v>
      </c>
      <c r="C2924" s="131" t="s">
        <v>15645</v>
      </c>
      <c r="D2924" s="132">
        <v>22.8</v>
      </c>
    </row>
    <row r="2925" spans="1:4" x14ac:dyDescent="0.25">
      <c r="A2925" s="131">
        <v>95806</v>
      </c>
      <c r="B2925" s="131" t="s">
        <v>16188</v>
      </c>
      <c r="C2925" s="131" t="s">
        <v>15645</v>
      </c>
      <c r="D2925" s="132">
        <v>25.02</v>
      </c>
    </row>
    <row r="2926" spans="1:4" x14ac:dyDescent="0.25">
      <c r="A2926" s="131">
        <v>95807</v>
      </c>
      <c r="B2926" s="131" t="s">
        <v>16189</v>
      </c>
      <c r="C2926" s="131" t="s">
        <v>15645</v>
      </c>
      <c r="D2926" s="132">
        <v>25.35</v>
      </c>
    </row>
    <row r="2927" spans="1:4" x14ac:dyDescent="0.25">
      <c r="A2927" s="131">
        <v>95808</v>
      </c>
      <c r="B2927" s="131" t="s">
        <v>16190</v>
      </c>
      <c r="C2927" s="131" t="s">
        <v>15645</v>
      </c>
      <c r="D2927" s="132">
        <v>29.07</v>
      </c>
    </row>
    <row r="2928" spans="1:4" x14ac:dyDescent="0.25">
      <c r="A2928" s="131">
        <v>95809</v>
      </c>
      <c r="B2928" s="131" t="s">
        <v>16191</v>
      </c>
      <c r="C2928" s="131" t="s">
        <v>15645</v>
      </c>
      <c r="D2928" s="132">
        <v>36.19</v>
      </c>
    </row>
    <row r="2929" spans="1:4" x14ac:dyDescent="0.25">
      <c r="A2929" s="131">
        <v>95810</v>
      </c>
      <c r="B2929" s="131" t="s">
        <v>16192</v>
      </c>
      <c r="C2929" s="131" t="s">
        <v>15645</v>
      </c>
      <c r="D2929" s="132">
        <v>15.5</v>
      </c>
    </row>
    <row r="2930" spans="1:4" x14ac:dyDescent="0.25">
      <c r="A2930" s="131">
        <v>95811</v>
      </c>
      <c r="B2930" s="131" t="s">
        <v>16193</v>
      </c>
      <c r="C2930" s="131" t="s">
        <v>15645</v>
      </c>
      <c r="D2930" s="132">
        <v>19.239999999999998</v>
      </c>
    </row>
    <row r="2931" spans="1:4" x14ac:dyDescent="0.25">
      <c r="A2931" s="131">
        <v>95812</v>
      </c>
      <c r="B2931" s="131" t="s">
        <v>16194</v>
      </c>
      <c r="C2931" s="131" t="s">
        <v>15645</v>
      </c>
      <c r="D2931" s="132">
        <v>26.35</v>
      </c>
    </row>
    <row r="2932" spans="1:4" x14ac:dyDescent="0.25">
      <c r="A2932" s="131">
        <v>95813</v>
      </c>
      <c r="B2932" s="131" t="s">
        <v>16195</v>
      </c>
      <c r="C2932" s="131" t="s">
        <v>15645</v>
      </c>
      <c r="D2932" s="132">
        <v>18.059999999999999</v>
      </c>
    </row>
    <row r="2933" spans="1:4" x14ac:dyDescent="0.25">
      <c r="A2933" s="131">
        <v>95814</v>
      </c>
      <c r="B2933" s="131" t="s">
        <v>16196</v>
      </c>
      <c r="C2933" s="131" t="s">
        <v>15645</v>
      </c>
      <c r="D2933" s="132">
        <v>23.03</v>
      </c>
    </row>
    <row r="2934" spans="1:4" x14ac:dyDescent="0.25">
      <c r="A2934" s="131">
        <v>95815</v>
      </c>
      <c r="B2934" s="131" t="s">
        <v>16197</v>
      </c>
      <c r="C2934" s="131" t="s">
        <v>15645</v>
      </c>
      <c r="D2934" s="132">
        <v>34.020000000000003</v>
      </c>
    </row>
    <row r="2935" spans="1:4" x14ac:dyDescent="0.25">
      <c r="A2935" s="131">
        <v>95816</v>
      </c>
      <c r="B2935" s="131" t="s">
        <v>16198</v>
      </c>
      <c r="C2935" s="131" t="s">
        <v>15645</v>
      </c>
      <c r="D2935" s="132">
        <v>30.7</v>
      </c>
    </row>
    <row r="2936" spans="1:4" x14ac:dyDescent="0.25">
      <c r="A2936" s="131">
        <v>95817</v>
      </c>
      <c r="B2936" s="131" t="s">
        <v>16199</v>
      </c>
      <c r="C2936" s="131" t="s">
        <v>15645</v>
      </c>
      <c r="D2936" s="132">
        <v>36.46</v>
      </c>
    </row>
    <row r="2937" spans="1:4" x14ac:dyDescent="0.25">
      <c r="A2937" s="131">
        <v>95818</v>
      </c>
      <c r="B2937" s="131" t="s">
        <v>16200</v>
      </c>
      <c r="C2937" s="131" t="s">
        <v>15645</v>
      </c>
      <c r="D2937" s="132">
        <v>50.58</v>
      </c>
    </row>
    <row r="2938" spans="1:4" x14ac:dyDescent="0.25">
      <c r="A2938" s="131">
        <v>97881</v>
      </c>
      <c r="B2938" s="131" t="s">
        <v>4335</v>
      </c>
      <c r="C2938" s="131" t="s">
        <v>15645</v>
      </c>
      <c r="D2938" s="132">
        <v>143.76</v>
      </c>
    </row>
    <row r="2939" spans="1:4" x14ac:dyDescent="0.25">
      <c r="A2939" s="131">
        <v>97882</v>
      </c>
      <c r="B2939" s="131" t="s">
        <v>4336</v>
      </c>
      <c r="C2939" s="131" t="s">
        <v>15645</v>
      </c>
      <c r="D2939" s="132">
        <v>228.08</v>
      </c>
    </row>
    <row r="2940" spans="1:4" x14ac:dyDescent="0.25">
      <c r="A2940" s="131">
        <v>97883</v>
      </c>
      <c r="B2940" s="131" t="s">
        <v>4337</v>
      </c>
      <c r="C2940" s="131" t="s">
        <v>15645</v>
      </c>
      <c r="D2940" s="132">
        <v>442.05</v>
      </c>
    </row>
    <row r="2941" spans="1:4" x14ac:dyDescent="0.25">
      <c r="A2941" s="131">
        <v>97884</v>
      </c>
      <c r="B2941" s="131" t="s">
        <v>4338</v>
      </c>
      <c r="C2941" s="131" t="s">
        <v>15645</v>
      </c>
      <c r="D2941" s="132">
        <v>871.32</v>
      </c>
    </row>
    <row r="2942" spans="1:4" x14ac:dyDescent="0.25">
      <c r="A2942" s="131">
        <v>97885</v>
      </c>
      <c r="B2942" s="131" t="s">
        <v>4339</v>
      </c>
      <c r="C2942" s="131" t="s">
        <v>15645</v>
      </c>
      <c r="D2942" s="133">
        <v>1346.18</v>
      </c>
    </row>
    <row r="2943" spans="1:4" x14ac:dyDescent="0.25">
      <c r="A2943" s="131">
        <v>97886</v>
      </c>
      <c r="B2943" s="131" t="s">
        <v>4340</v>
      </c>
      <c r="C2943" s="131" t="s">
        <v>15645</v>
      </c>
      <c r="D2943" s="132">
        <v>161.62</v>
      </c>
    </row>
    <row r="2944" spans="1:4" x14ac:dyDescent="0.25">
      <c r="A2944" s="131">
        <v>97887</v>
      </c>
      <c r="B2944" s="131" t="s">
        <v>4341</v>
      </c>
      <c r="C2944" s="131" t="s">
        <v>15645</v>
      </c>
      <c r="D2944" s="132">
        <v>254.53</v>
      </c>
    </row>
    <row r="2945" spans="1:4" x14ac:dyDescent="0.25">
      <c r="A2945" s="131">
        <v>97888</v>
      </c>
      <c r="B2945" s="131" t="s">
        <v>4342</v>
      </c>
      <c r="C2945" s="131" t="s">
        <v>15645</v>
      </c>
      <c r="D2945" s="132">
        <v>491.77</v>
      </c>
    </row>
    <row r="2946" spans="1:4" x14ac:dyDescent="0.25">
      <c r="A2946" s="131">
        <v>97889</v>
      </c>
      <c r="B2946" s="131" t="s">
        <v>4343</v>
      </c>
      <c r="C2946" s="131" t="s">
        <v>15645</v>
      </c>
      <c r="D2946" s="132">
        <v>666.87</v>
      </c>
    </row>
    <row r="2947" spans="1:4" x14ac:dyDescent="0.25">
      <c r="A2947" s="131">
        <v>97890</v>
      </c>
      <c r="B2947" s="131" t="s">
        <v>4344</v>
      </c>
      <c r="C2947" s="131" t="s">
        <v>15645</v>
      </c>
      <c r="D2947" s="132">
        <v>758.34</v>
      </c>
    </row>
    <row r="2948" spans="1:4" x14ac:dyDescent="0.25">
      <c r="A2948" s="131">
        <v>97891</v>
      </c>
      <c r="B2948" s="131" t="s">
        <v>4345</v>
      </c>
      <c r="C2948" s="131" t="s">
        <v>15645</v>
      </c>
      <c r="D2948" s="132">
        <v>195.6</v>
      </c>
    </row>
    <row r="2949" spans="1:4" x14ac:dyDescent="0.25">
      <c r="A2949" s="131">
        <v>97892</v>
      </c>
      <c r="B2949" s="131" t="s">
        <v>4346</v>
      </c>
      <c r="C2949" s="131" t="s">
        <v>15645</v>
      </c>
      <c r="D2949" s="132">
        <v>367.16</v>
      </c>
    </row>
    <row r="2950" spans="1:4" x14ac:dyDescent="0.25">
      <c r="A2950" s="131">
        <v>97893</v>
      </c>
      <c r="B2950" s="131" t="s">
        <v>4347</v>
      </c>
      <c r="C2950" s="131" t="s">
        <v>15645</v>
      </c>
      <c r="D2950" s="132">
        <v>507.93</v>
      </c>
    </row>
    <row r="2951" spans="1:4" x14ac:dyDescent="0.25">
      <c r="A2951" s="131">
        <v>97894</v>
      </c>
      <c r="B2951" s="131" t="s">
        <v>4348</v>
      </c>
      <c r="C2951" s="131" t="s">
        <v>15645</v>
      </c>
      <c r="D2951" s="132">
        <v>565.74</v>
      </c>
    </row>
    <row r="2952" spans="1:4" x14ac:dyDescent="0.25">
      <c r="A2952" s="131">
        <v>104396</v>
      </c>
      <c r="B2952" s="131" t="s">
        <v>16201</v>
      </c>
      <c r="C2952" s="131" t="s">
        <v>15645</v>
      </c>
      <c r="D2952" s="132">
        <v>21.53</v>
      </c>
    </row>
    <row r="2953" spans="1:4" x14ac:dyDescent="0.25">
      <c r="A2953" s="131">
        <v>104397</v>
      </c>
      <c r="B2953" s="131" t="s">
        <v>16202</v>
      </c>
      <c r="C2953" s="131" t="s">
        <v>15645</v>
      </c>
      <c r="D2953" s="132">
        <v>25.63</v>
      </c>
    </row>
    <row r="2954" spans="1:4" x14ac:dyDescent="0.25">
      <c r="A2954" s="131">
        <v>104398</v>
      </c>
      <c r="B2954" s="131" t="s">
        <v>16203</v>
      </c>
      <c r="C2954" s="131" t="s">
        <v>15645</v>
      </c>
      <c r="D2954" s="132">
        <v>25.34</v>
      </c>
    </row>
    <row r="2955" spans="1:4" x14ac:dyDescent="0.25">
      <c r="A2955" s="131">
        <v>104399</v>
      </c>
      <c r="B2955" s="131" t="s">
        <v>16204</v>
      </c>
      <c r="C2955" s="131" t="s">
        <v>15645</v>
      </c>
      <c r="D2955" s="132">
        <v>27.8</v>
      </c>
    </row>
    <row r="2956" spans="1:4" x14ac:dyDescent="0.25">
      <c r="A2956" s="131">
        <v>104400</v>
      </c>
      <c r="B2956" s="131" t="s">
        <v>16205</v>
      </c>
      <c r="C2956" s="131" t="s">
        <v>15645</v>
      </c>
      <c r="D2956" s="132">
        <v>35.64</v>
      </c>
    </row>
    <row r="2957" spans="1:4" x14ac:dyDescent="0.25">
      <c r="A2957" s="131">
        <v>104401</v>
      </c>
      <c r="B2957" s="131" t="s">
        <v>16206</v>
      </c>
      <c r="C2957" s="131" t="s">
        <v>15645</v>
      </c>
      <c r="D2957" s="132">
        <v>23.97</v>
      </c>
    </row>
    <row r="2958" spans="1:4" x14ac:dyDescent="0.25">
      <c r="A2958" s="131">
        <v>104402</v>
      </c>
      <c r="B2958" s="131" t="s">
        <v>16207</v>
      </c>
      <c r="C2958" s="131" t="s">
        <v>15645</v>
      </c>
      <c r="D2958" s="132">
        <v>25.2</v>
      </c>
    </row>
    <row r="2959" spans="1:4" x14ac:dyDescent="0.25">
      <c r="A2959" s="131">
        <v>104403</v>
      </c>
      <c r="B2959" s="131" t="s">
        <v>16208</v>
      </c>
      <c r="C2959" s="131" t="s">
        <v>15645</v>
      </c>
      <c r="D2959" s="132">
        <v>31.28</v>
      </c>
    </row>
    <row r="2960" spans="1:4" x14ac:dyDescent="0.25">
      <c r="A2960" s="131">
        <v>104404</v>
      </c>
      <c r="B2960" s="131" t="s">
        <v>16209</v>
      </c>
      <c r="C2960" s="131" t="s">
        <v>15645</v>
      </c>
      <c r="D2960" s="132">
        <v>32.47</v>
      </c>
    </row>
    <row r="2961" spans="1:4" x14ac:dyDescent="0.25">
      <c r="A2961" s="131">
        <v>104405</v>
      </c>
      <c r="B2961" s="131" t="s">
        <v>16210</v>
      </c>
      <c r="C2961" s="131" t="s">
        <v>15645</v>
      </c>
      <c r="D2961" s="132">
        <v>43.85</v>
      </c>
    </row>
    <row r="2962" spans="1:4" x14ac:dyDescent="0.25">
      <c r="A2962" s="131">
        <v>93653</v>
      </c>
      <c r="B2962" s="131" t="s">
        <v>4349</v>
      </c>
      <c r="C2962" s="131" t="s">
        <v>15645</v>
      </c>
      <c r="D2962" s="132">
        <v>17</v>
      </c>
    </row>
    <row r="2963" spans="1:4" x14ac:dyDescent="0.25">
      <c r="A2963" s="131">
        <v>93654</v>
      </c>
      <c r="B2963" s="131" t="s">
        <v>4350</v>
      </c>
      <c r="C2963" s="131" t="s">
        <v>15645</v>
      </c>
      <c r="D2963" s="132">
        <v>17.62</v>
      </c>
    </row>
    <row r="2964" spans="1:4" x14ac:dyDescent="0.25">
      <c r="A2964" s="131">
        <v>93655</v>
      </c>
      <c r="B2964" s="131" t="s">
        <v>4351</v>
      </c>
      <c r="C2964" s="131" t="s">
        <v>15645</v>
      </c>
      <c r="D2964" s="132">
        <v>18.97</v>
      </c>
    </row>
    <row r="2965" spans="1:4" x14ac:dyDescent="0.25">
      <c r="A2965" s="131">
        <v>93656</v>
      </c>
      <c r="B2965" s="131" t="s">
        <v>4352</v>
      </c>
      <c r="C2965" s="131" t="s">
        <v>15645</v>
      </c>
      <c r="D2965" s="132">
        <v>18.97</v>
      </c>
    </row>
    <row r="2966" spans="1:4" x14ac:dyDescent="0.25">
      <c r="A2966" s="131">
        <v>93657</v>
      </c>
      <c r="B2966" s="131" t="s">
        <v>4353</v>
      </c>
      <c r="C2966" s="131" t="s">
        <v>15645</v>
      </c>
      <c r="D2966" s="132">
        <v>20.54</v>
      </c>
    </row>
    <row r="2967" spans="1:4" x14ac:dyDescent="0.25">
      <c r="A2967" s="131">
        <v>93658</v>
      </c>
      <c r="B2967" s="131" t="s">
        <v>4354</v>
      </c>
      <c r="C2967" s="131" t="s">
        <v>15645</v>
      </c>
      <c r="D2967" s="132">
        <v>29.62</v>
      </c>
    </row>
    <row r="2968" spans="1:4" x14ac:dyDescent="0.25">
      <c r="A2968" s="131">
        <v>93659</v>
      </c>
      <c r="B2968" s="131" t="s">
        <v>4355</v>
      </c>
      <c r="C2968" s="131" t="s">
        <v>15645</v>
      </c>
      <c r="D2968" s="132">
        <v>32.75</v>
      </c>
    </row>
    <row r="2969" spans="1:4" x14ac:dyDescent="0.25">
      <c r="A2969" s="131">
        <v>93660</v>
      </c>
      <c r="B2969" s="131" t="s">
        <v>4356</v>
      </c>
      <c r="C2969" s="131" t="s">
        <v>15645</v>
      </c>
      <c r="D2969" s="132">
        <v>85.87</v>
      </c>
    </row>
    <row r="2970" spans="1:4" x14ac:dyDescent="0.25">
      <c r="A2970" s="131">
        <v>93661</v>
      </c>
      <c r="B2970" s="131" t="s">
        <v>4357</v>
      </c>
      <c r="C2970" s="131" t="s">
        <v>15645</v>
      </c>
      <c r="D2970" s="132">
        <v>87.11</v>
      </c>
    </row>
    <row r="2971" spans="1:4" x14ac:dyDescent="0.25">
      <c r="A2971" s="131">
        <v>93662</v>
      </c>
      <c r="B2971" s="131" t="s">
        <v>4358</v>
      </c>
      <c r="C2971" s="131" t="s">
        <v>15645</v>
      </c>
      <c r="D2971" s="132">
        <v>89.78</v>
      </c>
    </row>
    <row r="2972" spans="1:4" x14ac:dyDescent="0.25">
      <c r="A2972" s="131">
        <v>93663</v>
      </c>
      <c r="B2972" s="131" t="s">
        <v>4359</v>
      </c>
      <c r="C2972" s="131" t="s">
        <v>15645</v>
      </c>
      <c r="D2972" s="132">
        <v>89.78</v>
      </c>
    </row>
    <row r="2973" spans="1:4" x14ac:dyDescent="0.25">
      <c r="A2973" s="131">
        <v>93664</v>
      </c>
      <c r="B2973" s="131" t="s">
        <v>4360</v>
      </c>
      <c r="C2973" s="131" t="s">
        <v>15645</v>
      </c>
      <c r="D2973" s="132">
        <v>92.95</v>
      </c>
    </row>
    <row r="2974" spans="1:4" x14ac:dyDescent="0.25">
      <c r="A2974" s="131">
        <v>93665</v>
      </c>
      <c r="B2974" s="131" t="s">
        <v>4361</v>
      </c>
      <c r="C2974" s="131" t="s">
        <v>15645</v>
      </c>
      <c r="D2974" s="132">
        <v>96.49</v>
      </c>
    </row>
    <row r="2975" spans="1:4" x14ac:dyDescent="0.25">
      <c r="A2975" s="131">
        <v>93666</v>
      </c>
      <c r="B2975" s="131" t="s">
        <v>4362</v>
      </c>
      <c r="C2975" s="131" t="s">
        <v>15645</v>
      </c>
      <c r="D2975" s="132">
        <v>102.73</v>
      </c>
    </row>
    <row r="2976" spans="1:4" x14ac:dyDescent="0.25">
      <c r="A2976" s="131">
        <v>93667</v>
      </c>
      <c r="B2976" s="131" t="s">
        <v>4363</v>
      </c>
      <c r="C2976" s="131" t="s">
        <v>15645</v>
      </c>
      <c r="D2976" s="132">
        <v>106.91</v>
      </c>
    </row>
    <row r="2977" spans="1:4" x14ac:dyDescent="0.25">
      <c r="A2977" s="131">
        <v>93668</v>
      </c>
      <c r="B2977" s="131" t="s">
        <v>4364</v>
      </c>
      <c r="C2977" s="131" t="s">
        <v>15645</v>
      </c>
      <c r="D2977" s="132">
        <v>108.78</v>
      </c>
    </row>
    <row r="2978" spans="1:4" x14ac:dyDescent="0.25">
      <c r="A2978" s="131">
        <v>93669</v>
      </c>
      <c r="B2978" s="131" t="s">
        <v>4365</v>
      </c>
      <c r="C2978" s="131" t="s">
        <v>15645</v>
      </c>
      <c r="D2978" s="132">
        <v>112.8</v>
      </c>
    </row>
    <row r="2979" spans="1:4" x14ac:dyDescent="0.25">
      <c r="A2979" s="131">
        <v>93670</v>
      </c>
      <c r="B2979" s="131" t="s">
        <v>4366</v>
      </c>
      <c r="C2979" s="131" t="s">
        <v>15645</v>
      </c>
      <c r="D2979" s="132">
        <v>112.8</v>
      </c>
    </row>
    <row r="2980" spans="1:4" x14ac:dyDescent="0.25">
      <c r="A2980" s="131">
        <v>93671</v>
      </c>
      <c r="B2980" s="131" t="s">
        <v>4367</v>
      </c>
      <c r="C2980" s="131" t="s">
        <v>15645</v>
      </c>
      <c r="D2980" s="132">
        <v>117.55</v>
      </c>
    </row>
    <row r="2981" spans="1:4" x14ac:dyDescent="0.25">
      <c r="A2981" s="131">
        <v>93672</v>
      </c>
      <c r="B2981" s="131" t="s">
        <v>4368</v>
      </c>
      <c r="C2981" s="131" t="s">
        <v>15645</v>
      </c>
      <c r="D2981" s="132">
        <v>124.67</v>
      </c>
    </row>
    <row r="2982" spans="1:4" x14ac:dyDescent="0.25">
      <c r="A2982" s="131">
        <v>93673</v>
      </c>
      <c r="B2982" s="131" t="s">
        <v>4369</v>
      </c>
      <c r="C2982" s="131" t="s">
        <v>15645</v>
      </c>
      <c r="D2982" s="132">
        <v>134.05000000000001</v>
      </c>
    </row>
    <row r="2983" spans="1:4" x14ac:dyDescent="0.25">
      <c r="A2983" s="131">
        <v>97359</v>
      </c>
      <c r="B2983" s="131" t="s">
        <v>4370</v>
      </c>
      <c r="C2983" s="131" t="s">
        <v>15645</v>
      </c>
      <c r="D2983" s="133">
        <v>3288.37</v>
      </c>
    </row>
    <row r="2984" spans="1:4" x14ac:dyDescent="0.25">
      <c r="A2984" s="131">
        <v>97360</v>
      </c>
      <c r="B2984" s="131" t="s">
        <v>4371</v>
      </c>
      <c r="C2984" s="131" t="s">
        <v>15645</v>
      </c>
      <c r="D2984" s="133">
        <v>6330.07</v>
      </c>
    </row>
    <row r="2985" spans="1:4" x14ac:dyDescent="0.25">
      <c r="A2985" s="131">
        <v>97361</v>
      </c>
      <c r="B2985" s="131" t="s">
        <v>4372</v>
      </c>
      <c r="C2985" s="131" t="s">
        <v>15645</v>
      </c>
      <c r="D2985" s="133">
        <v>8440.09</v>
      </c>
    </row>
    <row r="2986" spans="1:4" x14ac:dyDescent="0.25">
      <c r="A2986" s="131">
        <v>97362</v>
      </c>
      <c r="B2986" s="131" t="s">
        <v>4373</v>
      </c>
      <c r="C2986" s="131" t="s">
        <v>15645</v>
      </c>
      <c r="D2986" s="133">
        <v>1655.57</v>
      </c>
    </row>
    <row r="2987" spans="1:4" x14ac:dyDescent="0.25">
      <c r="A2987" s="131">
        <v>101875</v>
      </c>
      <c r="B2987" s="131" t="s">
        <v>4374</v>
      </c>
      <c r="C2987" s="131" t="s">
        <v>15645</v>
      </c>
      <c r="D2987" s="132">
        <v>358.54</v>
      </c>
    </row>
    <row r="2988" spans="1:4" x14ac:dyDescent="0.25">
      <c r="A2988" s="131">
        <v>101876</v>
      </c>
      <c r="B2988" s="131" t="s">
        <v>4375</v>
      </c>
      <c r="C2988" s="131" t="s">
        <v>15645</v>
      </c>
      <c r="D2988" s="132">
        <v>75.349999999999994</v>
      </c>
    </row>
    <row r="2989" spans="1:4" x14ac:dyDescent="0.25">
      <c r="A2989" s="131">
        <v>101877</v>
      </c>
      <c r="B2989" s="131" t="s">
        <v>4376</v>
      </c>
      <c r="C2989" s="131" t="s">
        <v>15645</v>
      </c>
      <c r="D2989" s="132">
        <v>52.34</v>
      </c>
    </row>
    <row r="2990" spans="1:4" x14ac:dyDescent="0.25">
      <c r="A2990" s="131">
        <v>101878</v>
      </c>
      <c r="B2990" s="131" t="s">
        <v>4377</v>
      </c>
      <c r="C2990" s="131" t="s">
        <v>15645</v>
      </c>
      <c r="D2990" s="132">
        <v>500</v>
      </c>
    </row>
    <row r="2991" spans="1:4" x14ac:dyDescent="0.25">
      <c r="A2991" s="131">
        <v>101879</v>
      </c>
      <c r="B2991" s="131" t="s">
        <v>4378</v>
      </c>
      <c r="C2991" s="131" t="s">
        <v>15645</v>
      </c>
      <c r="D2991" s="132">
        <v>517.49</v>
      </c>
    </row>
    <row r="2992" spans="1:4" x14ac:dyDescent="0.25">
      <c r="A2992" s="131">
        <v>101880</v>
      </c>
      <c r="B2992" s="131" t="s">
        <v>4379</v>
      </c>
      <c r="C2992" s="131" t="s">
        <v>15645</v>
      </c>
      <c r="D2992" s="132">
        <v>596.26</v>
      </c>
    </row>
    <row r="2993" spans="1:4" x14ac:dyDescent="0.25">
      <c r="A2993" s="131">
        <v>101881</v>
      </c>
      <c r="B2993" s="131" t="s">
        <v>4380</v>
      </c>
      <c r="C2993" s="131" t="s">
        <v>15645</v>
      </c>
      <c r="D2993" s="132">
        <v>854.28</v>
      </c>
    </row>
    <row r="2994" spans="1:4" x14ac:dyDescent="0.25">
      <c r="A2994" s="131">
        <v>101882</v>
      </c>
      <c r="B2994" s="131" t="s">
        <v>4381</v>
      </c>
      <c r="C2994" s="131" t="s">
        <v>15645</v>
      </c>
      <c r="D2994" s="133">
        <v>1209.8900000000001</v>
      </c>
    </row>
    <row r="2995" spans="1:4" x14ac:dyDescent="0.25">
      <c r="A2995" s="131">
        <v>101883</v>
      </c>
      <c r="B2995" s="131" t="s">
        <v>4382</v>
      </c>
      <c r="C2995" s="131" t="s">
        <v>15645</v>
      </c>
      <c r="D2995" s="132">
        <v>493.47</v>
      </c>
    </row>
    <row r="2996" spans="1:4" x14ac:dyDescent="0.25">
      <c r="A2996" s="131">
        <v>101890</v>
      </c>
      <c r="B2996" s="131" t="s">
        <v>4383</v>
      </c>
      <c r="C2996" s="131" t="s">
        <v>15645</v>
      </c>
      <c r="D2996" s="132">
        <v>23.07</v>
      </c>
    </row>
    <row r="2997" spans="1:4" x14ac:dyDescent="0.25">
      <c r="A2997" s="131">
        <v>101891</v>
      </c>
      <c r="B2997" s="131" t="s">
        <v>4384</v>
      </c>
      <c r="C2997" s="131" t="s">
        <v>15645</v>
      </c>
      <c r="D2997" s="132">
        <v>39.200000000000003</v>
      </c>
    </row>
    <row r="2998" spans="1:4" x14ac:dyDescent="0.25">
      <c r="A2998" s="131">
        <v>101892</v>
      </c>
      <c r="B2998" s="131" t="s">
        <v>4385</v>
      </c>
      <c r="C2998" s="131" t="s">
        <v>15645</v>
      </c>
      <c r="D2998" s="132">
        <v>106.99</v>
      </c>
    </row>
    <row r="2999" spans="1:4" x14ac:dyDescent="0.25">
      <c r="A2999" s="131">
        <v>101893</v>
      </c>
      <c r="B2999" s="131" t="s">
        <v>4386</v>
      </c>
      <c r="C2999" s="131" t="s">
        <v>15645</v>
      </c>
      <c r="D2999" s="132">
        <v>136.03</v>
      </c>
    </row>
    <row r="3000" spans="1:4" x14ac:dyDescent="0.25">
      <c r="A3000" s="131">
        <v>101894</v>
      </c>
      <c r="B3000" s="131" t="s">
        <v>4387</v>
      </c>
      <c r="C3000" s="131" t="s">
        <v>15645</v>
      </c>
      <c r="D3000" s="132">
        <v>220.53</v>
      </c>
    </row>
    <row r="3001" spans="1:4" x14ac:dyDescent="0.25">
      <c r="A3001" s="131">
        <v>101895</v>
      </c>
      <c r="B3001" s="131" t="s">
        <v>4388</v>
      </c>
      <c r="C3001" s="131" t="s">
        <v>15645</v>
      </c>
      <c r="D3001" s="132">
        <v>620.38</v>
      </c>
    </row>
    <row r="3002" spans="1:4" x14ac:dyDescent="0.25">
      <c r="A3002" s="131">
        <v>101896</v>
      </c>
      <c r="B3002" s="131" t="s">
        <v>4389</v>
      </c>
      <c r="C3002" s="131" t="s">
        <v>15645</v>
      </c>
      <c r="D3002" s="132">
        <v>947.32</v>
      </c>
    </row>
    <row r="3003" spans="1:4" x14ac:dyDescent="0.25">
      <c r="A3003" s="131">
        <v>101897</v>
      </c>
      <c r="B3003" s="131" t="s">
        <v>4390</v>
      </c>
      <c r="C3003" s="131" t="s">
        <v>15645</v>
      </c>
      <c r="D3003" s="133">
        <v>1532.84</v>
      </c>
    </row>
    <row r="3004" spans="1:4" x14ac:dyDescent="0.25">
      <c r="A3004" s="131">
        <v>101898</v>
      </c>
      <c r="B3004" s="131" t="s">
        <v>4391</v>
      </c>
      <c r="C3004" s="131" t="s">
        <v>15645</v>
      </c>
      <c r="D3004" s="133">
        <v>2063.1999999999998</v>
      </c>
    </row>
    <row r="3005" spans="1:4" x14ac:dyDescent="0.25">
      <c r="A3005" s="131">
        <v>101899</v>
      </c>
      <c r="B3005" s="131" t="s">
        <v>4392</v>
      </c>
      <c r="C3005" s="131" t="s">
        <v>15645</v>
      </c>
      <c r="D3005" s="133">
        <v>3324.74</v>
      </c>
    </row>
    <row r="3006" spans="1:4" x14ac:dyDescent="0.25">
      <c r="A3006" s="131">
        <v>101900</v>
      </c>
      <c r="B3006" s="131" t="s">
        <v>4393</v>
      </c>
      <c r="C3006" s="131" t="s">
        <v>15645</v>
      </c>
      <c r="D3006" s="133">
        <v>6978.7</v>
      </c>
    </row>
    <row r="3007" spans="1:4" x14ac:dyDescent="0.25">
      <c r="A3007" s="131">
        <v>101901</v>
      </c>
      <c r="B3007" s="131" t="s">
        <v>4394</v>
      </c>
      <c r="C3007" s="131" t="s">
        <v>15645</v>
      </c>
      <c r="D3007" s="132">
        <v>194.85</v>
      </c>
    </row>
    <row r="3008" spans="1:4" x14ac:dyDescent="0.25">
      <c r="A3008" s="131">
        <v>101902</v>
      </c>
      <c r="B3008" s="131" t="s">
        <v>4395</v>
      </c>
      <c r="C3008" s="131" t="s">
        <v>15645</v>
      </c>
      <c r="D3008" s="132">
        <v>240.42</v>
      </c>
    </row>
    <row r="3009" spans="1:4" x14ac:dyDescent="0.25">
      <c r="A3009" s="131">
        <v>101903</v>
      </c>
      <c r="B3009" s="131" t="s">
        <v>4396</v>
      </c>
      <c r="C3009" s="131" t="s">
        <v>15645</v>
      </c>
      <c r="D3009" s="132">
        <v>501.5</v>
      </c>
    </row>
    <row r="3010" spans="1:4" x14ac:dyDescent="0.25">
      <c r="A3010" s="131">
        <v>101904</v>
      </c>
      <c r="B3010" s="131" t="s">
        <v>4397</v>
      </c>
      <c r="C3010" s="131" t="s">
        <v>15645</v>
      </c>
      <c r="D3010" s="133">
        <v>1854.92</v>
      </c>
    </row>
    <row r="3011" spans="1:4" x14ac:dyDescent="0.25">
      <c r="A3011" s="131">
        <v>101938</v>
      </c>
      <c r="B3011" s="131" t="s">
        <v>4398</v>
      </c>
      <c r="C3011" s="131" t="s">
        <v>15645</v>
      </c>
      <c r="D3011" s="132">
        <v>101.05</v>
      </c>
    </row>
    <row r="3012" spans="1:4" x14ac:dyDescent="0.25">
      <c r="A3012" s="131">
        <v>101946</v>
      </c>
      <c r="B3012" s="131" t="s">
        <v>4399</v>
      </c>
      <c r="C3012" s="131" t="s">
        <v>15645</v>
      </c>
      <c r="D3012" s="132">
        <v>152.72999999999999</v>
      </c>
    </row>
    <row r="3013" spans="1:4" x14ac:dyDescent="0.25">
      <c r="A3013" s="131">
        <v>91945</v>
      </c>
      <c r="B3013" s="131" t="s">
        <v>21224</v>
      </c>
      <c r="C3013" s="131" t="s">
        <v>15645</v>
      </c>
      <c r="D3013" s="132">
        <v>13.61</v>
      </c>
    </row>
    <row r="3014" spans="1:4" x14ac:dyDescent="0.25">
      <c r="A3014" s="131">
        <v>91946</v>
      </c>
      <c r="B3014" s="131" t="s">
        <v>21225</v>
      </c>
      <c r="C3014" s="131" t="s">
        <v>15645</v>
      </c>
      <c r="D3014" s="132">
        <v>10.66</v>
      </c>
    </row>
    <row r="3015" spans="1:4" x14ac:dyDescent="0.25">
      <c r="A3015" s="131">
        <v>91947</v>
      </c>
      <c r="B3015" s="131" t="s">
        <v>21226</v>
      </c>
      <c r="C3015" s="131" t="s">
        <v>15645</v>
      </c>
      <c r="D3015" s="132">
        <v>8.81</v>
      </c>
    </row>
    <row r="3016" spans="1:4" x14ac:dyDescent="0.25">
      <c r="A3016" s="131">
        <v>91949</v>
      </c>
      <c r="B3016" s="131" t="s">
        <v>21227</v>
      </c>
      <c r="C3016" s="131" t="s">
        <v>15645</v>
      </c>
      <c r="D3016" s="132">
        <v>19.2</v>
      </c>
    </row>
    <row r="3017" spans="1:4" x14ac:dyDescent="0.25">
      <c r="A3017" s="131">
        <v>91950</v>
      </c>
      <c r="B3017" s="131" t="s">
        <v>21228</v>
      </c>
      <c r="C3017" s="131" t="s">
        <v>15645</v>
      </c>
      <c r="D3017" s="132">
        <v>15.61</v>
      </c>
    </row>
    <row r="3018" spans="1:4" x14ac:dyDescent="0.25">
      <c r="A3018" s="131">
        <v>91951</v>
      </c>
      <c r="B3018" s="131" t="s">
        <v>21229</v>
      </c>
      <c r="C3018" s="131" t="s">
        <v>15645</v>
      </c>
      <c r="D3018" s="132">
        <v>13.45</v>
      </c>
    </row>
    <row r="3019" spans="1:4" x14ac:dyDescent="0.25">
      <c r="A3019" s="131">
        <v>91952</v>
      </c>
      <c r="B3019" s="131" t="s">
        <v>21230</v>
      </c>
      <c r="C3019" s="131" t="s">
        <v>15645</v>
      </c>
      <c r="D3019" s="132">
        <v>18.23</v>
      </c>
    </row>
    <row r="3020" spans="1:4" x14ac:dyDescent="0.25">
      <c r="A3020" s="131">
        <v>91953</v>
      </c>
      <c r="B3020" s="131" t="s">
        <v>21231</v>
      </c>
      <c r="C3020" s="131" t="s">
        <v>15645</v>
      </c>
      <c r="D3020" s="132">
        <v>28.89</v>
      </c>
    </row>
    <row r="3021" spans="1:4" x14ac:dyDescent="0.25">
      <c r="A3021" s="131">
        <v>91954</v>
      </c>
      <c r="B3021" s="131" t="s">
        <v>21232</v>
      </c>
      <c r="C3021" s="131" t="s">
        <v>15645</v>
      </c>
      <c r="D3021" s="132">
        <v>24.49</v>
      </c>
    </row>
    <row r="3022" spans="1:4" x14ac:dyDescent="0.25">
      <c r="A3022" s="131">
        <v>91955</v>
      </c>
      <c r="B3022" s="131" t="s">
        <v>21233</v>
      </c>
      <c r="C3022" s="131" t="s">
        <v>15645</v>
      </c>
      <c r="D3022" s="132">
        <v>35.15</v>
      </c>
    </row>
    <row r="3023" spans="1:4" x14ac:dyDescent="0.25">
      <c r="A3023" s="131">
        <v>91956</v>
      </c>
      <c r="B3023" s="131" t="s">
        <v>21234</v>
      </c>
      <c r="C3023" s="131" t="s">
        <v>15645</v>
      </c>
      <c r="D3023" s="132">
        <v>39.590000000000003</v>
      </c>
    </row>
    <row r="3024" spans="1:4" x14ac:dyDescent="0.25">
      <c r="A3024" s="131">
        <v>91957</v>
      </c>
      <c r="B3024" s="131" t="s">
        <v>21235</v>
      </c>
      <c r="C3024" s="131" t="s">
        <v>15645</v>
      </c>
      <c r="D3024" s="132">
        <v>50.25</v>
      </c>
    </row>
    <row r="3025" spans="1:4" x14ac:dyDescent="0.25">
      <c r="A3025" s="131">
        <v>91958</v>
      </c>
      <c r="B3025" s="131" t="s">
        <v>21236</v>
      </c>
      <c r="C3025" s="131" t="s">
        <v>15645</v>
      </c>
      <c r="D3025" s="132">
        <v>33.369999999999997</v>
      </c>
    </row>
    <row r="3026" spans="1:4" x14ac:dyDescent="0.25">
      <c r="A3026" s="131">
        <v>91959</v>
      </c>
      <c r="B3026" s="131" t="s">
        <v>21237</v>
      </c>
      <c r="C3026" s="131" t="s">
        <v>15645</v>
      </c>
      <c r="D3026" s="132">
        <v>44.03</v>
      </c>
    </row>
    <row r="3027" spans="1:4" x14ac:dyDescent="0.25">
      <c r="A3027" s="131">
        <v>91960</v>
      </c>
      <c r="B3027" s="131" t="s">
        <v>21238</v>
      </c>
      <c r="C3027" s="131" t="s">
        <v>15645</v>
      </c>
      <c r="D3027" s="132">
        <v>45.9</v>
      </c>
    </row>
    <row r="3028" spans="1:4" x14ac:dyDescent="0.25">
      <c r="A3028" s="131">
        <v>91961</v>
      </c>
      <c r="B3028" s="131" t="s">
        <v>21239</v>
      </c>
      <c r="C3028" s="131" t="s">
        <v>15645</v>
      </c>
      <c r="D3028" s="132">
        <v>56.56</v>
      </c>
    </row>
    <row r="3029" spans="1:4" x14ac:dyDescent="0.25">
      <c r="A3029" s="131">
        <v>91962</v>
      </c>
      <c r="B3029" s="131" t="s">
        <v>21240</v>
      </c>
      <c r="C3029" s="131" t="s">
        <v>15645</v>
      </c>
      <c r="D3029" s="132">
        <v>60.99</v>
      </c>
    </row>
    <row r="3030" spans="1:4" x14ac:dyDescent="0.25">
      <c r="A3030" s="131">
        <v>91963</v>
      </c>
      <c r="B3030" s="131" t="s">
        <v>21241</v>
      </c>
      <c r="C3030" s="131" t="s">
        <v>15645</v>
      </c>
      <c r="D3030" s="132">
        <v>71.650000000000006</v>
      </c>
    </row>
    <row r="3031" spans="1:4" x14ac:dyDescent="0.25">
      <c r="A3031" s="131">
        <v>91964</v>
      </c>
      <c r="B3031" s="131" t="s">
        <v>21242</v>
      </c>
      <c r="C3031" s="131" t="s">
        <v>15645</v>
      </c>
      <c r="D3031" s="132">
        <v>54.73</v>
      </c>
    </row>
    <row r="3032" spans="1:4" x14ac:dyDescent="0.25">
      <c r="A3032" s="131">
        <v>91965</v>
      </c>
      <c r="B3032" s="131" t="s">
        <v>21243</v>
      </c>
      <c r="C3032" s="131" t="s">
        <v>15645</v>
      </c>
      <c r="D3032" s="132">
        <v>65.39</v>
      </c>
    </row>
    <row r="3033" spans="1:4" x14ac:dyDescent="0.25">
      <c r="A3033" s="131">
        <v>91966</v>
      </c>
      <c r="B3033" s="131" t="s">
        <v>21244</v>
      </c>
      <c r="C3033" s="131" t="s">
        <v>15645</v>
      </c>
      <c r="D3033" s="132">
        <v>48.51</v>
      </c>
    </row>
    <row r="3034" spans="1:4" x14ac:dyDescent="0.25">
      <c r="A3034" s="131">
        <v>91967</v>
      </c>
      <c r="B3034" s="131" t="s">
        <v>21245</v>
      </c>
      <c r="C3034" s="131" t="s">
        <v>15645</v>
      </c>
      <c r="D3034" s="132">
        <v>59.17</v>
      </c>
    </row>
    <row r="3035" spans="1:4" x14ac:dyDescent="0.25">
      <c r="A3035" s="131">
        <v>91968</v>
      </c>
      <c r="B3035" s="131" t="s">
        <v>21246</v>
      </c>
      <c r="C3035" s="131" t="s">
        <v>15645</v>
      </c>
      <c r="D3035" s="132">
        <v>67.260000000000005</v>
      </c>
    </row>
    <row r="3036" spans="1:4" x14ac:dyDescent="0.25">
      <c r="A3036" s="131">
        <v>91969</v>
      </c>
      <c r="B3036" s="131" t="s">
        <v>21247</v>
      </c>
      <c r="C3036" s="131" t="s">
        <v>15645</v>
      </c>
      <c r="D3036" s="132">
        <v>77.92</v>
      </c>
    </row>
    <row r="3037" spans="1:4" x14ac:dyDescent="0.25">
      <c r="A3037" s="131">
        <v>91970</v>
      </c>
      <c r="B3037" s="131" t="s">
        <v>21248</v>
      </c>
      <c r="C3037" s="131" t="s">
        <v>15645</v>
      </c>
      <c r="D3037" s="132">
        <v>70.22</v>
      </c>
    </row>
    <row r="3038" spans="1:4" x14ac:dyDescent="0.25">
      <c r="A3038" s="131">
        <v>91971</v>
      </c>
      <c r="B3038" s="131" t="s">
        <v>21249</v>
      </c>
      <c r="C3038" s="131" t="s">
        <v>15645</v>
      </c>
      <c r="D3038" s="132">
        <v>85.83</v>
      </c>
    </row>
    <row r="3039" spans="1:4" x14ac:dyDescent="0.25">
      <c r="A3039" s="131">
        <v>91972</v>
      </c>
      <c r="B3039" s="131" t="s">
        <v>21250</v>
      </c>
      <c r="C3039" s="131" t="s">
        <v>15645</v>
      </c>
      <c r="D3039" s="132">
        <v>76.53</v>
      </c>
    </row>
    <row r="3040" spans="1:4" x14ac:dyDescent="0.25">
      <c r="A3040" s="131">
        <v>91973</v>
      </c>
      <c r="B3040" s="131" t="s">
        <v>21251</v>
      </c>
      <c r="C3040" s="131" t="s">
        <v>15645</v>
      </c>
      <c r="D3040" s="132">
        <v>92.14</v>
      </c>
    </row>
    <row r="3041" spans="1:4" x14ac:dyDescent="0.25">
      <c r="A3041" s="131">
        <v>91974</v>
      </c>
      <c r="B3041" s="131" t="s">
        <v>21252</v>
      </c>
      <c r="C3041" s="131" t="s">
        <v>15645</v>
      </c>
      <c r="D3041" s="132">
        <v>63.95</v>
      </c>
    </row>
    <row r="3042" spans="1:4" x14ac:dyDescent="0.25">
      <c r="A3042" s="131">
        <v>91975</v>
      </c>
      <c r="B3042" s="131" t="s">
        <v>21253</v>
      </c>
      <c r="C3042" s="131" t="s">
        <v>15645</v>
      </c>
      <c r="D3042" s="132">
        <v>79.56</v>
      </c>
    </row>
    <row r="3043" spans="1:4" x14ac:dyDescent="0.25">
      <c r="A3043" s="131">
        <v>91976</v>
      </c>
      <c r="B3043" s="131" t="s">
        <v>21254</v>
      </c>
      <c r="C3043" s="131" t="s">
        <v>15645</v>
      </c>
      <c r="D3043" s="132">
        <v>94.29</v>
      </c>
    </row>
    <row r="3044" spans="1:4" x14ac:dyDescent="0.25">
      <c r="A3044" s="131">
        <v>91977</v>
      </c>
      <c r="B3044" s="131" t="s">
        <v>21255</v>
      </c>
      <c r="C3044" s="131" t="s">
        <v>15645</v>
      </c>
      <c r="D3044" s="132">
        <v>109.9</v>
      </c>
    </row>
    <row r="3045" spans="1:4" x14ac:dyDescent="0.25">
      <c r="A3045" s="131">
        <v>91978</v>
      </c>
      <c r="B3045" s="131" t="s">
        <v>21256</v>
      </c>
      <c r="C3045" s="131" t="s">
        <v>15645</v>
      </c>
      <c r="D3045" s="132">
        <v>38.479999999999997</v>
      </c>
    </row>
    <row r="3046" spans="1:4" x14ac:dyDescent="0.25">
      <c r="A3046" s="131">
        <v>91979</v>
      </c>
      <c r="B3046" s="131" t="s">
        <v>21257</v>
      </c>
      <c r="C3046" s="131" t="s">
        <v>15645</v>
      </c>
      <c r="D3046" s="132">
        <v>49.14</v>
      </c>
    </row>
    <row r="3047" spans="1:4" x14ac:dyDescent="0.25">
      <c r="A3047" s="131">
        <v>91980</v>
      </c>
      <c r="B3047" s="131" t="s">
        <v>21258</v>
      </c>
      <c r="C3047" s="131" t="s">
        <v>15645</v>
      </c>
      <c r="D3047" s="132">
        <v>37.31</v>
      </c>
    </row>
    <row r="3048" spans="1:4" x14ac:dyDescent="0.25">
      <c r="A3048" s="131">
        <v>91981</v>
      </c>
      <c r="B3048" s="131" t="s">
        <v>21259</v>
      </c>
      <c r="C3048" s="131" t="s">
        <v>15645</v>
      </c>
      <c r="D3048" s="132">
        <v>47.97</v>
      </c>
    </row>
    <row r="3049" spans="1:4" x14ac:dyDescent="0.25">
      <c r="A3049" s="131">
        <v>91982</v>
      </c>
      <c r="B3049" s="131" t="s">
        <v>21260</v>
      </c>
      <c r="C3049" s="131" t="s">
        <v>15645</v>
      </c>
      <c r="D3049" s="132">
        <v>85.66</v>
      </c>
    </row>
    <row r="3050" spans="1:4" x14ac:dyDescent="0.25">
      <c r="A3050" s="131">
        <v>91983</v>
      </c>
      <c r="B3050" s="131" t="s">
        <v>21261</v>
      </c>
      <c r="C3050" s="131" t="s">
        <v>15645</v>
      </c>
      <c r="D3050" s="132">
        <v>96.32</v>
      </c>
    </row>
    <row r="3051" spans="1:4" x14ac:dyDescent="0.25">
      <c r="A3051" s="131">
        <v>91984</v>
      </c>
      <c r="B3051" s="131" t="s">
        <v>21262</v>
      </c>
      <c r="C3051" s="131" t="s">
        <v>15645</v>
      </c>
      <c r="D3051" s="132">
        <v>17.149999999999999</v>
      </c>
    </row>
    <row r="3052" spans="1:4" x14ac:dyDescent="0.25">
      <c r="A3052" s="131">
        <v>91985</v>
      </c>
      <c r="B3052" s="131" t="s">
        <v>21263</v>
      </c>
      <c r="C3052" s="131" t="s">
        <v>15645</v>
      </c>
      <c r="D3052" s="132">
        <v>27.81</v>
      </c>
    </row>
    <row r="3053" spans="1:4" x14ac:dyDescent="0.25">
      <c r="A3053" s="131">
        <v>91986</v>
      </c>
      <c r="B3053" s="131" t="s">
        <v>21264</v>
      </c>
      <c r="C3053" s="131" t="s">
        <v>15645</v>
      </c>
      <c r="D3053" s="132">
        <v>35.85</v>
      </c>
    </row>
    <row r="3054" spans="1:4" x14ac:dyDescent="0.25">
      <c r="A3054" s="131">
        <v>91987</v>
      </c>
      <c r="B3054" s="131" t="s">
        <v>21265</v>
      </c>
      <c r="C3054" s="131" t="s">
        <v>15645</v>
      </c>
      <c r="D3054" s="132">
        <v>46.51</v>
      </c>
    </row>
    <row r="3055" spans="1:4" x14ac:dyDescent="0.25">
      <c r="A3055" s="131">
        <v>91988</v>
      </c>
      <c r="B3055" s="131" t="s">
        <v>21266</v>
      </c>
      <c r="C3055" s="131" t="s">
        <v>15645</v>
      </c>
      <c r="D3055" s="132">
        <v>21.07</v>
      </c>
    </row>
    <row r="3056" spans="1:4" x14ac:dyDescent="0.25">
      <c r="A3056" s="131">
        <v>91989</v>
      </c>
      <c r="B3056" s="131" t="s">
        <v>21267</v>
      </c>
      <c r="C3056" s="131" t="s">
        <v>15645</v>
      </c>
      <c r="D3056" s="132">
        <v>31.73</v>
      </c>
    </row>
    <row r="3057" spans="1:4" x14ac:dyDescent="0.25">
      <c r="A3057" s="131">
        <v>91990</v>
      </c>
      <c r="B3057" s="131" t="s">
        <v>21268</v>
      </c>
      <c r="C3057" s="131" t="s">
        <v>15645</v>
      </c>
      <c r="D3057" s="132">
        <v>33.08</v>
      </c>
    </row>
    <row r="3058" spans="1:4" x14ac:dyDescent="0.25">
      <c r="A3058" s="131">
        <v>91991</v>
      </c>
      <c r="B3058" s="131" t="s">
        <v>21269</v>
      </c>
      <c r="C3058" s="131" t="s">
        <v>15645</v>
      </c>
      <c r="D3058" s="132">
        <v>35.200000000000003</v>
      </c>
    </row>
    <row r="3059" spans="1:4" x14ac:dyDescent="0.25">
      <c r="A3059" s="131">
        <v>91992</v>
      </c>
      <c r="B3059" s="131" t="s">
        <v>21270</v>
      </c>
      <c r="C3059" s="131" t="s">
        <v>15645</v>
      </c>
      <c r="D3059" s="132">
        <v>43.74</v>
      </c>
    </row>
    <row r="3060" spans="1:4" x14ac:dyDescent="0.25">
      <c r="A3060" s="131">
        <v>91993</v>
      </c>
      <c r="B3060" s="131" t="s">
        <v>21271</v>
      </c>
      <c r="C3060" s="131" t="s">
        <v>15645</v>
      </c>
      <c r="D3060" s="132">
        <v>45.86</v>
      </c>
    </row>
    <row r="3061" spans="1:4" x14ac:dyDescent="0.25">
      <c r="A3061" s="131">
        <v>91994</v>
      </c>
      <c r="B3061" s="131" t="s">
        <v>21272</v>
      </c>
      <c r="C3061" s="131" t="s">
        <v>15645</v>
      </c>
      <c r="D3061" s="132">
        <v>23.39</v>
      </c>
    </row>
    <row r="3062" spans="1:4" x14ac:dyDescent="0.25">
      <c r="A3062" s="131">
        <v>91995</v>
      </c>
      <c r="B3062" s="131" t="s">
        <v>21273</v>
      </c>
      <c r="C3062" s="131" t="s">
        <v>15645</v>
      </c>
      <c r="D3062" s="132">
        <v>25.51</v>
      </c>
    </row>
    <row r="3063" spans="1:4" x14ac:dyDescent="0.25">
      <c r="A3063" s="131">
        <v>91996</v>
      </c>
      <c r="B3063" s="131" t="s">
        <v>21274</v>
      </c>
      <c r="C3063" s="131" t="s">
        <v>15645</v>
      </c>
      <c r="D3063" s="132">
        <v>34.049999999999997</v>
      </c>
    </row>
    <row r="3064" spans="1:4" x14ac:dyDescent="0.25">
      <c r="A3064" s="131">
        <v>91997</v>
      </c>
      <c r="B3064" s="131" t="s">
        <v>21275</v>
      </c>
      <c r="C3064" s="131" t="s">
        <v>15645</v>
      </c>
      <c r="D3064" s="132">
        <v>36.17</v>
      </c>
    </row>
    <row r="3065" spans="1:4" x14ac:dyDescent="0.25">
      <c r="A3065" s="131">
        <v>91998</v>
      </c>
      <c r="B3065" s="131" t="s">
        <v>21276</v>
      </c>
      <c r="C3065" s="131" t="s">
        <v>15645</v>
      </c>
      <c r="D3065" s="132">
        <v>19.649999999999999</v>
      </c>
    </row>
    <row r="3066" spans="1:4" x14ac:dyDescent="0.25">
      <c r="A3066" s="131">
        <v>91999</v>
      </c>
      <c r="B3066" s="131" t="s">
        <v>21277</v>
      </c>
      <c r="C3066" s="131" t="s">
        <v>15645</v>
      </c>
      <c r="D3066" s="132">
        <v>21.77</v>
      </c>
    </row>
    <row r="3067" spans="1:4" x14ac:dyDescent="0.25">
      <c r="A3067" s="131">
        <v>92000</v>
      </c>
      <c r="B3067" s="131" t="s">
        <v>21278</v>
      </c>
      <c r="C3067" s="131" t="s">
        <v>15645</v>
      </c>
      <c r="D3067" s="132">
        <v>30.31</v>
      </c>
    </row>
    <row r="3068" spans="1:4" x14ac:dyDescent="0.25">
      <c r="A3068" s="131">
        <v>92001</v>
      </c>
      <c r="B3068" s="131" t="s">
        <v>21279</v>
      </c>
      <c r="C3068" s="131" t="s">
        <v>15645</v>
      </c>
      <c r="D3068" s="132">
        <v>32.43</v>
      </c>
    </row>
    <row r="3069" spans="1:4" x14ac:dyDescent="0.25">
      <c r="A3069" s="131">
        <v>92002</v>
      </c>
      <c r="B3069" s="131" t="s">
        <v>21280</v>
      </c>
      <c r="C3069" s="131" t="s">
        <v>15645</v>
      </c>
      <c r="D3069" s="132">
        <v>43.7</v>
      </c>
    </row>
    <row r="3070" spans="1:4" x14ac:dyDescent="0.25">
      <c r="A3070" s="131">
        <v>92003</v>
      </c>
      <c r="B3070" s="131" t="s">
        <v>21281</v>
      </c>
      <c r="C3070" s="131" t="s">
        <v>15645</v>
      </c>
      <c r="D3070" s="132">
        <v>47.94</v>
      </c>
    </row>
    <row r="3071" spans="1:4" x14ac:dyDescent="0.25">
      <c r="A3071" s="131">
        <v>92004</v>
      </c>
      <c r="B3071" s="131" t="s">
        <v>21282</v>
      </c>
      <c r="C3071" s="131" t="s">
        <v>15645</v>
      </c>
      <c r="D3071" s="132">
        <v>54.36</v>
      </c>
    </row>
    <row r="3072" spans="1:4" x14ac:dyDescent="0.25">
      <c r="A3072" s="131">
        <v>92005</v>
      </c>
      <c r="B3072" s="131" t="s">
        <v>21283</v>
      </c>
      <c r="C3072" s="131" t="s">
        <v>15645</v>
      </c>
      <c r="D3072" s="132">
        <v>58.6</v>
      </c>
    </row>
    <row r="3073" spans="1:4" x14ac:dyDescent="0.25">
      <c r="A3073" s="131">
        <v>92006</v>
      </c>
      <c r="B3073" s="131" t="s">
        <v>21284</v>
      </c>
      <c r="C3073" s="131" t="s">
        <v>15645</v>
      </c>
      <c r="D3073" s="132">
        <v>36.159999999999997</v>
      </c>
    </row>
    <row r="3074" spans="1:4" x14ac:dyDescent="0.25">
      <c r="A3074" s="131">
        <v>92007</v>
      </c>
      <c r="B3074" s="131" t="s">
        <v>21285</v>
      </c>
      <c r="C3074" s="131" t="s">
        <v>15645</v>
      </c>
      <c r="D3074" s="132">
        <v>40.4</v>
      </c>
    </row>
    <row r="3075" spans="1:4" x14ac:dyDescent="0.25">
      <c r="A3075" s="131">
        <v>92008</v>
      </c>
      <c r="B3075" s="131" t="s">
        <v>21286</v>
      </c>
      <c r="C3075" s="131" t="s">
        <v>15645</v>
      </c>
      <c r="D3075" s="132">
        <v>46.82</v>
      </c>
    </row>
    <row r="3076" spans="1:4" x14ac:dyDescent="0.25">
      <c r="A3076" s="131">
        <v>92009</v>
      </c>
      <c r="B3076" s="131" t="s">
        <v>21287</v>
      </c>
      <c r="C3076" s="131" t="s">
        <v>15645</v>
      </c>
      <c r="D3076" s="132">
        <v>51.06</v>
      </c>
    </row>
    <row r="3077" spans="1:4" x14ac:dyDescent="0.25">
      <c r="A3077" s="131">
        <v>92010</v>
      </c>
      <c r="B3077" s="131" t="s">
        <v>21288</v>
      </c>
      <c r="C3077" s="131" t="s">
        <v>15645</v>
      </c>
      <c r="D3077" s="132">
        <v>63.96</v>
      </c>
    </row>
    <row r="3078" spans="1:4" x14ac:dyDescent="0.25">
      <c r="A3078" s="131">
        <v>92011</v>
      </c>
      <c r="B3078" s="131" t="s">
        <v>21289</v>
      </c>
      <c r="C3078" s="131" t="s">
        <v>15645</v>
      </c>
      <c r="D3078" s="132">
        <v>70.319999999999993</v>
      </c>
    </row>
    <row r="3079" spans="1:4" x14ac:dyDescent="0.25">
      <c r="A3079" s="131">
        <v>92012</v>
      </c>
      <c r="B3079" s="131" t="s">
        <v>21290</v>
      </c>
      <c r="C3079" s="131" t="s">
        <v>15645</v>
      </c>
      <c r="D3079" s="132">
        <v>74.62</v>
      </c>
    </row>
    <row r="3080" spans="1:4" x14ac:dyDescent="0.25">
      <c r="A3080" s="131">
        <v>92013</v>
      </c>
      <c r="B3080" s="131" t="s">
        <v>21291</v>
      </c>
      <c r="C3080" s="131" t="s">
        <v>15645</v>
      </c>
      <c r="D3080" s="132">
        <v>80.98</v>
      </c>
    </row>
    <row r="3081" spans="1:4" x14ac:dyDescent="0.25">
      <c r="A3081" s="131">
        <v>92014</v>
      </c>
      <c r="B3081" s="131" t="s">
        <v>21292</v>
      </c>
      <c r="C3081" s="131" t="s">
        <v>15645</v>
      </c>
      <c r="D3081" s="132">
        <v>52.67</v>
      </c>
    </row>
    <row r="3082" spans="1:4" x14ac:dyDescent="0.25">
      <c r="A3082" s="131">
        <v>92015</v>
      </c>
      <c r="B3082" s="131" t="s">
        <v>21293</v>
      </c>
      <c r="C3082" s="131" t="s">
        <v>15645</v>
      </c>
      <c r="D3082" s="132">
        <v>59.03</v>
      </c>
    </row>
    <row r="3083" spans="1:4" x14ac:dyDescent="0.25">
      <c r="A3083" s="131">
        <v>92016</v>
      </c>
      <c r="B3083" s="131" t="s">
        <v>21294</v>
      </c>
      <c r="C3083" s="131" t="s">
        <v>15645</v>
      </c>
      <c r="D3083" s="132">
        <v>63.33</v>
      </c>
    </row>
    <row r="3084" spans="1:4" x14ac:dyDescent="0.25">
      <c r="A3084" s="131">
        <v>92017</v>
      </c>
      <c r="B3084" s="131" t="s">
        <v>21295</v>
      </c>
      <c r="C3084" s="131" t="s">
        <v>15645</v>
      </c>
      <c r="D3084" s="132">
        <v>69.69</v>
      </c>
    </row>
    <row r="3085" spans="1:4" x14ac:dyDescent="0.25">
      <c r="A3085" s="131">
        <v>92018</v>
      </c>
      <c r="B3085" s="131" t="s">
        <v>21296</v>
      </c>
      <c r="C3085" s="131" t="s">
        <v>15645</v>
      </c>
      <c r="D3085" s="132">
        <v>69.73</v>
      </c>
    </row>
    <row r="3086" spans="1:4" x14ac:dyDescent="0.25">
      <c r="A3086" s="131">
        <v>92019</v>
      </c>
      <c r="B3086" s="131" t="s">
        <v>21297</v>
      </c>
      <c r="C3086" s="131" t="s">
        <v>15645</v>
      </c>
      <c r="D3086" s="132">
        <v>85.34</v>
      </c>
    </row>
    <row r="3087" spans="1:4" x14ac:dyDescent="0.25">
      <c r="A3087" s="131">
        <v>92020</v>
      </c>
      <c r="B3087" s="131" t="s">
        <v>21298</v>
      </c>
      <c r="C3087" s="131" t="s">
        <v>15645</v>
      </c>
      <c r="D3087" s="132">
        <v>103</v>
      </c>
    </row>
    <row r="3088" spans="1:4" x14ac:dyDescent="0.25">
      <c r="A3088" s="131">
        <v>92021</v>
      </c>
      <c r="B3088" s="131" t="s">
        <v>21299</v>
      </c>
      <c r="C3088" s="131" t="s">
        <v>15645</v>
      </c>
      <c r="D3088" s="132">
        <v>118.61</v>
      </c>
    </row>
    <row r="3089" spans="1:4" x14ac:dyDescent="0.25">
      <c r="A3089" s="131">
        <v>92022</v>
      </c>
      <c r="B3089" s="131" t="s">
        <v>21300</v>
      </c>
      <c r="C3089" s="131" t="s">
        <v>15645</v>
      </c>
      <c r="D3089" s="132">
        <v>38.49</v>
      </c>
    </row>
    <row r="3090" spans="1:4" x14ac:dyDescent="0.25">
      <c r="A3090" s="131">
        <v>92023</v>
      </c>
      <c r="B3090" s="131" t="s">
        <v>21301</v>
      </c>
      <c r="C3090" s="131" t="s">
        <v>15645</v>
      </c>
      <c r="D3090" s="132">
        <v>49.15</v>
      </c>
    </row>
    <row r="3091" spans="1:4" x14ac:dyDescent="0.25">
      <c r="A3091" s="131">
        <v>92024</v>
      </c>
      <c r="B3091" s="131" t="s">
        <v>21302</v>
      </c>
      <c r="C3091" s="131" t="s">
        <v>15645</v>
      </c>
      <c r="D3091" s="132">
        <v>58.79</v>
      </c>
    </row>
    <row r="3092" spans="1:4" x14ac:dyDescent="0.25">
      <c r="A3092" s="131">
        <v>92025</v>
      </c>
      <c r="B3092" s="131" t="s">
        <v>21303</v>
      </c>
      <c r="C3092" s="131" t="s">
        <v>15645</v>
      </c>
      <c r="D3092" s="132">
        <v>69.45</v>
      </c>
    </row>
    <row r="3093" spans="1:4" x14ac:dyDescent="0.25">
      <c r="A3093" s="131">
        <v>92026</v>
      </c>
      <c r="B3093" s="131" t="s">
        <v>21304</v>
      </c>
      <c r="C3093" s="131" t="s">
        <v>15645</v>
      </c>
      <c r="D3093" s="132">
        <v>53.63</v>
      </c>
    </row>
    <row r="3094" spans="1:4" x14ac:dyDescent="0.25">
      <c r="A3094" s="131">
        <v>92027</v>
      </c>
      <c r="B3094" s="131" t="s">
        <v>21305</v>
      </c>
      <c r="C3094" s="131" t="s">
        <v>15645</v>
      </c>
      <c r="D3094" s="132">
        <v>64.290000000000006</v>
      </c>
    </row>
    <row r="3095" spans="1:4" x14ac:dyDescent="0.25">
      <c r="A3095" s="131">
        <v>92028</v>
      </c>
      <c r="B3095" s="131" t="s">
        <v>21306</v>
      </c>
      <c r="C3095" s="131" t="s">
        <v>15645</v>
      </c>
      <c r="D3095" s="132">
        <v>44.8</v>
      </c>
    </row>
    <row r="3096" spans="1:4" x14ac:dyDescent="0.25">
      <c r="A3096" s="131">
        <v>92029</v>
      </c>
      <c r="B3096" s="131" t="s">
        <v>21307</v>
      </c>
      <c r="C3096" s="131" t="s">
        <v>15645</v>
      </c>
      <c r="D3096" s="132">
        <v>55.46</v>
      </c>
    </row>
    <row r="3097" spans="1:4" x14ac:dyDescent="0.25">
      <c r="A3097" s="131">
        <v>92030</v>
      </c>
      <c r="B3097" s="131" t="s">
        <v>21308</v>
      </c>
      <c r="C3097" s="131" t="s">
        <v>15645</v>
      </c>
      <c r="D3097" s="132">
        <v>65.06</v>
      </c>
    </row>
    <row r="3098" spans="1:4" x14ac:dyDescent="0.25">
      <c r="A3098" s="131">
        <v>92031</v>
      </c>
      <c r="B3098" s="131" t="s">
        <v>21309</v>
      </c>
      <c r="C3098" s="131" t="s">
        <v>15645</v>
      </c>
      <c r="D3098" s="132">
        <v>75.72</v>
      </c>
    </row>
    <row r="3099" spans="1:4" x14ac:dyDescent="0.25">
      <c r="A3099" s="131">
        <v>92032</v>
      </c>
      <c r="B3099" s="131" t="s">
        <v>21310</v>
      </c>
      <c r="C3099" s="131" t="s">
        <v>15645</v>
      </c>
      <c r="D3099" s="132">
        <v>66.16</v>
      </c>
    </row>
    <row r="3100" spans="1:4" x14ac:dyDescent="0.25">
      <c r="A3100" s="131">
        <v>92033</v>
      </c>
      <c r="B3100" s="131" t="s">
        <v>21311</v>
      </c>
      <c r="C3100" s="131" t="s">
        <v>15645</v>
      </c>
      <c r="D3100" s="132">
        <v>76.819999999999993</v>
      </c>
    </row>
    <row r="3101" spans="1:4" x14ac:dyDescent="0.25">
      <c r="A3101" s="131">
        <v>92034</v>
      </c>
      <c r="B3101" s="131" t="s">
        <v>21312</v>
      </c>
      <c r="C3101" s="131" t="s">
        <v>15645</v>
      </c>
      <c r="D3101" s="132">
        <v>59.89</v>
      </c>
    </row>
    <row r="3102" spans="1:4" x14ac:dyDescent="0.25">
      <c r="A3102" s="131">
        <v>92035</v>
      </c>
      <c r="B3102" s="131" t="s">
        <v>21313</v>
      </c>
      <c r="C3102" s="131" t="s">
        <v>15645</v>
      </c>
      <c r="D3102" s="132">
        <v>70.55</v>
      </c>
    </row>
    <row r="3103" spans="1:4" x14ac:dyDescent="0.25">
      <c r="A3103" s="131">
        <v>97583</v>
      </c>
      <c r="B3103" s="131" t="s">
        <v>3433</v>
      </c>
      <c r="C3103" s="131" t="s">
        <v>15645</v>
      </c>
      <c r="D3103" s="132">
        <v>94.02</v>
      </c>
    </row>
    <row r="3104" spans="1:4" x14ac:dyDescent="0.25">
      <c r="A3104" s="131">
        <v>97584</v>
      </c>
      <c r="B3104" s="131" t="s">
        <v>3434</v>
      </c>
      <c r="C3104" s="131" t="s">
        <v>15645</v>
      </c>
      <c r="D3104" s="132">
        <v>132.33000000000001</v>
      </c>
    </row>
    <row r="3105" spans="1:4" x14ac:dyDescent="0.25">
      <c r="A3105" s="131">
        <v>97585</v>
      </c>
      <c r="B3105" s="131" t="s">
        <v>3435</v>
      </c>
      <c r="C3105" s="131" t="s">
        <v>15645</v>
      </c>
      <c r="D3105" s="132">
        <v>126.95</v>
      </c>
    </row>
    <row r="3106" spans="1:4" x14ac:dyDescent="0.25">
      <c r="A3106" s="131">
        <v>97586</v>
      </c>
      <c r="B3106" s="131" t="s">
        <v>3436</v>
      </c>
      <c r="C3106" s="131" t="s">
        <v>15645</v>
      </c>
      <c r="D3106" s="132">
        <v>173.22</v>
      </c>
    </row>
    <row r="3107" spans="1:4" x14ac:dyDescent="0.25">
      <c r="A3107" s="131">
        <v>97587</v>
      </c>
      <c r="B3107" s="131" t="s">
        <v>3437</v>
      </c>
      <c r="C3107" s="131" t="s">
        <v>15645</v>
      </c>
      <c r="D3107" s="132">
        <v>318.31</v>
      </c>
    </row>
    <row r="3108" spans="1:4" x14ac:dyDescent="0.25">
      <c r="A3108" s="131">
        <v>97589</v>
      </c>
      <c r="B3108" s="131" t="s">
        <v>3438</v>
      </c>
      <c r="C3108" s="131" t="s">
        <v>15645</v>
      </c>
      <c r="D3108" s="132">
        <v>41.99</v>
      </c>
    </row>
    <row r="3109" spans="1:4" x14ac:dyDescent="0.25">
      <c r="A3109" s="131">
        <v>97590</v>
      </c>
      <c r="B3109" s="131" t="s">
        <v>3439</v>
      </c>
      <c r="C3109" s="131" t="s">
        <v>15645</v>
      </c>
      <c r="D3109" s="132">
        <v>105.93</v>
      </c>
    </row>
    <row r="3110" spans="1:4" x14ac:dyDescent="0.25">
      <c r="A3110" s="131">
        <v>97591</v>
      </c>
      <c r="B3110" s="131" t="s">
        <v>3440</v>
      </c>
      <c r="C3110" s="131" t="s">
        <v>15645</v>
      </c>
      <c r="D3110" s="132">
        <v>137.66999999999999</v>
      </c>
    </row>
    <row r="3111" spans="1:4" x14ac:dyDescent="0.25">
      <c r="A3111" s="131">
        <v>97593</v>
      </c>
      <c r="B3111" s="131" t="s">
        <v>3441</v>
      </c>
      <c r="C3111" s="131" t="s">
        <v>15645</v>
      </c>
      <c r="D3111" s="132">
        <v>155.41999999999999</v>
      </c>
    </row>
    <row r="3112" spans="1:4" x14ac:dyDescent="0.25">
      <c r="A3112" s="131">
        <v>97594</v>
      </c>
      <c r="B3112" s="131" t="s">
        <v>3442</v>
      </c>
      <c r="C3112" s="131" t="s">
        <v>15645</v>
      </c>
      <c r="D3112" s="132">
        <v>138.93</v>
      </c>
    </row>
    <row r="3113" spans="1:4" x14ac:dyDescent="0.25">
      <c r="A3113" s="131">
        <v>97595</v>
      </c>
      <c r="B3113" s="131" t="s">
        <v>3443</v>
      </c>
      <c r="C3113" s="131" t="s">
        <v>15645</v>
      </c>
      <c r="D3113" s="132">
        <v>111.3</v>
      </c>
    </row>
    <row r="3114" spans="1:4" x14ac:dyDescent="0.25">
      <c r="A3114" s="131">
        <v>97596</v>
      </c>
      <c r="B3114" s="131" t="s">
        <v>3444</v>
      </c>
      <c r="C3114" s="131" t="s">
        <v>15645</v>
      </c>
      <c r="D3114" s="132">
        <v>76.760000000000005</v>
      </c>
    </row>
    <row r="3115" spans="1:4" x14ac:dyDescent="0.25">
      <c r="A3115" s="131">
        <v>97597</v>
      </c>
      <c r="B3115" s="131" t="s">
        <v>3445</v>
      </c>
      <c r="C3115" s="131" t="s">
        <v>15645</v>
      </c>
      <c r="D3115" s="132">
        <v>76.849999999999994</v>
      </c>
    </row>
    <row r="3116" spans="1:4" x14ac:dyDescent="0.25">
      <c r="A3116" s="131">
        <v>97598</v>
      </c>
      <c r="B3116" s="131" t="s">
        <v>3446</v>
      </c>
      <c r="C3116" s="131" t="s">
        <v>15645</v>
      </c>
      <c r="D3116" s="132">
        <v>72.430000000000007</v>
      </c>
    </row>
    <row r="3117" spans="1:4" x14ac:dyDescent="0.25">
      <c r="A3117" s="131">
        <v>97599</v>
      </c>
      <c r="B3117" s="131" t="s">
        <v>3447</v>
      </c>
      <c r="C3117" s="131" t="s">
        <v>15645</v>
      </c>
      <c r="D3117" s="132">
        <v>23.82</v>
      </c>
    </row>
    <row r="3118" spans="1:4" x14ac:dyDescent="0.25">
      <c r="A3118" s="131">
        <v>97609</v>
      </c>
      <c r="B3118" s="131" t="s">
        <v>3448</v>
      </c>
      <c r="C3118" s="131" t="s">
        <v>15645</v>
      </c>
      <c r="D3118" s="132">
        <v>14.96</v>
      </c>
    </row>
    <row r="3119" spans="1:4" x14ac:dyDescent="0.25">
      <c r="A3119" s="131">
        <v>97610</v>
      </c>
      <c r="B3119" s="131" t="s">
        <v>3449</v>
      </c>
      <c r="C3119" s="131" t="s">
        <v>15645</v>
      </c>
      <c r="D3119" s="132">
        <v>15.86</v>
      </c>
    </row>
    <row r="3120" spans="1:4" x14ac:dyDescent="0.25">
      <c r="A3120" s="131">
        <v>97611</v>
      </c>
      <c r="B3120" s="131" t="s">
        <v>3450</v>
      </c>
      <c r="C3120" s="131" t="s">
        <v>15645</v>
      </c>
      <c r="D3120" s="132">
        <v>23.7</v>
      </c>
    </row>
    <row r="3121" spans="1:4" x14ac:dyDescent="0.25">
      <c r="A3121" s="131">
        <v>97612</v>
      </c>
      <c r="B3121" s="131" t="s">
        <v>3451</v>
      </c>
      <c r="C3121" s="131" t="s">
        <v>15645</v>
      </c>
      <c r="D3121" s="132">
        <v>25.78</v>
      </c>
    </row>
    <row r="3122" spans="1:4" x14ac:dyDescent="0.25">
      <c r="A3122" s="131">
        <v>97613</v>
      </c>
      <c r="B3122" s="131" t="s">
        <v>3452</v>
      </c>
      <c r="C3122" s="131" t="s">
        <v>15645</v>
      </c>
      <c r="D3122" s="132">
        <v>32.659999999999997</v>
      </c>
    </row>
    <row r="3123" spans="1:4" x14ac:dyDescent="0.25">
      <c r="A3123" s="131">
        <v>97614</v>
      </c>
      <c r="B3123" s="131" t="s">
        <v>3453</v>
      </c>
      <c r="C3123" s="131" t="s">
        <v>15645</v>
      </c>
      <c r="D3123" s="132">
        <v>57.5</v>
      </c>
    </row>
    <row r="3124" spans="1:4" x14ac:dyDescent="0.25">
      <c r="A3124" s="131">
        <v>97615</v>
      </c>
      <c r="B3124" s="131" t="s">
        <v>15693</v>
      </c>
      <c r="C3124" s="131" t="s">
        <v>15645</v>
      </c>
      <c r="D3124" s="132">
        <v>56.88</v>
      </c>
    </row>
    <row r="3125" spans="1:4" x14ac:dyDescent="0.25">
      <c r="A3125" s="131">
        <v>97616</v>
      </c>
      <c r="B3125" s="131" t="s">
        <v>15694</v>
      </c>
      <c r="C3125" s="131" t="s">
        <v>15645</v>
      </c>
      <c r="D3125" s="132">
        <v>65.66</v>
      </c>
    </row>
    <row r="3126" spans="1:4" x14ac:dyDescent="0.25">
      <c r="A3126" s="131">
        <v>97617</v>
      </c>
      <c r="B3126" s="131" t="s">
        <v>15695</v>
      </c>
      <c r="C3126" s="131" t="s">
        <v>15645</v>
      </c>
      <c r="D3126" s="132">
        <v>65.33</v>
      </c>
    </row>
    <row r="3127" spans="1:4" x14ac:dyDescent="0.25">
      <c r="A3127" s="131">
        <v>97618</v>
      </c>
      <c r="B3127" s="131" t="s">
        <v>15696</v>
      </c>
      <c r="C3127" s="131" t="s">
        <v>15645</v>
      </c>
      <c r="D3127" s="132">
        <v>59.79</v>
      </c>
    </row>
    <row r="3128" spans="1:4" x14ac:dyDescent="0.25">
      <c r="A3128" s="131">
        <v>100902</v>
      </c>
      <c r="B3128" s="131" t="s">
        <v>15697</v>
      </c>
      <c r="C3128" s="131" t="s">
        <v>15645</v>
      </c>
      <c r="D3128" s="132">
        <v>24.11</v>
      </c>
    </row>
    <row r="3129" spans="1:4" x14ac:dyDescent="0.25">
      <c r="A3129" s="131">
        <v>100903</v>
      </c>
      <c r="B3129" s="131" t="s">
        <v>15698</v>
      </c>
      <c r="C3129" s="131" t="s">
        <v>15645</v>
      </c>
      <c r="D3129" s="132">
        <v>28.09</v>
      </c>
    </row>
    <row r="3130" spans="1:4" x14ac:dyDescent="0.25">
      <c r="A3130" s="131">
        <v>100904</v>
      </c>
      <c r="B3130" s="131" t="s">
        <v>3454</v>
      </c>
      <c r="C3130" s="131" t="s">
        <v>15645</v>
      </c>
      <c r="D3130" s="132">
        <v>94.02</v>
      </c>
    </row>
    <row r="3131" spans="1:4" x14ac:dyDescent="0.25">
      <c r="A3131" s="131">
        <v>100905</v>
      </c>
      <c r="B3131" s="131" t="s">
        <v>3455</v>
      </c>
      <c r="C3131" s="131" t="s">
        <v>15645</v>
      </c>
      <c r="D3131" s="132">
        <v>253.9</v>
      </c>
    </row>
    <row r="3132" spans="1:4" x14ac:dyDescent="0.25">
      <c r="A3132" s="131">
        <v>100906</v>
      </c>
      <c r="B3132" s="131" t="s">
        <v>3456</v>
      </c>
      <c r="C3132" s="131" t="s">
        <v>15645</v>
      </c>
      <c r="D3132" s="132">
        <v>346.44</v>
      </c>
    </row>
    <row r="3133" spans="1:4" x14ac:dyDescent="0.25">
      <c r="A3133" s="131">
        <v>100919</v>
      </c>
      <c r="B3133" s="131" t="s">
        <v>3457</v>
      </c>
      <c r="C3133" s="131" t="s">
        <v>15645</v>
      </c>
      <c r="D3133" s="132">
        <v>65.62</v>
      </c>
    </row>
    <row r="3134" spans="1:4" x14ac:dyDescent="0.25">
      <c r="A3134" s="131">
        <v>100920</v>
      </c>
      <c r="B3134" s="131" t="s">
        <v>3458</v>
      </c>
      <c r="C3134" s="131" t="s">
        <v>15645</v>
      </c>
      <c r="D3134" s="132">
        <v>111.44</v>
      </c>
    </row>
    <row r="3135" spans="1:4" x14ac:dyDescent="0.25">
      <c r="A3135" s="131">
        <v>100921</v>
      </c>
      <c r="B3135" s="131" t="s">
        <v>3459</v>
      </c>
      <c r="C3135" s="131" t="s">
        <v>15645</v>
      </c>
      <c r="D3135" s="132">
        <v>70.37</v>
      </c>
    </row>
    <row r="3136" spans="1:4" x14ac:dyDescent="0.25">
      <c r="A3136" s="131">
        <v>100922</v>
      </c>
      <c r="B3136" s="131" t="s">
        <v>3460</v>
      </c>
      <c r="C3136" s="131" t="s">
        <v>15645</v>
      </c>
      <c r="D3136" s="132">
        <v>50.63</v>
      </c>
    </row>
    <row r="3137" spans="1:4" x14ac:dyDescent="0.25">
      <c r="A3137" s="131">
        <v>100923</v>
      </c>
      <c r="B3137" s="131" t="s">
        <v>3461</v>
      </c>
      <c r="C3137" s="131" t="s">
        <v>15645</v>
      </c>
      <c r="D3137" s="132">
        <v>58.88</v>
      </c>
    </row>
    <row r="3138" spans="1:4" x14ac:dyDescent="0.25">
      <c r="A3138" s="131">
        <v>103782</v>
      </c>
      <c r="B3138" s="131" t="s">
        <v>14252</v>
      </c>
      <c r="C3138" s="131" t="s">
        <v>15645</v>
      </c>
      <c r="D3138" s="132">
        <v>34.21</v>
      </c>
    </row>
    <row r="3139" spans="1:4" x14ac:dyDescent="0.25">
      <c r="A3139" s="131">
        <v>101489</v>
      </c>
      <c r="B3139" s="131" t="s">
        <v>15699</v>
      </c>
      <c r="C3139" s="131" t="s">
        <v>15645</v>
      </c>
      <c r="D3139" s="133">
        <v>1382.69</v>
      </c>
    </row>
    <row r="3140" spans="1:4" x14ac:dyDescent="0.25">
      <c r="A3140" s="131">
        <v>101490</v>
      </c>
      <c r="B3140" s="131" t="s">
        <v>15700</v>
      </c>
      <c r="C3140" s="131" t="s">
        <v>15645</v>
      </c>
      <c r="D3140" s="133">
        <v>1470.69</v>
      </c>
    </row>
    <row r="3141" spans="1:4" x14ac:dyDescent="0.25">
      <c r="A3141" s="131">
        <v>101491</v>
      </c>
      <c r="B3141" s="131" t="s">
        <v>15701</v>
      </c>
      <c r="C3141" s="131" t="s">
        <v>15645</v>
      </c>
      <c r="D3141" s="133">
        <v>1489.39</v>
      </c>
    </row>
    <row r="3142" spans="1:4" x14ac:dyDescent="0.25">
      <c r="A3142" s="131">
        <v>101492</v>
      </c>
      <c r="B3142" s="131" t="s">
        <v>15702</v>
      </c>
      <c r="C3142" s="131" t="s">
        <v>15645</v>
      </c>
      <c r="D3142" s="133">
        <v>1618.87</v>
      </c>
    </row>
    <row r="3143" spans="1:4" x14ac:dyDescent="0.25">
      <c r="A3143" s="131">
        <v>101493</v>
      </c>
      <c r="B3143" s="131" t="s">
        <v>15703</v>
      </c>
      <c r="C3143" s="131" t="s">
        <v>15645</v>
      </c>
      <c r="D3143" s="133">
        <v>1367.15</v>
      </c>
    </row>
    <row r="3144" spans="1:4" x14ac:dyDescent="0.25">
      <c r="A3144" s="131">
        <v>101494</v>
      </c>
      <c r="B3144" s="131" t="s">
        <v>15704</v>
      </c>
      <c r="C3144" s="131" t="s">
        <v>15645</v>
      </c>
      <c r="D3144" s="133">
        <v>1455.15</v>
      </c>
    </row>
    <row r="3145" spans="1:4" x14ac:dyDescent="0.25">
      <c r="A3145" s="131">
        <v>101495</v>
      </c>
      <c r="B3145" s="131" t="s">
        <v>15705</v>
      </c>
      <c r="C3145" s="131" t="s">
        <v>15645</v>
      </c>
      <c r="D3145" s="133">
        <v>1473.85</v>
      </c>
    </row>
    <row r="3146" spans="1:4" x14ac:dyDescent="0.25">
      <c r="A3146" s="131">
        <v>101496</v>
      </c>
      <c r="B3146" s="131" t="s">
        <v>15706</v>
      </c>
      <c r="C3146" s="131" t="s">
        <v>15645</v>
      </c>
      <c r="D3146" s="133">
        <v>1603.33</v>
      </c>
    </row>
    <row r="3147" spans="1:4" x14ac:dyDescent="0.25">
      <c r="A3147" s="131">
        <v>101497</v>
      </c>
      <c r="B3147" s="131" t="s">
        <v>15707</v>
      </c>
      <c r="C3147" s="131" t="s">
        <v>15645</v>
      </c>
      <c r="D3147" s="133">
        <v>1636.17</v>
      </c>
    </row>
    <row r="3148" spans="1:4" x14ac:dyDescent="0.25">
      <c r="A3148" s="131">
        <v>101498</v>
      </c>
      <c r="B3148" s="131" t="s">
        <v>15708</v>
      </c>
      <c r="C3148" s="131" t="s">
        <v>15645</v>
      </c>
      <c r="D3148" s="133">
        <v>1769.37</v>
      </c>
    </row>
    <row r="3149" spans="1:4" x14ac:dyDescent="0.25">
      <c r="A3149" s="131">
        <v>101499</v>
      </c>
      <c r="B3149" s="131" t="s">
        <v>15709</v>
      </c>
      <c r="C3149" s="131" t="s">
        <v>15645</v>
      </c>
      <c r="D3149" s="133">
        <v>1797.68</v>
      </c>
    </row>
    <row r="3150" spans="1:4" x14ac:dyDescent="0.25">
      <c r="A3150" s="131">
        <v>101500</v>
      </c>
      <c r="B3150" s="131" t="s">
        <v>15710</v>
      </c>
      <c r="C3150" s="131" t="s">
        <v>15645</v>
      </c>
      <c r="D3150" s="133">
        <v>1978.06</v>
      </c>
    </row>
    <row r="3151" spans="1:4" x14ac:dyDescent="0.25">
      <c r="A3151" s="131">
        <v>101501</v>
      </c>
      <c r="B3151" s="131" t="s">
        <v>15711</v>
      </c>
      <c r="C3151" s="131" t="s">
        <v>15645</v>
      </c>
      <c r="D3151" s="133">
        <v>1628.2</v>
      </c>
    </row>
    <row r="3152" spans="1:4" x14ac:dyDescent="0.25">
      <c r="A3152" s="131">
        <v>101502</v>
      </c>
      <c r="B3152" s="131" t="s">
        <v>15712</v>
      </c>
      <c r="C3152" s="131" t="s">
        <v>15645</v>
      </c>
      <c r="D3152" s="133">
        <v>1761.4</v>
      </c>
    </row>
    <row r="3153" spans="1:4" x14ac:dyDescent="0.25">
      <c r="A3153" s="131">
        <v>101503</v>
      </c>
      <c r="B3153" s="131" t="s">
        <v>15713</v>
      </c>
      <c r="C3153" s="131" t="s">
        <v>15645</v>
      </c>
      <c r="D3153" s="133">
        <v>1789.71</v>
      </c>
    </row>
    <row r="3154" spans="1:4" x14ac:dyDescent="0.25">
      <c r="A3154" s="131">
        <v>101504</v>
      </c>
      <c r="B3154" s="131" t="s">
        <v>15714</v>
      </c>
      <c r="C3154" s="131" t="s">
        <v>15645</v>
      </c>
      <c r="D3154" s="133">
        <v>1970.09</v>
      </c>
    </row>
    <row r="3155" spans="1:4" x14ac:dyDescent="0.25">
      <c r="A3155" s="131">
        <v>101505</v>
      </c>
      <c r="B3155" s="131" t="s">
        <v>15715</v>
      </c>
      <c r="C3155" s="131" t="s">
        <v>15645</v>
      </c>
      <c r="D3155" s="133">
        <v>1745.75</v>
      </c>
    </row>
    <row r="3156" spans="1:4" x14ac:dyDescent="0.25">
      <c r="A3156" s="131">
        <v>101506</v>
      </c>
      <c r="B3156" s="131" t="s">
        <v>15716</v>
      </c>
      <c r="C3156" s="131" t="s">
        <v>15645</v>
      </c>
      <c r="D3156" s="133">
        <v>1923.35</v>
      </c>
    </row>
    <row r="3157" spans="1:4" x14ac:dyDescent="0.25">
      <c r="A3157" s="131">
        <v>101507</v>
      </c>
      <c r="B3157" s="131" t="s">
        <v>15717</v>
      </c>
      <c r="C3157" s="131" t="s">
        <v>15645</v>
      </c>
      <c r="D3157" s="133">
        <v>1961.09</v>
      </c>
    </row>
    <row r="3158" spans="1:4" x14ac:dyDescent="0.25">
      <c r="A3158" s="131">
        <v>101508</v>
      </c>
      <c r="B3158" s="131" t="s">
        <v>15718</v>
      </c>
      <c r="C3158" s="131" t="s">
        <v>15645</v>
      </c>
      <c r="D3158" s="133">
        <v>2191.48</v>
      </c>
    </row>
    <row r="3159" spans="1:4" x14ac:dyDescent="0.25">
      <c r="A3159" s="131">
        <v>101509</v>
      </c>
      <c r="B3159" s="131" t="s">
        <v>16211</v>
      </c>
      <c r="C3159" s="131" t="s">
        <v>15645</v>
      </c>
      <c r="D3159" s="133">
        <v>1804.66</v>
      </c>
    </row>
    <row r="3160" spans="1:4" x14ac:dyDescent="0.25">
      <c r="A3160" s="131">
        <v>101510</v>
      </c>
      <c r="B3160" s="131" t="s">
        <v>16212</v>
      </c>
      <c r="C3160" s="131" t="s">
        <v>15645</v>
      </c>
      <c r="D3160" s="133">
        <v>1982.26</v>
      </c>
    </row>
    <row r="3161" spans="1:4" x14ac:dyDescent="0.25">
      <c r="A3161" s="131">
        <v>101511</v>
      </c>
      <c r="B3161" s="131" t="s">
        <v>16213</v>
      </c>
      <c r="C3161" s="131" t="s">
        <v>15645</v>
      </c>
      <c r="D3161" s="133">
        <v>2020</v>
      </c>
    </row>
    <row r="3162" spans="1:4" x14ac:dyDescent="0.25">
      <c r="A3162" s="131">
        <v>101512</v>
      </c>
      <c r="B3162" s="131" t="s">
        <v>16214</v>
      </c>
      <c r="C3162" s="131" t="s">
        <v>15645</v>
      </c>
      <c r="D3162" s="133">
        <v>2250.39</v>
      </c>
    </row>
    <row r="3163" spans="1:4" x14ac:dyDescent="0.25">
      <c r="A3163" s="131">
        <v>101513</v>
      </c>
      <c r="B3163" s="131" t="s">
        <v>15719</v>
      </c>
      <c r="C3163" s="131" t="s">
        <v>15645</v>
      </c>
      <c r="D3163" s="132">
        <v>785.69</v>
      </c>
    </row>
    <row r="3164" spans="1:4" x14ac:dyDescent="0.25">
      <c r="A3164" s="131">
        <v>101514</v>
      </c>
      <c r="B3164" s="131" t="s">
        <v>15720</v>
      </c>
      <c r="C3164" s="131" t="s">
        <v>15645</v>
      </c>
      <c r="D3164" s="132">
        <v>891.29</v>
      </c>
    </row>
    <row r="3165" spans="1:4" x14ac:dyDescent="0.25">
      <c r="A3165" s="131">
        <v>101515</v>
      </c>
      <c r="B3165" s="131" t="s">
        <v>15721</v>
      </c>
      <c r="C3165" s="131" t="s">
        <v>15645</v>
      </c>
      <c r="D3165" s="132">
        <v>913.73</v>
      </c>
    </row>
    <row r="3166" spans="1:4" x14ac:dyDescent="0.25">
      <c r="A3166" s="131">
        <v>101516</v>
      </c>
      <c r="B3166" s="131" t="s">
        <v>15722</v>
      </c>
      <c r="C3166" s="131" t="s">
        <v>15645</v>
      </c>
      <c r="D3166" s="133">
        <v>1032.6600000000001</v>
      </c>
    </row>
    <row r="3167" spans="1:4" x14ac:dyDescent="0.25">
      <c r="A3167" s="131">
        <v>101517</v>
      </c>
      <c r="B3167" s="131" t="s">
        <v>15723</v>
      </c>
      <c r="C3167" s="131" t="s">
        <v>15645</v>
      </c>
      <c r="D3167" s="132">
        <v>770.16</v>
      </c>
    </row>
    <row r="3168" spans="1:4" x14ac:dyDescent="0.25">
      <c r="A3168" s="131">
        <v>101518</v>
      </c>
      <c r="B3168" s="131" t="s">
        <v>15724</v>
      </c>
      <c r="C3168" s="131" t="s">
        <v>15645</v>
      </c>
      <c r="D3168" s="132">
        <v>875.76</v>
      </c>
    </row>
    <row r="3169" spans="1:4" x14ac:dyDescent="0.25">
      <c r="A3169" s="131">
        <v>101519</v>
      </c>
      <c r="B3169" s="131" t="s">
        <v>15725</v>
      </c>
      <c r="C3169" s="131" t="s">
        <v>15645</v>
      </c>
      <c r="D3169" s="132">
        <v>898.2</v>
      </c>
    </row>
    <row r="3170" spans="1:4" x14ac:dyDescent="0.25">
      <c r="A3170" s="131">
        <v>101520</v>
      </c>
      <c r="B3170" s="131" t="s">
        <v>15726</v>
      </c>
      <c r="C3170" s="131" t="s">
        <v>15645</v>
      </c>
      <c r="D3170" s="133">
        <v>1017.13</v>
      </c>
    </row>
    <row r="3171" spans="1:4" x14ac:dyDescent="0.25">
      <c r="A3171" s="131">
        <v>101521</v>
      </c>
      <c r="B3171" s="131" t="s">
        <v>15727</v>
      </c>
      <c r="C3171" s="131" t="s">
        <v>15645</v>
      </c>
      <c r="D3171" s="133">
        <v>1052.57</v>
      </c>
    </row>
    <row r="3172" spans="1:4" x14ac:dyDescent="0.25">
      <c r="A3172" s="131">
        <v>101522</v>
      </c>
      <c r="B3172" s="131" t="s">
        <v>15728</v>
      </c>
      <c r="C3172" s="131" t="s">
        <v>15645</v>
      </c>
      <c r="D3172" s="133">
        <v>1210.97</v>
      </c>
    </row>
    <row r="3173" spans="1:4" x14ac:dyDescent="0.25">
      <c r="A3173" s="131">
        <v>101523</v>
      </c>
      <c r="B3173" s="131" t="s">
        <v>15729</v>
      </c>
      <c r="C3173" s="131" t="s">
        <v>15645</v>
      </c>
      <c r="D3173" s="133">
        <v>1244.6300000000001</v>
      </c>
    </row>
    <row r="3174" spans="1:4" x14ac:dyDescent="0.25">
      <c r="A3174" s="131">
        <v>101524</v>
      </c>
      <c r="B3174" s="131" t="s">
        <v>15730</v>
      </c>
      <c r="C3174" s="131" t="s">
        <v>15645</v>
      </c>
      <c r="D3174" s="133">
        <v>1423.02</v>
      </c>
    </row>
    <row r="3175" spans="1:4" x14ac:dyDescent="0.25">
      <c r="A3175" s="131">
        <v>101525</v>
      </c>
      <c r="B3175" s="131" t="s">
        <v>15731</v>
      </c>
      <c r="C3175" s="131" t="s">
        <v>15645</v>
      </c>
      <c r="D3175" s="133">
        <v>1044.6099999999999</v>
      </c>
    </row>
    <row r="3176" spans="1:4" x14ac:dyDescent="0.25">
      <c r="A3176" s="131">
        <v>101526</v>
      </c>
      <c r="B3176" s="131" t="s">
        <v>15732</v>
      </c>
      <c r="C3176" s="131" t="s">
        <v>15645</v>
      </c>
      <c r="D3176" s="133">
        <v>1203.01</v>
      </c>
    </row>
    <row r="3177" spans="1:4" x14ac:dyDescent="0.25">
      <c r="A3177" s="131">
        <v>101527</v>
      </c>
      <c r="B3177" s="131" t="s">
        <v>15733</v>
      </c>
      <c r="C3177" s="131" t="s">
        <v>15645</v>
      </c>
      <c r="D3177" s="133">
        <v>1236.67</v>
      </c>
    </row>
    <row r="3178" spans="1:4" x14ac:dyDescent="0.25">
      <c r="A3178" s="131">
        <v>101528</v>
      </c>
      <c r="B3178" s="131" t="s">
        <v>15734</v>
      </c>
      <c r="C3178" s="131" t="s">
        <v>15645</v>
      </c>
      <c r="D3178" s="133">
        <v>1415.06</v>
      </c>
    </row>
    <row r="3179" spans="1:4" x14ac:dyDescent="0.25">
      <c r="A3179" s="131">
        <v>101529</v>
      </c>
      <c r="B3179" s="131" t="s">
        <v>15735</v>
      </c>
      <c r="C3179" s="131" t="s">
        <v>15645</v>
      </c>
      <c r="D3179" s="133">
        <v>1176.95</v>
      </c>
    </row>
    <row r="3180" spans="1:4" x14ac:dyDescent="0.25">
      <c r="A3180" s="131">
        <v>101530</v>
      </c>
      <c r="B3180" s="131" t="s">
        <v>15736</v>
      </c>
      <c r="C3180" s="131" t="s">
        <v>15645</v>
      </c>
      <c r="D3180" s="133">
        <v>1388.15</v>
      </c>
    </row>
    <row r="3181" spans="1:4" x14ac:dyDescent="0.25">
      <c r="A3181" s="131">
        <v>101531</v>
      </c>
      <c r="B3181" s="131" t="s">
        <v>15737</v>
      </c>
      <c r="C3181" s="131" t="s">
        <v>15645</v>
      </c>
      <c r="D3181" s="133">
        <v>1433.03</v>
      </c>
    </row>
    <row r="3182" spans="1:4" x14ac:dyDescent="0.25">
      <c r="A3182" s="131">
        <v>101532</v>
      </c>
      <c r="B3182" s="131" t="s">
        <v>15738</v>
      </c>
      <c r="C3182" s="131" t="s">
        <v>15645</v>
      </c>
      <c r="D3182" s="133">
        <v>1670.89</v>
      </c>
    </row>
    <row r="3183" spans="1:4" x14ac:dyDescent="0.25">
      <c r="A3183" s="131">
        <v>101533</v>
      </c>
      <c r="B3183" s="131" t="s">
        <v>16215</v>
      </c>
      <c r="C3183" s="131" t="s">
        <v>15645</v>
      </c>
      <c r="D3183" s="133">
        <v>1235.8699999999999</v>
      </c>
    </row>
    <row r="3184" spans="1:4" x14ac:dyDescent="0.25">
      <c r="A3184" s="131">
        <v>101534</v>
      </c>
      <c r="B3184" s="131" t="s">
        <v>16216</v>
      </c>
      <c r="C3184" s="131" t="s">
        <v>15645</v>
      </c>
      <c r="D3184" s="133">
        <v>1447.07</v>
      </c>
    </row>
    <row r="3185" spans="1:4" x14ac:dyDescent="0.25">
      <c r="A3185" s="131">
        <v>101535</v>
      </c>
      <c r="B3185" s="131" t="s">
        <v>16217</v>
      </c>
      <c r="C3185" s="131" t="s">
        <v>15645</v>
      </c>
      <c r="D3185" s="133">
        <v>1491.95</v>
      </c>
    </row>
    <row r="3186" spans="1:4" x14ac:dyDescent="0.25">
      <c r="A3186" s="131">
        <v>101536</v>
      </c>
      <c r="B3186" s="131" t="s">
        <v>16218</v>
      </c>
      <c r="C3186" s="131" t="s">
        <v>15645</v>
      </c>
      <c r="D3186" s="133">
        <v>1729.81</v>
      </c>
    </row>
    <row r="3187" spans="1:4" x14ac:dyDescent="0.25">
      <c r="A3187" s="131">
        <v>101537</v>
      </c>
      <c r="B3187" s="131" t="s">
        <v>3507</v>
      </c>
      <c r="C3187" s="131" t="s">
        <v>15645</v>
      </c>
      <c r="D3187" s="132">
        <v>115.63</v>
      </c>
    </row>
    <row r="3188" spans="1:4" x14ac:dyDescent="0.25">
      <c r="A3188" s="131">
        <v>101538</v>
      </c>
      <c r="B3188" s="131" t="s">
        <v>3508</v>
      </c>
      <c r="C3188" s="131" t="s">
        <v>15645</v>
      </c>
      <c r="D3188" s="132">
        <v>40.78</v>
      </c>
    </row>
    <row r="3189" spans="1:4" x14ac:dyDescent="0.25">
      <c r="A3189" s="131">
        <v>101539</v>
      </c>
      <c r="B3189" s="131" t="s">
        <v>3509</v>
      </c>
      <c r="C3189" s="131" t="s">
        <v>15645</v>
      </c>
      <c r="D3189" s="132">
        <v>68.680000000000007</v>
      </c>
    </row>
    <row r="3190" spans="1:4" x14ac:dyDescent="0.25">
      <c r="A3190" s="131">
        <v>101540</v>
      </c>
      <c r="B3190" s="131" t="s">
        <v>3510</v>
      </c>
      <c r="C3190" s="131" t="s">
        <v>15645</v>
      </c>
      <c r="D3190" s="132">
        <v>114.49</v>
      </c>
    </row>
    <row r="3191" spans="1:4" x14ac:dyDescent="0.25">
      <c r="A3191" s="131">
        <v>101541</v>
      </c>
      <c r="B3191" s="131" t="s">
        <v>3511</v>
      </c>
      <c r="C3191" s="131" t="s">
        <v>15645</v>
      </c>
      <c r="D3191" s="132">
        <v>149.63</v>
      </c>
    </row>
    <row r="3192" spans="1:4" x14ac:dyDescent="0.25">
      <c r="A3192" s="131">
        <v>101542</v>
      </c>
      <c r="B3192" s="131" t="s">
        <v>3512</v>
      </c>
      <c r="C3192" s="131" t="s">
        <v>15645</v>
      </c>
      <c r="D3192" s="132">
        <v>31.37</v>
      </c>
    </row>
    <row r="3193" spans="1:4" x14ac:dyDescent="0.25">
      <c r="A3193" s="131">
        <v>101543</v>
      </c>
      <c r="B3193" s="131" t="s">
        <v>3513</v>
      </c>
      <c r="C3193" s="131" t="s">
        <v>15645</v>
      </c>
      <c r="D3193" s="132">
        <v>56.52</v>
      </c>
    </row>
    <row r="3194" spans="1:4" x14ac:dyDescent="0.25">
      <c r="A3194" s="131">
        <v>101544</v>
      </c>
      <c r="B3194" s="131" t="s">
        <v>3514</v>
      </c>
      <c r="C3194" s="131" t="s">
        <v>15645</v>
      </c>
      <c r="D3194" s="132">
        <v>89.76</v>
      </c>
    </row>
    <row r="3195" spans="1:4" x14ac:dyDescent="0.25">
      <c r="A3195" s="131">
        <v>101545</v>
      </c>
      <c r="B3195" s="131" t="s">
        <v>3515</v>
      </c>
      <c r="C3195" s="131" t="s">
        <v>15645</v>
      </c>
      <c r="D3195" s="132">
        <v>129.08000000000001</v>
      </c>
    </row>
    <row r="3196" spans="1:4" x14ac:dyDescent="0.25">
      <c r="A3196" s="131">
        <v>101546</v>
      </c>
      <c r="B3196" s="131" t="s">
        <v>3516</v>
      </c>
      <c r="C3196" s="131" t="s">
        <v>15645</v>
      </c>
      <c r="D3196" s="132">
        <v>31.4</v>
      </c>
    </row>
    <row r="3197" spans="1:4" x14ac:dyDescent="0.25">
      <c r="A3197" s="131">
        <v>101547</v>
      </c>
      <c r="B3197" s="131" t="s">
        <v>3517</v>
      </c>
      <c r="C3197" s="131" t="s">
        <v>15645</v>
      </c>
      <c r="D3197" s="132">
        <v>98.39</v>
      </c>
    </row>
    <row r="3198" spans="1:4" x14ac:dyDescent="0.25">
      <c r="A3198" s="131">
        <v>101548</v>
      </c>
      <c r="B3198" s="131" t="s">
        <v>3518</v>
      </c>
      <c r="C3198" s="131" t="s">
        <v>15645</v>
      </c>
      <c r="D3198" s="132">
        <v>7.77</v>
      </c>
    </row>
    <row r="3199" spans="1:4" x14ac:dyDescent="0.25">
      <c r="A3199" s="131">
        <v>101549</v>
      </c>
      <c r="B3199" s="131" t="s">
        <v>3519</v>
      </c>
      <c r="C3199" s="131" t="s">
        <v>15645</v>
      </c>
      <c r="D3199" s="132">
        <v>23.71</v>
      </c>
    </row>
    <row r="3200" spans="1:4" x14ac:dyDescent="0.25">
      <c r="A3200" s="131">
        <v>101553</v>
      </c>
      <c r="B3200" s="131" t="s">
        <v>3520</v>
      </c>
      <c r="C3200" s="131" t="s">
        <v>15645</v>
      </c>
      <c r="D3200" s="132">
        <v>13.92</v>
      </c>
    </row>
    <row r="3201" spans="1:4" x14ac:dyDescent="0.25">
      <c r="A3201" s="131">
        <v>101554</v>
      </c>
      <c r="B3201" s="131" t="s">
        <v>3521</v>
      </c>
      <c r="C3201" s="131" t="s">
        <v>15645</v>
      </c>
      <c r="D3201" s="132">
        <v>10.27</v>
      </c>
    </row>
    <row r="3202" spans="1:4" x14ac:dyDescent="0.25">
      <c r="A3202" s="131">
        <v>101555</v>
      </c>
      <c r="B3202" s="131" t="s">
        <v>3522</v>
      </c>
      <c r="C3202" s="131" t="s">
        <v>15645</v>
      </c>
      <c r="D3202" s="132">
        <v>6.93</v>
      </c>
    </row>
    <row r="3203" spans="1:4" x14ac:dyDescent="0.25">
      <c r="A3203" s="131">
        <v>101556</v>
      </c>
      <c r="B3203" s="131" t="s">
        <v>3523</v>
      </c>
      <c r="C3203" s="131" t="s">
        <v>15645</v>
      </c>
      <c r="D3203" s="132">
        <v>6.4</v>
      </c>
    </row>
    <row r="3204" spans="1:4" x14ac:dyDescent="0.25">
      <c r="A3204" s="131">
        <v>101560</v>
      </c>
      <c r="B3204" s="131" t="s">
        <v>3524</v>
      </c>
      <c r="C3204" s="131" t="s">
        <v>3</v>
      </c>
      <c r="D3204" s="132">
        <v>8.68</v>
      </c>
    </row>
    <row r="3205" spans="1:4" x14ac:dyDescent="0.25">
      <c r="A3205" s="131">
        <v>101561</v>
      </c>
      <c r="B3205" s="131" t="s">
        <v>3525</v>
      </c>
      <c r="C3205" s="131" t="s">
        <v>3</v>
      </c>
      <c r="D3205" s="132">
        <v>13.77</v>
      </c>
    </row>
    <row r="3206" spans="1:4" x14ac:dyDescent="0.25">
      <c r="A3206" s="131">
        <v>101562</v>
      </c>
      <c r="B3206" s="131" t="s">
        <v>3526</v>
      </c>
      <c r="C3206" s="131" t="s">
        <v>3</v>
      </c>
      <c r="D3206" s="132">
        <v>21.32</v>
      </c>
    </row>
    <row r="3207" spans="1:4" x14ac:dyDescent="0.25">
      <c r="A3207" s="131">
        <v>101563</v>
      </c>
      <c r="B3207" s="131" t="s">
        <v>3527</v>
      </c>
      <c r="C3207" s="131" t="s">
        <v>3</v>
      </c>
      <c r="D3207" s="132">
        <v>30.11</v>
      </c>
    </row>
    <row r="3208" spans="1:4" x14ac:dyDescent="0.25">
      <c r="A3208" s="131">
        <v>101564</v>
      </c>
      <c r="B3208" s="131" t="s">
        <v>3528</v>
      </c>
      <c r="C3208" s="131" t="s">
        <v>3</v>
      </c>
      <c r="D3208" s="132">
        <v>44.5</v>
      </c>
    </row>
    <row r="3209" spans="1:4" x14ac:dyDescent="0.25">
      <c r="A3209" s="131">
        <v>101565</v>
      </c>
      <c r="B3209" s="131" t="s">
        <v>3529</v>
      </c>
      <c r="C3209" s="131" t="s">
        <v>3</v>
      </c>
      <c r="D3209" s="132">
        <v>62.22</v>
      </c>
    </row>
    <row r="3210" spans="1:4" x14ac:dyDescent="0.25">
      <c r="A3210" s="131">
        <v>101567</v>
      </c>
      <c r="B3210" s="131" t="s">
        <v>3530</v>
      </c>
      <c r="C3210" s="131" t="s">
        <v>3</v>
      </c>
      <c r="D3210" s="132">
        <v>80.760000000000005</v>
      </c>
    </row>
    <row r="3211" spans="1:4" x14ac:dyDescent="0.25">
      <c r="A3211" s="131">
        <v>101568</v>
      </c>
      <c r="B3211" s="131" t="s">
        <v>3531</v>
      </c>
      <c r="C3211" s="131" t="s">
        <v>3</v>
      </c>
      <c r="D3211" s="132">
        <v>105.6</v>
      </c>
    </row>
    <row r="3212" spans="1:4" x14ac:dyDescent="0.25">
      <c r="A3212" s="131">
        <v>101626</v>
      </c>
      <c r="B3212" s="131" t="s">
        <v>3955</v>
      </c>
      <c r="C3212" s="131" t="s">
        <v>15645</v>
      </c>
      <c r="D3212" s="132">
        <v>187.93</v>
      </c>
    </row>
    <row r="3213" spans="1:4" x14ac:dyDescent="0.25">
      <c r="A3213" s="131">
        <v>101627</v>
      </c>
      <c r="B3213" s="131" t="s">
        <v>3956</v>
      </c>
      <c r="C3213" s="131" t="s">
        <v>15645</v>
      </c>
      <c r="D3213" s="132">
        <v>292.69</v>
      </c>
    </row>
    <row r="3214" spans="1:4" x14ac:dyDescent="0.25">
      <c r="A3214" s="131">
        <v>101628</v>
      </c>
      <c r="B3214" s="131" t="s">
        <v>3957</v>
      </c>
      <c r="C3214" s="131" t="s">
        <v>15645</v>
      </c>
      <c r="D3214" s="132">
        <v>139.46</v>
      </c>
    </row>
    <row r="3215" spans="1:4" x14ac:dyDescent="0.25">
      <c r="A3215" s="131">
        <v>101629</v>
      </c>
      <c r="B3215" s="131" t="s">
        <v>3958</v>
      </c>
      <c r="C3215" s="131" t="s">
        <v>15645</v>
      </c>
      <c r="D3215" s="132">
        <v>164.42</v>
      </c>
    </row>
    <row r="3216" spans="1:4" x14ac:dyDescent="0.25">
      <c r="A3216" s="131">
        <v>101630</v>
      </c>
      <c r="B3216" s="131" t="s">
        <v>3959</v>
      </c>
      <c r="C3216" s="131" t="s">
        <v>15645</v>
      </c>
      <c r="D3216" s="132">
        <v>78.98</v>
      </c>
    </row>
    <row r="3217" spans="1:4" x14ac:dyDescent="0.25">
      <c r="A3217" s="131">
        <v>101631</v>
      </c>
      <c r="B3217" s="131" t="s">
        <v>3960</v>
      </c>
      <c r="C3217" s="131" t="s">
        <v>15645</v>
      </c>
      <c r="D3217" s="132">
        <v>37.28</v>
      </c>
    </row>
    <row r="3218" spans="1:4" x14ac:dyDescent="0.25">
      <c r="A3218" s="131">
        <v>101632</v>
      </c>
      <c r="B3218" s="131" t="s">
        <v>3961</v>
      </c>
      <c r="C3218" s="131" t="s">
        <v>15645</v>
      </c>
      <c r="D3218" s="132">
        <v>41.88</v>
      </c>
    </row>
    <row r="3219" spans="1:4" x14ac:dyDescent="0.25">
      <c r="A3219" s="131">
        <v>101633</v>
      </c>
      <c r="B3219" s="131" t="s">
        <v>3962</v>
      </c>
      <c r="C3219" s="131" t="s">
        <v>15645</v>
      </c>
      <c r="D3219" s="132">
        <v>107.84</v>
      </c>
    </row>
    <row r="3220" spans="1:4" x14ac:dyDescent="0.25">
      <c r="A3220" s="131">
        <v>101636</v>
      </c>
      <c r="B3220" s="131" t="s">
        <v>3963</v>
      </c>
      <c r="C3220" s="131" t="s">
        <v>15645</v>
      </c>
      <c r="D3220" s="132">
        <v>155.08000000000001</v>
      </c>
    </row>
    <row r="3221" spans="1:4" x14ac:dyDescent="0.25">
      <c r="A3221" s="131">
        <v>101637</v>
      </c>
      <c r="B3221" s="131" t="s">
        <v>3964</v>
      </c>
      <c r="C3221" s="131" t="s">
        <v>15645</v>
      </c>
      <c r="D3221" s="132">
        <v>150.56</v>
      </c>
    </row>
    <row r="3222" spans="1:4" x14ac:dyDescent="0.25">
      <c r="A3222" s="131">
        <v>101640</v>
      </c>
      <c r="B3222" s="131" t="s">
        <v>3965</v>
      </c>
      <c r="C3222" s="131" t="s">
        <v>15645</v>
      </c>
      <c r="D3222" s="132">
        <v>96.25</v>
      </c>
    </row>
    <row r="3223" spans="1:4" x14ac:dyDescent="0.25">
      <c r="A3223" s="131">
        <v>101641</v>
      </c>
      <c r="B3223" s="131" t="s">
        <v>3966</v>
      </c>
      <c r="C3223" s="131" t="s">
        <v>15645</v>
      </c>
      <c r="D3223" s="132">
        <v>49.85</v>
      </c>
    </row>
    <row r="3224" spans="1:4" x14ac:dyDescent="0.25">
      <c r="A3224" s="131">
        <v>101642</v>
      </c>
      <c r="B3224" s="131" t="s">
        <v>3967</v>
      </c>
      <c r="C3224" s="131" t="s">
        <v>15645</v>
      </c>
      <c r="D3224" s="132">
        <v>25.01</v>
      </c>
    </row>
    <row r="3225" spans="1:4" x14ac:dyDescent="0.25">
      <c r="A3225" s="131">
        <v>101643</v>
      </c>
      <c r="B3225" s="131" t="s">
        <v>3968</v>
      </c>
      <c r="C3225" s="131" t="s">
        <v>15645</v>
      </c>
      <c r="D3225" s="132">
        <v>43.51</v>
      </c>
    </row>
    <row r="3226" spans="1:4" x14ac:dyDescent="0.25">
      <c r="A3226" s="131">
        <v>101644</v>
      </c>
      <c r="B3226" s="131" t="s">
        <v>3969</v>
      </c>
      <c r="C3226" s="131" t="s">
        <v>15645</v>
      </c>
      <c r="D3226" s="132">
        <v>58.88</v>
      </c>
    </row>
    <row r="3227" spans="1:4" x14ac:dyDescent="0.25">
      <c r="A3227" s="131">
        <v>101648</v>
      </c>
      <c r="B3227" s="131" t="s">
        <v>3970</v>
      </c>
      <c r="C3227" s="131" t="s">
        <v>15645</v>
      </c>
      <c r="D3227" s="132">
        <v>52.58</v>
      </c>
    </row>
    <row r="3228" spans="1:4" x14ac:dyDescent="0.25">
      <c r="A3228" s="131">
        <v>101649</v>
      </c>
      <c r="B3228" s="131" t="s">
        <v>3971</v>
      </c>
      <c r="C3228" s="131" t="s">
        <v>15645</v>
      </c>
      <c r="D3228" s="132">
        <v>60.59</v>
      </c>
    </row>
    <row r="3229" spans="1:4" x14ac:dyDescent="0.25">
      <c r="A3229" s="131">
        <v>101650</v>
      </c>
      <c r="B3229" s="131" t="s">
        <v>3972</v>
      </c>
      <c r="C3229" s="131" t="s">
        <v>15645</v>
      </c>
      <c r="D3229" s="132">
        <v>70.42</v>
      </c>
    </row>
    <row r="3230" spans="1:4" x14ac:dyDescent="0.25">
      <c r="A3230" s="131">
        <v>101651</v>
      </c>
      <c r="B3230" s="131" t="s">
        <v>3973</v>
      </c>
      <c r="C3230" s="131" t="s">
        <v>15645</v>
      </c>
      <c r="D3230" s="132">
        <v>68.03</v>
      </c>
    </row>
    <row r="3231" spans="1:4" x14ac:dyDescent="0.25">
      <c r="A3231" s="131">
        <v>101652</v>
      </c>
      <c r="B3231" s="131" t="s">
        <v>3974</v>
      </c>
      <c r="C3231" s="131" t="s">
        <v>15645</v>
      </c>
      <c r="D3231" s="132">
        <v>556.32000000000005</v>
      </c>
    </row>
    <row r="3232" spans="1:4" x14ac:dyDescent="0.25">
      <c r="A3232" s="131">
        <v>101653</v>
      </c>
      <c r="B3232" s="131" t="s">
        <v>3975</v>
      </c>
      <c r="C3232" s="131" t="s">
        <v>15645</v>
      </c>
      <c r="D3232" s="132">
        <v>292.20999999999998</v>
      </c>
    </row>
    <row r="3233" spans="1:4" x14ac:dyDescent="0.25">
      <c r="A3233" s="131">
        <v>101654</v>
      </c>
      <c r="B3233" s="131" t="s">
        <v>3976</v>
      </c>
      <c r="C3233" s="131" t="s">
        <v>15645</v>
      </c>
      <c r="D3233" s="132">
        <v>253.58</v>
      </c>
    </row>
    <row r="3234" spans="1:4" x14ac:dyDescent="0.25">
      <c r="A3234" s="131">
        <v>101655</v>
      </c>
      <c r="B3234" s="131" t="s">
        <v>3977</v>
      </c>
      <c r="C3234" s="131" t="s">
        <v>15645</v>
      </c>
      <c r="D3234" s="132">
        <v>402.79</v>
      </c>
    </row>
    <row r="3235" spans="1:4" x14ac:dyDescent="0.25">
      <c r="A3235" s="131">
        <v>101656</v>
      </c>
      <c r="B3235" s="131" t="s">
        <v>3978</v>
      </c>
      <c r="C3235" s="131" t="s">
        <v>15645</v>
      </c>
      <c r="D3235" s="132">
        <v>437.63</v>
      </c>
    </row>
    <row r="3236" spans="1:4" x14ac:dyDescent="0.25">
      <c r="A3236" s="131">
        <v>101657</v>
      </c>
      <c r="B3236" s="131" t="s">
        <v>3979</v>
      </c>
      <c r="C3236" s="131" t="s">
        <v>15645</v>
      </c>
      <c r="D3236" s="132">
        <v>511.84</v>
      </c>
    </row>
    <row r="3237" spans="1:4" x14ac:dyDescent="0.25">
      <c r="A3237" s="131">
        <v>101658</v>
      </c>
      <c r="B3237" s="131" t="s">
        <v>3980</v>
      </c>
      <c r="C3237" s="131" t="s">
        <v>15645</v>
      </c>
      <c r="D3237" s="132">
        <v>664.44</v>
      </c>
    </row>
    <row r="3238" spans="1:4" x14ac:dyDescent="0.25">
      <c r="A3238" s="131">
        <v>101659</v>
      </c>
      <c r="B3238" s="131" t="s">
        <v>3981</v>
      </c>
      <c r="C3238" s="131" t="s">
        <v>15645</v>
      </c>
      <c r="D3238" s="132">
        <v>759.34</v>
      </c>
    </row>
    <row r="3239" spans="1:4" x14ac:dyDescent="0.25">
      <c r="A3239" s="131">
        <v>101660</v>
      </c>
      <c r="B3239" s="131" t="s">
        <v>3982</v>
      </c>
      <c r="C3239" s="131" t="s">
        <v>15645</v>
      </c>
      <c r="D3239" s="133">
        <v>1207.3599999999999</v>
      </c>
    </row>
    <row r="3240" spans="1:4" x14ac:dyDescent="0.25">
      <c r="A3240" s="131">
        <v>101661</v>
      </c>
      <c r="B3240" s="131" t="s">
        <v>3983</v>
      </c>
      <c r="C3240" s="131" t="s">
        <v>15645</v>
      </c>
      <c r="D3240" s="132">
        <v>117.49</v>
      </c>
    </row>
    <row r="3241" spans="1:4" x14ac:dyDescent="0.25">
      <c r="A3241" s="131">
        <v>101662</v>
      </c>
      <c r="B3241" s="131" t="s">
        <v>3984</v>
      </c>
      <c r="C3241" s="131" t="s">
        <v>15645</v>
      </c>
      <c r="D3241" s="132">
        <v>764.26</v>
      </c>
    </row>
    <row r="3242" spans="1:4" x14ac:dyDescent="0.25">
      <c r="A3242" s="131">
        <v>101663</v>
      </c>
      <c r="B3242" s="131" t="s">
        <v>3985</v>
      </c>
      <c r="C3242" s="131" t="s">
        <v>15645</v>
      </c>
      <c r="D3242" s="132">
        <v>28.91</v>
      </c>
    </row>
    <row r="3243" spans="1:4" x14ac:dyDescent="0.25">
      <c r="A3243" s="131">
        <v>101664</v>
      </c>
      <c r="B3243" s="131" t="s">
        <v>3986</v>
      </c>
      <c r="C3243" s="131" t="s">
        <v>15645</v>
      </c>
      <c r="D3243" s="132">
        <v>30.45</v>
      </c>
    </row>
    <row r="3244" spans="1:4" x14ac:dyDescent="0.25">
      <c r="A3244" s="131">
        <v>101665</v>
      </c>
      <c r="B3244" s="131" t="s">
        <v>3987</v>
      </c>
      <c r="C3244" s="131" t="s">
        <v>15645</v>
      </c>
      <c r="D3244" s="132">
        <v>37.07</v>
      </c>
    </row>
    <row r="3245" spans="1:4" x14ac:dyDescent="0.25">
      <c r="A3245" s="131">
        <v>101666</v>
      </c>
      <c r="B3245" s="131" t="s">
        <v>3988</v>
      </c>
      <c r="C3245" s="131" t="s">
        <v>15645</v>
      </c>
      <c r="D3245" s="132">
        <v>427.36</v>
      </c>
    </row>
    <row r="3246" spans="1:4" x14ac:dyDescent="0.25">
      <c r="A3246" s="131">
        <v>102085</v>
      </c>
      <c r="B3246" s="131" t="s">
        <v>4400</v>
      </c>
      <c r="C3246" s="131" t="s">
        <v>15645</v>
      </c>
      <c r="D3246" s="132">
        <v>216.91</v>
      </c>
    </row>
    <row r="3247" spans="1:4" x14ac:dyDescent="0.25">
      <c r="A3247" s="131">
        <v>100578</v>
      </c>
      <c r="B3247" s="131" t="s">
        <v>1811</v>
      </c>
      <c r="C3247" s="131" t="s">
        <v>15645</v>
      </c>
      <c r="D3247" s="132">
        <v>442.47</v>
      </c>
    </row>
    <row r="3248" spans="1:4" x14ac:dyDescent="0.25">
      <c r="A3248" s="131">
        <v>100579</v>
      </c>
      <c r="B3248" s="131" t="s">
        <v>1812</v>
      </c>
      <c r="C3248" s="131" t="s">
        <v>15645</v>
      </c>
      <c r="D3248" s="132">
        <v>484.75</v>
      </c>
    </row>
    <row r="3249" spans="1:4" x14ac:dyDescent="0.25">
      <c r="A3249" s="131">
        <v>100580</v>
      </c>
      <c r="B3249" s="131" t="s">
        <v>1813</v>
      </c>
      <c r="C3249" s="131" t="s">
        <v>15645</v>
      </c>
      <c r="D3249" s="132">
        <v>532.82000000000005</v>
      </c>
    </row>
    <row r="3250" spans="1:4" x14ac:dyDescent="0.25">
      <c r="A3250" s="131">
        <v>100581</v>
      </c>
      <c r="B3250" s="131" t="s">
        <v>1814</v>
      </c>
      <c r="C3250" s="131" t="s">
        <v>15645</v>
      </c>
      <c r="D3250" s="132">
        <v>505.66</v>
      </c>
    </row>
    <row r="3251" spans="1:4" x14ac:dyDescent="0.25">
      <c r="A3251" s="131">
        <v>100582</v>
      </c>
      <c r="B3251" s="131" t="s">
        <v>1815</v>
      </c>
      <c r="C3251" s="131" t="s">
        <v>15645</v>
      </c>
      <c r="D3251" s="132">
        <v>592.27</v>
      </c>
    </row>
    <row r="3252" spans="1:4" x14ac:dyDescent="0.25">
      <c r="A3252" s="131">
        <v>100583</v>
      </c>
      <c r="B3252" s="131" t="s">
        <v>1816</v>
      </c>
      <c r="C3252" s="131" t="s">
        <v>15645</v>
      </c>
      <c r="D3252" s="132">
        <v>528.15</v>
      </c>
    </row>
    <row r="3253" spans="1:4" x14ac:dyDescent="0.25">
      <c r="A3253" s="131">
        <v>100584</v>
      </c>
      <c r="B3253" s="131" t="s">
        <v>1817</v>
      </c>
      <c r="C3253" s="131" t="s">
        <v>15645</v>
      </c>
      <c r="D3253" s="132">
        <v>580.28</v>
      </c>
    </row>
    <row r="3254" spans="1:4" x14ac:dyDescent="0.25">
      <c r="A3254" s="131">
        <v>100585</v>
      </c>
      <c r="B3254" s="131" t="s">
        <v>1818</v>
      </c>
      <c r="C3254" s="131" t="s">
        <v>15645</v>
      </c>
      <c r="D3254" s="132">
        <v>571.80999999999995</v>
      </c>
    </row>
    <row r="3255" spans="1:4" x14ac:dyDescent="0.25">
      <c r="A3255" s="131">
        <v>100586</v>
      </c>
      <c r="B3255" s="131" t="s">
        <v>1819</v>
      </c>
      <c r="C3255" s="131" t="s">
        <v>15645</v>
      </c>
      <c r="D3255" s="132">
        <v>654.9</v>
      </c>
    </row>
    <row r="3256" spans="1:4" x14ac:dyDescent="0.25">
      <c r="A3256" s="131">
        <v>100587</v>
      </c>
      <c r="B3256" s="131" t="s">
        <v>1820</v>
      </c>
      <c r="C3256" s="131" t="s">
        <v>15645</v>
      </c>
      <c r="D3256" s="132">
        <v>617.1</v>
      </c>
    </row>
    <row r="3257" spans="1:4" x14ac:dyDescent="0.25">
      <c r="A3257" s="131">
        <v>100588</v>
      </c>
      <c r="B3257" s="131" t="s">
        <v>1821</v>
      </c>
      <c r="C3257" s="131" t="s">
        <v>15645</v>
      </c>
      <c r="D3257" s="132">
        <v>681.69</v>
      </c>
    </row>
    <row r="3258" spans="1:4" x14ac:dyDescent="0.25">
      <c r="A3258" s="131">
        <v>100589</v>
      </c>
      <c r="B3258" s="131" t="s">
        <v>1822</v>
      </c>
      <c r="C3258" s="131" t="s">
        <v>15645</v>
      </c>
      <c r="D3258" s="132">
        <v>684.39</v>
      </c>
    </row>
    <row r="3259" spans="1:4" x14ac:dyDescent="0.25">
      <c r="A3259" s="131">
        <v>100590</v>
      </c>
      <c r="B3259" s="131" t="s">
        <v>1823</v>
      </c>
      <c r="C3259" s="131" t="s">
        <v>15645</v>
      </c>
      <c r="D3259" s="132">
        <v>748.13</v>
      </c>
    </row>
    <row r="3260" spans="1:4" x14ac:dyDescent="0.25">
      <c r="A3260" s="131">
        <v>100591</v>
      </c>
      <c r="B3260" s="131" t="s">
        <v>1824</v>
      </c>
      <c r="C3260" s="131" t="s">
        <v>15645</v>
      </c>
      <c r="D3260" s="132">
        <v>679.36</v>
      </c>
    </row>
    <row r="3261" spans="1:4" x14ac:dyDescent="0.25">
      <c r="A3261" s="131">
        <v>100592</v>
      </c>
      <c r="B3261" s="131" t="s">
        <v>1825</v>
      </c>
      <c r="C3261" s="131" t="s">
        <v>15645</v>
      </c>
      <c r="D3261" s="132">
        <v>732.21</v>
      </c>
    </row>
    <row r="3262" spans="1:4" x14ac:dyDescent="0.25">
      <c r="A3262" s="131">
        <v>100593</v>
      </c>
      <c r="B3262" s="131" t="s">
        <v>1826</v>
      </c>
      <c r="C3262" s="131" t="s">
        <v>15645</v>
      </c>
      <c r="D3262" s="132">
        <v>727.55</v>
      </c>
    </row>
    <row r="3263" spans="1:4" x14ac:dyDescent="0.25">
      <c r="A3263" s="131">
        <v>100594</v>
      </c>
      <c r="B3263" s="131" t="s">
        <v>1827</v>
      </c>
      <c r="C3263" s="131" t="s">
        <v>15645</v>
      </c>
      <c r="D3263" s="132">
        <v>817.22</v>
      </c>
    </row>
    <row r="3264" spans="1:4" x14ac:dyDescent="0.25">
      <c r="A3264" s="131">
        <v>100595</v>
      </c>
      <c r="B3264" s="131" t="s">
        <v>1828</v>
      </c>
      <c r="C3264" s="131" t="s">
        <v>15645</v>
      </c>
      <c r="D3264" s="132">
        <v>872.06</v>
      </c>
    </row>
    <row r="3265" spans="1:4" x14ac:dyDescent="0.25">
      <c r="A3265" s="131">
        <v>100596</v>
      </c>
      <c r="B3265" s="131" t="s">
        <v>1829</v>
      </c>
      <c r="C3265" s="131" t="s">
        <v>15645</v>
      </c>
      <c r="D3265" s="132">
        <v>993.13</v>
      </c>
    </row>
    <row r="3266" spans="1:4" x14ac:dyDescent="0.25">
      <c r="A3266" s="131">
        <v>100597</v>
      </c>
      <c r="B3266" s="131" t="s">
        <v>1830</v>
      </c>
      <c r="C3266" s="131" t="s">
        <v>15645</v>
      </c>
      <c r="D3266" s="133">
        <v>1009.55</v>
      </c>
    </row>
    <row r="3267" spans="1:4" x14ac:dyDescent="0.25">
      <c r="A3267" s="131">
        <v>100598</v>
      </c>
      <c r="B3267" s="131" t="s">
        <v>1831</v>
      </c>
      <c r="C3267" s="131" t="s">
        <v>15645</v>
      </c>
      <c r="D3267" s="133">
        <v>1109.3800000000001</v>
      </c>
    </row>
    <row r="3268" spans="1:4" x14ac:dyDescent="0.25">
      <c r="A3268" s="131">
        <v>100599</v>
      </c>
      <c r="B3268" s="131" t="s">
        <v>1832</v>
      </c>
      <c r="C3268" s="131" t="s">
        <v>15645</v>
      </c>
      <c r="D3268" s="132">
        <v>464.67</v>
      </c>
    </row>
    <row r="3269" spans="1:4" x14ac:dyDescent="0.25">
      <c r="A3269" s="131">
        <v>100600</v>
      </c>
      <c r="B3269" s="131" t="s">
        <v>1833</v>
      </c>
      <c r="C3269" s="131" t="s">
        <v>15645</v>
      </c>
      <c r="D3269" s="132">
        <v>558.64</v>
      </c>
    </row>
    <row r="3270" spans="1:4" x14ac:dyDescent="0.25">
      <c r="A3270" s="131">
        <v>100601</v>
      </c>
      <c r="B3270" s="131" t="s">
        <v>1834</v>
      </c>
      <c r="C3270" s="131" t="s">
        <v>15645</v>
      </c>
      <c r="D3270" s="132">
        <v>719.15</v>
      </c>
    </row>
    <row r="3271" spans="1:4" x14ac:dyDescent="0.25">
      <c r="A3271" s="131">
        <v>100602</v>
      </c>
      <c r="B3271" s="131" t="s">
        <v>1835</v>
      </c>
      <c r="C3271" s="131" t="s">
        <v>15645</v>
      </c>
      <c r="D3271" s="132">
        <v>919.36</v>
      </c>
    </row>
    <row r="3272" spans="1:4" x14ac:dyDescent="0.25">
      <c r="A3272" s="131">
        <v>100603</v>
      </c>
      <c r="B3272" s="131" t="s">
        <v>1836</v>
      </c>
      <c r="C3272" s="131" t="s">
        <v>15645</v>
      </c>
      <c r="D3272" s="133">
        <v>1433.79</v>
      </c>
    </row>
    <row r="3273" spans="1:4" x14ac:dyDescent="0.25">
      <c r="A3273" s="131">
        <v>100604</v>
      </c>
      <c r="B3273" s="131" t="s">
        <v>1837</v>
      </c>
      <c r="C3273" s="131" t="s">
        <v>15645</v>
      </c>
      <c r="D3273" s="132">
        <v>591.27</v>
      </c>
    </row>
    <row r="3274" spans="1:4" x14ac:dyDescent="0.25">
      <c r="A3274" s="131">
        <v>100605</v>
      </c>
      <c r="B3274" s="131" t="s">
        <v>1838</v>
      </c>
      <c r="C3274" s="131" t="s">
        <v>15645</v>
      </c>
      <c r="D3274" s="132">
        <v>960.68</v>
      </c>
    </row>
    <row r="3275" spans="1:4" x14ac:dyDescent="0.25">
      <c r="A3275" s="131">
        <v>100606</v>
      </c>
      <c r="B3275" s="131" t="s">
        <v>1839</v>
      </c>
      <c r="C3275" s="131" t="s">
        <v>15645</v>
      </c>
      <c r="D3275" s="133">
        <v>1486.24</v>
      </c>
    </row>
    <row r="3276" spans="1:4" x14ac:dyDescent="0.25">
      <c r="A3276" s="131">
        <v>100607</v>
      </c>
      <c r="B3276" s="131" t="s">
        <v>1840</v>
      </c>
      <c r="C3276" s="131" t="s">
        <v>15645</v>
      </c>
      <c r="D3276" s="132">
        <v>606.65</v>
      </c>
    </row>
    <row r="3277" spans="1:4" x14ac:dyDescent="0.25">
      <c r="A3277" s="131">
        <v>100608</v>
      </c>
      <c r="B3277" s="131" t="s">
        <v>1841</v>
      </c>
      <c r="C3277" s="131" t="s">
        <v>15645</v>
      </c>
      <c r="D3277" s="132">
        <v>981</v>
      </c>
    </row>
    <row r="3278" spans="1:4" x14ac:dyDescent="0.25">
      <c r="A3278" s="131">
        <v>100609</v>
      </c>
      <c r="B3278" s="131" t="s">
        <v>1842</v>
      </c>
      <c r="C3278" s="131" t="s">
        <v>15645</v>
      </c>
      <c r="D3278" s="133">
        <v>1514.43</v>
      </c>
    </row>
    <row r="3279" spans="1:4" x14ac:dyDescent="0.25">
      <c r="A3279" s="131">
        <v>100610</v>
      </c>
      <c r="B3279" s="131" t="s">
        <v>1843</v>
      </c>
      <c r="C3279" s="131" t="s">
        <v>15645</v>
      </c>
      <c r="D3279" s="132">
        <v>621.97</v>
      </c>
    </row>
    <row r="3280" spans="1:4" x14ac:dyDescent="0.25">
      <c r="A3280" s="131">
        <v>100611</v>
      </c>
      <c r="B3280" s="131" t="s">
        <v>1844</v>
      </c>
      <c r="C3280" s="131" t="s">
        <v>15645</v>
      </c>
      <c r="D3280" s="132">
        <v>790.17</v>
      </c>
    </row>
    <row r="3281" spans="1:4" x14ac:dyDescent="0.25">
      <c r="A3281" s="131">
        <v>100612</v>
      </c>
      <c r="B3281" s="131" t="s">
        <v>1845</v>
      </c>
      <c r="C3281" s="131" t="s">
        <v>15645</v>
      </c>
      <c r="D3281" s="133">
        <v>1000.9</v>
      </c>
    </row>
    <row r="3282" spans="1:4" x14ac:dyDescent="0.25">
      <c r="A3282" s="131">
        <v>100613</v>
      </c>
      <c r="B3282" s="131" t="s">
        <v>1846</v>
      </c>
      <c r="C3282" s="131" t="s">
        <v>15645</v>
      </c>
      <c r="D3282" s="133">
        <v>1541.85</v>
      </c>
    </row>
    <row r="3283" spans="1:4" x14ac:dyDescent="0.25">
      <c r="A3283" s="131">
        <v>100614</v>
      </c>
      <c r="B3283" s="131" t="s">
        <v>1847</v>
      </c>
      <c r="C3283" s="131" t="s">
        <v>15645</v>
      </c>
      <c r="D3283" s="132">
        <v>824.97</v>
      </c>
    </row>
    <row r="3284" spans="1:4" x14ac:dyDescent="0.25">
      <c r="A3284" s="131">
        <v>100615</v>
      </c>
      <c r="B3284" s="131" t="s">
        <v>1848</v>
      </c>
      <c r="C3284" s="131" t="s">
        <v>15645</v>
      </c>
      <c r="D3284" s="133">
        <v>1040.3599999999999</v>
      </c>
    </row>
    <row r="3285" spans="1:4" x14ac:dyDescent="0.25">
      <c r="A3285" s="131">
        <v>100616</v>
      </c>
      <c r="B3285" s="131" t="s">
        <v>1849</v>
      </c>
      <c r="C3285" s="131" t="s">
        <v>15645</v>
      </c>
      <c r="D3285" s="133">
        <v>1599.68</v>
      </c>
    </row>
    <row r="3286" spans="1:4" x14ac:dyDescent="0.25">
      <c r="A3286" s="131">
        <v>100617</v>
      </c>
      <c r="B3286" s="131" t="s">
        <v>1850</v>
      </c>
      <c r="C3286" s="131" t="s">
        <v>15645</v>
      </c>
      <c r="D3286" s="133">
        <v>1079.58</v>
      </c>
    </row>
    <row r="3287" spans="1:4" x14ac:dyDescent="0.25">
      <c r="A3287" s="131">
        <v>100618</v>
      </c>
      <c r="B3287" s="131" t="s">
        <v>1851</v>
      </c>
      <c r="C3287" s="131" t="s">
        <v>15645</v>
      </c>
      <c r="D3287" s="133">
        <v>1663.31</v>
      </c>
    </row>
    <row r="3288" spans="1:4" x14ac:dyDescent="0.25">
      <c r="A3288" s="131">
        <v>100619</v>
      </c>
      <c r="B3288" s="131" t="s">
        <v>1852</v>
      </c>
      <c r="C3288" s="131" t="s">
        <v>15645</v>
      </c>
      <c r="D3288" s="132">
        <v>607.25</v>
      </c>
    </row>
    <row r="3289" spans="1:4" x14ac:dyDescent="0.25">
      <c r="A3289" s="131">
        <v>100620</v>
      </c>
      <c r="B3289" s="131" t="s">
        <v>1853</v>
      </c>
      <c r="C3289" s="131" t="s">
        <v>15645</v>
      </c>
      <c r="D3289" s="133">
        <v>2900.12</v>
      </c>
    </row>
    <row r="3290" spans="1:4" x14ac:dyDescent="0.25">
      <c r="A3290" s="131">
        <v>100621</v>
      </c>
      <c r="B3290" s="131" t="s">
        <v>1854</v>
      </c>
      <c r="C3290" s="131" t="s">
        <v>15645</v>
      </c>
      <c r="D3290" s="133">
        <v>3375.81</v>
      </c>
    </row>
    <row r="3291" spans="1:4" x14ac:dyDescent="0.25">
      <c r="A3291" s="131">
        <v>100622</v>
      </c>
      <c r="B3291" s="131" t="s">
        <v>1855</v>
      </c>
      <c r="C3291" s="131" t="s">
        <v>15645</v>
      </c>
      <c r="D3291" s="133">
        <v>2492.35</v>
      </c>
    </row>
    <row r="3292" spans="1:4" x14ac:dyDescent="0.25">
      <c r="A3292" s="131">
        <v>100623</v>
      </c>
      <c r="B3292" s="131" t="s">
        <v>1856</v>
      </c>
      <c r="C3292" s="131" t="s">
        <v>15645</v>
      </c>
      <c r="D3292" s="133">
        <v>2688.78</v>
      </c>
    </row>
    <row r="3293" spans="1:4" x14ac:dyDescent="0.25">
      <c r="A3293" s="131">
        <v>97600</v>
      </c>
      <c r="B3293" s="131" t="s">
        <v>3462</v>
      </c>
      <c r="C3293" s="131" t="s">
        <v>15645</v>
      </c>
      <c r="D3293" s="132">
        <v>357.62</v>
      </c>
    </row>
    <row r="3294" spans="1:4" x14ac:dyDescent="0.25">
      <c r="A3294" s="131">
        <v>97601</v>
      </c>
      <c r="B3294" s="131" t="s">
        <v>3463</v>
      </c>
      <c r="C3294" s="131" t="s">
        <v>15645</v>
      </c>
      <c r="D3294" s="132">
        <v>376.12</v>
      </c>
    </row>
    <row r="3295" spans="1:4" x14ac:dyDescent="0.25">
      <c r="A3295" s="131">
        <v>97605</v>
      </c>
      <c r="B3295" s="131" t="s">
        <v>3464</v>
      </c>
      <c r="C3295" s="131" t="s">
        <v>15645</v>
      </c>
      <c r="D3295" s="132">
        <v>98.79</v>
      </c>
    </row>
    <row r="3296" spans="1:4" x14ac:dyDescent="0.25">
      <c r="A3296" s="131">
        <v>97606</v>
      </c>
      <c r="B3296" s="131" t="s">
        <v>3465</v>
      </c>
      <c r="C3296" s="131" t="s">
        <v>15645</v>
      </c>
      <c r="D3296" s="132">
        <v>107.53</v>
      </c>
    </row>
    <row r="3297" spans="1:4" x14ac:dyDescent="0.25">
      <c r="A3297" s="131">
        <v>97607</v>
      </c>
      <c r="B3297" s="131" t="s">
        <v>3466</v>
      </c>
      <c r="C3297" s="131" t="s">
        <v>15645</v>
      </c>
      <c r="D3297" s="132">
        <v>119.62</v>
      </c>
    </row>
    <row r="3298" spans="1:4" x14ac:dyDescent="0.25">
      <c r="A3298" s="131">
        <v>97608</v>
      </c>
      <c r="B3298" s="131" t="s">
        <v>3467</v>
      </c>
      <c r="C3298" s="131" t="s">
        <v>15645</v>
      </c>
      <c r="D3298" s="132">
        <v>128.36000000000001</v>
      </c>
    </row>
    <row r="3299" spans="1:4" x14ac:dyDescent="0.25">
      <c r="A3299" s="131">
        <v>102102</v>
      </c>
      <c r="B3299" s="131" t="s">
        <v>4401</v>
      </c>
      <c r="C3299" s="131" t="s">
        <v>15645</v>
      </c>
      <c r="D3299" s="133">
        <v>10827.49</v>
      </c>
    </row>
    <row r="3300" spans="1:4" x14ac:dyDescent="0.25">
      <c r="A3300" s="131">
        <v>102103</v>
      </c>
      <c r="B3300" s="131" t="s">
        <v>4402</v>
      </c>
      <c r="C3300" s="131" t="s">
        <v>15645</v>
      </c>
      <c r="D3300" s="133">
        <v>12051.05</v>
      </c>
    </row>
    <row r="3301" spans="1:4" x14ac:dyDescent="0.25">
      <c r="A3301" s="131">
        <v>102104</v>
      </c>
      <c r="B3301" s="131" t="s">
        <v>4403</v>
      </c>
      <c r="C3301" s="131" t="s">
        <v>15645</v>
      </c>
      <c r="D3301" s="133">
        <v>15462.89</v>
      </c>
    </row>
    <row r="3302" spans="1:4" x14ac:dyDescent="0.25">
      <c r="A3302" s="131">
        <v>102105</v>
      </c>
      <c r="B3302" s="131" t="s">
        <v>4404</v>
      </c>
      <c r="C3302" s="131" t="s">
        <v>15645</v>
      </c>
      <c r="D3302" s="133">
        <v>19007.91</v>
      </c>
    </row>
    <row r="3303" spans="1:4" x14ac:dyDescent="0.25">
      <c r="A3303" s="131">
        <v>102106</v>
      </c>
      <c r="B3303" s="131" t="s">
        <v>4405</v>
      </c>
      <c r="C3303" s="131" t="s">
        <v>15645</v>
      </c>
      <c r="D3303" s="133">
        <v>23846.720000000001</v>
      </c>
    </row>
    <row r="3304" spans="1:4" x14ac:dyDescent="0.25">
      <c r="A3304" s="131">
        <v>102107</v>
      </c>
      <c r="B3304" s="131" t="s">
        <v>4406</v>
      </c>
      <c r="C3304" s="131" t="s">
        <v>15645</v>
      </c>
      <c r="D3304" s="133">
        <v>33281.01</v>
      </c>
    </row>
    <row r="3305" spans="1:4" x14ac:dyDescent="0.25">
      <c r="A3305" s="131">
        <v>102108</v>
      </c>
      <c r="B3305" s="131" t="s">
        <v>4407</v>
      </c>
      <c r="C3305" s="131" t="s">
        <v>15645</v>
      </c>
      <c r="D3305" s="133">
        <v>38758.199999999997</v>
      </c>
    </row>
    <row r="3306" spans="1:4" x14ac:dyDescent="0.25">
      <c r="A3306" s="131">
        <v>102109</v>
      </c>
      <c r="B3306" s="131" t="s">
        <v>4408</v>
      </c>
      <c r="C3306" s="131" t="s">
        <v>15645</v>
      </c>
      <c r="D3306" s="132">
        <v>53.37</v>
      </c>
    </row>
    <row r="3307" spans="1:4" x14ac:dyDescent="0.25">
      <c r="A3307" s="131">
        <v>102110</v>
      </c>
      <c r="B3307" s="131" t="s">
        <v>4409</v>
      </c>
      <c r="C3307" s="131" t="s">
        <v>15645</v>
      </c>
      <c r="D3307" s="132">
        <v>158.27000000000001</v>
      </c>
    </row>
    <row r="3308" spans="1:4" x14ac:dyDescent="0.25">
      <c r="A3308" s="131">
        <v>103654</v>
      </c>
      <c r="B3308" s="131" t="s">
        <v>14222</v>
      </c>
      <c r="C3308" s="131" t="s">
        <v>15645</v>
      </c>
      <c r="D3308" s="133">
        <v>62809.13</v>
      </c>
    </row>
    <row r="3309" spans="1:4" x14ac:dyDescent="0.25">
      <c r="A3309" s="131">
        <v>103655</v>
      </c>
      <c r="B3309" s="131" t="s">
        <v>14223</v>
      </c>
      <c r="C3309" s="131" t="s">
        <v>15645</v>
      </c>
      <c r="D3309" s="133">
        <v>86038.76</v>
      </c>
    </row>
    <row r="3310" spans="1:4" x14ac:dyDescent="0.25">
      <c r="A3310" s="131">
        <v>103656</v>
      </c>
      <c r="B3310" s="131" t="s">
        <v>14224</v>
      </c>
      <c r="C3310" s="131" t="s">
        <v>15645</v>
      </c>
      <c r="D3310" s="133">
        <v>120291.98</v>
      </c>
    </row>
    <row r="3311" spans="1:4" x14ac:dyDescent="0.25">
      <c r="A3311" s="131">
        <v>104473</v>
      </c>
      <c r="B3311" s="131" t="s">
        <v>16746</v>
      </c>
      <c r="C3311" s="131" t="s">
        <v>15645</v>
      </c>
      <c r="D3311" s="132">
        <v>161.03</v>
      </c>
    </row>
    <row r="3312" spans="1:4" x14ac:dyDescent="0.25">
      <c r="A3312" s="131">
        <v>104474</v>
      </c>
      <c r="B3312" s="131" t="s">
        <v>16747</v>
      </c>
      <c r="C3312" s="131" t="s">
        <v>15645</v>
      </c>
      <c r="D3312" s="132">
        <v>342.19</v>
      </c>
    </row>
    <row r="3313" spans="1:4" x14ac:dyDescent="0.25">
      <c r="A3313" s="131">
        <v>104475</v>
      </c>
      <c r="B3313" s="131" t="s">
        <v>16748</v>
      </c>
      <c r="C3313" s="131" t="s">
        <v>15645</v>
      </c>
      <c r="D3313" s="132">
        <v>136.22999999999999</v>
      </c>
    </row>
    <row r="3314" spans="1:4" x14ac:dyDescent="0.25">
      <c r="A3314" s="131">
        <v>104476</v>
      </c>
      <c r="B3314" s="131" t="s">
        <v>16749</v>
      </c>
      <c r="C3314" s="131" t="s">
        <v>15645</v>
      </c>
      <c r="D3314" s="132">
        <v>175.78</v>
      </c>
    </row>
    <row r="3315" spans="1:4" x14ac:dyDescent="0.25">
      <c r="A3315" s="131">
        <v>104477</v>
      </c>
      <c r="B3315" s="131" t="s">
        <v>16750</v>
      </c>
      <c r="C3315" s="131" t="s">
        <v>15645</v>
      </c>
      <c r="D3315" s="132">
        <v>132.97</v>
      </c>
    </row>
    <row r="3316" spans="1:4" x14ac:dyDescent="0.25">
      <c r="A3316" s="131">
        <v>104478</v>
      </c>
      <c r="B3316" s="131" t="s">
        <v>16751</v>
      </c>
      <c r="C3316" s="131" t="s">
        <v>15645</v>
      </c>
      <c r="D3316" s="132">
        <v>292.52</v>
      </c>
    </row>
    <row r="3317" spans="1:4" x14ac:dyDescent="0.25">
      <c r="A3317" s="131">
        <v>104479</v>
      </c>
      <c r="B3317" s="131" t="s">
        <v>16752</v>
      </c>
      <c r="C3317" s="131" t="s">
        <v>15645</v>
      </c>
      <c r="D3317" s="132">
        <v>116.26</v>
      </c>
    </row>
    <row r="3318" spans="1:4" x14ac:dyDescent="0.25">
      <c r="A3318" s="131">
        <v>104480</v>
      </c>
      <c r="B3318" s="131" t="s">
        <v>16753</v>
      </c>
      <c r="C3318" s="131" t="s">
        <v>15645</v>
      </c>
      <c r="D3318" s="132">
        <v>132.08000000000001</v>
      </c>
    </row>
    <row r="3319" spans="1:4" x14ac:dyDescent="0.25">
      <c r="A3319" s="131">
        <v>104481</v>
      </c>
      <c r="B3319" s="131" t="s">
        <v>16754</v>
      </c>
      <c r="C3319" s="131" t="s">
        <v>15645</v>
      </c>
      <c r="D3319" s="132">
        <v>311.33</v>
      </c>
    </row>
    <row r="3320" spans="1:4" x14ac:dyDescent="0.25">
      <c r="A3320" s="131">
        <v>96973</v>
      </c>
      <c r="B3320" s="131" t="s">
        <v>29314</v>
      </c>
      <c r="C3320" s="131" t="s">
        <v>3</v>
      </c>
      <c r="D3320" s="132">
        <v>62.65</v>
      </c>
    </row>
    <row r="3321" spans="1:4" x14ac:dyDescent="0.25">
      <c r="A3321" s="131">
        <v>96974</v>
      </c>
      <c r="B3321" s="131" t="s">
        <v>29315</v>
      </c>
      <c r="C3321" s="131" t="s">
        <v>3</v>
      </c>
      <c r="D3321" s="132">
        <v>80.22</v>
      </c>
    </row>
    <row r="3322" spans="1:4" x14ac:dyDescent="0.25">
      <c r="A3322" s="131">
        <v>96975</v>
      </c>
      <c r="B3322" s="131" t="s">
        <v>29316</v>
      </c>
      <c r="C3322" s="131" t="s">
        <v>3</v>
      </c>
      <c r="D3322" s="132">
        <v>98.68</v>
      </c>
    </row>
    <row r="3323" spans="1:4" x14ac:dyDescent="0.25">
      <c r="A3323" s="131">
        <v>96976</v>
      </c>
      <c r="B3323" s="131" t="s">
        <v>29317</v>
      </c>
      <c r="C3323" s="131" t="s">
        <v>3</v>
      </c>
      <c r="D3323" s="132">
        <v>128.99</v>
      </c>
    </row>
    <row r="3324" spans="1:4" x14ac:dyDescent="0.25">
      <c r="A3324" s="131">
        <v>96977</v>
      </c>
      <c r="B3324" s="131" t="s">
        <v>29318</v>
      </c>
      <c r="C3324" s="131" t="s">
        <v>3</v>
      </c>
      <c r="D3324" s="132">
        <v>48.78</v>
      </c>
    </row>
    <row r="3325" spans="1:4" x14ac:dyDescent="0.25">
      <c r="A3325" s="131">
        <v>96978</v>
      </c>
      <c r="B3325" s="131" t="s">
        <v>29319</v>
      </c>
      <c r="C3325" s="131" t="s">
        <v>3</v>
      </c>
      <c r="D3325" s="132">
        <v>64.260000000000005</v>
      </c>
    </row>
    <row r="3326" spans="1:4" x14ac:dyDescent="0.25">
      <c r="A3326" s="131">
        <v>96979</v>
      </c>
      <c r="B3326" s="131" t="s">
        <v>29320</v>
      </c>
      <c r="C3326" s="131" t="s">
        <v>3</v>
      </c>
      <c r="D3326" s="132">
        <v>91.87</v>
      </c>
    </row>
    <row r="3327" spans="1:4" x14ac:dyDescent="0.25">
      <c r="A3327" s="131">
        <v>96984</v>
      </c>
      <c r="B3327" s="131" t="s">
        <v>29321</v>
      </c>
      <c r="C3327" s="131" t="s">
        <v>15645</v>
      </c>
      <c r="D3327" s="132">
        <v>56.78</v>
      </c>
    </row>
    <row r="3328" spans="1:4" x14ac:dyDescent="0.25">
      <c r="A3328" s="131">
        <v>96985</v>
      </c>
      <c r="B3328" s="131" t="s">
        <v>29322</v>
      </c>
      <c r="C3328" s="131" t="s">
        <v>15645</v>
      </c>
      <c r="D3328" s="132">
        <v>103.39</v>
      </c>
    </row>
    <row r="3329" spans="1:4" x14ac:dyDescent="0.25">
      <c r="A3329" s="131">
        <v>96986</v>
      </c>
      <c r="B3329" s="131" t="s">
        <v>29323</v>
      </c>
      <c r="C3329" s="131" t="s">
        <v>15645</v>
      </c>
      <c r="D3329" s="132">
        <v>154</v>
      </c>
    </row>
    <row r="3330" spans="1:4" x14ac:dyDescent="0.25">
      <c r="A3330" s="131">
        <v>96987</v>
      </c>
      <c r="B3330" s="131" t="s">
        <v>29324</v>
      </c>
      <c r="C3330" s="131" t="s">
        <v>15645</v>
      </c>
      <c r="D3330" s="132">
        <v>123.18</v>
      </c>
    </row>
    <row r="3331" spans="1:4" x14ac:dyDescent="0.25">
      <c r="A3331" s="131">
        <v>96988</v>
      </c>
      <c r="B3331" s="131" t="s">
        <v>29325</v>
      </c>
      <c r="C3331" s="131" t="s">
        <v>15645</v>
      </c>
      <c r="D3331" s="132">
        <v>170.91</v>
      </c>
    </row>
    <row r="3332" spans="1:4" x14ac:dyDescent="0.25">
      <c r="A3332" s="131">
        <v>96989</v>
      </c>
      <c r="B3332" s="131" t="s">
        <v>29326</v>
      </c>
      <c r="C3332" s="131" t="s">
        <v>15645</v>
      </c>
      <c r="D3332" s="132">
        <v>143.09</v>
      </c>
    </row>
    <row r="3333" spans="1:4" x14ac:dyDescent="0.25">
      <c r="A3333" s="131">
        <v>98463</v>
      </c>
      <c r="B3333" s="131" t="s">
        <v>29327</v>
      </c>
      <c r="C3333" s="131" t="s">
        <v>15645</v>
      </c>
      <c r="D3333" s="132">
        <v>25.75</v>
      </c>
    </row>
    <row r="3334" spans="1:4" x14ac:dyDescent="0.25">
      <c r="A3334" s="131">
        <v>104746</v>
      </c>
      <c r="B3334" s="131" t="s">
        <v>29328</v>
      </c>
      <c r="C3334" s="131" t="s">
        <v>15645</v>
      </c>
      <c r="D3334" s="132">
        <v>27.53</v>
      </c>
    </row>
    <row r="3335" spans="1:4" x14ac:dyDescent="0.25">
      <c r="A3335" s="131">
        <v>104749</v>
      </c>
      <c r="B3335" s="131" t="s">
        <v>29329</v>
      </c>
      <c r="C3335" s="131" t="s">
        <v>15645</v>
      </c>
      <c r="D3335" s="132">
        <v>23.21</v>
      </c>
    </row>
    <row r="3336" spans="1:4" x14ac:dyDescent="0.25">
      <c r="A3336" s="131">
        <v>104750</v>
      </c>
      <c r="B3336" s="131" t="s">
        <v>29330</v>
      </c>
      <c r="C3336" s="131" t="s">
        <v>15645</v>
      </c>
      <c r="D3336" s="132">
        <v>17.920000000000002</v>
      </c>
    </row>
    <row r="3337" spans="1:4" x14ac:dyDescent="0.25">
      <c r="A3337" s="131">
        <v>104751</v>
      </c>
      <c r="B3337" s="131" t="s">
        <v>29331</v>
      </c>
      <c r="C3337" s="131" t="s">
        <v>15645</v>
      </c>
      <c r="D3337" s="132">
        <v>27</v>
      </c>
    </row>
    <row r="3338" spans="1:4" x14ac:dyDescent="0.25">
      <c r="A3338" s="131">
        <v>104752</v>
      </c>
      <c r="B3338" s="131" t="s">
        <v>29332</v>
      </c>
      <c r="C3338" s="131" t="s">
        <v>15645</v>
      </c>
      <c r="D3338" s="132">
        <v>23.08</v>
      </c>
    </row>
    <row r="3339" spans="1:4" x14ac:dyDescent="0.25">
      <c r="A3339" s="131">
        <v>104753</v>
      </c>
      <c r="B3339" s="131" t="s">
        <v>29333</v>
      </c>
      <c r="C3339" s="131" t="s">
        <v>15645</v>
      </c>
      <c r="D3339" s="132">
        <v>28.63</v>
      </c>
    </row>
    <row r="3340" spans="1:4" x14ac:dyDescent="0.25">
      <c r="A3340" s="131">
        <v>104754</v>
      </c>
      <c r="B3340" s="131" t="s">
        <v>29334</v>
      </c>
      <c r="C3340" s="131" t="s">
        <v>15645</v>
      </c>
      <c r="D3340" s="132">
        <v>38.159999999999997</v>
      </c>
    </row>
    <row r="3341" spans="1:4" x14ac:dyDescent="0.25">
      <c r="A3341" s="131">
        <v>104755</v>
      </c>
      <c r="B3341" s="131" t="s">
        <v>29335</v>
      </c>
      <c r="C3341" s="131" t="s">
        <v>15645</v>
      </c>
      <c r="D3341" s="132">
        <v>52.94</v>
      </c>
    </row>
    <row r="3342" spans="1:4" x14ac:dyDescent="0.25">
      <c r="A3342" s="131">
        <v>103490</v>
      </c>
      <c r="B3342" s="131" t="s">
        <v>5628</v>
      </c>
      <c r="C3342" s="131" t="s">
        <v>39</v>
      </c>
      <c r="D3342" s="133">
        <v>3012.37</v>
      </c>
    </row>
    <row r="3343" spans="1:4" x14ac:dyDescent="0.25">
      <c r="A3343" s="131">
        <v>103491</v>
      </c>
      <c r="B3343" s="131" t="s">
        <v>5629</v>
      </c>
      <c r="C3343" s="131" t="s">
        <v>39</v>
      </c>
      <c r="D3343" s="132">
        <v>793.32</v>
      </c>
    </row>
    <row r="3344" spans="1:4" x14ac:dyDescent="0.25">
      <c r="A3344" s="131">
        <v>104758</v>
      </c>
      <c r="B3344" s="131" t="s">
        <v>29336</v>
      </c>
      <c r="C3344" s="131" t="s">
        <v>15645</v>
      </c>
      <c r="D3344" s="132">
        <v>14.76</v>
      </c>
    </row>
    <row r="3345" spans="1:4" x14ac:dyDescent="0.25">
      <c r="A3345" s="131">
        <v>104759</v>
      </c>
      <c r="B3345" s="131" t="s">
        <v>29337</v>
      </c>
      <c r="C3345" s="131" t="s">
        <v>15645</v>
      </c>
      <c r="D3345" s="132">
        <v>39.340000000000003</v>
      </c>
    </row>
    <row r="3346" spans="1:4" x14ac:dyDescent="0.25">
      <c r="A3346" s="131">
        <v>104760</v>
      </c>
      <c r="B3346" s="131" t="s">
        <v>29338</v>
      </c>
      <c r="C3346" s="131" t="s">
        <v>15645</v>
      </c>
      <c r="D3346" s="132">
        <v>57.46</v>
      </c>
    </row>
    <row r="3347" spans="1:4" x14ac:dyDescent="0.25">
      <c r="A3347" s="131">
        <v>104761</v>
      </c>
      <c r="B3347" s="131" t="s">
        <v>29339</v>
      </c>
      <c r="C3347" s="131" t="s">
        <v>15645</v>
      </c>
      <c r="D3347" s="132">
        <v>9.4700000000000006</v>
      </c>
    </row>
    <row r="3348" spans="1:4" x14ac:dyDescent="0.25">
      <c r="A3348" s="131">
        <v>104762</v>
      </c>
      <c r="B3348" s="131" t="s">
        <v>29340</v>
      </c>
      <c r="C3348" s="131" t="s">
        <v>15645</v>
      </c>
      <c r="D3348" s="132">
        <v>25.25</v>
      </c>
    </row>
    <row r="3349" spans="1:4" x14ac:dyDescent="0.25">
      <c r="A3349" s="131">
        <v>104763</v>
      </c>
      <c r="B3349" s="131" t="s">
        <v>29341</v>
      </c>
      <c r="C3349" s="131" t="s">
        <v>15645</v>
      </c>
      <c r="D3349" s="132">
        <v>36.880000000000003</v>
      </c>
    </row>
    <row r="3350" spans="1:4" x14ac:dyDescent="0.25">
      <c r="A3350" s="131">
        <v>104764</v>
      </c>
      <c r="B3350" s="131" t="s">
        <v>29342</v>
      </c>
      <c r="C3350" s="131" t="s">
        <v>3</v>
      </c>
      <c r="D3350" s="132">
        <v>21.65</v>
      </c>
    </row>
    <row r="3351" spans="1:4" x14ac:dyDescent="0.25">
      <c r="A3351" s="131">
        <v>104765</v>
      </c>
      <c r="B3351" s="131" t="s">
        <v>29343</v>
      </c>
      <c r="C3351" s="131" t="s">
        <v>3</v>
      </c>
      <c r="D3351" s="132">
        <v>16.850000000000001</v>
      </c>
    </row>
    <row r="3352" spans="1:4" x14ac:dyDescent="0.25">
      <c r="A3352" s="131">
        <v>104766</v>
      </c>
      <c r="B3352" s="131" t="s">
        <v>29344</v>
      </c>
      <c r="C3352" s="131" t="s">
        <v>3</v>
      </c>
      <c r="D3352" s="132">
        <v>15.15</v>
      </c>
    </row>
    <row r="3353" spans="1:4" x14ac:dyDescent="0.25">
      <c r="A3353" s="131">
        <v>104768</v>
      </c>
      <c r="B3353" s="131" t="s">
        <v>29345</v>
      </c>
      <c r="C3353" s="131" t="s">
        <v>15645</v>
      </c>
      <c r="D3353" s="132">
        <v>0.62</v>
      </c>
    </row>
    <row r="3354" spans="1:4" x14ac:dyDescent="0.25">
      <c r="A3354" s="131">
        <v>104770</v>
      </c>
      <c r="B3354" s="131" t="s">
        <v>29346</v>
      </c>
      <c r="C3354" s="131" t="s">
        <v>15645</v>
      </c>
      <c r="D3354" s="132">
        <v>1.66</v>
      </c>
    </row>
    <row r="3355" spans="1:4" x14ac:dyDescent="0.25">
      <c r="A3355" s="131">
        <v>104772</v>
      </c>
      <c r="B3355" s="131" t="s">
        <v>29347</v>
      </c>
      <c r="C3355" s="131" t="s">
        <v>15645</v>
      </c>
      <c r="D3355" s="132">
        <v>2.4300000000000002</v>
      </c>
    </row>
    <row r="3356" spans="1:4" x14ac:dyDescent="0.25">
      <c r="A3356" s="131">
        <v>104774</v>
      </c>
      <c r="B3356" s="131" t="s">
        <v>29348</v>
      </c>
      <c r="C3356" s="131" t="s">
        <v>15645</v>
      </c>
      <c r="D3356" s="132">
        <v>2.14</v>
      </c>
    </row>
    <row r="3357" spans="1:4" x14ac:dyDescent="0.25">
      <c r="A3357" s="131">
        <v>104776</v>
      </c>
      <c r="B3357" s="131" t="s">
        <v>29349</v>
      </c>
      <c r="C3357" s="131" t="s">
        <v>15645</v>
      </c>
      <c r="D3357" s="132">
        <v>5.72</v>
      </c>
    </row>
    <row r="3358" spans="1:4" x14ac:dyDescent="0.25">
      <c r="A3358" s="131">
        <v>104778</v>
      </c>
      <c r="B3358" s="131" t="s">
        <v>29350</v>
      </c>
      <c r="C3358" s="131" t="s">
        <v>15645</v>
      </c>
      <c r="D3358" s="132">
        <v>8.3699999999999992</v>
      </c>
    </row>
    <row r="3359" spans="1:4" x14ac:dyDescent="0.25">
      <c r="A3359" s="131">
        <v>104780</v>
      </c>
      <c r="B3359" s="131" t="s">
        <v>29351</v>
      </c>
      <c r="C3359" s="131" t="s">
        <v>3</v>
      </c>
      <c r="D3359" s="132">
        <v>6.79</v>
      </c>
    </row>
    <row r="3360" spans="1:4" x14ac:dyDescent="0.25">
      <c r="A3360" s="131">
        <v>104785</v>
      </c>
      <c r="B3360" s="131" t="s">
        <v>29352</v>
      </c>
      <c r="C3360" s="131" t="s">
        <v>3</v>
      </c>
      <c r="D3360" s="132">
        <v>11.32</v>
      </c>
    </row>
    <row r="3361" spans="1:4" x14ac:dyDescent="0.25">
      <c r="A3361" s="131">
        <v>96765</v>
      </c>
      <c r="B3361" s="131" t="s">
        <v>4410</v>
      </c>
      <c r="C3361" s="131" t="s">
        <v>15645</v>
      </c>
      <c r="D3361" s="133">
        <v>1414.39</v>
      </c>
    </row>
    <row r="3362" spans="1:4" x14ac:dyDescent="0.25">
      <c r="A3362" s="131">
        <v>101905</v>
      </c>
      <c r="B3362" s="131" t="s">
        <v>16219</v>
      </c>
      <c r="C3362" s="131" t="s">
        <v>15645</v>
      </c>
      <c r="D3362" s="132">
        <v>174.52</v>
      </c>
    </row>
    <row r="3363" spans="1:4" x14ac:dyDescent="0.25">
      <c r="A3363" s="131">
        <v>101906</v>
      </c>
      <c r="B3363" s="131" t="s">
        <v>16220</v>
      </c>
      <c r="C3363" s="131" t="s">
        <v>15645</v>
      </c>
      <c r="D3363" s="132">
        <v>501.28</v>
      </c>
    </row>
    <row r="3364" spans="1:4" x14ac:dyDescent="0.25">
      <c r="A3364" s="131">
        <v>101907</v>
      </c>
      <c r="B3364" s="131" t="s">
        <v>16221</v>
      </c>
      <c r="C3364" s="131" t="s">
        <v>15645</v>
      </c>
      <c r="D3364" s="132">
        <v>541.09</v>
      </c>
    </row>
    <row r="3365" spans="1:4" x14ac:dyDescent="0.25">
      <c r="A3365" s="131">
        <v>101908</v>
      </c>
      <c r="B3365" s="131" t="s">
        <v>16222</v>
      </c>
      <c r="C3365" s="131" t="s">
        <v>15645</v>
      </c>
      <c r="D3365" s="132">
        <v>169.55</v>
      </c>
    </row>
    <row r="3366" spans="1:4" x14ac:dyDescent="0.25">
      <c r="A3366" s="131">
        <v>101909</v>
      </c>
      <c r="B3366" s="131" t="s">
        <v>16223</v>
      </c>
      <c r="C3366" s="131" t="s">
        <v>15645</v>
      </c>
      <c r="D3366" s="132">
        <v>196.09</v>
      </c>
    </row>
    <row r="3367" spans="1:4" x14ac:dyDescent="0.25">
      <c r="A3367" s="131">
        <v>101910</v>
      </c>
      <c r="B3367" s="131" t="s">
        <v>16224</v>
      </c>
      <c r="C3367" s="131" t="s">
        <v>15645</v>
      </c>
      <c r="D3367" s="132">
        <v>229.26</v>
      </c>
    </row>
    <row r="3368" spans="1:4" x14ac:dyDescent="0.25">
      <c r="A3368" s="131">
        <v>101911</v>
      </c>
      <c r="B3368" s="131" t="s">
        <v>16225</v>
      </c>
      <c r="C3368" s="131" t="s">
        <v>15645</v>
      </c>
      <c r="D3368" s="132">
        <v>262.43</v>
      </c>
    </row>
    <row r="3369" spans="1:4" x14ac:dyDescent="0.25">
      <c r="A3369" s="131">
        <v>101912</v>
      </c>
      <c r="B3369" s="131" t="s">
        <v>4411</v>
      </c>
      <c r="C3369" s="131" t="s">
        <v>15645</v>
      </c>
      <c r="D3369" s="133">
        <v>1827.33</v>
      </c>
    </row>
    <row r="3370" spans="1:4" x14ac:dyDescent="0.25">
      <c r="A3370" s="131">
        <v>101913</v>
      </c>
      <c r="B3370" s="131" t="s">
        <v>4412</v>
      </c>
      <c r="C3370" s="131" t="s">
        <v>15645</v>
      </c>
      <c r="D3370" s="132">
        <v>320.29000000000002</v>
      </c>
    </row>
    <row r="3371" spans="1:4" x14ac:dyDescent="0.25">
      <c r="A3371" s="131">
        <v>101914</v>
      </c>
      <c r="B3371" s="131" t="s">
        <v>4413</v>
      </c>
      <c r="C3371" s="131" t="s">
        <v>15645</v>
      </c>
      <c r="D3371" s="132">
        <v>407.82</v>
      </c>
    </row>
    <row r="3372" spans="1:4" x14ac:dyDescent="0.25">
      <c r="A3372" s="131">
        <v>101915</v>
      </c>
      <c r="B3372" s="131" t="s">
        <v>4414</v>
      </c>
      <c r="C3372" s="131" t="s">
        <v>15645</v>
      </c>
      <c r="D3372" s="132">
        <v>386.75</v>
      </c>
    </row>
    <row r="3373" spans="1:4" x14ac:dyDescent="0.25">
      <c r="A3373" s="131">
        <v>101916</v>
      </c>
      <c r="B3373" s="131" t="s">
        <v>4415</v>
      </c>
      <c r="C3373" s="131" t="s">
        <v>15645</v>
      </c>
      <c r="D3373" s="133">
        <v>3579.41</v>
      </c>
    </row>
    <row r="3374" spans="1:4" x14ac:dyDescent="0.25">
      <c r="A3374" s="131">
        <v>101917</v>
      </c>
      <c r="B3374" s="131" t="s">
        <v>4416</v>
      </c>
      <c r="C3374" s="131" t="s">
        <v>15645</v>
      </c>
      <c r="D3374" s="132">
        <v>154.86000000000001</v>
      </c>
    </row>
    <row r="3375" spans="1:4" x14ac:dyDescent="0.25">
      <c r="A3375" s="131">
        <v>98261</v>
      </c>
      <c r="B3375" s="131" t="s">
        <v>1857</v>
      </c>
      <c r="C3375" s="131" t="s">
        <v>3</v>
      </c>
      <c r="D3375" s="132">
        <v>3.66</v>
      </c>
    </row>
    <row r="3376" spans="1:4" x14ac:dyDescent="0.25">
      <c r="A3376" s="131">
        <v>98262</v>
      </c>
      <c r="B3376" s="131" t="s">
        <v>1858</v>
      </c>
      <c r="C3376" s="131" t="s">
        <v>3</v>
      </c>
      <c r="D3376" s="132">
        <v>4.37</v>
      </c>
    </row>
    <row r="3377" spans="1:4" x14ac:dyDescent="0.25">
      <c r="A3377" s="131">
        <v>98263</v>
      </c>
      <c r="B3377" s="131" t="s">
        <v>1859</v>
      </c>
      <c r="C3377" s="131" t="s">
        <v>3</v>
      </c>
      <c r="D3377" s="132">
        <v>4.55</v>
      </c>
    </row>
    <row r="3378" spans="1:4" x14ac:dyDescent="0.25">
      <c r="A3378" s="131">
        <v>98264</v>
      </c>
      <c r="B3378" s="131" t="s">
        <v>1860</v>
      </c>
      <c r="C3378" s="131" t="s">
        <v>3</v>
      </c>
      <c r="D3378" s="132">
        <v>5.32</v>
      </c>
    </row>
    <row r="3379" spans="1:4" x14ac:dyDescent="0.25">
      <c r="A3379" s="131">
        <v>98265</v>
      </c>
      <c r="B3379" s="131" t="s">
        <v>1861</v>
      </c>
      <c r="C3379" s="131" t="s">
        <v>3</v>
      </c>
      <c r="D3379" s="132">
        <v>5.82</v>
      </c>
    </row>
    <row r="3380" spans="1:4" x14ac:dyDescent="0.25">
      <c r="A3380" s="131">
        <v>98266</v>
      </c>
      <c r="B3380" s="131" t="s">
        <v>1862</v>
      </c>
      <c r="C3380" s="131" t="s">
        <v>3</v>
      </c>
      <c r="D3380" s="132">
        <v>6.48</v>
      </c>
    </row>
    <row r="3381" spans="1:4" x14ac:dyDescent="0.25">
      <c r="A3381" s="131">
        <v>98267</v>
      </c>
      <c r="B3381" s="131" t="s">
        <v>1863</v>
      </c>
      <c r="C3381" s="131" t="s">
        <v>3</v>
      </c>
      <c r="D3381" s="132">
        <v>9.9700000000000006</v>
      </c>
    </row>
    <row r="3382" spans="1:4" x14ac:dyDescent="0.25">
      <c r="A3382" s="131">
        <v>98268</v>
      </c>
      <c r="B3382" s="131" t="s">
        <v>1864</v>
      </c>
      <c r="C3382" s="131" t="s">
        <v>3</v>
      </c>
      <c r="D3382" s="132">
        <v>15.43</v>
      </c>
    </row>
    <row r="3383" spans="1:4" x14ac:dyDescent="0.25">
      <c r="A3383" s="131">
        <v>98269</v>
      </c>
      <c r="B3383" s="131" t="s">
        <v>1865</v>
      </c>
      <c r="C3383" s="131" t="s">
        <v>3</v>
      </c>
      <c r="D3383" s="132">
        <v>20.68</v>
      </c>
    </row>
    <row r="3384" spans="1:4" x14ac:dyDescent="0.25">
      <c r="A3384" s="131">
        <v>98270</v>
      </c>
      <c r="B3384" s="131" t="s">
        <v>1866</v>
      </c>
      <c r="C3384" s="131" t="s">
        <v>3</v>
      </c>
      <c r="D3384" s="132">
        <v>30.56</v>
      </c>
    </row>
    <row r="3385" spans="1:4" x14ac:dyDescent="0.25">
      <c r="A3385" s="131">
        <v>98271</v>
      </c>
      <c r="B3385" s="131" t="s">
        <v>1867</v>
      </c>
      <c r="C3385" s="131" t="s">
        <v>3</v>
      </c>
      <c r="D3385" s="132">
        <v>42.44</v>
      </c>
    </row>
    <row r="3386" spans="1:4" x14ac:dyDescent="0.25">
      <c r="A3386" s="131">
        <v>98272</v>
      </c>
      <c r="B3386" s="131" t="s">
        <v>1868</v>
      </c>
      <c r="C3386" s="131" t="s">
        <v>3</v>
      </c>
      <c r="D3386" s="132">
        <v>95.52</v>
      </c>
    </row>
    <row r="3387" spans="1:4" x14ac:dyDescent="0.25">
      <c r="A3387" s="131">
        <v>98273</v>
      </c>
      <c r="B3387" s="131" t="s">
        <v>1869</v>
      </c>
      <c r="C3387" s="131" t="s">
        <v>3</v>
      </c>
      <c r="D3387" s="132">
        <v>2.31</v>
      </c>
    </row>
    <row r="3388" spans="1:4" x14ac:dyDescent="0.25">
      <c r="A3388" s="131">
        <v>98274</v>
      </c>
      <c r="B3388" s="131" t="s">
        <v>1870</v>
      </c>
      <c r="C3388" s="131" t="s">
        <v>3</v>
      </c>
      <c r="D3388" s="132">
        <v>2.8</v>
      </c>
    </row>
    <row r="3389" spans="1:4" x14ac:dyDescent="0.25">
      <c r="A3389" s="131">
        <v>98275</v>
      </c>
      <c r="B3389" s="131" t="s">
        <v>1871</v>
      </c>
      <c r="C3389" s="131" t="s">
        <v>3</v>
      </c>
      <c r="D3389" s="132">
        <v>3.47</v>
      </c>
    </row>
    <row r="3390" spans="1:4" x14ac:dyDescent="0.25">
      <c r="A3390" s="131">
        <v>98276</v>
      </c>
      <c r="B3390" s="131" t="s">
        <v>1872</v>
      </c>
      <c r="C3390" s="131" t="s">
        <v>3</v>
      </c>
      <c r="D3390" s="132">
        <v>6.96</v>
      </c>
    </row>
    <row r="3391" spans="1:4" x14ac:dyDescent="0.25">
      <c r="A3391" s="131">
        <v>98277</v>
      </c>
      <c r="B3391" s="131" t="s">
        <v>1873</v>
      </c>
      <c r="C3391" s="131" t="s">
        <v>3</v>
      </c>
      <c r="D3391" s="132">
        <v>12.42</v>
      </c>
    </row>
    <row r="3392" spans="1:4" x14ac:dyDescent="0.25">
      <c r="A3392" s="131">
        <v>98278</v>
      </c>
      <c r="B3392" s="131" t="s">
        <v>1874</v>
      </c>
      <c r="C3392" s="131" t="s">
        <v>3</v>
      </c>
      <c r="D3392" s="132">
        <v>17.68</v>
      </c>
    </row>
    <row r="3393" spans="1:4" x14ac:dyDescent="0.25">
      <c r="A3393" s="131">
        <v>98279</v>
      </c>
      <c r="B3393" s="131" t="s">
        <v>1875</v>
      </c>
      <c r="C3393" s="131" t="s">
        <v>3</v>
      </c>
      <c r="D3393" s="132">
        <v>27.56</v>
      </c>
    </row>
    <row r="3394" spans="1:4" x14ac:dyDescent="0.25">
      <c r="A3394" s="131">
        <v>98280</v>
      </c>
      <c r="B3394" s="131" t="s">
        <v>1876</v>
      </c>
      <c r="C3394" s="131" t="s">
        <v>3</v>
      </c>
      <c r="D3394" s="132">
        <v>7.54</v>
      </c>
    </row>
    <row r="3395" spans="1:4" x14ac:dyDescent="0.25">
      <c r="A3395" s="131">
        <v>98281</v>
      </c>
      <c r="B3395" s="131" t="s">
        <v>1877</v>
      </c>
      <c r="C3395" s="131" t="s">
        <v>3</v>
      </c>
      <c r="D3395" s="132">
        <v>8.23</v>
      </c>
    </row>
    <row r="3396" spans="1:4" x14ac:dyDescent="0.25">
      <c r="A3396" s="131">
        <v>98282</v>
      </c>
      <c r="B3396" s="131" t="s">
        <v>1878</v>
      </c>
      <c r="C3396" s="131" t="s">
        <v>3</v>
      </c>
      <c r="D3396" s="132">
        <v>8.42</v>
      </c>
    </row>
    <row r="3397" spans="1:4" x14ac:dyDescent="0.25">
      <c r="A3397" s="131">
        <v>98283</v>
      </c>
      <c r="B3397" s="131" t="s">
        <v>1879</v>
      </c>
      <c r="C3397" s="131" t="s">
        <v>3</v>
      </c>
      <c r="D3397" s="132">
        <v>9.19</v>
      </c>
    </row>
    <row r="3398" spans="1:4" x14ac:dyDescent="0.25">
      <c r="A3398" s="131">
        <v>98284</v>
      </c>
      <c r="B3398" s="131" t="s">
        <v>1880</v>
      </c>
      <c r="C3398" s="131" t="s">
        <v>3</v>
      </c>
      <c r="D3398" s="132">
        <v>9.68</v>
      </c>
    </row>
    <row r="3399" spans="1:4" x14ac:dyDescent="0.25">
      <c r="A3399" s="131">
        <v>98285</v>
      </c>
      <c r="B3399" s="131" t="s">
        <v>1881</v>
      </c>
      <c r="C3399" s="131" t="s">
        <v>3</v>
      </c>
      <c r="D3399" s="132">
        <v>10.36</v>
      </c>
    </row>
    <row r="3400" spans="1:4" x14ac:dyDescent="0.25">
      <c r="A3400" s="131">
        <v>98286</v>
      </c>
      <c r="B3400" s="131" t="s">
        <v>1882</v>
      </c>
      <c r="C3400" s="131" t="s">
        <v>3</v>
      </c>
      <c r="D3400" s="132">
        <v>13.84</v>
      </c>
    </row>
    <row r="3401" spans="1:4" x14ac:dyDescent="0.25">
      <c r="A3401" s="131">
        <v>98287</v>
      </c>
      <c r="B3401" s="131" t="s">
        <v>1883</v>
      </c>
      <c r="C3401" s="131" t="s">
        <v>3</v>
      </c>
      <c r="D3401" s="132">
        <v>1.34</v>
      </c>
    </row>
    <row r="3402" spans="1:4" x14ac:dyDescent="0.25">
      <c r="A3402" s="131">
        <v>98288</v>
      </c>
      <c r="B3402" s="131" t="s">
        <v>1884</v>
      </c>
      <c r="C3402" s="131" t="s">
        <v>3</v>
      </c>
      <c r="D3402" s="132">
        <v>2.04</v>
      </c>
    </row>
    <row r="3403" spans="1:4" x14ac:dyDescent="0.25">
      <c r="A3403" s="131">
        <v>98289</v>
      </c>
      <c r="B3403" s="131" t="s">
        <v>1885</v>
      </c>
      <c r="C3403" s="131" t="s">
        <v>3</v>
      </c>
      <c r="D3403" s="132">
        <v>2.2400000000000002</v>
      </c>
    </row>
    <row r="3404" spans="1:4" x14ac:dyDescent="0.25">
      <c r="A3404" s="131">
        <v>98290</v>
      </c>
      <c r="B3404" s="131" t="s">
        <v>1886</v>
      </c>
      <c r="C3404" s="131" t="s">
        <v>3</v>
      </c>
      <c r="D3404" s="132">
        <v>2.99</v>
      </c>
    </row>
    <row r="3405" spans="1:4" x14ac:dyDescent="0.25">
      <c r="A3405" s="131">
        <v>98291</v>
      </c>
      <c r="B3405" s="131" t="s">
        <v>1887</v>
      </c>
      <c r="C3405" s="131" t="s">
        <v>3</v>
      </c>
      <c r="D3405" s="132">
        <v>3.49</v>
      </c>
    </row>
    <row r="3406" spans="1:4" x14ac:dyDescent="0.25">
      <c r="A3406" s="131">
        <v>98292</v>
      </c>
      <c r="B3406" s="131" t="s">
        <v>1888</v>
      </c>
      <c r="C3406" s="131" t="s">
        <v>3</v>
      </c>
      <c r="D3406" s="132">
        <v>4.16</v>
      </c>
    </row>
    <row r="3407" spans="1:4" x14ac:dyDescent="0.25">
      <c r="A3407" s="131">
        <v>98293</v>
      </c>
      <c r="B3407" s="131" t="s">
        <v>1889</v>
      </c>
      <c r="C3407" s="131" t="s">
        <v>3</v>
      </c>
      <c r="D3407" s="132">
        <v>7.65</v>
      </c>
    </row>
    <row r="3408" spans="1:4" x14ac:dyDescent="0.25">
      <c r="A3408" s="131">
        <v>98400</v>
      </c>
      <c r="B3408" s="131" t="s">
        <v>1890</v>
      </c>
      <c r="C3408" s="131" t="s">
        <v>3</v>
      </c>
      <c r="D3408" s="132">
        <v>11.96</v>
      </c>
    </row>
    <row r="3409" spans="1:4" x14ac:dyDescent="0.25">
      <c r="A3409" s="131">
        <v>98401</v>
      </c>
      <c r="B3409" s="131" t="s">
        <v>1891</v>
      </c>
      <c r="C3409" s="131" t="s">
        <v>3</v>
      </c>
      <c r="D3409" s="132">
        <v>18.18</v>
      </c>
    </row>
    <row r="3410" spans="1:4" x14ac:dyDescent="0.25">
      <c r="A3410" s="131">
        <v>98402</v>
      </c>
      <c r="B3410" s="131" t="s">
        <v>1892</v>
      </c>
      <c r="C3410" s="131" t="s">
        <v>3</v>
      </c>
      <c r="D3410" s="132">
        <v>21.11</v>
      </c>
    </row>
    <row r="3411" spans="1:4" x14ac:dyDescent="0.25">
      <c r="A3411" s="131">
        <v>100556</v>
      </c>
      <c r="B3411" s="131" t="s">
        <v>1893</v>
      </c>
      <c r="C3411" s="131" t="s">
        <v>15645</v>
      </c>
      <c r="D3411" s="132">
        <v>37.82</v>
      </c>
    </row>
    <row r="3412" spans="1:4" x14ac:dyDescent="0.25">
      <c r="A3412" s="131">
        <v>100557</v>
      </c>
      <c r="B3412" s="131" t="s">
        <v>1894</v>
      </c>
      <c r="C3412" s="131" t="s">
        <v>15645</v>
      </c>
      <c r="D3412" s="132">
        <v>435.65</v>
      </c>
    </row>
    <row r="3413" spans="1:4" x14ac:dyDescent="0.25">
      <c r="A3413" s="131">
        <v>100560</v>
      </c>
      <c r="B3413" s="131" t="s">
        <v>1895</v>
      </c>
      <c r="C3413" s="131" t="s">
        <v>15645</v>
      </c>
      <c r="D3413" s="132">
        <v>102.64</v>
      </c>
    </row>
    <row r="3414" spans="1:4" x14ac:dyDescent="0.25">
      <c r="A3414" s="131">
        <v>100561</v>
      </c>
      <c r="B3414" s="131" t="s">
        <v>1896</v>
      </c>
      <c r="C3414" s="131" t="s">
        <v>15645</v>
      </c>
      <c r="D3414" s="132">
        <v>181.13</v>
      </c>
    </row>
    <row r="3415" spans="1:4" x14ac:dyDescent="0.25">
      <c r="A3415" s="131">
        <v>100562</v>
      </c>
      <c r="B3415" s="131" t="s">
        <v>1897</v>
      </c>
      <c r="C3415" s="131" t="s">
        <v>15645</v>
      </c>
      <c r="D3415" s="132">
        <v>276.27999999999997</v>
      </c>
    </row>
    <row r="3416" spans="1:4" x14ac:dyDescent="0.25">
      <c r="A3416" s="131">
        <v>100563</v>
      </c>
      <c r="B3416" s="131" t="s">
        <v>1898</v>
      </c>
      <c r="C3416" s="131" t="s">
        <v>15645</v>
      </c>
      <c r="D3416" s="132">
        <v>394.82</v>
      </c>
    </row>
    <row r="3417" spans="1:4" x14ac:dyDescent="0.25">
      <c r="A3417" s="131">
        <v>101795</v>
      </c>
      <c r="B3417" s="131" t="s">
        <v>4417</v>
      </c>
      <c r="C3417" s="131" t="s">
        <v>15645</v>
      </c>
      <c r="D3417" s="132">
        <v>563.86</v>
      </c>
    </row>
    <row r="3418" spans="1:4" x14ac:dyDescent="0.25">
      <c r="A3418" s="131">
        <v>101798</v>
      </c>
      <c r="B3418" s="131" t="s">
        <v>4418</v>
      </c>
      <c r="C3418" s="131" t="s">
        <v>15645</v>
      </c>
      <c r="D3418" s="132">
        <v>267.62</v>
      </c>
    </row>
    <row r="3419" spans="1:4" x14ac:dyDescent="0.25">
      <c r="A3419" s="131">
        <v>101799</v>
      </c>
      <c r="B3419" s="131" t="s">
        <v>4419</v>
      </c>
      <c r="C3419" s="131" t="s">
        <v>15645</v>
      </c>
      <c r="D3419" s="132">
        <v>638.52</v>
      </c>
    </row>
    <row r="3420" spans="1:4" x14ac:dyDescent="0.25">
      <c r="A3420" s="131">
        <v>98397</v>
      </c>
      <c r="B3420" s="131" t="s">
        <v>1899</v>
      </c>
      <c r="C3420" s="131" t="s">
        <v>2</v>
      </c>
      <c r="D3420" s="132">
        <v>14.1</v>
      </c>
    </row>
    <row r="3421" spans="1:4" x14ac:dyDescent="0.25">
      <c r="A3421" s="131">
        <v>103244</v>
      </c>
      <c r="B3421" s="131" t="s">
        <v>16226</v>
      </c>
      <c r="C3421" s="131" t="s">
        <v>15645</v>
      </c>
      <c r="D3421" s="133">
        <v>2518.75</v>
      </c>
    </row>
    <row r="3422" spans="1:4" x14ac:dyDescent="0.25">
      <c r="A3422" s="131">
        <v>103245</v>
      </c>
      <c r="B3422" s="131" t="s">
        <v>16227</v>
      </c>
      <c r="C3422" s="131" t="s">
        <v>15645</v>
      </c>
      <c r="D3422" s="133">
        <v>1983.73</v>
      </c>
    </row>
    <row r="3423" spans="1:4" x14ac:dyDescent="0.25">
      <c r="A3423" s="131">
        <v>103246</v>
      </c>
      <c r="B3423" s="131" t="s">
        <v>16228</v>
      </c>
      <c r="C3423" s="131" t="s">
        <v>15645</v>
      </c>
      <c r="D3423" s="133">
        <v>2164.66</v>
      </c>
    </row>
    <row r="3424" spans="1:4" x14ac:dyDescent="0.25">
      <c r="A3424" s="131">
        <v>103247</v>
      </c>
      <c r="B3424" s="131" t="s">
        <v>16229</v>
      </c>
      <c r="C3424" s="131" t="s">
        <v>15645</v>
      </c>
      <c r="D3424" s="133">
        <v>2797.03</v>
      </c>
    </row>
    <row r="3425" spans="1:4" x14ac:dyDescent="0.25">
      <c r="A3425" s="131">
        <v>103248</v>
      </c>
      <c r="B3425" s="131" t="s">
        <v>16230</v>
      </c>
      <c r="C3425" s="131" t="s">
        <v>15645</v>
      </c>
      <c r="D3425" s="133">
        <v>2283.14</v>
      </c>
    </row>
    <row r="3426" spans="1:4" x14ac:dyDescent="0.25">
      <c r="A3426" s="131">
        <v>103249</v>
      </c>
      <c r="B3426" s="131" t="s">
        <v>16231</v>
      </c>
      <c r="C3426" s="131" t="s">
        <v>15645</v>
      </c>
      <c r="D3426" s="133">
        <v>2453.89</v>
      </c>
    </row>
    <row r="3427" spans="1:4" x14ac:dyDescent="0.25">
      <c r="A3427" s="131">
        <v>103250</v>
      </c>
      <c r="B3427" s="131" t="s">
        <v>16232</v>
      </c>
      <c r="C3427" s="131" t="s">
        <v>15645</v>
      </c>
      <c r="D3427" s="133">
        <v>4068.08</v>
      </c>
    </row>
    <row r="3428" spans="1:4" x14ac:dyDescent="0.25">
      <c r="A3428" s="131">
        <v>103251</v>
      </c>
      <c r="B3428" s="131" t="s">
        <v>16233</v>
      </c>
      <c r="C3428" s="131" t="s">
        <v>15645</v>
      </c>
      <c r="D3428" s="133">
        <v>3209.8</v>
      </c>
    </row>
    <row r="3429" spans="1:4" x14ac:dyDescent="0.25">
      <c r="A3429" s="131">
        <v>103252</v>
      </c>
      <c r="B3429" s="131" t="s">
        <v>16234</v>
      </c>
      <c r="C3429" s="131" t="s">
        <v>15645</v>
      </c>
      <c r="D3429" s="133">
        <v>3555.92</v>
      </c>
    </row>
    <row r="3430" spans="1:4" x14ac:dyDescent="0.25">
      <c r="A3430" s="131">
        <v>103253</v>
      </c>
      <c r="B3430" s="131" t="s">
        <v>16235</v>
      </c>
      <c r="C3430" s="131" t="s">
        <v>15645</v>
      </c>
      <c r="D3430" s="133">
        <v>5550.27</v>
      </c>
    </row>
    <row r="3431" spans="1:4" x14ac:dyDescent="0.25">
      <c r="A3431" s="131">
        <v>103254</v>
      </c>
      <c r="B3431" s="131" t="s">
        <v>16236</v>
      </c>
      <c r="C3431" s="131" t="s">
        <v>15645</v>
      </c>
      <c r="D3431" s="133">
        <v>4147.07</v>
      </c>
    </row>
    <row r="3432" spans="1:4" x14ac:dyDescent="0.25">
      <c r="A3432" s="131">
        <v>103255</v>
      </c>
      <c r="B3432" s="131" t="s">
        <v>16237</v>
      </c>
      <c r="C3432" s="131" t="s">
        <v>15645</v>
      </c>
      <c r="D3432" s="133">
        <v>4642.1499999999996</v>
      </c>
    </row>
    <row r="3433" spans="1:4" x14ac:dyDescent="0.25">
      <c r="A3433" s="131">
        <v>103256</v>
      </c>
      <c r="B3433" s="131" t="s">
        <v>16238</v>
      </c>
      <c r="C3433" s="131" t="s">
        <v>15645</v>
      </c>
      <c r="D3433" s="133">
        <v>10316.82</v>
      </c>
    </row>
    <row r="3434" spans="1:4" x14ac:dyDescent="0.25">
      <c r="A3434" s="131">
        <v>103257</v>
      </c>
      <c r="B3434" s="131" t="s">
        <v>16239</v>
      </c>
      <c r="C3434" s="131" t="s">
        <v>15645</v>
      </c>
      <c r="D3434" s="133">
        <v>5885.4</v>
      </c>
    </row>
    <row r="3435" spans="1:4" x14ac:dyDescent="0.25">
      <c r="A3435" s="131">
        <v>103258</v>
      </c>
      <c r="B3435" s="131" t="s">
        <v>16240</v>
      </c>
      <c r="C3435" s="131" t="s">
        <v>15645</v>
      </c>
      <c r="D3435" s="133">
        <v>11535.53</v>
      </c>
    </row>
    <row r="3436" spans="1:4" x14ac:dyDescent="0.25">
      <c r="A3436" s="131">
        <v>103259</v>
      </c>
      <c r="B3436" s="131" t="s">
        <v>16241</v>
      </c>
      <c r="C3436" s="131" t="s">
        <v>15645</v>
      </c>
      <c r="D3436" s="133">
        <v>6207.86</v>
      </c>
    </row>
    <row r="3437" spans="1:4" x14ac:dyDescent="0.25">
      <c r="A3437" s="131">
        <v>103260</v>
      </c>
      <c r="B3437" s="131" t="s">
        <v>16242</v>
      </c>
      <c r="C3437" s="131" t="s">
        <v>15645</v>
      </c>
      <c r="D3437" s="133">
        <v>6377.4</v>
      </c>
    </row>
    <row r="3438" spans="1:4" x14ac:dyDescent="0.25">
      <c r="A3438" s="131">
        <v>103261</v>
      </c>
      <c r="B3438" s="131" t="s">
        <v>16243</v>
      </c>
      <c r="C3438" s="131" t="s">
        <v>15645</v>
      </c>
      <c r="D3438" s="133">
        <v>13013.9</v>
      </c>
    </row>
    <row r="3439" spans="1:4" x14ac:dyDescent="0.25">
      <c r="A3439" s="131">
        <v>103262</v>
      </c>
      <c r="B3439" s="131" t="s">
        <v>16244</v>
      </c>
      <c r="C3439" s="131" t="s">
        <v>15645</v>
      </c>
      <c r="D3439" s="133">
        <v>8159.67</v>
      </c>
    </row>
    <row r="3440" spans="1:4" x14ac:dyDescent="0.25">
      <c r="A3440" s="131">
        <v>103263</v>
      </c>
      <c r="B3440" s="131" t="s">
        <v>16245</v>
      </c>
      <c r="C3440" s="131" t="s">
        <v>15645</v>
      </c>
      <c r="D3440" s="133">
        <v>18068.87</v>
      </c>
    </row>
    <row r="3441" spans="1:4" x14ac:dyDescent="0.25">
      <c r="A3441" s="131">
        <v>103264</v>
      </c>
      <c r="B3441" s="131" t="s">
        <v>16246</v>
      </c>
      <c r="C3441" s="131" t="s">
        <v>15645</v>
      </c>
      <c r="D3441" s="133">
        <v>10121.1</v>
      </c>
    </row>
    <row r="3442" spans="1:4" x14ac:dyDescent="0.25">
      <c r="A3442" s="131">
        <v>103265</v>
      </c>
      <c r="B3442" s="131" t="s">
        <v>16247</v>
      </c>
      <c r="C3442" s="131" t="s">
        <v>15645</v>
      </c>
      <c r="D3442" s="133">
        <v>21789.07</v>
      </c>
    </row>
    <row r="3443" spans="1:4" x14ac:dyDescent="0.25">
      <c r="A3443" s="131">
        <v>103266</v>
      </c>
      <c r="B3443" s="131" t="s">
        <v>16248</v>
      </c>
      <c r="C3443" s="131" t="s">
        <v>15645</v>
      </c>
      <c r="D3443" s="133">
        <v>11306.63</v>
      </c>
    </row>
    <row r="3444" spans="1:4" x14ac:dyDescent="0.25">
      <c r="A3444" s="131">
        <v>103267</v>
      </c>
      <c r="B3444" s="131" t="s">
        <v>16249</v>
      </c>
      <c r="C3444" s="131" t="s">
        <v>15645</v>
      </c>
      <c r="D3444" s="133">
        <v>6436.75</v>
      </c>
    </row>
    <row r="3445" spans="1:4" x14ac:dyDescent="0.25">
      <c r="A3445" s="131">
        <v>103268</v>
      </c>
      <c r="B3445" s="131" t="s">
        <v>16250</v>
      </c>
      <c r="C3445" s="131" t="s">
        <v>15645</v>
      </c>
      <c r="D3445" s="133">
        <v>7644.32</v>
      </c>
    </row>
    <row r="3446" spans="1:4" x14ac:dyDescent="0.25">
      <c r="A3446" s="131">
        <v>103269</v>
      </c>
      <c r="B3446" s="131" t="s">
        <v>16251</v>
      </c>
      <c r="C3446" s="131" t="s">
        <v>15645</v>
      </c>
      <c r="D3446" s="133">
        <v>7915.22</v>
      </c>
    </row>
    <row r="3447" spans="1:4" x14ac:dyDescent="0.25">
      <c r="A3447" s="131">
        <v>103270</v>
      </c>
      <c r="B3447" s="131" t="s">
        <v>16252</v>
      </c>
      <c r="C3447" s="131" t="s">
        <v>15645</v>
      </c>
      <c r="D3447" s="133">
        <v>8216.89</v>
      </c>
    </row>
    <row r="3448" spans="1:4" x14ac:dyDescent="0.25">
      <c r="A3448" s="131">
        <v>103271</v>
      </c>
      <c r="B3448" s="131" t="s">
        <v>16253</v>
      </c>
      <c r="C3448" s="131" t="s">
        <v>15645</v>
      </c>
      <c r="D3448" s="133">
        <v>11647.4</v>
      </c>
    </row>
    <row r="3449" spans="1:4" x14ac:dyDescent="0.25">
      <c r="A3449" s="131">
        <v>103272</v>
      </c>
      <c r="B3449" s="131" t="s">
        <v>16254</v>
      </c>
      <c r="C3449" s="131" t="s">
        <v>15645</v>
      </c>
      <c r="D3449" s="133">
        <v>12031.03</v>
      </c>
    </row>
    <row r="3450" spans="1:4" x14ac:dyDescent="0.25">
      <c r="A3450" s="131">
        <v>103273</v>
      </c>
      <c r="B3450" s="131" t="s">
        <v>16255</v>
      </c>
      <c r="C3450" s="131" t="s">
        <v>15645</v>
      </c>
      <c r="D3450" s="133">
        <v>12366.83</v>
      </c>
    </row>
    <row r="3451" spans="1:4" x14ac:dyDescent="0.25">
      <c r="A3451" s="131">
        <v>103274</v>
      </c>
      <c r="B3451" s="131" t="s">
        <v>16256</v>
      </c>
      <c r="C3451" s="131" t="s">
        <v>15645</v>
      </c>
      <c r="D3451" s="133">
        <v>14171.06</v>
      </c>
    </row>
    <row r="3452" spans="1:4" x14ac:dyDescent="0.25">
      <c r="A3452" s="131">
        <v>103275</v>
      </c>
      <c r="B3452" s="131" t="s">
        <v>16257</v>
      </c>
      <c r="C3452" s="131" t="s">
        <v>15645</v>
      </c>
      <c r="D3452" s="133">
        <v>14097.4</v>
      </c>
    </row>
    <row r="3453" spans="1:4" x14ac:dyDescent="0.25">
      <c r="A3453" s="131">
        <v>103276</v>
      </c>
      <c r="B3453" s="131" t="s">
        <v>16258</v>
      </c>
      <c r="C3453" s="131" t="s">
        <v>15645</v>
      </c>
      <c r="D3453" s="133">
        <v>14795.22</v>
      </c>
    </row>
    <row r="3454" spans="1:4" x14ac:dyDescent="0.25">
      <c r="A3454" s="131">
        <v>103277</v>
      </c>
      <c r="B3454" s="131" t="s">
        <v>16259</v>
      </c>
      <c r="C3454" s="131" t="s">
        <v>15645</v>
      </c>
      <c r="D3454" s="133">
        <v>27329.74</v>
      </c>
    </row>
    <row r="3455" spans="1:4" x14ac:dyDescent="0.25">
      <c r="A3455" s="131">
        <v>103278</v>
      </c>
      <c r="B3455" s="131" t="s">
        <v>16260</v>
      </c>
      <c r="C3455" s="131" t="s">
        <v>15645</v>
      </c>
      <c r="D3455" s="133">
        <v>34995.31</v>
      </c>
    </row>
    <row r="3456" spans="1:4" x14ac:dyDescent="0.25">
      <c r="A3456" s="131">
        <v>103288</v>
      </c>
      <c r="B3456" s="131" t="s">
        <v>5520</v>
      </c>
      <c r="C3456" s="131" t="s">
        <v>15645</v>
      </c>
      <c r="D3456" s="132">
        <v>14.45</v>
      </c>
    </row>
    <row r="3457" spans="1:4" x14ac:dyDescent="0.25">
      <c r="A3457" s="131">
        <v>103289</v>
      </c>
      <c r="B3457" s="131" t="s">
        <v>5521</v>
      </c>
      <c r="C3457" s="131" t="s">
        <v>3</v>
      </c>
      <c r="D3457" s="132">
        <v>30</v>
      </c>
    </row>
    <row r="3458" spans="1:4" x14ac:dyDescent="0.25">
      <c r="A3458" s="131">
        <v>103290</v>
      </c>
      <c r="B3458" s="131" t="s">
        <v>5522</v>
      </c>
      <c r="C3458" s="131" t="s">
        <v>3</v>
      </c>
      <c r="D3458" s="132">
        <v>46.95</v>
      </c>
    </row>
    <row r="3459" spans="1:4" x14ac:dyDescent="0.25">
      <c r="A3459" s="131">
        <v>103291</v>
      </c>
      <c r="B3459" s="131" t="s">
        <v>5523</v>
      </c>
      <c r="C3459" s="131" t="s">
        <v>3</v>
      </c>
      <c r="D3459" s="132">
        <v>58.56</v>
      </c>
    </row>
    <row r="3460" spans="1:4" x14ac:dyDescent="0.25">
      <c r="A3460" s="131">
        <v>103292</v>
      </c>
      <c r="B3460" s="131" t="s">
        <v>5524</v>
      </c>
      <c r="C3460" s="131" t="s">
        <v>3</v>
      </c>
      <c r="D3460" s="132">
        <v>70.61</v>
      </c>
    </row>
    <row r="3461" spans="1:4" x14ac:dyDescent="0.25">
      <c r="A3461" s="131">
        <v>101936</v>
      </c>
      <c r="B3461" s="131" t="s">
        <v>4420</v>
      </c>
      <c r="C3461" s="131" t="s">
        <v>15645</v>
      </c>
      <c r="D3461" s="133">
        <v>8954</v>
      </c>
    </row>
    <row r="3462" spans="1:4" x14ac:dyDescent="0.25">
      <c r="A3462" s="131">
        <v>101937</v>
      </c>
      <c r="B3462" s="131" t="s">
        <v>4421</v>
      </c>
      <c r="C3462" s="131" t="s">
        <v>15645</v>
      </c>
      <c r="D3462" s="133">
        <v>15941.9</v>
      </c>
    </row>
    <row r="3463" spans="1:4" x14ac:dyDescent="0.25">
      <c r="A3463" s="131">
        <v>98294</v>
      </c>
      <c r="B3463" s="131" t="s">
        <v>1900</v>
      </c>
      <c r="C3463" s="131" t="s">
        <v>3</v>
      </c>
      <c r="D3463" s="132">
        <v>5.59</v>
      </c>
    </row>
    <row r="3464" spans="1:4" x14ac:dyDescent="0.25">
      <c r="A3464" s="131">
        <v>98295</v>
      </c>
      <c r="B3464" s="131" t="s">
        <v>1901</v>
      </c>
      <c r="C3464" s="131" t="s">
        <v>3</v>
      </c>
      <c r="D3464" s="132">
        <v>4.8899999999999997</v>
      </c>
    </row>
    <row r="3465" spans="1:4" x14ac:dyDescent="0.25">
      <c r="A3465" s="131">
        <v>98296</v>
      </c>
      <c r="B3465" s="131" t="s">
        <v>1902</v>
      </c>
      <c r="C3465" s="131" t="s">
        <v>3</v>
      </c>
      <c r="D3465" s="132">
        <v>8.18</v>
      </c>
    </row>
    <row r="3466" spans="1:4" x14ac:dyDescent="0.25">
      <c r="A3466" s="131">
        <v>98297</v>
      </c>
      <c r="B3466" s="131" t="s">
        <v>1903</v>
      </c>
      <c r="C3466" s="131" t="s">
        <v>3</v>
      </c>
      <c r="D3466" s="132">
        <v>7.07</v>
      </c>
    </row>
    <row r="3467" spans="1:4" x14ac:dyDescent="0.25">
      <c r="A3467" s="131">
        <v>98298</v>
      </c>
      <c r="B3467" s="131" t="s">
        <v>15739</v>
      </c>
      <c r="C3467" s="131" t="s">
        <v>3</v>
      </c>
      <c r="D3467" s="132">
        <v>19.71</v>
      </c>
    </row>
    <row r="3468" spans="1:4" x14ac:dyDescent="0.25">
      <c r="A3468" s="131">
        <v>98299</v>
      </c>
      <c r="B3468" s="131" t="s">
        <v>15740</v>
      </c>
      <c r="C3468" s="131" t="s">
        <v>3</v>
      </c>
      <c r="D3468" s="132">
        <v>18.34</v>
      </c>
    </row>
    <row r="3469" spans="1:4" x14ac:dyDescent="0.25">
      <c r="A3469" s="131">
        <v>98300</v>
      </c>
      <c r="B3469" s="131" t="s">
        <v>16261</v>
      </c>
      <c r="C3469" s="131" t="s">
        <v>3</v>
      </c>
      <c r="D3469" s="132">
        <v>5.36</v>
      </c>
    </row>
    <row r="3470" spans="1:4" x14ac:dyDescent="0.25">
      <c r="A3470" s="131">
        <v>98301</v>
      </c>
      <c r="B3470" s="131" t="s">
        <v>1904</v>
      </c>
      <c r="C3470" s="131" t="s">
        <v>15645</v>
      </c>
      <c r="D3470" s="132">
        <v>600.72</v>
      </c>
    </row>
    <row r="3471" spans="1:4" x14ac:dyDescent="0.25">
      <c r="A3471" s="131">
        <v>98302</v>
      </c>
      <c r="B3471" s="131" t="s">
        <v>1905</v>
      </c>
      <c r="C3471" s="131" t="s">
        <v>15645</v>
      </c>
      <c r="D3471" s="133">
        <v>1089.04</v>
      </c>
    </row>
    <row r="3472" spans="1:4" x14ac:dyDescent="0.25">
      <c r="A3472" s="131">
        <v>98304</v>
      </c>
      <c r="B3472" s="131" t="s">
        <v>1906</v>
      </c>
      <c r="C3472" s="131" t="s">
        <v>15645</v>
      </c>
      <c r="D3472" s="133">
        <v>3362.27</v>
      </c>
    </row>
    <row r="3473" spans="1:4" x14ac:dyDescent="0.25">
      <c r="A3473" s="131">
        <v>98305</v>
      </c>
      <c r="B3473" s="131" t="s">
        <v>15103</v>
      </c>
      <c r="C3473" s="131" t="s">
        <v>15645</v>
      </c>
      <c r="D3473" s="133">
        <v>2419.34</v>
      </c>
    </row>
    <row r="3474" spans="1:4" x14ac:dyDescent="0.25">
      <c r="A3474" s="131">
        <v>98306</v>
      </c>
      <c r="B3474" s="131" t="s">
        <v>15104</v>
      </c>
      <c r="C3474" s="131" t="s">
        <v>15645</v>
      </c>
      <c r="D3474" s="132">
        <v>59.81</v>
      </c>
    </row>
    <row r="3475" spans="1:4" x14ac:dyDescent="0.25">
      <c r="A3475" s="131">
        <v>98307</v>
      </c>
      <c r="B3475" s="131" t="s">
        <v>1907</v>
      </c>
      <c r="C3475" s="131" t="s">
        <v>15645</v>
      </c>
      <c r="D3475" s="132">
        <v>44.91</v>
      </c>
    </row>
    <row r="3476" spans="1:4" x14ac:dyDescent="0.25">
      <c r="A3476" s="131">
        <v>98308</v>
      </c>
      <c r="B3476" s="131" t="s">
        <v>1908</v>
      </c>
      <c r="C3476" s="131" t="s">
        <v>15645</v>
      </c>
      <c r="D3476" s="132">
        <v>29.91</v>
      </c>
    </row>
    <row r="3477" spans="1:4" x14ac:dyDescent="0.25">
      <c r="A3477" s="131">
        <v>98593</v>
      </c>
      <c r="B3477" s="131" t="s">
        <v>1909</v>
      </c>
      <c r="C3477" s="131" t="s">
        <v>15645</v>
      </c>
      <c r="D3477" s="133">
        <v>2366.5700000000002</v>
      </c>
    </row>
    <row r="3478" spans="1:4" x14ac:dyDescent="0.25">
      <c r="A3478" s="131">
        <v>100553</v>
      </c>
      <c r="B3478" s="131" t="s">
        <v>16262</v>
      </c>
      <c r="C3478" s="131" t="s">
        <v>3</v>
      </c>
      <c r="D3478" s="132">
        <v>21.42</v>
      </c>
    </row>
    <row r="3479" spans="1:4" x14ac:dyDescent="0.25">
      <c r="A3479" s="131">
        <v>100554</v>
      </c>
      <c r="B3479" s="131" t="s">
        <v>16263</v>
      </c>
      <c r="C3479" s="131" t="s">
        <v>3</v>
      </c>
      <c r="D3479" s="132">
        <v>5.1100000000000003</v>
      </c>
    </row>
    <row r="3480" spans="1:4" x14ac:dyDescent="0.25">
      <c r="A3480" s="131">
        <v>100555</v>
      </c>
      <c r="B3480" s="131" t="s">
        <v>15105</v>
      </c>
      <c r="C3480" s="131" t="s">
        <v>15645</v>
      </c>
      <c r="D3480" s="133">
        <v>1215.03</v>
      </c>
    </row>
    <row r="3481" spans="1:4" x14ac:dyDescent="0.25">
      <c r="A3481" s="131">
        <v>89355</v>
      </c>
      <c r="B3481" s="131" t="s">
        <v>15106</v>
      </c>
      <c r="C3481" s="131" t="s">
        <v>3</v>
      </c>
      <c r="D3481" s="132">
        <v>19.78</v>
      </c>
    </row>
    <row r="3482" spans="1:4" x14ac:dyDescent="0.25">
      <c r="A3482" s="131">
        <v>89356</v>
      </c>
      <c r="B3482" s="131" t="s">
        <v>15107</v>
      </c>
      <c r="C3482" s="131" t="s">
        <v>3</v>
      </c>
      <c r="D3482" s="132">
        <v>22.8</v>
      </c>
    </row>
    <row r="3483" spans="1:4" x14ac:dyDescent="0.25">
      <c r="A3483" s="131">
        <v>89357</v>
      </c>
      <c r="B3483" s="131" t="s">
        <v>15108</v>
      </c>
      <c r="C3483" s="131" t="s">
        <v>3</v>
      </c>
      <c r="D3483" s="132">
        <v>31.48</v>
      </c>
    </row>
    <row r="3484" spans="1:4" x14ac:dyDescent="0.25">
      <c r="A3484" s="131">
        <v>89401</v>
      </c>
      <c r="B3484" s="131" t="s">
        <v>15109</v>
      </c>
      <c r="C3484" s="131" t="s">
        <v>3</v>
      </c>
      <c r="D3484" s="132">
        <v>10.54</v>
      </c>
    </row>
    <row r="3485" spans="1:4" x14ac:dyDescent="0.25">
      <c r="A3485" s="131">
        <v>89402</v>
      </c>
      <c r="B3485" s="131" t="s">
        <v>15110</v>
      </c>
      <c r="C3485" s="131" t="s">
        <v>3</v>
      </c>
      <c r="D3485" s="132">
        <v>12.1</v>
      </c>
    </row>
    <row r="3486" spans="1:4" x14ac:dyDescent="0.25">
      <c r="A3486" s="131">
        <v>89403</v>
      </c>
      <c r="B3486" s="131" t="s">
        <v>15111</v>
      </c>
      <c r="C3486" s="131" t="s">
        <v>3</v>
      </c>
      <c r="D3486" s="132">
        <v>18.739999999999998</v>
      </c>
    </row>
    <row r="3487" spans="1:4" x14ac:dyDescent="0.25">
      <c r="A3487" s="131">
        <v>89446</v>
      </c>
      <c r="B3487" s="131" t="s">
        <v>15112</v>
      </c>
      <c r="C3487" s="131" t="s">
        <v>3</v>
      </c>
      <c r="D3487" s="132">
        <v>5.38</v>
      </c>
    </row>
    <row r="3488" spans="1:4" x14ac:dyDescent="0.25">
      <c r="A3488" s="131">
        <v>89447</v>
      </c>
      <c r="B3488" s="131" t="s">
        <v>15113</v>
      </c>
      <c r="C3488" s="131" t="s">
        <v>3</v>
      </c>
      <c r="D3488" s="132">
        <v>10.74</v>
      </c>
    </row>
    <row r="3489" spans="1:4" x14ac:dyDescent="0.25">
      <c r="A3489" s="131">
        <v>89448</v>
      </c>
      <c r="B3489" s="131" t="s">
        <v>15114</v>
      </c>
      <c r="C3489" s="131" t="s">
        <v>3</v>
      </c>
      <c r="D3489" s="132">
        <v>16.45</v>
      </c>
    </row>
    <row r="3490" spans="1:4" x14ac:dyDescent="0.25">
      <c r="A3490" s="131">
        <v>89449</v>
      </c>
      <c r="B3490" s="131" t="s">
        <v>15115</v>
      </c>
      <c r="C3490" s="131" t="s">
        <v>3</v>
      </c>
      <c r="D3490" s="132">
        <v>18.2</v>
      </c>
    </row>
    <row r="3491" spans="1:4" x14ac:dyDescent="0.25">
      <c r="A3491" s="131">
        <v>89450</v>
      </c>
      <c r="B3491" s="131" t="s">
        <v>15116</v>
      </c>
      <c r="C3491" s="131" t="s">
        <v>3</v>
      </c>
      <c r="D3491" s="132">
        <v>29.19</v>
      </c>
    </row>
    <row r="3492" spans="1:4" x14ac:dyDescent="0.25">
      <c r="A3492" s="131">
        <v>89451</v>
      </c>
      <c r="B3492" s="131" t="s">
        <v>15117</v>
      </c>
      <c r="C3492" s="131" t="s">
        <v>3</v>
      </c>
      <c r="D3492" s="132">
        <v>47.56</v>
      </c>
    </row>
    <row r="3493" spans="1:4" x14ac:dyDescent="0.25">
      <c r="A3493" s="131">
        <v>89452</v>
      </c>
      <c r="B3493" s="131" t="s">
        <v>15118</v>
      </c>
      <c r="C3493" s="131" t="s">
        <v>3</v>
      </c>
      <c r="D3493" s="132">
        <v>65.510000000000005</v>
      </c>
    </row>
    <row r="3494" spans="1:4" x14ac:dyDescent="0.25">
      <c r="A3494" s="131">
        <v>89508</v>
      </c>
      <c r="B3494" s="131" t="s">
        <v>15119</v>
      </c>
      <c r="C3494" s="131" t="s">
        <v>3</v>
      </c>
      <c r="D3494" s="132">
        <v>16.940000000000001</v>
      </c>
    </row>
    <row r="3495" spans="1:4" x14ac:dyDescent="0.25">
      <c r="A3495" s="131">
        <v>89509</v>
      </c>
      <c r="B3495" s="131" t="s">
        <v>15120</v>
      </c>
      <c r="C3495" s="131" t="s">
        <v>3</v>
      </c>
      <c r="D3495" s="132">
        <v>22.95</v>
      </c>
    </row>
    <row r="3496" spans="1:4" x14ac:dyDescent="0.25">
      <c r="A3496" s="131">
        <v>89511</v>
      </c>
      <c r="B3496" s="131" t="s">
        <v>15121</v>
      </c>
      <c r="C3496" s="131" t="s">
        <v>3</v>
      </c>
      <c r="D3496" s="132">
        <v>39.229999999999997</v>
      </c>
    </row>
    <row r="3497" spans="1:4" x14ac:dyDescent="0.25">
      <c r="A3497" s="131">
        <v>89512</v>
      </c>
      <c r="B3497" s="131" t="s">
        <v>15122</v>
      </c>
      <c r="C3497" s="131" t="s">
        <v>3</v>
      </c>
      <c r="D3497" s="132">
        <v>49.66</v>
      </c>
    </row>
    <row r="3498" spans="1:4" x14ac:dyDescent="0.25">
      <c r="A3498" s="131">
        <v>89576</v>
      </c>
      <c r="B3498" s="131" t="s">
        <v>15123</v>
      </c>
      <c r="C3498" s="131" t="s">
        <v>3</v>
      </c>
      <c r="D3498" s="132">
        <v>27.52</v>
      </c>
    </row>
    <row r="3499" spans="1:4" x14ac:dyDescent="0.25">
      <c r="A3499" s="131">
        <v>89578</v>
      </c>
      <c r="B3499" s="131" t="s">
        <v>15124</v>
      </c>
      <c r="C3499" s="131" t="s">
        <v>3</v>
      </c>
      <c r="D3499" s="132">
        <v>34.090000000000003</v>
      </c>
    </row>
    <row r="3500" spans="1:4" x14ac:dyDescent="0.25">
      <c r="A3500" s="131">
        <v>89580</v>
      </c>
      <c r="B3500" s="131" t="s">
        <v>15125</v>
      </c>
      <c r="C3500" s="131" t="s">
        <v>3</v>
      </c>
      <c r="D3500" s="132">
        <v>70.599999999999994</v>
      </c>
    </row>
    <row r="3501" spans="1:4" x14ac:dyDescent="0.25">
      <c r="A3501" s="131">
        <v>89633</v>
      </c>
      <c r="B3501" s="131" t="s">
        <v>15126</v>
      </c>
      <c r="C3501" s="131" t="s">
        <v>3</v>
      </c>
      <c r="D3501" s="132">
        <v>24.57</v>
      </c>
    </row>
    <row r="3502" spans="1:4" x14ac:dyDescent="0.25">
      <c r="A3502" s="131">
        <v>89634</v>
      </c>
      <c r="B3502" s="131" t="s">
        <v>15127</v>
      </c>
      <c r="C3502" s="131" t="s">
        <v>3</v>
      </c>
      <c r="D3502" s="132">
        <v>34.880000000000003</v>
      </c>
    </row>
    <row r="3503" spans="1:4" x14ac:dyDescent="0.25">
      <c r="A3503" s="131">
        <v>89635</v>
      </c>
      <c r="B3503" s="131" t="s">
        <v>15128</v>
      </c>
      <c r="C3503" s="131" t="s">
        <v>3</v>
      </c>
      <c r="D3503" s="132">
        <v>51.04</v>
      </c>
    </row>
    <row r="3504" spans="1:4" x14ac:dyDescent="0.25">
      <c r="A3504" s="131">
        <v>89636</v>
      </c>
      <c r="B3504" s="131" t="s">
        <v>15129</v>
      </c>
      <c r="C3504" s="131" t="s">
        <v>3</v>
      </c>
      <c r="D3504" s="132">
        <v>64.14</v>
      </c>
    </row>
    <row r="3505" spans="1:4" x14ac:dyDescent="0.25">
      <c r="A3505" s="131">
        <v>89711</v>
      </c>
      <c r="B3505" s="131" t="s">
        <v>15741</v>
      </c>
      <c r="C3505" s="131" t="s">
        <v>3</v>
      </c>
      <c r="D3505" s="132">
        <v>21.2</v>
      </c>
    </row>
    <row r="3506" spans="1:4" x14ac:dyDescent="0.25">
      <c r="A3506" s="131">
        <v>89712</v>
      </c>
      <c r="B3506" s="131" t="s">
        <v>15742</v>
      </c>
      <c r="C3506" s="131" t="s">
        <v>3</v>
      </c>
      <c r="D3506" s="132">
        <v>27.09</v>
      </c>
    </row>
    <row r="3507" spans="1:4" x14ac:dyDescent="0.25">
      <c r="A3507" s="131">
        <v>89713</v>
      </c>
      <c r="B3507" s="131" t="s">
        <v>15743</v>
      </c>
      <c r="C3507" s="131" t="s">
        <v>3</v>
      </c>
      <c r="D3507" s="132">
        <v>33.81</v>
      </c>
    </row>
    <row r="3508" spans="1:4" x14ac:dyDescent="0.25">
      <c r="A3508" s="131">
        <v>89714</v>
      </c>
      <c r="B3508" s="131" t="s">
        <v>15744</v>
      </c>
      <c r="C3508" s="131" t="s">
        <v>3</v>
      </c>
      <c r="D3508" s="132">
        <v>37.72</v>
      </c>
    </row>
    <row r="3509" spans="1:4" x14ac:dyDescent="0.25">
      <c r="A3509" s="131">
        <v>89716</v>
      </c>
      <c r="B3509" s="131" t="s">
        <v>15130</v>
      </c>
      <c r="C3509" s="131" t="s">
        <v>3</v>
      </c>
      <c r="D3509" s="132">
        <v>25.18</v>
      </c>
    </row>
    <row r="3510" spans="1:4" x14ac:dyDescent="0.25">
      <c r="A3510" s="131">
        <v>89717</v>
      </c>
      <c r="B3510" s="131" t="s">
        <v>15131</v>
      </c>
      <c r="C3510" s="131" t="s">
        <v>3</v>
      </c>
      <c r="D3510" s="132">
        <v>39.590000000000003</v>
      </c>
    </row>
    <row r="3511" spans="1:4" x14ac:dyDescent="0.25">
      <c r="A3511" s="131">
        <v>89770</v>
      </c>
      <c r="B3511" s="131" t="s">
        <v>15132</v>
      </c>
      <c r="C3511" s="131" t="s">
        <v>3</v>
      </c>
      <c r="D3511" s="132">
        <v>42.18</v>
      </c>
    </row>
    <row r="3512" spans="1:4" x14ac:dyDescent="0.25">
      <c r="A3512" s="131">
        <v>89771</v>
      </c>
      <c r="B3512" s="131" t="s">
        <v>15133</v>
      </c>
      <c r="C3512" s="131" t="s">
        <v>3</v>
      </c>
      <c r="D3512" s="132">
        <v>56.32</v>
      </c>
    </row>
    <row r="3513" spans="1:4" x14ac:dyDescent="0.25">
      <c r="A3513" s="131">
        <v>89773</v>
      </c>
      <c r="B3513" s="131" t="s">
        <v>15134</v>
      </c>
      <c r="C3513" s="131" t="s">
        <v>3</v>
      </c>
      <c r="D3513" s="132">
        <v>132.26</v>
      </c>
    </row>
    <row r="3514" spans="1:4" x14ac:dyDescent="0.25">
      <c r="A3514" s="131">
        <v>89775</v>
      </c>
      <c r="B3514" s="131" t="s">
        <v>15135</v>
      </c>
      <c r="C3514" s="131" t="s">
        <v>3</v>
      </c>
      <c r="D3514" s="132">
        <v>206.75</v>
      </c>
    </row>
    <row r="3515" spans="1:4" x14ac:dyDescent="0.25">
      <c r="A3515" s="131">
        <v>89798</v>
      </c>
      <c r="B3515" s="131" t="s">
        <v>15745</v>
      </c>
      <c r="C3515" s="131" t="s">
        <v>3</v>
      </c>
      <c r="D3515" s="132">
        <v>13.89</v>
      </c>
    </row>
    <row r="3516" spans="1:4" x14ac:dyDescent="0.25">
      <c r="A3516" s="131">
        <v>89799</v>
      </c>
      <c r="B3516" s="131" t="s">
        <v>15746</v>
      </c>
      <c r="C3516" s="131" t="s">
        <v>3</v>
      </c>
      <c r="D3516" s="132">
        <v>22.85</v>
      </c>
    </row>
    <row r="3517" spans="1:4" x14ac:dyDescent="0.25">
      <c r="A3517" s="131">
        <v>89800</v>
      </c>
      <c r="B3517" s="131" t="s">
        <v>15747</v>
      </c>
      <c r="C3517" s="131" t="s">
        <v>3</v>
      </c>
      <c r="D3517" s="132">
        <v>29.04</v>
      </c>
    </row>
    <row r="3518" spans="1:4" x14ac:dyDescent="0.25">
      <c r="A3518" s="131">
        <v>89848</v>
      </c>
      <c r="B3518" s="131" t="s">
        <v>15748</v>
      </c>
      <c r="C3518" s="131" t="s">
        <v>3</v>
      </c>
      <c r="D3518" s="132">
        <v>27.9</v>
      </c>
    </row>
    <row r="3519" spans="1:4" x14ac:dyDescent="0.25">
      <c r="A3519" s="131">
        <v>89849</v>
      </c>
      <c r="B3519" s="131" t="s">
        <v>15749</v>
      </c>
      <c r="C3519" s="131" t="s">
        <v>3</v>
      </c>
      <c r="D3519" s="132">
        <v>57.87</v>
      </c>
    </row>
    <row r="3520" spans="1:4" x14ac:dyDescent="0.25">
      <c r="A3520" s="131">
        <v>89865</v>
      </c>
      <c r="B3520" s="131" t="s">
        <v>15750</v>
      </c>
      <c r="C3520" s="131" t="s">
        <v>3</v>
      </c>
      <c r="D3520" s="132">
        <v>16.690000000000001</v>
      </c>
    </row>
    <row r="3521" spans="1:4" x14ac:dyDescent="0.25">
      <c r="A3521" s="131">
        <v>92275</v>
      </c>
      <c r="B3521" s="131" t="s">
        <v>14273</v>
      </c>
      <c r="C3521" s="131" t="s">
        <v>3</v>
      </c>
      <c r="D3521" s="132">
        <v>53.06</v>
      </c>
    </row>
    <row r="3522" spans="1:4" x14ac:dyDescent="0.25">
      <c r="A3522" s="131">
        <v>92276</v>
      </c>
      <c r="B3522" s="131" t="s">
        <v>14274</v>
      </c>
      <c r="C3522" s="131" t="s">
        <v>3</v>
      </c>
      <c r="D3522" s="132">
        <v>67.39</v>
      </c>
    </row>
    <row r="3523" spans="1:4" x14ac:dyDescent="0.25">
      <c r="A3523" s="131">
        <v>92277</v>
      </c>
      <c r="B3523" s="131" t="s">
        <v>14275</v>
      </c>
      <c r="C3523" s="131" t="s">
        <v>3</v>
      </c>
      <c r="D3523" s="132">
        <v>97.35</v>
      </c>
    </row>
    <row r="3524" spans="1:4" x14ac:dyDescent="0.25">
      <c r="A3524" s="131">
        <v>92278</v>
      </c>
      <c r="B3524" s="131" t="s">
        <v>14276</v>
      </c>
      <c r="C3524" s="131" t="s">
        <v>3</v>
      </c>
      <c r="D3524" s="132">
        <v>130.97999999999999</v>
      </c>
    </row>
    <row r="3525" spans="1:4" x14ac:dyDescent="0.25">
      <c r="A3525" s="131">
        <v>92279</v>
      </c>
      <c r="B3525" s="131" t="s">
        <v>14277</v>
      </c>
      <c r="C3525" s="131" t="s">
        <v>3</v>
      </c>
      <c r="D3525" s="132">
        <v>189.3</v>
      </c>
    </row>
    <row r="3526" spans="1:4" x14ac:dyDescent="0.25">
      <c r="A3526" s="131">
        <v>92280</v>
      </c>
      <c r="B3526" s="131" t="s">
        <v>14278</v>
      </c>
      <c r="C3526" s="131" t="s">
        <v>3</v>
      </c>
      <c r="D3526" s="132">
        <v>265.74</v>
      </c>
    </row>
    <row r="3527" spans="1:4" x14ac:dyDescent="0.25">
      <c r="A3527" s="131">
        <v>92281</v>
      </c>
      <c r="B3527" s="131" t="s">
        <v>14279</v>
      </c>
      <c r="C3527" s="131" t="s">
        <v>3</v>
      </c>
      <c r="D3527" s="132">
        <v>113.66</v>
      </c>
    </row>
    <row r="3528" spans="1:4" x14ac:dyDescent="0.25">
      <c r="A3528" s="131">
        <v>92282</v>
      </c>
      <c r="B3528" s="131" t="s">
        <v>14280</v>
      </c>
      <c r="C3528" s="131" t="s">
        <v>3</v>
      </c>
      <c r="D3528" s="132">
        <v>130.44999999999999</v>
      </c>
    </row>
    <row r="3529" spans="1:4" x14ac:dyDescent="0.25">
      <c r="A3529" s="131">
        <v>92283</v>
      </c>
      <c r="B3529" s="131" t="s">
        <v>14281</v>
      </c>
      <c r="C3529" s="131" t="s">
        <v>3</v>
      </c>
      <c r="D3529" s="132">
        <v>176.98</v>
      </c>
    </row>
    <row r="3530" spans="1:4" x14ac:dyDescent="0.25">
      <c r="A3530" s="131">
        <v>92284</v>
      </c>
      <c r="B3530" s="131" t="s">
        <v>14282</v>
      </c>
      <c r="C3530" s="131" t="s">
        <v>3</v>
      </c>
      <c r="D3530" s="132">
        <v>221.72</v>
      </c>
    </row>
    <row r="3531" spans="1:4" x14ac:dyDescent="0.25">
      <c r="A3531" s="131">
        <v>92285</v>
      </c>
      <c r="B3531" s="131" t="s">
        <v>14283</v>
      </c>
      <c r="C3531" s="131" t="s">
        <v>3</v>
      </c>
      <c r="D3531" s="132">
        <v>297.72000000000003</v>
      </c>
    </row>
    <row r="3532" spans="1:4" x14ac:dyDescent="0.25">
      <c r="A3532" s="131">
        <v>92286</v>
      </c>
      <c r="B3532" s="131" t="s">
        <v>14284</v>
      </c>
      <c r="C3532" s="131" t="s">
        <v>3</v>
      </c>
      <c r="D3532" s="132">
        <v>375.67</v>
      </c>
    </row>
    <row r="3533" spans="1:4" x14ac:dyDescent="0.25">
      <c r="A3533" s="131">
        <v>92305</v>
      </c>
      <c r="B3533" s="131" t="s">
        <v>14285</v>
      </c>
      <c r="C3533" s="131" t="s">
        <v>3</v>
      </c>
      <c r="D3533" s="132">
        <v>36.11</v>
      </c>
    </row>
    <row r="3534" spans="1:4" x14ac:dyDescent="0.25">
      <c r="A3534" s="131">
        <v>92306</v>
      </c>
      <c r="B3534" s="131" t="s">
        <v>14286</v>
      </c>
      <c r="C3534" s="131" t="s">
        <v>3</v>
      </c>
      <c r="D3534" s="132">
        <v>58.45</v>
      </c>
    </row>
    <row r="3535" spans="1:4" x14ac:dyDescent="0.25">
      <c r="A3535" s="131">
        <v>92307</v>
      </c>
      <c r="B3535" s="131" t="s">
        <v>14287</v>
      </c>
      <c r="C3535" s="131" t="s">
        <v>3</v>
      </c>
      <c r="D3535" s="132">
        <v>73.02</v>
      </c>
    </row>
    <row r="3536" spans="1:4" x14ac:dyDescent="0.25">
      <c r="A3536" s="131">
        <v>92308</v>
      </c>
      <c r="B3536" s="131" t="s">
        <v>14288</v>
      </c>
      <c r="C3536" s="131" t="s">
        <v>3</v>
      </c>
      <c r="D3536" s="132">
        <v>51.86</v>
      </c>
    </row>
    <row r="3537" spans="1:4" x14ac:dyDescent="0.25">
      <c r="A3537" s="131">
        <v>92309</v>
      </c>
      <c r="B3537" s="131" t="s">
        <v>14289</v>
      </c>
      <c r="C3537" s="131" t="s">
        <v>3</v>
      </c>
      <c r="D3537" s="132">
        <v>121.74</v>
      </c>
    </row>
    <row r="3538" spans="1:4" x14ac:dyDescent="0.25">
      <c r="A3538" s="131">
        <v>92310</v>
      </c>
      <c r="B3538" s="131" t="s">
        <v>14290</v>
      </c>
      <c r="C3538" s="131" t="s">
        <v>3</v>
      </c>
      <c r="D3538" s="132">
        <v>138.77000000000001</v>
      </c>
    </row>
    <row r="3539" spans="1:4" x14ac:dyDescent="0.25">
      <c r="A3539" s="131">
        <v>92320</v>
      </c>
      <c r="B3539" s="131" t="s">
        <v>14291</v>
      </c>
      <c r="C3539" s="131" t="s">
        <v>3</v>
      </c>
      <c r="D3539" s="132">
        <v>47.18</v>
      </c>
    </row>
    <row r="3540" spans="1:4" x14ac:dyDescent="0.25">
      <c r="A3540" s="131">
        <v>92321</v>
      </c>
      <c r="B3540" s="131" t="s">
        <v>14292</v>
      </c>
      <c r="C3540" s="131" t="s">
        <v>3</v>
      </c>
      <c r="D3540" s="132">
        <v>77.52</v>
      </c>
    </row>
    <row r="3541" spans="1:4" x14ac:dyDescent="0.25">
      <c r="A3541" s="131">
        <v>92322</v>
      </c>
      <c r="B3541" s="131" t="s">
        <v>14293</v>
      </c>
      <c r="C3541" s="131" t="s">
        <v>3</v>
      </c>
      <c r="D3541" s="132">
        <v>98.95</v>
      </c>
    </row>
    <row r="3542" spans="1:4" x14ac:dyDescent="0.25">
      <c r="A3542" s="131">
        <v>92323</v>
      </c>
      <c r="B3542" s="131" t="s">
        <v>14294</v>
      </c>
      <c r="C3542" s="131" t="s">
        <v>3</v>
      </c>
      <c r="D3542" s="132">
        <v>60.27</v>
      </c>
    </row>
    <row r="3543" spans="1:4" x14ac:dyDescent="0.25">
      <c r="A3543" s="131">
        <v>92324</v>
      </c>
      <c r="B3543" s="131" t="s">
        <v>14295</v>
      </c>
      <c r="C3543" s="131" t="s">
        <v>3</v>
      </c>
      <c r="D3543" s="132">
        <v>138.15</v>
      </c>
    </row>
    <row r="3544" spans="1:4" x14ac:dyDescent="0.25">
      <c r="A3544" s="131">
        <v>92325</v>
      </c>
      <c r="B3544" s="131" t="s">
        <v>14296</v>
      </c>
      <c r="C3544" s="131" t="s">
        <v>3</v>
      </c>
      <c r="D3544" s="132">
        <v>162.04</v>
      </c>
    </row>
    <row r="3545" spans="1:4" x14ac:dyDescent="0.25">
      <c r="A3545" s="131">
        <v>92335</v>
      </c>
      <c r="B3545" s="131" t="s">
        <v>4422</v>
      </c>
      <c r="C3545" s="131" t="s">
        <v>3</v>
      </c>
      <c r="D3545" s="132">
        <v>91.64</v>
      </c>
    </row>
    <row r="3546" spans="1:4" x14ac:dyDescent="0.25">
      <c r="A3546" s="131">
        <v>92336</v>
      </c>
      <c r="B3546" s="131" t="s">
        <v>4423</v>
      </c>
      <c r="C3546" s="131" t="s">
        <v>3</v>
      </c>
      <c r="D3546" s="132">
        <v>112.59</v>
      </c>
    </row>
    <row r="3547" spans="1:4" x14ac:dyDescent="0.25">
      <c r="A3547" s="131">
        <v>92337</v>
      </c>
      <c r="B3547" s="131" t="s">
        <v>4424</v>
      </c>
      <c r="C3547" s="131" t="s">
        <v>3</v>
      </c>
      <c r="D3547" s="132">
        <v>148.38999999999999</v>
      </c>
    </row>
    <row r="3548" spans="1:4" x14ac:dyDescent="0.25">
      <c r="A3548" s="131">
        <v>92338</v>
      </c>
      <c r="B3548" s="131" t="s">
        <v>4425</v>
      </c>
      <c r="C3548" s="131" t="s">
        <v>3</v>
      </c>
      <c r="D3548" s="132">
        <v>152.66999999999999</v>
      </c>
    </row>
    <row r="3549" spans="1:4" x14ac:dyDescent="0.25">
      <c r="A3549" s="131">
        <v>92339</v>
      </c>
      <c r="B3549" s="131" t="s">
        <v>4426</v>
      </c>
      <c r="C3549" s="131" t="s">
        <v>3</v>
      </c>
      <c r="D3549" s="132">
        <v>232.76</v>
      </c>
    </row>
    <row r="3550" spans="1:4" x14ac:dyDescent="0.25">
      <c r="A3550" s="131">
        <v>92341</v>
      </c>
      <c r="B3550" s="131" t="s">
        <v>4427</v>
      </c>
      <c r="C3550" s="131" t="s">
        <v>3</v>
      </c>
      <c r="D3550" s="132">
        <v>101.79</v>
      </c>
    </row>
    <row r="3551" spans="1:4" x14ac:dyDescent="0.25">
      <c r="A3551" s="131">
        <v>92342</v>
      </c>
      <c r="B3551" s="131" t="s">
        <v>4428</v>
      </c>
      <c r="C3551" s="131" t="s">
        <v>3</v>
      </c>
      <c r="D3551" s="132">
        <v>122.82</v>
      </c>
    </row>
    <row r="3552" spans="1:4" x14ac:dyDescent="0.25">
      <c r="A3552" s="131">
        <v>92343</v>
      </c>
      <c r="B3552" s="131" t="s">
        <v>4429</v>
      </c>
      <c r="C3552" s="131" t="s">
        <v>3</v>
      </c>
      <c r="D3552" s="132">
        <v>158.69999999999999</v>
      </c>
    </row>
    <row r="3553" spans="1:4" x14ac:dyDescent="0.25">
      <c r="A3553" s="131">
        <v>92359</v>
      </c>
      <c r="B3553" s="131" t="s">
        <v>4430</v>
      </c>
      <c r="C3553" s="131" t="s">
        <v>3</v>
      </c>
      <c r="D3553" s="132">
        <v>73.02</v>
      </c>
    </row>
    <row r="3554" spans="1:4" x14ac:dyDescent="0.25">
      <c r="A3554" s="131">
        <v>92360</v>
      </c>
      <c r="B3554" s="131" t="s">
        <v>4431</v>
      </c>
      <c r="C3554" s="131" t="s">
        <v>3</v>
      </c>
      <c r="D3554" s="132">
        <v>97.64</v>
      </c>
    </row>
    <row r="3555" spans="1:4" x14ac:dyDescent="0.25">
      <c r="A3555" s="131">
        <v>92361</v>
      </c>
      <c r="B3555" s="131" t="s">
        <v>4432</v>
      </c>
      <c r="C3555" s="131" t="s">
        <v>3</v>
      </c>
      <c r="D3555" s="132">
        <v>131.66</v>
      </c>
    </row>
    <row r="3556" spans="1:4" x14ac:dyDescent="0.25">
      <c r="A3556" s="131">
        <v>92362</v>
      </c>
      <c r="B3556" s="131" t="s">
        <v>4433</v>
      </c>
      <c r="C3556" s="131" t="s">
        <v>3</v>
      </c>
      <c r="D3556" s="132">
        <v>210.9</v>
      </c>
    </row>
    <row r="3557" spans="1:4" x14ac:dyDescent="0.25">
      <c r="A3557" s="131">
        <v>92364</v>
      </c>
      <c r="B3557" s="131" t="s">
        <v>4434</v>
      </c>
      <c r="C3557" s="131" t="s">
        <v>3</v>
      </c>
      <c r="D3557" s="132">
        <v>55.62</v>
      </c>
    </row>
    <row r="3558" spans="1:4" x14ac:dyDescent="0.25">
      <c r="A3558" s="131">
        <v>92365</v>
      </c>
      <c r="B3558" s="131" t="s">
        <v>4435</v>
      </c>
      <c r="C3558" s="131" t="s">
        <v>3</v>
      </c>
      <c r="D3558" s="132">
        <v>64.010000000000005</v>
      </c>
    </row>
    <row r="3559" spans="1:4" x14ac:dyDescent="0.25">
      <c r="A3559" s="131">
        <v>92366</v>
      </c>
      <c r="B3559" s="131" t="s">
        <v>4436</v>
      </c>
      <c r="C3559" s="131" t="s">
        <v>3</v>
      </c>
      <c r="D3559" s="132">
        <v>89.23</v>
      </c>
    </row>
    <row r="3560" spans="1:4" x14ac:dyDescent="0.25">
      <c r="A3560" s="131">
        <v>92367</v>
      </c>
      <c r="B3560" s="131" t="s">
        <v>4437</v>
      </c>
      <c r="C3560" s="131" t="s">
        <v>3</v>
      </c>
      <c r="D3560" s="132">
        <v>109.68</v>
      </c>
    </row>
    <row r="3561" spans="1:4" x14ac:dyDescent="0.25">
      <c r="A3561" s="131">
        <v>92368</v>
      </c>
      <c r="B3561" s="131" t="s">
        <v>4438</v>
      </c>
      <c r="C3561" s="131" t="s">
        <v>3</v>
      </c>
      <c r="D3561" s="132">
        <v>145.04</v>
      </c>
    </row>
    <row r="3562" spans="1:4" x14ac:dyDescent="0.25">
      <c r="A3562" s="131">
        <v>92645</v>
      </c>
      <c r="B3562" s="131" t="s">
        <v>4439</v>
      </c>
      <c r="C3562" s="131" t="s">
        <v>3</v>
      </c>
      <c r="D3562" s="132">
        <v>76.8</v>
      </c>
    </row>
    <row r="3563" spans="1:4" x14ac:dyDescent="0.25">
      <c r="A3563" s="131">
        <v>92646</v>
      </c>
      <c r="B3563" s="131" t="s">
        <v>4440</v>
      </c>
      <c r="C3563" s="131" t="s">
        <v>3</v>
      </c>
      <c r="D3563" s="132">
        <v>101.42</v>
      </c>
    </row>
    <row r="3564" spans="1:4" x14ac:dyDescent="0.25">
      <c r="A3564" s="131">
        <v>92648</v>
      </c>
      <c r="B3564" s="131" t="s">
        <v>4441</v>
      </c>
      <c r="C3564" s="131" t="s">
        <v>3</v>
      </c>
      <c r="D3564" s="132">
        <v>110.95</v>
      </c>
    </row>
    <row r="3565" spans="1:4" x14ac:dyDescent="0.25">
      <c r="A3565" s="131">
        <v>92649</v>
      </c>
      <c r="B3565" s="131" t="s">
        <v>4442</v>
      </c>
      <c r="C3565" s="131" t="s">
        <v>3</v>
      </c>
      <c r="D3565" s="132">
        <v>135.43</v>
      </c>
    </row>
    <row r="3566" spans="1:4" x14ac:dyDescent="0.25">
      <c r="A3566" s="131">
        <v>92650</v>
      </c>
      <c r="B3566" s="131" t="s">
        <v>4443</v>
      </c>
      <c r="C3566" s="131" t="s">
        <v>3</v>
      </c>
      <c r="D3566" s="132">
        <v>214.68</v>
      </c>
    </row>
    <row r="3567" spans="1:4" x14ac:dyDescent="0.25">
      <c r="A3567" s="131">
        <v>92652</v>
      </c>
      <c r="B3567" s="131" t="s">
        <v>4444</v>
      </c>
      <c r="C3567" s="131" t="s">
        <v>3</v>
      </c>
      <c r="D3567" s="132">
        <v>60.26</v>
      </c>
    </row>
    <row r="3568" spans="1:4" x14ac:dyDescent="0.25">
      <c r="A3568" s="131">
        <v>92653</v>
      </c>
      <c r="B3568" s="131" t="s">
        <v>4445</v>
      </c>
      <c r="C3568" s="131" t="s">
        <v>3</v>
      </c>
      <c r="D3568" s="132">
        <v>68.69</v>
      </c>
    </row>
    <row r="3569" spans="1:4" x14ac:dyDescent="0.25">
      <c r="A3569" s="131">
        <v>92654</v>
      </c>
      <c r="B3569" s="131" t="s">
        <v>4446</v>
      </c>
      <c r="C3569" s="131" t="s">
        <v>3</v>
      </c>
      <c r="D3569" s="132">
        <v>93.91</v>
      </c>
    </row>
    <row r="3570" spans="1:4" x14ac:dyDescent="0.25">
      <c r="A3570" s="131">
        <v>92655</v>
      </c>
      <c r="B3570" s="131" t="s">
        <v>4447</v>
      </c>
      <c r="C3570" s="131" t="s">
        <v>3</v>
      </c>
      <c r="D3570" s="132">
        <v>114.46</v>
      </c>
    </row>
    <row r="3571" spans="1:4" x14ac:dyDescent="0.25">
      <c r="A3571" s="131">
        <v>92656</v>
      </c>
      <c r="B3571" s="131" t="s">
        <v>4448</v>
      </c>
      <c r="C3571" s="131" t="s">
        <v>3</v>
      </c>
      <c r="D3571" s="132">
        <v>149.82</v>
      </c>
    </row>
    <row r="3572" spans="1:4" x14ac:dyDescent="0.25">
      <c r="A3572" s="131">
        <v>92687</v>
      </c>
      <c r="B3572" s="131" t="s">
        <v>4449</v>
      </c>
      <c r="C3572" s="131" t="s">
        <v>3</v>
      </c>
      <c r="D3572" s="132">
        <v>28.17</v>
      </c>
    </row>
    <row r="3573" spans="1:4" x14ac:dyDescent="0.25">
      <c r="A3573" s="131">
        <v>92688</v>
      </c>
      <c r="B3573" s="131" t="s">
        <v>4450</v>
      </c>
      <c r="C3573" s="131" t="s">
        <v>3</v>
      </c>
      <c r="D3573" s="132">
        <v>39.369999999999997</v>
      </c>
    </row>
    <row r="3574" spans="1:4" x14ac:dyDescent="0.25">
      <c r="A3574" s="131">
        <v>92689</v>
      </c>
      <c r="B3574" s="131" t="s">
        <v>4451</v>
      </c>
      <c r="C3574" s="131" t="s">
        <v>3</v>
      </c>
      <c r="D3574" s="132">
        <v>53.72</v>
      </c>
    </row>
    <row r="3575" spans="1:4" x14ac:dyDescent="0.25">
      <c r="A3575" s="131">
        <v>92690</v>
      </c>
      <c r="B3575" s="131" t="s">
        <v>4452</v>
      </c>
      <c r="C3575" s="131" t="s">
        <v>3</v>
      </c>
      <c r="D3575" s="132">
        <v>76.34</v>
      </c>
    </row>
    <row r="3576" spans="1:4" x14ac:dyDescent="0.25">
      <c r="A3576" s="131">
        <v>92691</v>
      </c>
      <c r="B3576" s="131" t="s">
        <v>4453</v>
      </c>
      <c r="C3576" s="131" t="s">
        <v>3</v>
      </c>
      <c r="D3576" s="132">
        <v>98.12</v>
      </c>
    </row>
    <row r="3577" spans="1:4" x14ac:dyDescent="0.25">
      <c r="A3577" s="131">
        <v>94462</v>
      </c>
      <c r="B3577" s="131" t="s">
        <v>976</v>
      </c>
      <c r="C3577" s="131" t="s">
        <v>3</v>
      </c>
      <c r="D3577" s="132">
        <v>100.51</v>
      </c>
    </row>
    <row r="3578" spans="1:4" x14ac:dyDescent="0.25">
      <c r="A3578" s="131">
        <v>94463</v>
      </c>
      <c r="B3578" s="131" t="s">
        <v>977</v>
      </c>
      <c r="C3578" s="131" t="s">
        <v>3</v>
      </c>
      <c r="D3578" s="132">
        <v>118.05</v>
      </c>
    </row>
    <row r="3579" spans="1:4" x14ac:dyDescent="0.25">
      <c r="A3579" s="131">
        <v>94464</v>
      </c>
      <c r="B3579" s="131" t="s">
        <v>978</v>
      </c>
      <c r="C3579" s="131" t="s">
        <v>3</v>
      </c>
      <c r="D3579" s="132">
        <v>166.49</v>
      </c>
    </row>
    <row r="3580" spans="1:4" x14ac:dyDescent="0.25">
      <c r="A3580" s="131">
        <v>94602</v>
      </c>
      <c r="B3580" s="131" t="s">
        <v>1910</v>
      </c>
      <c r="C3580" s="131" t="s">
        <v>3</v>
      </c>
      <c r="D3580" s="132">
        <v>203.86</v>
      </c>
    </row>
    <row r="3581" spans="1:4" x14ac:dyDescent="0.25">
      <c r="A3581" s="131">
        <v>94603</v>
      </c>
      <c r="B3581" s="131" t="s">
        <v>1911</v>
      </c>
      <c r="C3581" s="131" t="s">
        <v>3</v>
      </c>
      <c r="D3581" s="132">
        <v>273.89</v>
      </c>
    </row>
    <row r="3582" spans="1:4" x14ac:dyDescent="0.25">
      <c r="A3582" s="131">
        <v>94604</v>
      </c>
      <c r="B3582" s="131" t="s">
        <v>1912</v>
      </c>
      <c r="C3582" s="131" t="s">
        <v>3</v>
      </c>
      <c r="D3582" s="132">
        <v>374.18</v>
      </c>
    </row>
    <row r="3583" spans="1:4" x14ac:dyDescent="0.25">
      <c r="A3583" s="131">
        <v>94605</v>
      </c>
      <c r="B3583" s="131" t="s">
        <v>1913</v>
      </c>
      <c r="C3583" s="131" t="s">
        <v>3</v>
      </c>
      <c r="D3583" s="132">
        <v>534.91</v>
      </c>
    </row>
    <row r="3584" spans="1:4" x14ac:dyDescent="0.25">
      <c r="A3584" s="131">
        <v>94648</v>
      </c>
      <c r="B3584" s="131" t="s">
        <v>979</v>
      </c>
      <c r="C3584" s="131" t="s">
        <v>3</v>
      </c>
      <c r="D3584" s="132">
        <v>10.78</v>
      </c>
    </row>
    <row r="3585" spans="1:4" x14ac:dyDescent="0.25">
      <c r="A3585" s="131">
        <v>94649</v>
      </c>
      <c r="B3585" s="131" t="s">
        <v>980</v>
      </c>
      <c r="C3585" s="131" t="s">
        <v>3</v>
      </c>
      <c r="D3585" s="132">
        <v>15.91</v>
      </c>
    </row>
    <row r="3586" spans="1:4" x14ac:dyDescent="0.25">
      <c r="A3586" s="131">
        <v>94650</v>
      </c>
      <c r="B3586" s="131" t="s">
        <v>981</v>
      </c>
      <c r="C3586" s="131" t="s">
        <v>3</v>
      </c>
      <c r="D3586" s="132">
        <v>23.82</v>
      </c>
    </row>
    <row r="3587" spans="1:4" x14ac:dyDescent="0.25">
      <c r="A3587" s="131">
        <v>94651</v>
      </c>
      <c r="B3587" s="131" t="s">
        <v>982</v>
      </c>
      <c r="C3587" s="131" t="s">
        <v>3</v>
      </c>
      <c r="D3587" s="132">
        <v>25.26</v>
      </c>
    </row>
    <row r="3588" spans="1:4" x14ac:dyDescent="0.25">
      <c r="A3588" s="131">
        <v>94652</v>
      </c>
      <c r="B3588" s="131" t="s">
        <v>983</v>
      </c>
      <c r="C3588" s="131" t="s">
        <v>3</v>
      </c>
      <c r="D3588" s="132">
        <v>40.44</v>
      </c>
    </row>
    <row r="3589" spans="1:4" x14ac:dyDescent="0.25">
      <c r="A3589" s="131">
        <v>94653</v>
      </c>
      <c r="B3589" s="131" t="s">
        <v>984</v>
      </c>
      <c r="C3589" s="131" t="s">
        <v>3</v>
      </c>
      <c r="D3589" s="132">
        <v>57.37</v>
      </c>
    </row>
    <row r="3590" spans="1:4" x14ac:dyDescent="0.25">
      <c r="A3590" s="131">
        <v>94654</v>
      </c>
      <c r="B3590" s="131" t="s">
        <v>985</v>
      </c>
      <c r="C3590" s="131" t="s">
        <v>3</v>
      </c>
      <c r="D3590" s="132">
        <v>82.19</v>
      </c>
    </row>
    <row r="3591" spans="1:4" x14ac:dyDescent="0.25">
      <c r="A3591" s="131">
        <v>94655</v>
      </c>
      <c r="B3591" s="131" t="s">
        <v>986</v>
      </c>
      <c r="C3591" s="131" t="s">
        <v>3</v>
      </c>
      <c r="D3591" s="132">
        <v>114.08</v>
      </c>
    </row>
    <row r="3592" spans="1:4" x14ac:dyDescent="0.25">
      <c r="A3592" s="131">
        <v>94716</v>
      </c>
      <c r="B3592" s="131" t="s">
        <v>987</v>
      </c>
      <c r="C3592" s="131" t="s">
        <v>3</v>
      </c>
      <c r="D3592" s="132">
        <v>23.75</v>
      </c>
    </row>
    <row r="3593" spans="1:4" x14ac:dyDescent="0.25">
      <c r="A3593" s="131">
        <v>94717</v>
      </c>
      <c r="B3593" s="131" t="s">
        <v>988</v>
      </c>
      <c r="C3593" s="131" t="s">
        <v>3</v>
      </c>
      <c r="D3593" s="132">
        <v>36.64</v>
      </c>
    </row>
    <row r="3594" spans="1:4" x14ac:dyDescent="0.25">
      <c r="A3594" s="131">
        <v>94718</v>
      </c>
      <c r="B3594" s="131" t="s">
        <v>989</v>
      </c>
      <c r="C3594" s="131" t="s">
        <v>3</v>
      </c>
      <c r="D3594" s="132">
        <v>47.41</v>
      </c>
    </row>
    <row r="3595" spans="1:4" x14ac:dyDescent="0.25">
      <c r="A3595" s="131">
        <v>94719</v>
      </c>
      <c r="B3595" s="131" t="s">
        <v>990</v>
      </c>
      <c r="C3595" s="131" t="s">
        <v>3</v>
      </c>
      <c r="D3595" s="132">
        <v>60.84</v>
      </c>
    </row>
    <row r="3596" spans="1:4" x14ac:dyDescent="0.25">
      <c r="A3596" s="131">
        <v>94720</v>
      </c>
      <c r="B3596" s="131" t="s">
        <v>991</v>
      </c>
      <c r="C3596" s="131" t="s">
        <v>3</v>
      </c>
      <c r="D3596" s="132">
        <v>88.79</v>
      </c>
    </row>
    <row r="3597" spans="1:4" x14ac:dyDescent="0.25">
      <c r="A3597" s="131">
        <v>94721</v>
      </c>
      <c r="B3597" s="131" t="s">
        <v>992</v>
      </c>
      <c r="C3597" s="131" t="s">
        <v>3</v>
      </c>
      <c r="D3597" s="132">
        <v>135.19999999999999</v>
      </c>
    </row>
    <row r="3598" spans="1:4" x14ac:dyDescent="0.25">
      <c r="A3598" s="131">
        <v>94722</v>
      </c>
      <c r="B3598" s="131" t="s">
        <v>993</v>
      </c>
      <c r="C3598" s="131" t="s">
        <v>3</v>
      </c>
      <c r="D3598" s="132">
        <v>233.75</v>
      </c>
    </row>
    <row r="3599" spans="1:4" x14ac:dyDescent="0.25">
      <c r="A3599" s="131">
        <v>94723</v>
      </c>
      <c r="B3599" s="131" t="s">
        <v>16264</v>
      </c>
      <c r="C3599" s="131" t="s">
        <v>3</v>
      </c>
      <c r="D3599" s="132">
        <v>420.06</v>
      </c>
    </row>
    <row r="3600" spans="1:4" x14ac:dyDescent="0.25">
      <c r="A3600" s="131">
        <v>95697</v>
      </c>
      <c r="B3600" s="131" t="s">
        <v>4454</v>
      </c>
      <c r="C3600" s="131" t="s">
        <v>3</v>
      </c>
      <c r="D3600" s="132">
        <v>107.17</v>
      </c>
    </row>
    <row r="3601" spans="1:4" x14ac:dyDescent="0.25">
      <c r="A3601" s="131">
        <v>96635</v>
      </c>
      <c r="B3601" s="131" t="s">
        <v>15751</v>
      </c>
      <c r="C3601" s="131" t="s">
        <v>3</v>
      </c>
      <c r="D3601" s="132">
        <v>38.909999999999997</v>
      </c>
    </row>
    <row r="3602" spans="1:4" x14ac:dyDescent="0.25">
      <c r="A3602" s="131">
        <v>96636</v>
      </c>
      <c r="B3602" s="131" t="s">
        <v>15752</v>
      </c>
      <c r="C3602" s="131" t="s">
        <v>3</v>
      </c>
      <c r="D3602" s="132">
        <v>41.24</v>
      </c>
    </row>
    <row r="3603" spans="1:4" x14ac:dyDescent="0.25">
      <c r="A3603" s="131">
        <v>96644</v>
      </c>
      <c r="B3603" s="131" t="s">
        <v>15753</v>
      </c>
      <c r="C3603" s="131" t="s">
        <v>3</v>
      </c>
      <c r="D3603" s="132">
        <v>21.16</v>
      </c>
    </row>
    <row r="3604" spans="1:4" x14ac:dyDescent="0.25">
      <c r="A3604" s="131">
        <v>96645</v>
      </c>
      <c r="B3604" s="131" t="s">
        <v>15754</v>
      </c>
      <c r="C3604" s="131" t="s">
        <v>3</v>
      </c>
      <c r="D3604" s="132">
        <v>18.78</v>
      </c>
    </row>
    <row r="3605" spans="1:4" x14ac:dyDescent="0.25">
      <c r="A3605" s="131">
        <v>96646</v>
      </c>
      <c r="B3605" s="131" t="s">
        <v>15755</v>
      </c>
      <c r="C3605" s="131" t="s">
        <v>3</v>
      </c>
      <c r="D3605" s="132">
        <v>22.94</v>
      </c>
    </row>
    <row r="3606" spans="1:4" x14ac:dyDescent="0.25">
      <c r="A3606" s="131">
        <v>96647</v>
      </c>
      <c r="B3606" s="131" t="s">
        <v>15756</v>
      </c>
      <c r="C3606" s="131" t="s">
        <v>3</v>
      </c>
      <c r="D3606" s="132">
        <v>22.98</v>
      </c>
    </row>
    <row r="3607" spans="1:4" x14ac:dyDescent="0.25">
      <c r="A3607" s="131">
        <v>96648</v>
      </c>
      <c r="B3607" s="131" t="s">
        <v>15757</v>
      </c>
      <c r="C3607" s="131" t="s">
        <v>3</v>
      </c>
      <c r="D3607" s="132">
        <v>28.33</v>
      </c>
    </row>
    <row r="3608" spans="1:4" x14ac:dyDescent="0.25">
      <c r="A3608" s="131">
        <v>96649</v>
      </c>
      <c r="B3608" s="131" t="s">
        <v>15758</v>
      </c>
      <c r="C3608" s="131" t="s">
        <v>3</v>
      </c>
      <c r="D3608" s="132">
        <v>37.43</v>
      </c>
    </row>
    <row r="3609" spans="1:4" x14ac:dyDescent="0.25">
      <c r="A3609" s="131">
        <v>96668</v>
      </c>
      <c r="B3609" s="131" t="s">
        <v>15759</v>
      </c>
      <c r="C3609" s="131" t="s">
        <v>3</v>
      </c>
      <c r="D3609" s="132">
        <v>16.440000000000001</v>
      </c>
    </row>
    <row r="3610" spans="1:4" x14ac:dyDescent="0.25">
      <c r="A3610" s="131">
        <v>96669</v>
      </c>
      <c r="B3610" s="131" t="s">
        <v>15760</v>
      </c>
      <c r="C3610" s="131" t="s">
        <v>3</v>
      </c>
      <c r="D3610" s="132">
        <v>16.260000000000002</v>
      </c>
    </row>
    <row r="3611" spans="1:4" x14ac:dyDescent="0.25">
      <c r="A3611" s="131">
        <v>96670</v>
      </c>
      <c r="B3611" s="131" t="s">
        <v>15761</v>
      </c>
      <c r="C3611" s="131" t="s">
        <v>3</v>
      </c>
      <c r="D3611" s="132">
        <v>21.13</v>
      </c>
    </row>
    <row r="3612" spans="1:4" x14ac:dyDescent="0.25">
      <c r="A3612" s="131">
        <v>96671</v>
      </c>
      <c r="B3612" s="131" t="s">
        <v>15762</v>
      </c>
      <c r="C3612" s="131" t="s">
        <v>3</v>
      </c>
      <c r="D3612" s="132">
        <v>31.91</v>
      </c>
    </row>
    <row r="3613" spans="1:4" x14ac:dyDescent="0.25">
      <c r="A3613" s="131">
        <v>96672</v>
      </c>
      <c r="B3613" s="131" t="s">
        <v>15763</v>
      </c>
      <c r="C3613" s="131" t="s">
        <v>3</v>
      </c>
      <c r="D3613" s="132">
        <v>48.56</v>
      </c>
    </row>
    <row r="3614" spans="1:4" x14ac:dyDescent="0.25">
      <c r="A3614" s="131">
        <v>96673</v>
      </c>
      <c r="B3614" s="131" t="s">
        <v>15764</v>
      </c>
      <c r="C3614" s="131" t="s">
        <v>3</v>
      </c>
      <c r="D3614" s="132">
        <v>61.2</v>
      </c>
    </row>
    <row r="3615" spans="1:4" x14ac:dyDescent="0.25">
      <c r="A3615" s="131">
        <v>96674</v>
      </c>
      <c r="B3615" s="131" t="s">
        <v>15765</v>
      </c>
      <c r="C3615" s="131" t="s">
        <v>3</v>
      </c>
      <c r="D3615" s="132">
        <v>98.83</v>
      </c>
    </row>
    <row r="3616" spans="1:4" x14ac:dyDescent="0.25">
      <c r="A3616" s="131">
        <v>96675</v>
      </c>
      <c r="B3616" s="131" t="s">
        <v>15766</v>
      </c>
      <c r="C3616" s="131" t="s">
        <v>3</v>
      </c>
      <c r="D3616" s="132">
        <v>143.58000000000001</v>
      </c>
    </row>
    <row r="3617" spans="1:4" x14ac:dyDescent="0.25">
      <c r="A3617" s="131">
        <v>96676</v>
      </c>
      <c r="B3617" s="131" t="s">
        <v>15767</v>
      </c>
      <c r="C3617" s="131" t="s">
        <v>3</v>
      </c>
      <c r="D3617" s="132">
        <v>20.81</v>
      </c>
    </row>
    <row r="3618" spans="1:4" x14ac:dyDescent="0.25">
      <c r="A3618" s="131">
        <v>96677</v>
      </c>
      <c r="B3618" s="131" t="s">
        <v>15768</v>
      </c>
      <c r="C3618" s="131" t="s">
        <v>3</v>
      </c>
      <c r="D3618" s="132">
        <v>27.12</v>
      </c>
    </row>
    <row r="3619" spans="1:4" x14ac:dyDescent="0.25">
      <c r="A3619" s="131">
        <v>96678</v>
      </c>
      <c r="B3619" s="131" t="s">
        <v>15769</v>
      </c>
      <c r="C3619" s="131" t="s">
        <v>3</v>
      </c>
      <c r="D3619" s="132">
        <v>37.299999999999997</v>
      </c>
    </row>
    <row r="3620" spans="1:4" x14ac:dyDescent="0.25">
      <c r="A3620" s="131">
        <v>96679</v>
      </c>
      <c r="B3620" s="131" t="s">
        <v>15770</v>
      </c>
      <c r="C3620" s="131" t="s">
        <v>3</v>
      </c>
      <c r="D3620" s="132">
        <v>55.52</v>
      </c>
    </row>
    <row r="3621" spans="1:4" x14ac:dyDescent="0.25">
      <c r="A3621" s="131">
        <v>96680</v>
      </c>
      <c r="B3621" s="131" t="s">
        <v>15771</v>
      </c>
      <c r="C3621" s="131" t="s">
        <v>3</v>
      </c>
      <c r="D3621" s="132">
        <v>91.69</v>
      </c>
    </row>
    <row r="3622" spans="1:4" x14ac:dyDescent="0.25">
      <c r="A3622" s="131">
        <v>96681</v>
      </c>
      <c r="B3622" s="131" t="s">
        <v>15772</v>
      </c>
      <c r="C3622" s="131" t="s">
        <v>3</v>
      </c>
      <c r="D3622" s="132">
        <v>123.32</v>
      </c>
    </row>
    <row r="3623" spans="1:4" x14ac:dyDescent="0.25">
      <c r="A3623" s="131">
        <v>96682</v>
      </c>
      <c r="B3623" s="131" t="s">
        <v>15773</v>
      </c>
      <c r="C3623" s="131" t="s">
        <v>3</v>
      </c>
      <c r="D3623" s="132">
        <v>203.26</v>
      </c>
    </row>
    <row r="3624" spans="1:4" x14ac:dyDescent="0.25">
      <c r="A3624" s="131">
        <v>96683</v>
      </c>
      <c r="B3624" s="131" t="s">
        <v>15774</v>
      </c>
      <c r="C3624" s="131" t="s">
        <v>3</v>
      </c>
      <c r="D3624" s="132">
        <v>278.92</v>
      </c>
    </row>
    <row r="3625" spans="1:4" x14ac:dyDescent="0.25">
      <c r="A3625" s="131">
        <v>96718</v>
      </c>
      <c r="B3625" s="131" t="s">
        <v>1914</v>
      </c>
      <c r="C3625" s="131" t="s">
        <v>3</v>
      </c>
      <c r="D3625" s="132">
        <v>9.52</v>
      </c>
    </row>
    <row r="3626" spans="1:4" x14ac:dyDescent="0.25">
      <c r="A3626" s="131">
        <v>96719</v>
      </c>
      <c r="B3626" s="131" t="s">
        <v>1915</v>
      </c>
      <c r="C3626" s="131" t="s">
        <v>3</v>
      </c>
      <c r="D3626" s="132">
        <v>18.690000000000001</v>
      </c>
    </row>
    <row r="3627" spans="1:4" x14ac:dyDescent="0.25">
      <c r="A3627" s="131">
        <v>96720</v>
      </c>
      <c r="B3627" s="131" t="s">
        <v>1916</v>
      </c>
      <c r="C3627" s="131" t="s">
        <v>3</v>
      </c>
      <c r="D3627" s="132">
        <v>17.420000000000002</v>
      </c>
    </row>
    <row r="3628" spans="1:4" x14ac:dyDescent="0.25">
      <c r="A3628" s="131">
        <v>96721</v>
      </c>
      <c r="B3628" s="131" t="s">
        <v>1917</v>
      </c>
      <c r="C3628" s="131" t="s">
        <v>3</v>
      </c>
      <c r="D3628" s="132">
        <v>20.96</v>
      </c>
    </row>
    <row r="3629" spans="1:4" x14ac:dyDescent="0.25">
      <c r="A3629" s="131">
        <v>96722</v>
      </c>
      <c r="B3629" s="131" t="s">
        <v>1918</v>
      </c>
      <c r="C3629" s="131" t="s">
        <v>3</v>
      </c>
      <c r="D3629" s="132">
        <v>33.479999999999997</v>
      </c>
    </row>
    <row r="3630" spans="1:4" x14ac:dyDescent="0.25">
      <c r="A3630" s="131">
        <v>96723</v>
      </c>
      <c r="B3630" s="131" t="s">
        <v>1919</v>
      </c>
      <c r="C3630" s="131" t="s">
        <v>3</v>
      </c>
      <c r="D3630" s="132">
        <v>47.45</v>
      </c>
    </row>
    <row r="3631" spans="1:4" x14ac:dyDescent="0.25">
      <c r="A3631" s="131">
        <v>96724</v>
      </c>
      <c r="B3631" s="131" t="s">
        <v>1920</v>
      </c>
      <c r="C3631" s="131" t="s">
        <v>3</v>
      </c>
      <c r="D3631" s="132">
        <v>63.86</v>
      </c>
    </row>
    <row r="3632" spans="1:4" x14ac:dyDescent="0.25">
      <c r="A3632" s="131">
        <v>96725</v>
      </c>
      <c r="B3632" s="131" t="s">
        <v>1921</v>
      </c>
      <c r="C3632" s="131" t="s">
        <v>3</v>
      </c>
      <c r="D3632" s="132">
        <v>96.6</v>
      </c>
    </row>
    <row r="3633" spans="1:4" x14ac:dyDescent="0.25">
      <c r="A3633" s="131">
        <v>96726</v>
      </c>
      <c r="B3633" s="131" t="s">
        <v>1922</v>
      </c>
      <c r="C3633" s="131" t="s">
        <v>3</v>
      </c>
      <c r="D3633" s="132">
        <v>137.43</v>
      </c>
    </row>
    <row r="3634" spans="1:4" x14ac:dyDescent="0.25">
      <c r="A3634" s="131">
        <v>96727</v>
      </c>
      <c r="B3634" s="131" t="s">
        <v>1923</v>
      </c>
      <c r="C3634" s="131" t="s">
        <v>3</v>
      </c>
      <c r="D3634" s="132">
        <v>16.920000000000002</v>
      </c>
    </row>
    <row r="3635" spans="1:4" x14ac:dyDescent="0.25">
      <c r="A3635" s="131">
        <v>96728</v>
      </c>
      <c r="B3635" s="131" t="s">
        <v>1924</v>
      </c>
      <c r="C3635" s="131" t="s">
        <v>3</v>
      </c>
      <c r="D3635" s="132">
        <v>20.79</v>
      </c>
    </row>
    <row r="3636" spans="1:4" x14ac:dyDescent="0.25">
      <c r="A3636" s="131">
        <v>96729</v>
      </c>
      <c r="B3636" s="131" t="s">
        <v>1925</v>
      </c>
      <c r="C3636" s="131" t="s">
        <v>3</v>
      </c>
      <c r="D3636" s="132">
        <v>27.24</v>
      </c>
    </row>
    <row r="3637" spans="1:4" x14ac:dyDescent="0.25">
      <c r="A3637" s="131">
        <v>96730</v>
      </c>
      <c r="B3637" s="131" t="s">
        <v>1926</v>
      </c>
      <c r="C3637" s="131" t="s">
        <v>3</v>
      </c>
      <c r="D3637" s="132">
        <v>35.44</v>
      </c>
    </row>
    <row r="3638" spans="1:4" x14ac:dyDescent="0.25">
      <c r="A3638" s="131">
        <v>96731</v>
      </c>
      <c r="B3638" s="131" t="s">
        <v>1927</v>
      </c>
      <c r="C3638" s="131" t="s">
        <v>3</v>
      </c>
      <c r="D3638" s="132">
        <v>55.15</v>
      </c>
    </row>
    <row r="3639" spans="1:4" x14ac:dyDescent="0.25">
      <c r="A3639" s="131">
        <v>96732</v>
      </c>
      <c r="B3639" s="131" t="s">
        <v>1928</v>
      </c>
      <c r="C3639" s="131" t="s">
        <v>3</v>
      </c>
      <c r="D3639" s="132">
        <v>86.93</v>
      </c>
    </row>
    <row r="3640" spans="1:4" x14ac:dyDescent="0.25">
      <c r="A3640" s="131">
        <v>96733</v>
      </c>
      <c r="B3640" s="131" t="s">
        <v>1929</v>
      </c>
      <c r="C3640" s="131" t="s">
        <v>3</v>
      </c>
      <c r="D3640" s="132">
        <v>120.9</v>
      </c>
    </row>
    <row r="3641" spans="1:4" x14ac:dyDescent="0.25">
      <c r="A3641" s="131">
        <v>96734</v>
      </c>
      <c r="B3641" s="131" t="s">
        <v>1930</v>
      </c>
      <c r="C3641" s="131" t="s">
        <v>3</v>
      </c>
      <c r="D3641" s="132">
        <v>192.03</v>
      </c>
    </row>
    <row r="3642" spans="1:4" x14ac:dyDescent="0.25">
      <c r="A3642" s="131">
        <v>96735</v>
      </c>
      <c r="B3642" s="131" t="s">
        <v>1931</v>
      </c>
      <c r="C3642" s="131" t="s">
        <v>3</v>
      </c>
      <c r="D3642" s="132">
        <v>254.02</v>
      </c>
    </row>
    <row r="3643" spans="1:4" x14ac:dyDescent="0.25">
      <c r="A3643" s="131">
        <v>96798</v>
      </c>
      <c r="B3643" s="131" t="s">
        <v>19771</v>
      </c>
      <c r="C3643" s="131" t="s">
        <v>3</v>
      </c>
      <c r="D3643" s="132">
        <v>7.99</v>
      </c>
    </row>
    <row r="3644" spans="1:4" x14ac:dyDescent="0.25">
      <c r="A3644" s="131">
        <v>96799</v>
      </c>
      <c r="B3644" s="131" t="s">
        <v>19772</v>
      </c>
      <c r="C3644" s="131" t="s">
        <v>3</v>
      </c>
      <c r="D3644" s="132">
        <v>10.25</v>
      </c>
    </row>
    <row r="3645" spans="1:4" x14ac:dyDescent="0.25">
      <c r="A3645" s="131">
        <v>96800</v>
      </c>
      <c r="B3645" s="131" t="s">
        <v>19773</v>
      </c>
      <c r="C3645" s="131" t="s">
        <v>3</v>
      </c>
      <c r="D3645" s="132">
        <v>14</v>
      </c>
    </row>
    <row r="3646" spans="1:4" x14ac:dyDescent="0.25">
      <c r="A3646" s="131">
        <v>96801</v>
      </c>
      <c r="B3646" s="131" t="s">
        <v>19774</v>
      </c>
      <c r="C3646" s="131" t="s">
        <v>3</v>
      </c>
      <c r="D3646" s="132">
        <v>21.34</v>
      </c>
    </row>
    <row r="3647" spans="1:4" x14ac:dyDescent="0.25">
      <c r="A3647" s="131">
        <v>97327</v>
      </c>
      <c r="B3647" s="131" t="s">
        <v>1932</v>
      </c>
      <c r="C3647" s="131" t="s">
        <v>3</v>
      </c>
      <c r="D3647" s="132">
        <v>25.51</v>
      </c>
    </row>
    <row r="3648" spans="1:4" x14ac:dyDescent="0.25">
      <c r="A3648" s="131">
        <v>97328</v>
      </c>
      <c r="B3648" s="131" t="s">
        <v>1933</v>
      </c>
      <c r="C3648" s="131" t="s">
        <v>3</v>
      </c>
      <c r="D3648" s="132">
        <v>42.42</v>
      </c>
    </row>
    <row r="3649" spans="1:4" x14ac:dyDescent="0.25">
      <c r="A3649" s="131">
        <v>97329</v>
      </c>
      <c r="B3649" s="131" t="s">
        <v>1934</v>
      </c>
      <c r="C3649" s="131" t="s">
        <v>3</v>
      </c>
      <c r="D3649" s="132">
        <v>53.93</v>
      </c>
    </row>
    <row r="3650" spans="1:4" x14ac:dyDescent="0.25">
      <c r="A3650" s="131">
        <v>97330</v>
      </c>
      <c r="B3650" s="131" t="s">
        <v>1935</v>
      </c>
      <c r="C3650" s="131" t="s">
        <v>3</v>
      </c>
      <c r="D3650" s="132">
        <v>65.94</v>
      </c>
    </row>
    <row r="3651" spans="1:4" x14ac:dyDescent="0.25">
      <c r="A3651" s="131">
        <v>97331</v>
      </c>
      <c r="B3651" s="131" t="s">
        <v>1936</v>
      </c>
      <c r="C3651" s="131" t="s">
        <v>3</v>
      </c>
      <c r="D3651" s="132">
        <v>25.85</v>
      </c>
    </row>
    <row r="3652" spans="1:4" x14ac:dyDescent="0.25">
      <c r="A3652" s="131">
        <v>97332</v>
      </c>
      <c r="B3652" s="131" t="s">
        <v>1937</v>
      </c>
      <c r="C3652" s="131" t="s">
        <v>3</v>
      </c>
      <c r="D3652" s="132">
        <v>42.8</v>
      </c>
    </row>
    <row r="3653" spans="1:4" x14ac:dyDescent="0.25">
      <c r="A3653" s="131">
        <v>97333</v>
      </c>
      <c r="B3653" s="131" t="s">
        <v>1938</v>
      </c>
      <c r="C3653" s="131" t="s">
        <v>3</v>
      </c>
      <c r="D3653" s="132">
        <v>54.41</v>
      </c>
    </row>
    <row r="3654" spans="1:4" x14ac:dyDescent="0.25">
      <c r="A3654" s="131">
        <v>97334</v>
      </c>
      <c r="B3654" s="131" t="s">
        <v>1939</v>
      </c>
      <c r="C3654" s="131" t="s">
        <v>3</v>
      </c>
      <c r="D3654" s="132">
        <v>66.459999999999994</v>
      </c>
    </row>
    <row r="3655" spans="1:4" x14ac:dyDescent="0.25">
      <c r="A3655" s="131">
        <v>97335</v>
      </c>
      <c r="B3655" s="131" t="s">
        <v>14297</v>
      </c>
      <c r="C3655" s="131" t="s">
        <v>3</v>
      </c>
      <c r="D3655" s="132">
        <v>76.319999999999993</v>
      </c>
    </row>
    <row r="3656" spans="1:4" x14ac:dyDescent="0.25">
      <c r="A3656" s="131">
        <v>97336</v>
      </c>
      <c r="B3656" s="131" t="s">
        <v>14298</v>
      </c>
      <c r="C3656" s="131" t="s">
        <v>3</v>
      </c>
      <c r="D3656" s="132">
        <v>97.12</v>
      </c>
    </row>
    <row r="3657" spans="1:4" x14ac:dyDescent="0.25">
      <c r="A3657" s="131">
        <v>97337</v>
      </c>
      <c r="B3657" s="131" t="s">
        <v>14299</v>
      </c>
      <c r="C3657" s="131" t="s">
        <v>3</v>
      </c>
      <c r="D3657" s="132">
        <v>146.03</v>
      </c>
    </row>
    <row r="3658" spans="1:4" x14ac:dyDescent="0.25">
      <c r="A3658" s="131">
        <v>97338</v>
      </c>
      <c r="B3658" s="131" t="s">
        <v>14300</v>
      </c>
      <c r="C3658" s="131" t="s">
        <v>3</v>
      </c>
      <c r="D3658" s="132">
        <v>175.71</v>
      </c>
    </row>
    <row r="3659" spans="1:4" x14ac:dyDescent="0.25">
      <c r="A3659" s="131">
        <v>97339</v>
      </c>
      <c r="B3659" s="131" t="s">
        <v>14301</v>
      </c>
      <c r="C3659" s="131" t="s">
        <v>3</v>
      </c>
      <c r="D3659" s="132">
        <v>189.3</v>
      </c>
    </row>
    <row r="3660" spans="1:4" x14ac:dyDescent="0.25">
      <c r="A3660" s="131">
        <v>97340</v>
      </c>
      <c r="B3660" s="131" t="s">
        <v>14302</v>
      </c>
      <c r="C3660" s="131" t="s">
        <v>3</v>
      </c>
      <c r="D3660" s="132">
        <v>190.52</v>
      </c>
    </row>
    <row r="3661" spans="1:4" x14ac:dyDescent="0.25">
      <c r="A3661" s="131">
        <v>97347</v>
      </c>
      <c r="B3661" s="131" t="s">
        <v>1940</v>
      </c>
      <c r="C3661" s="131" t="s">
        <v>3</v>
      </c>
      <c r="D3661" s="132">
        <v>91.93</v>
      </c>
    </row>
    <row r="3662" spans="1:4" x14ac:dyDescent="0.25">
      <c r="A3662" s="131">
        <v>97348</v>
      </c>
      <c r="B3662" s="131" t="s">
        <v>1941</v>
      </c>
      <c r="C3662" s="131" t="s">
        <v>3</v>
      </c>
      <c r="D3662" s="132">
        <v>126.94</v>
      </c>
    </row>
    <row r="3663" spans="1:4" x14ac:dyDescent="0.25">
      <c r="A3663" s="131">
        <v>97349</v>
      </c>
      <c r="B3663" s="131" t="s">
        <v>1942</v>
      </c>
      <c r="C3663" s="131" t="s">
        <v>3</v>
      </c>
      <c r="D3663" s="132">
        <v>182.89</v>
      </c>
    </row>
    <row r="3664" spans="1:4" x14ac:dyDescent="0.25">
      <c r="A3664" s="131">
        <v>97350</v>
      </c>
      <c r="B3664" s="131" t="s">
        <v>1943</v>
      </c>
      <c r="C3664" s="131" t="s">
        <v>3</v>
      </c>
      <c r="D3664" s="132">
        <v>222.06</v>
      </c>
    </row>
    <row r="3665" spans="1:4" x14ac:dyDescent="0.25">
      <c r="A3665" s="131">
        <v>97351</v>
      </c>
      <c r="B3665" s="131" t="s">
        <v>1944</v>
      </c>
      <c r="C3665" s="131" t="s">
        <v>3</v>
      </c>
      <c r="D3665" s="132">
        <v>306.95999999999998</v>
      </c>
    </row>
    <row r="3666" spans="1:4" x14ac:dyDescent="0.25">
      <c r="A3666" s="131">
        <v>97352</v>
      </c>
      <c r="B3666" s="131" t="s">
        <v>1945</v>
      </c>
      <c r="C3666" s="131" t="s">
        <v>3</v>
      </c>
      <c r="D3666" s="132">
        <v>397.75</v>
      </c>
    </row>
    <row r="3667" spans="1:4" x14ac:dyDescent="0.25">
      <c r="A3667" s="131">
        <v>97353</v>
      </c>
      <c r="B3667" s="131" t="s">
        <v>1946</v>
      </c>
      <c r="C3667" s="131" t="s">
        <v>3</v>
      </c>
      <c r="D3667" s="132">
        <v>61</v>
      </c>
    </row>
    <row r="3668" spans="1:4" x14ac:dyDescent="0.25">
      <c r="A3668" s="131">
        <v>97354</v>
      </c>
      <c r="B3668" s="131" t="s">
        <v>1947</v>
      </c>
      <c r="C3668" s="131" t="s">
        <v>3</v>
      </c>
      <c r="D3668" s="132">
        <v>96.57</v>
      </c>
    </row>
    <row r="3669" spans="1:4" x14ac:dyDescent="0.25">
      <c r="A3669" s="131">
        <v>97355</v>
      </c>
      <c r="B3669" s="131" t="s">
        <v>1948</v>
      </c>
      <c r="C3669" s="131" t="s">
        <v>3</v>
      </c>
      <c r="D3669" s="132">
        <v>131.91</v>
      </c>
    </row>
    <row r="3670" spans="1:4" x14ac:dyDescent="0.25">
      <c r="A3670" s="131">
        <v>97356</v>
      </c>
      <c r="B3670" s="131" t="s">
        <v>1949</v>
      </c>
      <c r="C3670" s="131" t="s">
        <v>3</v>
      </c>
      <c r="D3670" s="132">
        <v>71.17</v>
      </c>
    </row>
    <row r="3671" spans="1:4" x14ac:dyDescent="0.25">
      <c r="A3671" s="131">
        <v>97357</v>
      </c>
      <c r="B3671" s="131" t="s">
        <v>1950</v>
      </c>
      <c r="C3671" s="131" t="s">
        <v>3</v>
      </c>
      <c r="D3671" s="132">
        <v>114.05</v>
      </c>
    </row>
    <row r="3672" spans="1:4" x14ac:dyDescent="0.25">
      <c r="A3672" s="131">
        <v>97358</v>
      </c>
      <c r="B3672" s="131" t="s">
        <v>1951</v>
      </c>
      <c r="C3672" s="131" t="s">
        <v>3</v>
      </c>
      <c r="D3672" s="132">
        <v>155.75</v>
      </c>
    </row>
    <row r="3673" spans="1:4" x14ac:dyDescent="0.25">
      <c r="A3673" s="131">
        <v>97498</v>
      </c>
      <c r="B3673" s="131" t="s">
        <v>4455</v>
      </c>
      <c r="C3673" s="131" t="s">
        <v>3</v>
      </c>
      <c r="D3673" s="132">
        <v>45.15</v>
      </c>
    </row>
    <row r="3674" spans="1:4" x14ac:dyDescent="0.25">
      <c r="A3674" s="131">
        <v>97535</v>
      </c>
      <c r="B3674" s="131" t="s">
        <v>4456</v>
      </c>
      <c r="C3674" s="131" t="s">
        <v>3</v>
      </c>
      <c r="D3674" s="132">
        <v>49.78</v>
      </c>
    </row>
    <row r="3675" spans="1:4" x14ac:dyDescent="0.25">
      <c r="A3675" s="131">
        <v>97536</v>
      </c>
      <c r="B3675" s="131" t="s">
        <v>4457</v>
      </c>
      <c r="C3675" s="131" t="s">
        <v>3</v>
      </c>
      <c r="D3675" s="132">
        <v>60.44</v>
      </c>
    </row>
    <row r="3676" spans="1:4" x14ac:dyDescent="0.25">
      <c r="A3676" s="131">
        <v>100788</v>
      </c>
      <c r="B3676" s="131" t="s">
        <v>3301</v>
      </c>
      <c r="C3676" s="131" t="s">
        <v>15645</v>
      </c>
      <c r="D3676" s="132">
        <v>831.55</v>
      </c>
    </row>
    <row r="3677" spans="1:4" x14ac:dyDescent="0.25">
      <c r="A3677" s="131">
        <v>100791</v>
      </c>
      <c r="B3677" s="131" t="s">
        <v>3302</v>
      </c>
      <c r="C3677" s="131" t="s">
        <v>3</v>
      </c>
      <c r="D3677" s="132">
        <v>17.239999999999998</v>
      </c>
    </row>
    <row r="3678" spans="1:4" x14ac:dyDescent="0.25">
      <c r="A3678" s="131">
        <v>100792</v>
      </c>
      <c r="B3678" s="131" t="s">
        <v>3303</v>
      </c>
      <c r="C3678" s="131" t="s">
        <v>3</v>
      </c>
      <c r="D3678" s="132">
        <v>24.86</v>
      </c>
    </row>
    <row r="3679" spans="1:4" x14ac:dyDescent="0.25">
      <c r="A3679" s="131">
        <v>100793</v>
      </c>
      <c r="B3679" s="131" t="s">
        <v>3304</v>
      </c>
      <c r="C3679" s="131" t="s">
        <v>3</v>
      </c>
      <c r="D3679" s="132">
        <v>32.76</v>
      </c>
    </row>
    <row r="3680" spans="1:4" x14ac:dyDescent="0.25">
      <c r="A3680" s="131">
        <v>100794</v>
      </c>
      <c r="B3680" s="131" t="s">
        <v>3305</v>
      </c>
      <c r="C3680" s="131" t="s">
        <v>3</v>
      </c>
      <c r="D3680" s="132">
        <v>43.95</v>
      </c>
    </row>
    <row r="3681" spans="1:4" x14ac:dyDescent="0.25">
      <c r="A3681" s="131">
        <v>100799</v>
      </c>
      <c r="B3681" s="131" t="s">
        <v>4872</v>
      </c>
      <c r="C3681" s="131" t="s">
        <v>3</v>
      </c>
      <c r="D3681" s="132">
        <v>17.71</v>
      </c>
    </row>
    <row r="3682" spans="1:4" x14ac:dyDescent="0.25">
      <c r="A3682" s="131">
        <v>100800</v>
      </c>
      <c r="B3682" s="131" t="s">
        <v>4873</v>
      </c>
      <c r="C3682" s="131" t="s">
        <v>3</v>
      </c>
      <c r="D3682" s="132">
        <v>25.33</v>
      </c>
    </row>
    <row r="3683" spans="1:4" x14ac:dyDescent="0.25">
      <c r="A3683" s="131">
        <v>100801</v>
      </c>
      <c r="B3683" s="131" t="s">
        <v>4874</v>
      </c>
      <c r="C3683" s="131" t="s">
        <v>3</v>
      </c>
      <c r="D3683" s="132">
        <v>33.24</v>
      </c>
    </row>
    <row r="3684" spans="1:4" x14ac:dyDescent="0.25">
      <c r="A3684" s="131">
        <v>100802</v>
      </c>
      <c r="B3684" s="131" t="s">
        <v>4875</v>
      </c>
      <c r="C3684" s="131" t="s">
        <v>3</v>
      </c>
      <c r="D3684" s="132">
        <v>44.42</v>
      </c>
    </row>
    <row r="3685" spans="1:4" x14ac:dyDescent="0.25">
      <c r="A3685" s="131">
        <v>100803</v>
      </c>
      <c r="B3685" s="131" t="s">
        <v>3306</v>
      </c>
      <c r="C3685" s="131" t="s">
        <v>3</v>
      </c>
      <c r="D3685" s="132">
        <v>16.260000000000002</v>
      </c>
    </row>
    <row r="3686" spans="1:4" x14ac:dyDescent="0.25">
      <c r="A3686" s="131">
        <v>100804</v>
      </c>
      <c r="B3686" s="131" t="s">
        <v>3307</v>
      </c>
      <c r="C3686" s="131" t="s">
        <v>3</v>
      </c>
      <c r="D3686" s="132">
        <v>23.71</v>
      </c>
    </row>
    <row r="3687" spans="1:4" x14ac:dyDescent="0.25">
      <c r="A3687" s="131">
        <v>100805</v>
      </c>
      <c r="B3687" s="131" t="s">
        <v>3308</v>
      </c>
      <c r="C3687" s="131" t="s">
        <v>3</v>
      </c>
      <c r="D3687" s="132">
        <v>31.38</v>
      </c>
    </row>
    <row r="3688" spans="1:4" x14ac:dyDescent="0.25">
      <c r="A3688" s="131">
        <v>100806</v>
      </c>
      <c r="B3688" s="131" t="s">
        <v>3309</v>
      </c>
      <c r="C3688" s="131" t="s">
        <v>3</v>
      </c>
      <c r="D3688" s="132">
        <v>42.25</v>
      </c>
    </row>
    <row r="3689" spans="1:4" x14ac:dyDescent="0.25">
      <c r="A3689" s="131">
        <v>100807</v>
      </c>
      <c r="B3689" s="131" t="s">
        <v>4876</v>
      </c>
      <c r="C3689" s="131" t="s">
        <v>3</v>
      </c>
      <c r="D3689" s="132">
        <v>23.23</v>
      </c>
    </row>
    <row r="3690" spans="1:4" x14ac:dyDescent="0.25">
      <c r="A3690" s="131">
        <v>100808</v>
      </c>
      <c r="B3690" s="131" t="s">
        <v>4877</v>
      </c>
      <c r="C3690" s="131" t="s">
        <v>3</v>
      </c>
      <c r="D3690" s="132">
        <v>31.89</v>
      </c>
    </row>
    <row r="3691" spans="1:4" x14ac:dyDescent="0.25">
      <c r="A3691" s="131">
        <v>100809</v>
      </c>
      <c r="B3691" s="131" t="s">
        <v>4878</v>
      </c>
      <c r="C3691" s="131" t="s">
        <v>3</v>
      </c>
      <c r="D3691" s="132">
        <v>41.08</v>
      </c>
    </row>
    <row r="3692" spans="1:4" x14ac:dyDescent="0.25">
      <c r="A3692" s="131">
        <v>100810</v>
      </c>
      <c r="B3692" s="131" t="s">
        <v>4879</v>
      </c>
      <c r="C3692" s="131" t="s">
        <v>3</v>
      </c>
      <c r="D3692" s="132">
        <v>54.07</v>
      </c>
    </row>
    <row r="3693" spans="1:4" x14ac:dyDescent="0.25">
      <c r="A3693" s="131">
        <v>101918</v>
      </c>
      <c r="B3693" s="131" t="s">
        <v>4458</v>
      </c>
      <c r="C3693" s="131" t="s">
        <v>3</v>
      </c>
      <c r="D3693" s="132">
        <v>211.29</v>
      </c>
    </row>
    <row r="3694" spans="1:4" x14ac:dyDescent="0.25">
      <c r="A3694" s="131">
        <v>101919</v>
      </c>
      <c r="B3694" s="131" t="s">
        <v>4459</v>
      </c>
      <c r="C3694" s="131" t="s">
        <v>15645</v>
      </c>
      <c r="D3694" s="132">
        <v>407.46</v>
      </c>
    </row>
    <row r="3695" spans="1:4" x14ac:dyDescent="0.25">
      <c r="A3695" s="131">
        <v>101920</v>
      </c>
      <c r="B3695" s="131" t="s">
        <v>4460</v>
      </c>
      <c r="C3695" s="131" t="s">
        <v>15645</v>
      </c>
      <c r="D3695" s="132">
        <v>193.51</v>
      </c>
    </row>
    <row r="3696" spans="1:4" x14ac:dyDescent="0.25">
      <c r="A3696" s="131">
        <v>101921</v>
      </c>
      <c r="B3696" s="131" t="s">
        <v>4461</v>
      </c>
      <c r="C3696" s="131" t="s">
        <v>15645</v>
      </c>
      <c r="D3696" s="132">
        <v>221.06</v>
      </c>
    </row>
    <row r="3697" spans="1:4" x14ac:dyDescent="0.25">
      <c r="A3697" s="131">
        <v>101922</v>
      </c>
      <c r="B3697" s="131" t="s">
        <v>4462</v>
      </c>
      <c r="C3697" s="131" t="s">
        <v>15645</v>
      </c>
      <c r="D3697" s="132">
        <v>221.06</v>
      </c>
    </row>
    <row r="3698" spans="1:4" x14ac:dyDescent="0.25">
      <c r="A3698" s="131">
        <v>101923</v>
      </c>
      <c r="B3698" s="131" t="s">
        <v>4463</v>
      </c>
      <c r="C3698" s="131" t="s">
        <v>15645</v>
      </c>
      <c r="D3698" s="132">
        <v>221.06</v>
      </c>
    </row>
    <row r="3699" spans="1:4" x14ac:dyDescent="0.25">
      <c r="A3699" s="131">
        <v>101924</v>
      </c>
      <c r="B3699" s="131" t="s">
        <v>4464</v>
      </c>
      <c r="C3699" s="131" t="s">
        <v>15645</v>
      </c>
      <c r="D3699" s="132">
        <v>181.99</v>
      </c>
    </row>
    <row r="3700" spans="1:4" x14ac:dyDescent="0.25">
      <c r="A3700" s="131">
        <v>101925</v>
      </c>
      <c r="B3700" s="131" t="s">
        <v>4465</v>
      </c>
      <c r="C3700" s="131" t="s">
        <v>15645</v>
      </c>
      <c r="D3700" s="132">
        <v>304.64</v>
      </c>
    </row>
    <row r="3701" spans="1:4" x14ac:dyDescent="0.25">
      <c r="A3701" s="131">
        <v>101926</v>
      </c>
      <c r="B3701" s="131" t="s">
        <v>4466</v>
      </c>
      <c r="C3701" s="131" t="s">
        <v>15645</v>
      </c>
      <c r="D3701" s="132">
        <v>392.65</v>
      </c>
    </row>
    <row r="3702" spans="1:4" x14ac:dyDescent="0.25">
      <c r="A3702" s="131">
        <v>101927</v>
      </c>
      <c r="B3702" s="131" t="s">
        <v>4467</v>
      </c>
      <c r="C3702" s="131" t="s">
        <v>3</v>
      </c>
      <c r="D3702" s="132">
        <v>196.84</v>
      </c>
    </row>
    <row r="3703" spans="1:4" x14ac:dyDescent="0.25">
      <c r="A3703" s="131">
        <v>101928</v>
      </c>
      <c r="B3703" s="131" t="s">
        <v>4468</v>
      </c>
      <c r="C3703" s="131" t="s">
        <v>15645</v>
      </c>
      <c r="D3703" s="132">
        <v>412.99</v>
      </c>
    </row>
    <row r="3704" spans="1:4" x14ac:dyDescent="0.25">
      <c r="A3704" s="131">
        <v>101929</v>
      </c>
      <c r="B3704" s="131" t="s">
        <v>4469</v>
      </c>
      <c r="C3704" s="131" t="s">
        <v>15645</v>
      </c>
      <c r="D3704" s="132">
        <v>199.04</v>
      </c>
    </row>
    <row r="3705" spans="1:4" x14ac:dyDescent="0.25">
      <c r="A3705" s="131">
        <v>101930</v>
      </c>
      <c r="B3705" s="131" t="s">
        <v>4470</v>
      </c>
      <c r="C3705" s="131" t="s">
        <v>15645</v>
      </c>
      <c r="D3705" s="132">
        <v>226.59</v>
      </c>
    </row>
    <row r="3706" spans="1:4" x14ac:dyDescent="0.25">
      <c r="A3706" s="131">
        <v>101931</v>
      </c>
      <c r="B3706" s="131" t="s">
        <v>4471</v>
      </c>
      <c r="C3706" s="131" t="s">
        <v>15645</v>
      </c>
      <c r="D3706" s="132">
        <v>226.59</v>
      </c>
    </row>
    <row r="3707" spans="1:4" x14ac:dyDescent="0.25">
      <c r="A3707" s="131">
        <v>101932</v>
      </c>
      <c r="B3707" s="131" t="s">
        <v>4472</v>
      </c>
      <c r="C3707" s="131" t="s">
        <v>15645</v>
      </c>
      <c r="D3707" s="132">
        <v>226.59</v>
      </c>
    </row>
    <row r="3708" spans="1:4" x14ac:dyDescent="0.25">
      <c r="A3708" s="131">
        <v>101933</v>
      </c>
      <c r="B3708" s="131" t="s">
        <v>4473</v>
      </c>
      <c r="C3708" s="131" t="s">
        <v>15645</v>
      </c>
      <c r="D3708" s="132">
        <v>187.52</v>
      </c>
    </row>
    <row r="3709" spans="1:4" x14ac:dyDescent="0.25">
      <c r="A3709" s="131">
        <v>101934</v>
      </c>
      <c r="B3709" s="131" t="s">
        <v>4474</v>
      </c>
      <c r="C3709" s="131" t="s">
        <v>15645</v>
      </c>
      <c r="D3709" s="132">
        <v>312.94</v>
      </c>
    </row>
    <row r="3710" spans="1:4" x14ac:dyDescent="0.25">
      <c r="A3710" s="131">
        <v>101935</v>
      </c>
      <c r="B3710" s="131" t="s">
        <v>4475</v>
      </c>
      <c r="C3710" s="131" t="s">
        <v>15645</v>
      </c>
      <c r="D3710" s="132">
        <v>403.72</v>
      </c>
    </row>
    <row r="3711" spans="1:4" x14ac:dyDescent="0.25">
      <c r="A3711" s="131">
        <v>103802</v>
      </c>
      <c r="B3711" s="131" t="s">
        <v>14303</v>
      </c>
      <c r="C3711" s="131" t="s">
        <v>3</v>
      </c>
      <c r="D3711" s="132">
        <v>38.229999999999997</v>
      </c>
    </row>
    <row r="3712" spans="1:4" x14ac:dyDescent="0.25">
      <c r="A3712" s="131">
        <v>103803</v>
      </c>
      <c r="B3712" s="131" t="s">
        <v>14304</v>
      </c>
      <c r="C3712" s="131" t="s">
        <v>3</v>
      </c>
      <c r="D3712" s="132">
        <v>65.72</v>
      </c>
    </row>
    <row r="3713" spans="1:4" x14ac:dyDescent="0.25">
      <c r="A3713" s="131">
        <v>103804</v>
      </c>
      <c r="B3713" s="131" t="s">
        <v>14305</v>
      </c>
      <c r="C3713" s="131" t="s">
        <v>3</v>
      </c>
      <c r="D3713" s="132">
        <v>79.44</v>
      </c>
    </row>
    <row r="3714" spans="1:4" x14ac:dyDescent="0.25">
      <c r="A3714" s="131">
        <v>103835</v>
      </c>
      <c r="B3714" s="131" t="s">
        <v>14306</v>
      </c>
      <c r="C3714" s="131" t="s">
        <v>3</v>
      </c>
      <c r="D3714" s="132">
        <v>59.75</v>
      </c>
    </row>
    <row r="3715" spans="1:4" x14ac:dyDescent="0.25">
      <c r="A3715" s="131">
        <v>103836</v>
      </c>
      <c r="B3715" s="131" t="s">
        <v>14307</v>
      </c>
      <c r="C3715" s="131" t="s">
        <v>3</v>
      </c>
      <c r="D3715" s="132">
        <v>92.74</v>
      </c>
    </row>
    <row r="3716" spans="1:4" x14ac:dyDescent="0.25">
      <c r="A3716" s="131">
        <v>103837</v>
      </c>
      <c r="B3716" s="131" t="s">
        <v>14308</v>
      </c>
      <c r="C3716" s="131" t="s">
        <v>3</v>
      </c>
      <c r="D3716" s="132">
        <v>116.9</v>
      </c>
    </row>
    <row r="3717" spans="1:4" x14ac:dyDescent="0.25">
      <c r="A3717" s="131">
        <v>103868</v>
      </c>
      <c r="B3717" s="131" t="s">
        <v>14309</v>
      </c>
      <c r="C3717" s="131" t="s">
        <v>3</v>
      </c>
      <c r="D3717" s="132">
        <v>47.79</v>
      </c>
    </row>
    <row r="3718" spans="1:4" x14ac:dyDescent="0.25">
      <c r="A3718" s="131">
        <v>103869</v>
      </c>
      <c r="B3718" s="131" t="s">
        <v>14310</v>
      </c>
      <c r="C3718" s="131" t="s">
        <v>3</v>
      </c>
      <c r="D3718" s="132">
        <v>72.42</v>
      </c>
    </row>
    <row r="3719" spans="1:4" x14ac:dyDescent="0.25">
      <c r="A3719" s="131">
        <v>103870</v>
      </c>
      <c r="B3719" s="131" t="s">
        <v>14311</v>
      </c>
      <c r="C3719" s="131" t="s">
        <v>3</v>
      </c>
      <c r="D3719" s="132">
        <v>88.95</v>
      </c>
    </row>
    <row r="3720" spans="1:4" x14ac:dyDescent="0.25">
      <c r="A3720" s="131">
        <v>103871</v>
      </c>
      <c r="B3720" s="131" t="s">
        <v>14312</v>
      </c>
      <c r="C3720" s="131" t="s">
        <v>3</v>
      </c>
      <c r="D3720" s="132">
        <v>60.77</v>
      </c>
    </row>
    <row r="3721" spans="1:4" x14ac:dyDescent="0.25">
      <c r="A3721" s="131">
        <v>103872</v>
      </c>
      <c r="B3721" s="131" t="s">
        <v>14313</v>
      </c>
      <c r="C3721" s="131" t="s">
        <v>3</v>
      </c>
      <c r="D3721" s="132">
        <v>132.93</v>
      </c>
    </row>
    <row r="3722" spans="1:4" x14ac:dyDescent="0.25">
      <c r="A3722" s="131">
        <v>103873</v>
      </c>
      <c r="B3722" s="131" t="s">
        <v>14314</v>
      </c>
      <c r="C3722" s="131" t="s">
        <v>3</v>
      </c>
      <c r="D3722" s="132">
        <v>151.93</v>
      </c>
    </row>
    <row r="3723" spans="1:4" x14ac:dyDescent="0.25">
      <c r="A3723" s="131">
        <v>103978</v>
      </c>
      <c r="B3723" s="131" t="s">
        <v>15136</v>
      </c>
      <c r="C3723" s="131" t="s">
        <v>3</v>
      </c>
      <c r="D3723" s="132">
        <v>25.84</v>
      </c>
    </row>
    <row r="3724" spans="1:4" x14ac:dyDescent="0.25">
      <c r="A3724" s="131">
        <v>103979</v>
      </c>
      <c r="B3724" s="131" t="s">
        <v>15137</v>
      </c>
      <c r="C3724" s="131" t="s">
        <v>3</v>
      </c>
      <c r="D3724" s="132">
        <v>29.42</v>
      </c>
    </row>
    <row r="3725" spans="1:4" x14ac:dyDescent="0.25">
      <c r="A3725" s="131">
        <v>104021</v>
      </c>
      <c r="B3725" s="131" t="s">
        <v>15138</v>
      </c>
      <c r="C3725" s="131" t="s">
        <v>3</v>
      </c>
      <c r="D3725" s="132">
        <v>66.03</v>
      </c>
    </row>
    <row r="3726" spans="1:4" x14ac:dyDescent="0.25">
      <c r="A3726" s="131">
        <v>104166</v>
      </c>
      <c r="B3726" s="131" t="s">
        <v>15139</v>
      </c>
      <c r="C3726" s="131" t="s">
        <v>3</v>
      </c>
      <c r="D3726" s="132">
        <v>76.319999999999993</v>
      </c>
    </row>
    <row r="3727" spans="1:4" x14ac:dyDescent="0.25">
      <c r="A3727" s="131">
        <v>104194</v>
      </c>
      <c r="B3727" s="131" t="s">
        <v>15775</v>
      </c>
      <c r="C3727" s="131" t="s">
        <v>3</v>
      </c>
      <c r="D3727" s="132">
        <v>20.43</v>
      </c>
    </row>
    <row r="3728" spans="1:4" x14ac:dyDescent="0.25">
      <c r="A3728" s="131">
        <v>104195</v>
      </c>
      <c r="B3728" s="131" t="s">
        <v>15776</v>
      </c>
      <c r="C3728" s="131" t="s">
        <v>3</v>
      </c>
      <c r="D3728" s="132">
        <v>21.7</v>
      </c>
    </row>
    <row r="3729" spans="1:4" x14ac:dyDescent="0.25">
      <c r="A3729" s="131">
        <v>104315</v>
      </c>
      <c r="B3729" s="131" t="s">
        <v>15777</v>
      </c>
      <c r="C3729" s="131" t="s">
        <v>3</v>
      </c>
      <c r="D3729" s="132">
        <v>15.58</v>
      </c>
    </row>
    <row r="3730" spans="1:4" x14ac:dyDescent="0.25">
      <c r="A3730" s="131">
        <v>104316</v>
      </c>
      <c r="B3730" s="131" t="s">
        <v>15778</v>
      </c>
      <c r="C3730" s="131" t="s">
        <v>3</v>
      </c>
      <c r="D3730" s="132">
        <v>22.73</v>
      </c>
    </row>
    <row r="3731" spans="1:4" x14ac:dyDescent="0.25">
      <c r="A3731" s="131">
        <v>89358</v>
      </c>
      <c r="B3731" s="131" t="s">
        <v>15140</v>
      </c>
      <c r="C3731" s="131" t="s">
        <v>15645</v>
      </c>
      <c r="D3731" s="132">
        <v>7.59</v>
      </c>
    </row>
    <row r="3732" spans="1:4" x14ac:dyDescent="0.25">
      <c r="A3732" s="131">
        <v>89359</v>
      </c>
      <c r="B3732" s="131" t="s">
        <v>15141</v>
      </c>
      <c r="C3732" s="131" t="s">
        <v>15645</v>
      </c>
      <c r="D3732" s="132">
        <v>8.14</v>
      </c>
    </row>
    <row r="3733" spans="1:4" x14ac:dyDescent="0.25">
      <c r="A3733" s="131">
        <v>89360</v>
      </c>
      <c r="B3733" s="131" t="s">
        <v>15142</v>
      </c>
      <c r="C3733" s="131" t="s">
        <v>15645</v>
      </c>
      <c r="D3733" s="132">
        <v>9.14</v>
      </c>
    </row>
    <row r="3734" spans="1:4" x14ac:dyDescent="0.25">
      <c r="A3734" s="131">
        <v>89361</v>
      </c>
      <c r="B3734" s="131" t="s">
        <v>15143</v>
      </c>
      <c r="C3734" s="131" t="s">
        <v>15645</v>
      </c>
      <c r="D3734" s="132">
        <v>9.2200000000000006</v>
      </c>
    </row>
    <row r="3735" spans="1:4" x14ac:dyDescent="0.25">
      <c r="A3735" s="131">
        <v>89362</v>
      </c>
      <c r="B3735" s="131" t="s">
        <v>15144</v>
      </c>
      <c r="C3735" s="131" t="s">
        <v>15645</v>
      </c>
      <c r="D3735" s="132">
        <v>8.99</v>
      </c>
    </row>
    <row r="3736" spans="1:4" x14ac:dyDescent="0.25">
      <c r="A3736" s="131">
        <v>89363</v>
      </c>
      <c r="B3736" s="131" t="s">
        <v>15145</v>
      </c>
      <c r="C3736" s="131" t="s">
        <v>15645</v>
      </c>
      <c r="D3736" s="132">
        <v>9.7899999999999991</v>
      </c>
    </row>
    <row r="3737" spans="1:4" x14ac:dyDescent="0.25">
      <c r="A3737" s="131">
        <v>89364</v>
      </c>
      <c r="B3737" s="131" t="s">
        <v>15146</v>
      </c>
      <c r="C3737" s="131" t="s">
        <v>15645</v>
      </c>
      <c r="D3737" s="132">
        <v>11.3</v>
      </c>
    </row>
    <row r="3738" spans="1:4" x14ac:dyDescent="0.25">
      <c r="A3738" s="131">
        <v>89365</v>
      </c>
      <c r="B3738" s="131" t="s">
        <v>15147</v>
      </c>
      <c r="C3738" s="131" t="s">
        <v>15645</v>
      </c>
      <c r="D3738" s="132">
        <v>10.76</v>
      </c>
    </row>
    <row r="3739" spans="1:4" x14ac:dyDescent="0.25">
      <c r="A3739" s="131">
        <v>89366</v>
      </c>
      <c r="B3739" s="131" t="s">
        <v>15148</v>
      </c>
      <c r="C3739" s="131" t="s">
        <v>15645</v>
      </c>
      <c r="D3739" s="132">
        <v>15.86</v>
      </c>
    </row>
    <row r="3740" spans="1:4" x14ac:dyDescent="0.25">
      <c r="A3740" s="131">
        <v>89367</v>
      </c>
      <c r="B3740" s="131" t="s">
        <v>15149</v>
      </c>
      <c r="C3740" s="131" t="s">
        <v>15645</v>
      </c>
      <c r="D3740" s="132">
        <v>12.47</v>
      </c>
    </row>
    <row r="3741" spans="1:4" x14ac:dyDescent="0.25">
      <c r="A3741" s="131">
        <v>89368</v>
      </c>
      <c r="B3741" s="131" t="s">
        <v>15150</v>
      </c>
      <c r="C3741" s="131" t="s">
        <v>15645</v>
      </c>
      <c r="D3741" s="132">
        <v>14.23</v>
      </c>
    </row>
    <row r="3742" spans="1:4" x14ac:dyDescent="0.25">
      <c r="A3742" s="131">
        <v>89369</v>
      </c>
      <c r="B3742" s="131" t="s">
        <v>15151</v>
      </c>
      <c r="C3742" s="131" t="s">
        <v>15645</v>
      </c>
      <c r="D3742" s="132">
        <v>16.600000000000001</v>
      </c>
    </row>
    <row r="3743" spans="1:4" x14ac:dyDescent="0.25">
      <c r="A3743" s="131">
        <v>89370</v>
      </c>
      <c r="B3743" s="131" t="s">
        <v>15152</v>
      </c>
      <c r="C3743" s="131" t="s">
        <v>15645</v>
      </c>
      <c r="D3743" s="132">
        <v>14.56</v>
      </c>
    </row>
    <row r="3744" spans="1:4" x14ac:dyDescent="0.25">
      <c r="A3744" s="131">
        <v>89371</v>
      </c>
      <c r="B3744" s="131" t="s">
        <v>15153</v>
      </c>
      <c r="C3744" s="131" t="s">
        <v>15645</v>
      </c>
      <c r="D3744" s="132">
        <v>5.68</v>
      </c>
    </row>
    <row r="3745" spans="1:4" x14ac:dyDescent="0.25">
      <c r="A3745" s="131">
        <v>89372</v>
      </c>
      <c r="B3745" s="131" t="s">
        <v>15154</v>
      </c>
      <c r="C3745" s="131" t="s">
        <v>15645</v>
      </c>
      <c r="D3745" s="132">
        <v>15.74</v>
      </c>
    </row>
    <row r="3746" spans="1:4" x14ac:dyDescent="0.25">
      <c r="A3746" s="131">
        <v>89373</v>
      </c>
      <c r="B3746" s="131" t="s">
        <v>15155</v>
      </c>
      <c r="C3746" s="131" t="s">
        <v>15645</v>
      </c>
      <c r="D3746" s="132">
        <v>6.79</v>
      </c>
    </row>
    <row r="3747" spans="1:4" x14ac:dyDescent="0.25">
      <c r="A3747" s="131">
        <v>89374</v>
      </c>
      <c r="B3747" s="131" t="s">
        <v>15156</v>
      </c>
      <c r="C3747" s="131" t="s">
        <v>15645</v>
      </c>
      <c r="D3747" s="132">
        <v>9.83</v>
      </c>
    </row>
    <row r="3748" spans="1:4" x14ac:dyDescent="0.25">
      <c r="A3748" s="131">
        <v>89375</v>
      </c>
      <c r="B3748" s="131" t="s">
        <v>15157</v>
      </c>
      <c r="C3748" s="131" t="s">
        <v>15645</v>
      </c>
      <c r="D3748" s="132">
        <v>11.67</v>
      </c>
    </row>
    <row r="3749" spans="1:4" x14ac:dyDescent="0.25">
      <c r="A3749" s="131">
        <v>89376</v>
      </c>
      <c r="B3749" s="131" t="s">
        <v>15158</v>
      </c>
      <c r="C3749" s="131" t="s">
        <v>15645</v>
      </c>
      <c r="D3749" s="132">
        <v>5.38</v>
      </c>
    </row>
    <row r="3750" spans="1:4" x14ac:dyDescent="0.25">
      <c r="A3750" s="131">
        <v>89377</v>
      </c>
      <c r="B3750" s="131" t="s">
        <v>15159</v>
      </c>
      <c r="C3750" s="131" t="s">
        <v>15645</v>
      </c>
      <c r="D3750" s="132">
        <v>9.93</v>
      </c>
    </row>
    <row r="3751" spans="1:4" x14ac:dyDescent="0.25">
      <c r="A3751" s="131">
        <v>89378</v>
      </c>
      <c r="B3751" s="131" t="s">
        <v>15160</v>
      </c>
      <c r="C3751" s="131" t="s">
        <v>15645</v>
      </c>
      <c r="D3751" s="132">
        <v>6.66</v>
      </c>
    </row>
    <row r="3752" spans="1:4" x14ac:dyDescent="0.25">
      <c r="A3752" s="131">
        <v>89379</v>
      </c>
      <c r="B3752" s="131" t="s">
        <v>994</v>
      </c>
      <c r="C3752" s="131" t="s">
        <v>15645</v>
      </c>
      <c r="D3752" s="132">
        <v>18.45</v>
      </c>
    </row>
    <row r="3753" spans="1:4" x14ac:dyDescent="0.25">
      <c r="A3753" s="131">
        <v>89380</v>
      </c>
      <c r="B3753" s="131" t="s">
        <v>15161</v>
      </c>
      <c r="C3753" s="131" t="s">
        <v>15645</v>
      </c>
      <c r="D3753" s="132">
        <v>9.65</v>
      </c>
    </row>
    <row r="3754" spans="1:4" x14ac:dyDescent="0.25">
      <c r="A3754" s="131">
        <v>89381</v>
      </c>
      <c r="B3754" s="131" t="s">
        <v>15162</v>
      </c>
      <c r="C3754" s="131" t="s">
        <v>15645</v>
      </c>
      <c r="D3754" s="132">
        <v>12.08</v>
      </c>
    </row>
    <row r="3755" spans="1:4" x14ac:dyDescent="0.25">
      <c r="A3755" s="131">
        <v>89382</v>
      </c>
      <c r="B3755" s="131" t="s">
        <v>15163</v>
      </c>
      <c r="C3755" s="131" t="s">
        <v>15645</v>
      </c>
      <c r="D3755" s="132">
        <v>14</v>
      </c>
    </row>
    <row r="3756" spans="1:4" x14ac:dyDescent="0.25">
      <c r="A3756" s="131">
        <v>89383</v>
      </c>
      <c r="B3756" s="131" t="s">
        <v>15164</v>
      </c>
      <c r="C3756" s="131" t="s">
        <v>15645</v>
      </c>
      <c r="D3756" s="132">
        <v>6.27</v>
      </c>
    </row>
    <row r="3757" spans="1:4" x14ac:dyDescent="0.25">
      <c r="A3757" s="131">
        <v>89384</v>
      </c>
      <c r="B3757" s="131" t="s">
        <v>15165</v>
      </c>
      <c r="C3757" s="131" t="s">
        <v>15645</v>
      </c>
      <c r="D3757" s="132">
        <v>12.66</v>
      </c>
    </row>
    <row r="3758" spans="1:4" x14ac:dyDescent="0.25">
      <c r="A3758" s="131">
        <v>89385</v>
      </c>
      <c r="B3758" s="131" t="s">
        <v>15166</v>
      </c>
      <c r="C3758" s="131" t="s">
        <v>15645</v>
      </c>
      <c r="D3758" s="132">
        <v>6.91</v>
      </c>
    </row>
    <row r="3759" spans="1:4" x14ac:dyDescent="0.25">
      <c r="A3759" s="131">
        <v>89386</v>
      </c>
      <c r="B3759" s="131" t="s">
        <v>15167</v>
      </c>
      <c r="C3759" s="131" t="s">
        <v>15645</v>
      </c>
      <c r="D3759" s="132">
        <v>9.15</v>
      </c>
    </row>
    <row r="3760" spans="1:4" x14ac:dyDescent="0.25">
      <c r="A3760" s="131">
        <v>89387</v>
      </c>
      <c r="B3760" s="131" t="s">
        <v>15168</v>
      </c>
      <c r="C3760" s="131" t="s">
        <v>15645</v>
      </c>
      <c r="D3760" s="132">
        <v>29.53</v>
      </c>
    </row>
    <row r="3761" spans="1:4" x14ac:dyDescent="0.25">
      <c r="A3761" s="131">
        <v>89389</v>
      </c>
      <c r="B3761" s="131" t="s">
        <v>15169</v>
      </c>
      <c r="C3761" s="131" t="s">
        <v>15645</v>
      </c>
      <c r="D3761" s="132">
        <v>11.08</v>
      </c>
    </row>
    <row r="3762" spans="1:4" x14ac:dyDescent="0.25">
      <c r="A3762" s="131">
        <v>89390</v>
      </c>
      <c r="B3762" s="131" t="s">
        <v>15170</v>
      </c>
      <c r="C3762" s="131" t="s">
        <v>15645</v>
      </c>
      <c r="D3762" s="132">
        <v>20.88</v>
      </c>
    </row>
    <row r="3763" spans="1:4" x14ac:dyDescent="0.25">
      <c r="A3763" s="131">
        <v>89391</v>
      </c>
      <c r="B3763" s="131" t="s">
        <v>15171</v>
      </c>
      <c r="C3763" s="131" t="s">
        <v>15645</v>
      </c>
      <c r="D3763" s="132">
        <v>8.3000000000000007</v>
      </c>
    </row>
    <row r="3764" spans="1:4" x14ac:dyDescent="0.25">
      <c r="A3764" s="131">
        <v>89392</v>
      </c>
      <c r="B3764" s="131" t="s">
        <v>15172</v>
      </c>
      <c r="C3764" s="131" t="s">
        <v>15645</v>
      </c>
      <c r="D3764" s="132">
        <v>23.99</v>
      </c>
    </row>
    <row r="3765" spans="1:4" x14ac:dyDescent="0.25">
      <c r="A3765" s="131">
        <v>89393</v>
      </c>
      <c r="B3765" s="131" t="s">
        <v>15173</v>
      </c>
      <c r="C3765" s="131" t="s">
        <v>15645</v>
      </c>
      <c r="D3765" s="132">
        <v>10.49</v>
      </c>
    </row>
    <row r="3766" spans="1:4" x14ac:dyDescent="0.25">
      <c r="A3766" s="131">
        <v>89394</v>
      </c>
      <c r="B3766" s="131" t="s">
        <v>15174</v>
      </c>
      <c r="C3766" s="131" t="s">
        <v>15645</v>
      </c>
      <c r="D3766" s="132">
        <v>18.12</v>
      </c>
    </row>
    <row r="3767" spans="1:4" x14ac:dyDescent="0.25">
      <c r="A3767" s="131">
        <v>89395</v>
      </c>
      <c r="B3767" s="131" t="s">
        <v>15175</v>
      </c>
      <c r="C3767" s="131" t="s">
        <v>15645</v>
      </c>
      <c r="D3767" s="132">
        <v>12.4</v>
      </c>
    </row>
    <row r="3768" spans="1:4" x14ac:dyDescent="0.25">
      <c r="A3768" s="131">
        <v>89396</v>
      </c>
      <c r="B3768" s="131" t="s">
        <v>15176</v>
      </c>
      <c r="C3768" s="131" t="s">
        <v>15645</v>
      </c>
      <c r="D3768" s="132">
        <v>19.86</v>
      </c>
    </row>
    <row r="3769" spans="1:4" x14ac:dyDescent="0.25">
      <c r="A3769" s="131">
        <v>89397</v>
      </c>
      <c r="B3769" s="131" t="s">
        <v>15177</v>
      </c>
      <c r="C3769" s="131" t="s">
        <v>15645</v>
      </c>
      <c r="D3769" s="132">
        <v>14.21</v>
      </c>
    </row>
    <row r="3770" spans="1:4" x14ac:dyDescent="0.25">
      <c r="A3770" s="131">
        <v>89398</v>
      </c>
      <c r="B3770" s="131" t="s">
        <v>15178</v>
      </c>
      <c r="C3770" s="131" t="s">
        <v>15645</v>
      </c>
      <c r="D3770" s="132">
        <v>17.41</v>
      </c>
    </row>
    <row r="3771" spans="1:4" x14ac:dyDescent="0.25">
      <c r="A3771" s="131">
        <v>89399</v>
      </c>
      <c r="B3771" s="131" t="s">
        <v>15179</v>
      </c>
      <c r="C3771" s="131" t="s">
        <v>15645</v>
      </c>
      <c r="D3771" s="132">
        <v>24.14</v>
      </c>
    </row>
    <row r="3772" spans="1:4" x14ac:dyDescent="0.25">
      <c r="A3772" s="131">
        <v>89400</v>
      </c>
      <c r="B3772" s="131" t="s">
        <v>15180</v>
      </c>
      <c r="C3772" s="131" t="s">
        <v>15645</v>
      </c>
      <c r="D3772" s="132">
        <v>19.2</v>
      </c>
    </row>
    <row r="3773" spans="1:4" x14ac:dyDescent="0.25">
      <c r="A3773" s="131">
        <v>89404</v>
      </c>
      <c r="B3773" s="131" t="s">
        <v>15181</v>
      </c>
      <c r="C3773" s="131" t="s">
        <v>15645</v>
      </c>
      <c r="D3773" s="132">
        <v>6.91</v>
      </c>
    </row>
    <row r="3774" spans="1:4" x14ac:dyDescent="0.25">
      <c r="A3774" s="131">
        <v>89405</v>
      </c>
      <c r="B3774" s="131" t="s">
        <v>15182</v>
      </c>
      <c r="C3774" s="131" t="s">
        <v>15645</v>
      </c>
      <c r="D3774" s="132">
        <v>7.46</v>
      </c>
    </row>
    <row r="3775" spans="1:4" x14ac:dyDescent="0.25">
      <c r="A3775" s="131">
        <v>89406</v>
      </c>
      <c r="B3775" s="131" t="s">
        <v>15183</v>
      </c>
      <c r="C3775" s="131" t="s">
        <v>15645</v>
      </c>
      <c r="D3775" s="132">
        <v>8.4600000000000009</v>
      </c>
    </row>
    <row r="3776" spans="1:4" x14ac:dyDescent="0.25">
      <c r="A3776" s="131">
        <v>89407</v>
      </c>
      <c r="B3776" s="131" t="s">
        <v>15184</v>
      </c>
      <c r="C3776" s="131" t="s">
        <v>15645</v>
      </c>
      <c r="D3776" s="132">
        <v>8.5399999999999991</v>
      </c>
    </row>
    <row r="3777" spans="1:4" x14ac:dyDescent="0.25">
      <c r="A3777" s="131">
        <v>89408</v>
      </c>
      <c r="B3777" s="131" t="s">
        <v>15185</v>
      </c>
      <c r="C3777" s="131" t="s">
        <v>15645</v>
      </c>
      <c r="D3777" s="132">
        <v>8.1999999999999993</v>
      </c>
    </row>
    <row r="3778" spans="1:4" x14ac:dyDescent="0.25">
      <c r="A3778" s="131">
        <v>89409</v>
      </c>
      <c r="B3778" s="131" t="s">
        <v>15186</v>
      </c>
      <c r="C3778" s="131" t="s">
        <v>15645</v>
      </c>
      <c r="D3778" s="132">
        <v>9</v>
      </c>
    </row>
    <row r="3779" spans="1:4" x14ac:dyDescent="0.25">
      <c r="A3779" s="131">
        <v>89410</v>
      </c>
      <c r="B3779" s="131" t="s">
        <v>15187</v>
      </c>
      <c r="C3779" s="131" t="s">
        <v>15645</v>
      </c>
      <c r="D3779" s="132">
        <v>10.51</v>
      </c>
    </row>
    <row r="3780" spans="1:4" x14ac:dyDescent="0.25">
      <c r="A3780" s="131">
        <v>89411</v>
      </c>
      <c r="B3780" s="131" t="s">
        <v>15188</v>
      </c>
      <c r="C3780" s="131" t="s">
        <v>15645</v>
      </c>
      <c r="D3780" s="132">
        <v>9.9700000000000006</v>
      </c>
    </row>
    <row r="3781" spans="1:4" x14ac:dyDescent="0.25">
      <c r="A3781" s="131">
        <v>89412</v>
      </c>
      <c r="B3781" s="131" t="s">
        <v>15189</v>
      </c>
      <c r="C3781" s="131" t="s">
        <v>15645</v>
      </c>
      <c r="D3781" s="132">
        <v>9.3699999999999992</v>
      </c>
    </row>
    <row r="3782" spans="1:4" x14ac:dyDescent="0.25">
      <c r="A3782" s="131">
        <v>89413</v>
      </c>
      <c r="B3782" s="131" t="s">
        <v>15190</v>
      </c>
      <c r="C3782" s="131" t="s">
        <v>15645</v>
      </c>
      <c r="D3782" s="132">
        <v>11.54</v>
      </c>
    </row>
    <row r="3783" spans="1:4" x14ac:dyDescent="0.25">
      <c r="A3783" s="131">
        <v>89414</v>
      </c>
      <c r="B3783" s="131" t="s">
        <v>15191</v>
      </c>
      <c r="C3783" s="131" t="s">
        <v>15645</v>
      </c>
      <c r="D3783" s="132">
        <v>13.3</v>
      </c>
    </row>
    <row r="3784" spans="1:4" x14ac:dyDescent="0.25">
      <c r="A3784" s="131">
        <v>89415</v>
      </c>
      <c r="B3784" s="131" t="s">
        <v>15192</v>
      </c>
      <c r="C3784" s="131" t="s">
        <v>15645</v>
      </c>
      <c r="D3784" s="132">
        <v>15.67</v>
      </c>
    </row>
    <row r="3785" spans="1:4" x14ac:dyDescent="0.25">
      <c r="A3785" s="131">
        <v>89416</v>
      </c>
      <c r="B3785" s="131" t="s">
        <v>15193</v>
      </c>
      <c r="C3785" s="131" t="s">
        <v>15645</v>
      </c>
      <c r="D3785" s="132">
        <v>13.63</v>
      </c>
    </row>
    <row r="3786" spans="1:4" x14ac:dyDescent="0.25">
      <c r="A3786" s="131">
        <v>89417</v>
      </c>
      <c r="B3786" s="131" t="s">
        <v>15194</v>
      </c>
      <c r="C3786" s="131" t="s">
        <v>15645</v>
      </c>
      <c r="D3786" s="132">
        <v>5.22</v>
      </c>
    </row>
    <row r="3787" spans="1:4" x14ac:dyDescent="0.25">
      <c r="A3787" s="131">
        <v>89418</v>
      </c>
      <c r="B3787" s="131" t="s">
        <v>15195</v>
      </c>
      <c r="C3787" s="131" t="s">
        <v>15645</v>
      </c>
      <c r="D3787" s="132">
        <v>15.28</v>
      </c>
    </row>
    <row r="3788" spans="1:4" x14ac:dyDescent="0.25">
      <c r="A3788" s="131">
        <v>89419</v>
      </c>
      <c r="B3788" s="131" t="s">
        <v>15196</v>
      </c>
      <c r="C3788" s="131" t="s">
        <v>15645</v>
      </c>
      <c r="D3788" s="132">
        <v>6.31</v>
      </c>
    </row>
    <row r="3789" spans="1:4" x14ac:dyDescent="0.25">
      <c r="A3789" s="131">
        <v>89421</v>
      </c>
      <c r="B3789" s="131" t="s">
        <v>15197</v>
      </c>
      <c r="C3789" s="131" t="s">
        <v>15645</v>
      </c>
      <c r="D3789" s="132">
        <v>11.21</v>
      </c>
    </row>
    <row r="3790" spans="1:4" x14ac:dyDescent="0.25">
      <c r="A3790" s="131">
        <v>89423</v>
      </c>
      <c r="B3790" s="131" t="s">
        <v>15198</v>
      </c>
      <c r="C3790" s="131" t="s">
        <v>15645</v>
      </c>
      <c r="D3790" s="132">
        <v>9.4700000000000006</v>
      </c>
    </row>
    <row r="3791" spans="1:4" x14ac:dyDescent="0.25">
      <c r="A3791" s="131">
        <v>89424</v>
      </c>
      <c r="B3791" s="131" t="s">
        <v>15199</v>
      </c>
      <c r="C3791" s="131" t="s">
        <v>15645</v>
      </c>
      <c r="D3791" s="132">
        <v>6.14</v>
      </c>
    </row>
    <row r="3792" spans="1:4" x14ac:dyDescent="0.25">
      <c r="A3792" s="131">
        <v>89425</v>
      </c>
      <c r="B3792" s="131" t="s">
        <v>15200</v>
      </c>
      <c r="C3792" s="131" t="s">
        <v>15645</v>
      </c>
      <c r="D3792" s="132">
        <v>17.93</v>
      </c>
    </row>
    <row r="3793" spans="1:4" x14ac:dyDescent="0.25">
      <c r="A3793" s="131">
        <v>89426</v>
      </c>
      <c r="B3793" s="131" t="s">
        <v>15201</v>
      </c>
      <c r="C3793" s="131" t="s">
        <v>15645</v>
      </c>
      <c r="D3793" s="132">
        <v>9.08</v>
      </c>
    </row>
    <row r="3794" spans="1:4" x14ac:dyDescent="0.25">
      <c r="A3794" s="131">
        <v>89427</v>
      </c>
      <c r="B3794" s="131" t="s">
        <v>15202</v>
      </c>
      <c r="C3794" s="131" t="s">
        <v>15645</v>
      </c>
      <c r="D3794" s="132">
        <v>11.6</v>
      </c>
    </row>
    <row r="3795" spans="1:4" x14ac:dyDescent="0.25">
      <c r="A3795" s="131">
        <v>89428</v>
      </c>
      <c r="B3795" s="131" t="s">
        <v>15203</v>
      </c>
      <c r="C3795" s="131" t="s">
        <v>15645</v>
      </c>
      <c r="D3795" s="132">
        <v>13.48</v>
      </c>
    </row>
    <row r="3796" spans="1:4" x14ac:dyDescent="0.25">
      <c r="A3796" s="131">
        <v>89429</v>
      </c>
      <c r="B3796" s="131" t="s">
        <v>15204</v>
      </c>
      <c r="C3796" s="131" t="s">
        <v>15645</v>
      </c>
      <c r="D3796" s="132">
        <v>5.79</v>
      </c>
    </row>
    <row r="3797" spans="1:4" x14ac:dyDescent="0.25">
      <c r="A3797" s="131">
        <v>89430</v>
      </c>
      <c r="B3797" s="131" t="s">
        <v>15205</v>
      </c>
      <c r="C3797" s="131" t="s">
        <v>15645</v>
      </c>
      <c r="D3797" s="132">
        <v>12.14</v>
      </c>
    </row>
    <row r="3798" spans="1:4" x14ac:dyDescent="0.25">
      <c r="A3798" s="131">
        <v>89431</v>
      </c>
      <c r="B3798" s="131" t="s">
        <v>15206</v>
      </c>
      <c r="C3798" s="131" t="s">
        <v>15645</v>
      </c>
      <c r="D3798" s="132">
        <v>8.52</v>
      </c>
    </row>
    <row r="3799" spans="1:4" x14ac:dyDescent="0.25">
      <c r="A3799" s="131">
        <v>89432</v>
      </c>
      <c r="B3799" s="131" t="s">
        <v>15207</v>
      </c>
      <c r="C3799" s="131" t="s">
        <v>15645</v>
      </c>
      <c r="D3799" s="132">
        <v>28.9</v>
      </c>
    </row>
    <row r="3800" spans="1:4" x14ac:dyDescent="0.25">
      <c r="A3800" s="131">
        <v>89433</v>
      </c>
      <c r="B3800" s="131" t="s">
        <v>15208</v>
      </c>
      <c r="C3800" s="131" t="s">
        <v>15645</v>
      </c>
      <c r="D3800" s="132">
        <v>12.55</v>
      </c>
    </row>
    <row r="3801" spans="1:4" x14ac:dyDescent="0.25">
      <c r="A3801" s="131">
        <v>89434</v>
      </c>
      <c r="B3801" s="131" t="s">
        <v>15209</v>
      </c>
      <c r="C3801" s="131" t="s">
        <v>15645</v>
      </c>
      <c r="D3801" s="132">
        <v>10.51</v>
      </c>
    </row>
    <row r="3802" spans="1:4" x14ac:dyDescent="0.25">
      <c r="A3802" s="131">
        <v>89435</v>
      </c>
      <c r="B3802" s="131" t="s">
        <v>15210</v>
      </c>
      <c r="C3802" s="131" t="s">
        <v>15645</v>
      </c>
      <c r="D3802" s="132">
        <v>20.25</v>
      </c>
    </row>
    <row r="3803" spans="1:4" x14ac:dyDescent="0.25">
      <c r="A3803" s="131">
        <v>89436</v>
      </c>
      <c r="B3803" s="131" t="s">
        <v>15211</v>
      </c>
      <c r="C3803" s="131" t="s">
        <v>15645</v>
      </c>
      <c r="D3803" s="132">
        <v>7.73</v>
      </c>
    </row>
    <row r="3804" spans="1:4" x14ac:dyDescent="0.25">
      <c r="A3804" s="131">
        <v>89437</v>
      </c>
      <c r="B3804" s="131" t="s">
        <v>15212</v>
      </c>
      <c r="C3804" s="131" t="s">
        <v>15645</v>
      </c>
      <c r="D3804" s="132">
        <v>23.36</v>
      </c>
    </row>
    <row r="3805" spans="1:4" x14ac:dyDescent="0.25">
      <c r="A3805" s="131">
        <v>89438</v>
      </c>
      <c r="B3805" s="131" t="s">
        <v>15213</v>
      </c>
      <c r="C3805" s="131" t="s">
        <v>15645</v>
      </c>
      <c r="D3805" s="132">
        <v>9.6</v>
      </c>
    </row>
    <row r="3806" spans="1:4" x14ac:dyDescent="0.25">
      <c r="A3806" s="131">
        <v>89439</v>
      </c>
      <c r="B3806" s="131" t="s">
        <v>15214</v>
      </c>
      <c r="C3806" s="131" t="s">
        <v>15645</v>
      </c>
      <c r="D3806" s="132">
        <v>11.12</v>
      </c>
    </row>
    <row r="3807" spans="1:4" x14ac:dyDescent="0.25">
      <c r="A3807" s="131">
        <v>89440</v>
      </c>
      <c r="B3807" s="131" t="s">
        <v>15215</v>
      </c>
      <c r="C3807" s="131" t="s">
        <v>15645</v>
      </c>
      <c r="D3807" s="132">
        <v>11.37</v>
      </c>
    </row>
    <row r="3808" spans="1:4" x14ac:dyDescent="0.25">
      <c r="A3808" s="131">
        <v>89442</v>
      </c>
      <c r="B3808" s="131" t="s">
        <v>15216</v>
      </c>
      <c r="C3808" s="131" t="s">
        <v>15645</v>
      </c>
      <c r="D3808" s="132">
        <v>13.26</v>
      </c>
    </row>
    <row r="3809" spans="1:4" x14ac:dyDescent="0.25">
      <c r="A3809" s="131">
        <v>89443</v>
      </c>
      <c r="B3809" s="131" t="s">
        <v>15217</v>
      </c>
      <c r="C3809" s="131" t="s">
        <v>15645</v>
      </c>
      <c r="D3809" s="132">
        <v>16.170000000000002</v>
      </c>
    </row>
    <row r="3810" spans="1:4" x14ac:dyDescent="0.25">
      <c r="A3810" s="131">
        <v>89444</v>
      </c>
      <c r="B3810" s="131" t="s">
        <v>15218</v>
      </c>
      <c r="C3810" s="131" t="s">
        <v>15645</v>
      </c>
      <c r="D3810" s="132">
        <v>23.55</v>
      </c>
    </row>
    <row r="3811" spans="1:4" x14ac:dyDescent="0.25">
      <c r="A3811" s="131">
        <v>89445</v>
      </c>
      <c r="B3811" s="131" t="s">
        <v>15219</v>
      </c>
      <c r="C3811" s="131" t="s">
        <v>15645</v>
      </c>
      <c r="D3811" s="132">
        <v>18.079999999999998</v>
      </c>
    </row>
    <row r="3812" spans="1:4" x14ac:dyDescent="0.25">
      <c r="A3812" s="131">
        <v>89481</v>
      </c>
      <c r="B3812" s="131" t="s">
        <v>15220</v>
      </c>
      <c r="C3812" s="131" t="s">
        <v>15645</v>
      </c>
      <c r="D3812" s="132">
        <v>5.04</v>
      </c>
    </row>
    <row r="3813" spans="1:4" x14ac:dyDescent="0.25">
      <c r="A3813" s="131">
        <v>89485</v>
      </c>
      <c r="B3813" s="131" t="s">
        <v>15221</v>
      </c>
      <c r="C3813" s="131" t="s">
        <v>15645</v>
      </c>
      <c r="D3813" s="132">
        <v>5.84</v>
      </c>
    </row>
    <row r="3814" spans="1:4" x14ac:dyDescent="0.25">
      <c r="A3814" s="131">
        <v>89489</v>
      </c>
      <c r="B3814" s="131" t="s">
        <v>15222</v>
      </c>
      <c r="C3814" s="131" t="s">
        <v>15645</v>
      </c>
      <c r="D3814" s="132">
        <v>7.35</v>
      </c>
    </row>
    <row r="3815" spans="1:4" x14ac:dyDescent="0.25">
      <c r="A3815" s="131">
        <v>89490</v>
      </c>
      <c r="B3815" s="131" t="s">
        <v>15223</v>
      </c>
      <c r="C3815" s="131" t="s">
        <v>15645</v>
      </c>
      <c r="D3815" s="132">
        <v>6.81</v>
      </c>
    </row>
    <row r="3816" spans="1:4" x14ac:dyDescent="0.25">
      <c r="A3816" s="131">
        <v>89492</v>
      </c>
      <c r="B3816" s="131" t="s">
        <v>15224</v>
      </c>
      <c r="C3816" s="131" t="s">
        <v>15645</v>
      </c>
      <c r="D3816" s="132">
        <v>7.85</v>
      </c>
    </row>
    <row r="3817" spans="1:4" x14ac:dyDescent="0.25">
      <c r="A3817" s="131">
        <v>89493</v>
      </c>
      <c r="B3817" s="131" t="s">
        <v>15225</v>
      </c>
      <c r="C3817" s="131" t="s">
        <v>15645</v>
      </c>
      <c r="D3817" s="132">
        <v>9.61</v>
      </c>
    </row>
    <row r="3818" spans="1:4" x14ac:dyDescent="0.25">
      <c r="A3818" s="131">
        <v>89494</v>
      </c>
      <c r="B3818" s="131" t="s">
        <v>15226</v>
      </c>
      <c r="C3818" s="131" t="s">
        <v>15645</v>
      </c>
      <c r="D3818" s="132">
        <v>11.98</v>
      </c>
    </row>
    <row r="3819" spans="1:4" x14ac:dyDescent="0.25">
      <c r="A3819" s="131">
        <v>89496</v>
      </c>
      <c r="B3819" s="131" t="s">
        <v>15227</v>
      </c>
      <c r="C3819" s="131" t="s">
        <v>15645</v>
      </c>
      <c r="D3819" s="132">
        <v>9.94</v>
      </c>
    </row>
    <row r="3820" spans="1:4" x14ac:dyDescent="0.25">
      <c r="A3820" s="131">
        <v>89497</v>
      </c>
      <c r="B3820" s="131" t="s">
        <v>15228</v>
      </c>
      <c r="C3820" s="131" t="s">
        <v>15645</v>
      </c>
      <c r="D3820" s="132">
        <v>12.65</v>
      </c>
    </row>
    <row r="3821" spans="1:4" x14ac:dyDescent="0.25">
      <c r="A3821" s="131">
        <v>89498</v>
      </c>
      <c r="B3821" s="131" t="s">
        <v>15229</v>
      </c>
      <c r="C3821" s="131" t="s">
        <v>15645</v>
      </c>
      <c r="D3821" s="132">
        <v>12.71</v>
      </c>
    </row>
    <row r="3822" spans="1:4" x14ac:dyDescent="0.25">
      <c r="A3822" s="131">
        <v>89499</v>
      </c>
      <c r="B3822" s="131" t="s">
        <v>15230</v>
      </c>
      <c r="C3822" s="131" t="s">
        <v>15645</v>
      </c>
      <c r="D3822" s="132">
        <v>18.91</v>
      </c>
    </row>
    <row r="3823" spans="1:4" x14ac:dyDescent="0.25">
      <c r="A3823" s="131">
        <v>89500</v>
      </c>
      <c r="B3823" s="131" t="s">
        <v>15231</v>
      </c>
      <c r="C3823" s="131" t="s">
        <v>15645</v>
      </c>
      <c r="D3823" s="132">
        <v>12.16</v>
      </c>
    </row>
    <row r="3824" spans="1:4" x14ac:dyDescent="0.25">
      <c r="A3824" s="131">
        <v>89501</v>
      </c>
      <c r="B3824" s="131" t="s">
        <v>15232</v>
      </c>
      <c r="C3824" s="131" t="s">
        <v>15645</v>
      </c>
      <c r="D3824" s="132">
        <v>13.59</v>
      </c>
    </row>
    <row r="3825" spans="1:4" x14ac:dyDescent="0.25">
      <c r="A3825" s="131">
        <v>89502</v>
      </c>
      <c r="B3825" s="131" t="s">
        <v>15233</v>
      </c>
      <c r="C3825" s="131" t="s">
        <v>15645</v>
      </c>
      <c r="D3825" s="132">
        <v>16.14</v>
      </c>
    </row>
    <row r="3826" spans="1:4" x14ac:dyDescent="0.25">
      <c r="A3826" s="131">
        <v>89503</v>
      </c>
      <c r="B3826" s="131" t="s">
        <v>15234</v>
      </c>
      <c r="C3826" s="131" t="s">
        <v>15645</v>
      </c>
      <c r="D3826" s="132">
        <v>21.83</v>
      </c>
    </row>
    <row r="3827" spans="1:4" x14ac:dyDescent="0.25">
      <c r="A3827" s="131">
        <v>89504</v>
      </c>
      <c r="B3827" s="131" t="s">
        <v>15235</v>
      </c>
      <c r="C3827" s="131" t="s">
        <v>15645</v>
      </c>
      <c r="D3827" s="132">
        <v>17.97</v>
      </c>
    </row>
    <row r="3828" spans="1:4" x14ac:dyDescent="0.25">
      <c r="A3828" s="131">
        <v>89505</v>
      </c>
      <c r="B3828" s="131" t="s">
        <v>15236</v>
      </c>
      <c r="C3828" s="131" t="s">
        <v>15645</v>
      </c>
      <c r="D3828" s="132">
        <v>40.04</v>
      </c>
    </row>
    <row r="3829" spans="1:4" x14ac:dyDescent="0.25">
      <c r="A3829" s="131">
        <v>89506</v>
      </c>
      <c r="B3829" s="131" t="s">
        <v>15237</v>
      </c>
      <c r="C3829" s="131" t="s">
        <v>15645</v>
      </c>
      <c r="D3829" s="132">
        <v>38.25</v>
      </c>
    </row>
    <row r="3830" spans="1:4" x14ac:dyDescent="0.25">
      <c r="A3830" s="131">
        <v>89507</v>
      </c>
      <c r="B3830" s="131" t="s">
        <v>15238</v>
      </c>
      <c r="C3830" s="131" t="s">
        <v>15645</v>
      </c>
      <c r="D3830" s="132">
        <v>45.31</v>
      </c>
    </row>
    <row r="3831" spans="1:4" x14ac:dyDescent="0.25">
      <c r="A3831" s="131">
        <v>89510</v>
      </c>
      <c r="B3831" s="131" t="s">
        <v>15239</v>
      </c>
      <c r="C3831" s="131" t="s">
        <v>15645</v>
      </c>
      <c r="D3831" s="132">
        <v>25.74</v>
      </c>
    </row>
    <row r="3832" spans="1:4" x14ac:dyDescent="0.25">
      <c r="A3832" s="131">
        <v>89513</v>
      </c>
      <c r="B3832" s="131" t="s">
        <v>15240</v>
      </c>
      <c r="C3832" s="131" t="s">
        <v>15645</v>
      </c>
      <c r="D3832" s="132">
        <v>100.99</v>
      </c>
    </row>
    <row r="3833" spans="1:4" x14ac:dyDescent="0.25">
      <c r="A3833" s="131">
        <v>89514</v>
      </c>
      <c r="B3833" s="131" t="s">
        <v>15241</v>
      </c>
      <c r="C3833" s="131" t="s">
        <v>15645</v>
      </c>
      <c r="D3833" s="132">
        <v>7.97</v>
      </c>
    </row>
    <row r="3834" spans="1:4" x14ac:dyDescent="0.25">
      <c r="A3834" s="131">
        <v>89515</v>
      </c>
      <c r="B3834" s="131" t="s">
        <v>15242</v>
      </c>
      <c r="C3834" s="131" t="s">
        <v>15645</v>
      </c>
      <c r="D3834" s="132">
        <v>80.37</v>
      </c>
    </row>
    <row r="3835" spans="1:4" x14ac:dyDescent="0.25">
      <c r="A3835" s="131">
        <v>89516</v>
      </c>
      <c r="B3835" s="131" t="s">
        <v>15243</v>
      </c>
      <c r="C3835" s="131" t="s">
        <v>15645</v>
      </c>
      <c r="D3835" s="132">
        <v>8.06</v>
      </c>
    </row>
    <row r="3836" spans="1:4" x14ac:dyDescent="0.25">
      <c r="A3836" s="131">
        <v>89517</v>
      </c>
      <c r="B3836" s="131" t="s">
        <v>15244</v>
      </c>
      <c r="C3836" s="131" t="s">
        <v>15645</v>
      </c>
      <c r="D3836" s="132">
        <v>67.2</v>
      </c>
    </row>
    <row r="3837" spans="1:4" x14ac:dyDescent="0.25">
      <c r="A3837" s="131">
        <v>89518</v>
      </c>
      <c r="B3837" s="131" t="s">
        <v>15245</v>
      </c>
      <c r="C3837" s="131" t="s">
        <v>15645</v>
      </c>
      <c r="D3837" s="132">
        <v>14.62</v>
      </c>
    </row>
    <row r="3838" spans="1:4" x14ac:dyDescent="0.25">
      <c r="A3838" s="131">
        <v>89519</v>
      </c>
      <c r="B3838" s="131" t="s">
        <v>15246</v>
      </c>
      <c r="C3838" s="131" t="s">
        <v>15645</v>
      </c>
      <c r="D3838" s="132">
        <v>45.31</v>
      </c>
    </row>
    <row r="3839" spans="1:4" x14ac:dyDescent="0.25">
      <c r="A3839" s="131">
        <v>89520</v>
      </c>
      <c r="B3839" s="131" t="s">
        <v>15247</v>
      </c>
      <c r="C3839" s="131" t="s">
        <v>15645</v>
      </c>
      <c r="D3839" s="132">
        <v>15.38</v>
      </c>
    </row>
    <row r="3840" spans="1:4" x14ac:dyDescent="0.25">
      <c r="A3840" s="131">
        <v>89521</v>
      </c>
      <c r="B3840" s="131" t="s">
        <v>15248</v>
      </c>
      <c r="C3840" s="131" t="s">
        <v>15645</v>
      </c>
      <c r="D3840" s="132">
        <v>120.35</v>
      </c>
    </row>
    <row r="3841" spans="1:4" x14ac:dyDescent="0.25">
      <c r="A3841" s="131">
        <v>89522</v>
      </c>
      <c r="B3841" s="131" t="s">
        <v>15249</v>
      </c>
      <c r="C3841" s="131" t="s">
        <v>15645</v>
      </c>
      <c r="D3841" s="132">
        <v>29.07</v>
      </c>
    </row>
    <row r="3842" spans="1:4" x14ac:dyDescent="0.25">
      <c r="A3842" s="131">
        <v>89523</v>
      </c>
      <c r="B3842" s="131" t="s">
        <v>15250</v>
      </c>
      <c r="C3842" s="131" t="s">
        <v>15645</v>
      </c>
      <c r="D3842" s="132">
        <v>98.27</v>
      </c>
    </row>
    <row r="3843" spans="1:4" x14ac:dyDescent="0.25">
      <c r="A3843" s="131">
        <v>89524</v>
      </c>
      <c r="B3843" s="131" t="s">
        <v>15251</v>
      </c>
      <c r="C3843" s="131" t="s">
        <v>15645</v>
      </c>
      <c r="D3843" s="132">
        <v>29.55</v>
      </c>
    </row>
    <row r="3844" spans="1:4" x14ac:dyDescent="0.25">
      <c r="A3844" s="131">
        <v>89525</v>
      </c>
      <c r="B3844" s="131" t="s">
        <v>15252</v>
      </c>
      <c r="C3844" s="131" t="s">
        <v>15645</v>
      </c>
      <c r="D3844" s="132">
        <v>84.53</v>
      </c>
    </row>
    <row r="3845" spans="1:4" x14ac:dyDescent="0.25">
      <c r="A3845" s="131">
        <v>89526</v>
      </c>
      <c r="B3845" s="131" t="s">
        <v>15253</v>
      </c>
      <c r="C3845" s="131" t="s">
        <v>15645</v>
      </c>
      <c r="D3845" s="132">
        <v>38.35</v>
      </c>
    </row>
    <row r="3846" spans="1:4" x14ac:dyDescent="0.25">
      <c r="A3846" s="131">
        <v>89527</v>
      </c>
      <c r="B3846" s="131" t="s">
        <v>15254</v>
      </c>
      <c r="C3846" s="131" t="s">
        <v>15645</v>
      </c>
      <c r="D3846" s="132">
        <v>54.57</v>
      </c>
    </row>
    <row r="3847" spans="1:4" x14ac:dyDescent="0.25">
      <c r="A3847" s="131">
        <v>89528</v>
      </c>
      <c r="B3847" s="131" t="s">
        <v>15255</v>
      </c>
      <c r="C3847" s="131" t="s">
        <v>15645</v>
      </c>
      <c r="D3847" s="132">
        <v>4.03</v>
      </c>
    </row>
    <row r="3848" spans="1:4" x14ac:dyDescent="0.25">
      <c r="A3848" s="131">
        <v>89529</v>
      </c>
      <c r="B3848" s="131" t="s">
        <v>15256</v>
      </c>
      <c r="C3848" s="131" t="s">
        <v>15645</v>
      </c>
      <c r="D3848" s="132">
        <v>35.96</v>
      </c>
    </row>
    <row r="3849" spans="1:4" x14ac:dyDescent="0.25">
      <c r="A3849" s="131">
        <v>89530</v>
      </c>
      <c r="B3849" s="131" t="s">
        <v>15257</v>
      </c>
      <c r="C3849" s="131" t="s">
        <v>15645</v>
      </c>
      <c r="D3849" s="132">
        <v>15.82</v>
      </c>
    </row>
    <row r="3850" spans="1:4" x14ac:dyDescent="0.25">
      <c r="A3850" s="131">
        <v>89531</v>
      </c>
      <c r="B3850" s="131" t="s">
        <v>15258</v>
      </c>
      <c r="C3850" s="131" t="s">
        <v>15645</v>
      </c>
      <c r="D3850" s="132">
        <v>37.03</v>
      </c>
    </row>
    <row r="3851" spans="1:4" x14ac:dyDescent="0.25">
      <c r="A3851" s="131">
        <v>89532</v>
      </c>
      <c r="B3851" s="131" t="s">
        <v>15259</v>
      </c>
      <c r="C3851" s="131" t="s">
        <v>15645</v>
      </c>
      <c r="D3851" s="132">
        <v>6.78</v>
      </c>
    </row>
    <row r="3852" spans="1:4" x14ac:dyDescent="0.25">
      <c r="A3852" s="131">
        <v>89535</v>
      </c>
      <c r="B3852" s="131" t="s">
        <v>15260</v>
      </c>
      <c r="C3852" s="131" t="s">
        <v>15645</v>
      </c>
      <c r="D3852" s="132">
        <v>41.64</v>
      </c>
    </row>
    <row r="3853" spans="1:4" x14ac:dyDescent="0.25">
      <c r="A3853" s="131">
        <v>89536</v>
      </c>
      <c r="B3853" s="131" t="s">
        <v>15261</v>
      </c>
      <c r="C3853" s="131" t="s">
        <v>15645</v>
      </c>
      <c r="D3853" s="132">
        <v>11.37</v>
      </c>
    </row>
    <row r="3854" spans="1:4" x14ac:dyDescent="0.25">
      <c r="A3854" s="131">
        <v>89540</v>
      </c>
      <c r="B3854" s="131" t="s">
        <v>15262</v>
      </c>
      <c r="C3854" s="131" t="s">
        <v>15645</v>
      </c>
      <c r="D3854" s="132">
        <v>10.029999999999999</v>
      </c>
    </row>
    <row r="3855" spans="1:4" x14ac:dyDescent="0.25">
      <c r="A3855" s="131">
        <v>89541</v>
      </c>
      <c r="B3855" s="131" t="s">
        <v>15263</v>
      </c>
      <c r="C3855" s="131" t="s">
        <v>15645</v>
      </c>
      <c r="D3855" s="132">
        <v>6.05</v>
      </c>
    </row>
    <row r="3856" spans="1:4" x14ac:dyDescent="0.25">
      <c r="A3856" s="131">
        <v>89542</v>
      </c>
      <c r="B3856" s="131" t="s">
        <v>15264</v>
      </c>
      <c r="C3856" s="131" t="s">
        <v>15645</v>
      </c>
      <c r="D3856" s="132">
        <v>26.43</v>
      </c>
    </row>
    <row r="3857" spans="1:4" x14ac:dyDescent="0.25">
      <c r="A3857" s="131">
        <v>89544</v>
      </c>
      <c r="B3857" s="131" t="s">
        <v>15265</v>
      </c>
      <c r="C3857" s="131" t="s">
        <v>15645</v>
      </c>
      <c r="D3857" s="132">
        <v>8.25</v>
      </c>
    </row>
    <row r="3858" spans="1:4" x14ac:dyDescent="0.25">
      <c r="A3858" s="131">
        <v>89545</v>
      </c>
      <c r="B3858" s="131" t="s">
        <v>15266</v>
      </c>
      <c r="C3858" s="131" t="s">
        <v>15645</v>
      </c>
      <c r="D3858" s="132">
        <v>16.399999999999999</v>
      </c>
    </row>
    <row r="3859" spans="1:4" x14ac:dyDescent="0.25">
      <c r="A3859" s="131">
        <v>89546</v>
      </c>
      <c r="B3859" s="131" t="s">
        <v>15267</v>
      </c>
      <c r="C3859" s="131" t="s">
        <v>15645</v>
      </c>
      <c r="D3859" s="132">
        <v>10.79</v>
      </c>
    </row>
    <row r="3860" spans="1:4" x14ac:dyDescent="0.25">
      <c r="A3860" s="131">
        <v>89547</v>
      </c>
      <c r="B3860" s="131" t="s">
        <v>15268</v>
      </c>
      <c r="C3860" s="131" t="s">
        <v>15645</v>
      </c>
      <c r="D3860" s="132">
        <v>21.55</v>
      </c>
    </row>
    <row r="3861" spans="1:4" x14ac:dyDescent="0.25">
      <c r="A3861" s="131">
        <v>89548</v>
      </c>
      <c r="B3861" s="131" t="s">
        <v>15269</v>
      </c>
      <c r="C3861" s="131" t="s">
        <v>15645</v>
      </c>
      <c r="D3861" s="132">
        <v>22.28</v>
      </c>
    </row>
    <row r="3862" spans="1:4" x14ac:dyDescent="0.25">
      <c r="A3862" s="131">
        <v>89549</v>
      </c>
      <c r="B3862" s="131" t="s">
        <v>15270</v>
      </c>
      <c r="C3862" s="131" t="s">
        <v>15645</v>
      </c>
      <c r="D3862" s="132">
        <v>18.420000000000002</v>
      </c>
    </row>
    <row r="3863" spans="1:4" x14ac:dyDescent="0.25">
      <c r="A3863" s="131">
        <v>89550</v>
      </c>
      <c r="B3863" s="131" t="s">
        <v>15271</v>
      </c>
      <c r="C3863" s="131" t="s">
        <v>15645</v>
      </c>
      <c r="D3863" s="132">
        <v>40.72</v>
      </c>
    </row>
    <row r="3864" spans="1:4" x14ac:dyDescent="0.25">
      <c r="A3864" s="131">
        <v>89551</v>
      </c>
      <c r="B3864" s="131" t="s">
        <v>15272</v>
      </c>
      <c r="C3864" s="131" t="s">
        <v>15645</v>
      </c>
      <c r="D3864" s="132">
        <v>8.2100000000000009</v>
      </c>
    </row>
    <row r="3865" spans="1:4" x14ac:dyDescent="0.25">
      <c r="A3865" s="131">
        <v>89552</v>
      </c>
      <c r="B3865" s="131" t="s">
        <v>15273</v>
      </c>
      <c r="C3865" s="131" t="s">
        <v>15645</v>
      </c>
      <c r="D3865" s="132">
        <v>17.78</v>
      </c>
    </row>
    <row r="3866" spans="1:4" x14ac:dyDescent="0.25">
      <c r="A3866" s="131">
        <v>89553</v>
      </c>
      <c r="B3866" s="131" t="s">
        <v>15274</v>
      </c>
      <c r="C3866" s="131" t="s">
        <v>15645</v>
      </c>
      <c r="D3866" s="132">
        <v>5.43</v>
      </c>
    </row>
    <row r="3867" spans="1:4" x14ac:dyDescent="0.25">
      <c r="A3867" s="131">
        <v>89554</v>
      </c>
      <c r="B3867" s="131" t="s">
        <v>15275</v>
      </c>
      <c r="C3867" s="131" t="s">
        <v>15645</v>
      </c>
      <c r="D3867" s="132">
        <v>27.14</v>
      </c>
    </row>
    <row r="3868" spans="1:4" x14ac:dyDescent="0.25">
      <c r="A3868" s="131">
        <v>89555</v>
      </c>
      <c r="B3868" s="131" t="s">
        <v>15276</v>
      </c>
      <c r="C3868" s="131" t="s">
        <v>15645</v>
      </c>
      <c r="D3868" s="132">
        <v>20.89</v>
      </c>
    </row>
    <row r="3869" spans="1:4" x14ac:dyDescent="0.25">
      <c r="A3869" s="131">
        <v>89556</v>
      </c>
      <c r="B3869" s="131" t="s">
        <v>15277</v>
      </c>
      <c r="C3869" s="131" t="s">
        <v>15645</v>
      </c>
      <c r="D3869" s="132">
        <v>39.229999999999997</v>
      </c>
    </row>
    <row r="3870" spans="1:4" x14ac:dyDescent="0.25">
      <c r="A3870" s="131">
        <v>89557</v>
      </c>
      <c r="B3870" s="131" t="s">
        <v>15278</v>
      </c>
      <c r="C3870" s="131" t="s">
        <v>15645</v>
      </c>
      <c r="D3870" s="132">
        <v>31.06</v>
      </c>
    </row>
    <row r="3871" spans="1:4" x14ac:dyDescent="0.25">
      <c r="A3871" s="131">
        <v>89558</v>
      </c>
      <c r="B3871" s="131" t="s">
        <v>15279</v>
      </c>
      <c r="C3871" s="131" t="s">
        <v>15645</v>
      </c>
      <c r="D3871" s="132">
        <v>9.27</v>
      </c>
    </row>
    <row r="3872" spans="1:4" x14ac:dyDescent="0.25">
      <c r="A3872" s="131">
        <v>89559</v>
      </c>
      <c r="B3872" s="131" t="s">
        <v>15280</v>
      </c>
      <c r="C3872" s="131" t="s">
        <v>15645</v>
      </c>
      <c r="D3872" s="132">
        <v>66.489999999999995</v>
      </c>
    </row>
    <row r="3873" spans="1:4" x14ac:dyDescent="0.25">
      <c r="A3873" s="131">
        <v>89560</v>
      </c>
      <c r="B3873" s="131" t="s">
        <v>16265</v>
      </c>
      <c r="C3873" s="131" t="s">
        <v>15645</v>
      </c>
      <c r="D3873" s="132">
        <v>33.9</v>
      </c>
    </row>
    <row r="3874" spans="1:4" x14ac:dyDescent="0.25">
      <c r="A3874" s="131">
        <v>89561</v>
      </c>
      <c r="B3874" s="131" t="s">
        <v>15281</v>
      </c>
      <c r="C3874" s="131" t="s">
        <v>15645</v>
      </c>
      <c r="D3874" s="132">
        <v>14.38</v>
      </c>
    </row>
    <row r="3875" spans="1:4" x14ac:dyDescent="0.25">
      <c r="A3875" s="131">
        <v>89562</v>
      </c>
      <c r="B3875" s="131" t="s">
        <v>15282</v>
      </c>
      <c r="C3875" s="131" t="s">
        <v>15645</v>
      </c>
      <c r="D3875" s="132">
        <v>9.9</v>
      </c>
    </row>
    <row r="3876" spans="1:4" x14ac:dyDescent="0.25">
      <c r="A3876" s="131">
        <v>89563</v>
      </c>
      <c r="B3876" s="131" t="s">
        <v>15283</v>
      </c>
      <c r="C3876" s="131" t="s">
        <v>15645</v>
      </c>
      <c r="D3876" s="132">
        <v>34.03</v>
      </c>
    </row>
    <row r="3877" spans="1:4" x14ac:dyDescent="0.25">
      <c r="A3877" s="131">
        <v>89564</v>
      </c>
      <c r="B3877" s="131" t="s">
        <v>15284</v>
      </c>
      <c r="C3877" s="131" t="s">
        <v>15645</v>
      </c>
      <c r="D3877" s="132">
        <v>15.05</v>
      </c>
    </row>
    <row r="3878" spans="1:4" x14ac:dyDescent="0.25">
      <c r="A3878" s="131">
        <v>89565</v>
      </c>
      <c r="B3878" s="131" t="s">
        <v>15285</v>
      </c>
      <c r="C3878" s="131" t="s">
        <v>15645</v>
      </c>
      <c r="D3878" s="132">
        <v>55.09</v>
      </c>
    </row>
    <row r="3879" spans="1:4" x14ac:dyDescent="0.25">
      <c r="A3879" s="131">
        <v>89566</v>
      </c>
      <c r="B3879" s="131" t="s">
        <v>15286</v>
      </c>
      <c r="C3879" s="131" t="s">
        <v>15645</v>
      </c>
      <c r="D3879" s="132">
        <v>46.45</v>
      </c>
    </row>
    <row r="3880" spans="1:4" x14ac:dyDescent="0.25">
      <c r="A3880" s="131">
        <v>89567</v>
      </c>
      <c r="B3880" s="131" t="s">
        <v>15287</v>
      </c>
      <c r="C3880" s="131" t="s">
        <v>15645</v>
      </c>
      <c r="D3880" s="132">
        <v>79.14</v>
      </c>
    </row>
    <row r="3881" spans="1:4" x14ac:dyDescent="0.25">
      <c r="A3881" s="131">
        <v>89568</v>
      </c>
      <c r="B3881" s="131" t="s">
        <v>15288</v>
      </c>
      <c r="C3881" s="131" t="s">
        <v>15645</v>
      </c>
      <c r="D3881" s="132">
        <v>31.4</v>
      </c>
    </row>
    <row r="3882" spans="1:4" x14ac:dyDescent="0.25">
      <c r="A3882" s="131">
        <v>89569</v>
      </c>
      <c r="B3882" s="131" t="s">
        <v>15289</v>
      </c>
      <c r="C3882" s="131" t="s">
        <v>15645</v>
      </c>
      <c r="D3882" s="132">
        <v>92.97</v>
      </c>
    </row>
    <row r="3883" spans="1:4" x14ac:dyDescent="0.25">
      <c r="A3883" s="131">
        <v>89570</v>
      </c>
      <c r="B3883" s="131" t="s">
        <v>15290</v>
      </c>
      <c r="C3883" s="131" t="s">
        <v>15645</v>
      </c>
      <c r="D3883" s="132">
        <v>10.96</v>
      </c>
    </row>
    <row r="3884" spans="1:4" x14ac:dyDescent="0.25">
      <c r="A3884" s="131">
        <v>89571</v>
      </c>
      <c r="B3884" s="131" t="s">
        <v>15291</v>
      </c>
      <c r="C3884" s="131" t="s">
        <v>15645</v>
      </c>
      <c r="D3884" s="132">
        <v>68.260000000000005</v>
      </c>
    </row>
    <row r="3885" spans="1:4" x14ac:dyDescent="0.25">
      <c r="A3885" s="131">
        <v>89572</v>
      </c>
      <c r="B3885" s="131" t="s">
        <v>15292</v>
      </c>
      <c r="C3885" s="131" t="s">
        <v>15645</v>
      </c>
      <c r="D3885" s="132">
        <v>8.27</v>
      </c>
    </row>
    <row r="3886" spans="1:4" x14ac:dyDescent="0.25">
      <c r="A3886" s="131">
        <v>89573</v>
      </c>
      <c r="B3886" s="131" t="s">
        <v>15293</v>
      </c>
      <c r="C3886" s="131" t="s">
        <v>15645</v>
      </c>
      <c r="D3886" s="132">
        <v>75.349999999999994</v>
      </c>
    </row>
    <row r="3887" spans="1:4" x14ac:dyDescent="0.25">
      <c r="A3887" s="131">
        <v>89574</v>
      </c>
      <c r="B3887" s="131" t="s">
        <v>15294</v>
      </c>
      <c r="C3887" s="131" t="s">
        <v>15645</v>
      </c>
      <c r="D3887" s="132">
        <v>153.97</v>
      </c>
    </row>
    <row r="3888" spans="1:4" x14ac:dyDescent="0.25">
      <c r="A3888" s="131">
        <v>89575</v>
      </c>
      <c r="B3888" s="131" t="s">
        <v>15295</v>
      </c>
      <c r="C3888" s="131" t="s">
        <v>15645</v>
      </c>
      <c r="D3888" s="132">
        <v>10.92</v>
      </c>
    </row>
    <row r="3889" spans="1:4" x14ac:dyDescent="0.25">
      <c r="A3889" s="131">
        <v>89577</v>
      </c>
      <c r="B3889" s="131" t="s">
        <v>15296</v>
      </c>
      <c r="C3889" s="131" t="s">
        <v>15645</v>
      </c>
      <c r="D3889" s="132">
        <v>35.69</v>
      </c>
    </row>
    <row r="3890" spans="1:4" x14ac:dyDescent="0.25">
      <c r="A3890" s="131">
        <v>89579</v>
      </c>
      <c r="B3890" s="131" t="s">
        <v>15297</v>
      </c>
      <c r="C3890" s="131" t="s">
        <v>15645</v>
      </c>
      <c r="D3890" s="132">
        <v>11.2</v>
      </c>
    </row>
    <row r="3891" spans="1:4" x14ac:dyDescent="0.25">
      <c r="A3891" s="131">
        <v>89581</v>
      </c>
      <c r="B3891" s="131" t="s">
        <v>15298</v>
      </c>
      <c r="C3891" s="131" t="s">
        <v>15645</v>
      </c>
      <c r="D3891" s="132">
        <v>32.880000000000003</v>
      </c>
    </row>
    <row r="3892" spans="1:4" x14ac:dyDescent="0.25">
      <c r="A3892" s="131">
        <v>89582</v>
      </c>
      <c r="B3892" s="131" t="s">
        <v>15299</v>
      </c>
      <c r="C3892" s="131" t="s">
        <v>15645</v>
      </c>
      <c r="D3892" s="132">
        <v>33.36</v>
      </c>
    </row>
    <row r="3893" spans="1:4" x14ac:dyDescent="0.25">
      <c r="A3893" s="131">
        <v>89583</v>
      </c>
      <c r="B3893" s="131" t="s">
        <v>15300</v>
      </c>
      <c r="C3893" s="131" t="s">
        <v>15645</v>
      </c>
      <c r="D3893" s="132">
        <v>42.16</v>
      </c>
    </row>
    <row r="3894" spans="1:4" x14ac:dyDescent="0.25">
      <c r="A3894" s="131">
        <v>89584</v>
      </c>
      <c r="B3894" s="131" t="s">
        <v>15301</v>
      </c>
      <c r="C3894" s="131" t="s">
        <v>15645</v>
      </c>
      <c r="D3894" s="132">
        <v>42.84</v>
      </c>
    </row>
    <row r="3895" spans="1:4" x14ac:dyDescent="0.25">
      <c r="A3895" s="131">
        <v>89585</v>
      </c>
      <c r="B3895" s="131" t="s">
        <v>15302</v>
      </c>
      <c r="C3895" s="131" t="s">
        <v>15645</v>
      </c>
      <c r="D3895" s="132">
        <v>43.91</v>
      </c>
    </row>
    <row r="3896" spans="1:4" x14ac:dyDescent="0.25">
      <c r="A3896" s="131">
        <v>89587</v>
      </c>
      <c r="B3896" s="131" t="s">
        <v>15303</v>
      </c>
      <c r="C3896" s="131" t="s">
        <v>15645</v>
      </c>
      <c r="D3896" s="132">
        <v>48.52</v>
      </c>
    </row>
    <row r="3897" spans="1:4" x14ac:dyDescent="0.25">
      <c r="A3897" s="131">
        <v>89590</v>
      </c>
      <c r="B3897" s="131" t="s">
        <v>15304</v>
      </c>
      <c r="C3897" s="131" t="s">
        <v>15645</v>
      </c>
      <c r="D3897" s="132">
        <v>130.74</v>
      </c>
    </row>
    <row r="3898" spans="1:4" x14ac:dyDescent="0.25">
      <c r="A3898" s="131">
        <v>89591</v>
      </c>
      <c r="B3898" s="131" t="s">
        <v>15305</v>
      </c>
      <c r="C3898" s="131" t="s">
        <v>15645</v>
      </c>
      <c r="D3898" s="132">
        <v>127.46</v>
      </c>
    </row>
    <row r="3899" spans="1:4" x14ac:dyDescent="0.25">
      <c r="A3899" s="131">
        <v>89592</v>
      </c>
      <c r="B3899" s="131" t="s">
        <v>15306</v>
      </c>
      <c r="C3899" s="131" t="s">
        <v>15645</v>
      </c>
      <c r="D3899" s="132">
        <v>156.29</v>
      </c>
    </row>
    <row r="3900" spans="1:4" x14ac:dyDescent="0.25">
      <c r="A3900" s="131">
        <v>89593</v>
      </c>
      <c r="B3900" s="131" t="s">
        <v>15307</v>
      </c>
      <c r="C3900" s="131" t="s">
        <v>15645</v>
      </c>
      <c r="D3900" s="132">
        <v>24.04</v>
      </c>
    </row>
    <row r="3901" spans="1:4" x14ac:dyDescent="0.25">
      <c r="A3901" s="131">
        <v>89594</v>
      </c>
      <c r="B3901" s="131" t="s">
        <v>15308</v>
      </c>
      <c r="C3901" s="131" t="s">
        <v>15645</v>
      </c>
      <c r="D3901" s="132">
        <v>34.74</v>
      </c>
    </row>
    <row r="3902" spans="1:4" x14ac:dyDescent="0.25">
      <c r="A3902" s="131">
        <v>89595</v>
      </c>
      <c r="B3902" s="131" t="s">
        <v>15309</v>
      </c>
      <c r="C3902" s="131" t="s">
        <v>15645</v>
      </c>
      <c r="D3902" s="132">
        <v>13.84</v>
      </c>
    </row>
    <row r="3903" spans="1:4" x14ac:dyDescent="0.25">
      <c r="A3903" s="131">
        <v>89596</v>
      </c>
      <c r="B3903" s="131" t="s">
        <v>15310</v>
      </c>
      <c r="C3903" s="131" t="s">
        <v>15645</v>
      </c>
      <c r="D3903" s="132">
        <v>9.9</v>
      </c>
    </row>
    <row r="3904" spans="1:4" x14ac:dyDescent="0.25">
      <c r="A3904" s="131">
        <v>89597</v>
      </c>
      <c r="B3904" s="131" t="s">
        <v>15311</v>
      </c>
      <c r="C3904" s="131" t="s">
        <v>15645</v>
      </c>
      <c r="D3904" s="132">
        <v>21.67</v>
      </c>
    </row>
    <row r="3905" spans="1:4" x14ac:dyDescent="0.25">
      <c r="A3905" s="131">
        <v>89598</v>
      </c>
      <c r="B3905" s="131" t="s">
        <v>15312</v>
      </c>
      <c r="C3905" s="131" t="s">
        <v>15645</v>
      </c>
      <c r="D3905" s="132">
        <v>48.17</v>
      </c>
    </row>
    <row r="3906" spans="1:4" x14ac:dyDescent="0.25">
      <c r="A3906" s="131">
        <v>89599</v>
      </c>
      <c r="B3906" s="131" t="s">
        <v>15313</v>
      </c>
      <c r="C3906" s="131" t="s">
        <v>15645</v>
      </c>
      <c r="D3906" s="132">
        <v>24.1</v>
      </c>
    </row>
    <row r="3907" spans="1:4" x14ac:dyDescent="0.25">
      <c r="A3907" s="131">
        <v>89600</v>
      </c>
      <c r="B3907" s="131" t="s">
        <v>15314</v>
      </c>
      <c r="C3907" s="131" t="s">
        <v>15645</v>
      </c>
      <c r="D3907" s="132">
        <v>24.81</v>
      </c>
    </row>
    <row r="3908" spans="1:4" x14ac:dyDescent="0.25">
      <c r="A3908" s="131">
        <v>89605</v>
      </c>
      <c r="B3908" s="131" t="s">
        <v>15315</v>
      </c>
      <c r="C3908" s="131" t="s">
        <v>15645</v>
      </c>
      <c r="D3908" s="132">
        <v>19.73</v>
      </c>
    </row>
    <row r="3909" spans="1:4" x14ac:dyDescent="0.25">
      <c r="A3909" s="131">
        <v>89609</v>
      </c>
      <c r="B3909" s="131" t="s">
        <v>15316</v>
      </c>
      <c r="C3909" s="131" t="s">
        <v>15645</v>
      </c>
      <c r="D3909" s="132">
        <v>81.569999999999993</v>
      </c>
    </row>
    <row r="3910" spans="1:4" x14ac:dyDescent="0.25">
      <c r="A3910" s="131">
        <v>89610</v>
      </c>
      <c r="B3910" s="131" t="s">
        <v>15317</v>
      </c>
      <c r="C3910" s="131" t="s">
        <v>15645</v>
      </c>
      <c r="D3910" s="132">
        <v>18.649999999999999</v>
      </c>
    </row>
    <row r="3911" spans="1:4" x14ac:dyDescent="0.25">
      <c r="A3911" s="131">
        <v>89611</v>
      </c>
      <c r="B3911" s="131" t="s">
        <v>15318</v>
      </c>
      <c r="C3911" s="131" t="s">
        <v>15645</v>
      </c>
      <c r="D3911" s="132">
        <v>30.64</v>
      </c>
    </row>
    <row r="3912" spans="1:4" x14ac:dyDescent="0.25">
      <c r="A3912" s="131">
        <v>89612</v>
      </c>
      <c r="B3912" s="131" t="s">
        <v>15319</v>
      </c>
      <c r="C3912" s="131" t="s">
        <v>15645</v>
      </c>
      <c r="D3912" s="132">
        <v>160.49</v>
      </c>
    </row>
    <row r="3913" spans="1:4" x14ac:dyDescent="0.25">
      <c r="A3913" s="131">
        <v>89613</v>
      </c>
      <c r="B3913" s="131" t="s">
        <v>995</v>
      </c>
      <c r="C3913" s="131" t="s">
        <v>15645</v>
      </c>
      <c r="D3913" s="132">
        <v>29.2</v>
      </c>
    </row>
    <row r="3914" spans="1:4" x14ac:dyDescent="0.25">
      <c r="A3914" s="131">
        <v>89614</v>
      </c>
      <c r="B3914" s="131" t="s">
        <v>15320</v>
      </c>
      <c r="C3914" s="131" t="s">
        <v>15645</v>
      </c>
      <c r="D3914" s="132">
        <v>57.46</v>
      </c>
    </row>
    <row r="3915" spans="1:4" x14ac:dyDescent="0.25">
      <c r="A3915" s="131">
        <v>89615</v>
      </c>
      <c r="B3915" s="131" t="s">
        <v>15321</v>
      </c>
      <c r="C3915" s="131" t="s">
        <v>15645</v>
      </c>
      <c r="D3915" s="132">
        <v>189.5</v>
      </c>
    </row>
    <row r="3916" spans="1:4" x14ac:dyDescent="0.25">
      <c r="A3916" s="131">
        <v>89616</v>
      </c>
      <c r="B3916" s="131" t="s">
        <v>15322</v>
      </c>
      <c r="C3916" s="131" t="s">
        <v>15645</v>
      </c>
      <c r="D3916" s="132">
        <v>39.04</v>
      </c>
    </row>
    <row r="3917" spans="1:4" x14ac:dyDescent="0.25">
      <c r="A3917" s="131">
        <v>89617</v>
      </c>
      <c r="B3917" s="131" t="s">
        <v>15323</v>
      </c>
      <c r="C3917" s="131" t="s">
        <v>15645</v>
      </c>
      <c r="D3917" s="132">
        <v>7.13</v>
      </c>
    </row>
    <row r="3918" spans="1:4" x14ac:dyDescent="0.25">
      <c r="A3918" s="131">
        <v>89620</v>
      </c>
      <c r="B3918" s="131" t="s">
        <v>15324</v>
      </c>
      <c r="C3918" s="131" t="s">
        <v>15645</v>
      </c>
      <c r="D3918" s="132">
        <v>11.28</v>
      </c>
    </row>
    <row r="3919" spans="1:4" x14ac:dyDescent="0.25">
      <c r="A3919" s="131">
        <v>89622</v>
      </c>
      <c r="B3919" s="131" t="s">
        <v>15325</v>
      </c>
      <c r="C3919" s="131" t="s">
        <v>15645</v>
      </c>
      <c r="D3919" s="132">
        <v>13.51</v>
      </c>
    </row>
    <row r="3920" spans="1:4" x14ac:dyDescent="0.25">
      <c r="A3920" s="131">
        <v>89623</v>
      </c>
      <c r="B3920" s="131" t="s">
        <v>15326</v>
      </c>
      <c r="C3920" s="131" t="s">
        <v>15645</v>
      </c>
      <c r="D3920" s="132">
        <v>18.55</v>
      </c>
    </row>
    <row r="3921" spans="1:4" x14ac:dyDescent="0.25">
      <c r="A3921" s="131">
        <v>89624</v>
      </c>
      <c r="B3921" s="131" t="s">
        <v>15327</v>
      </c>
      <c r="C3921" s="131" t="s">
        <v>15645</v>
      </c>
      <c r="D3921" s="132">
        <v>17.14</v>
      </c>
    </row>
    <row r="3922" spans="1:4" x14ac:dyDescent="0.25">
      <c r="A3922" s="131">
        <v>89625</v>
      </c>
      <c r="B3922" s="131" t="s">
        <v>15328</v>
      </c>
      <c r="C3922" s="131" t="s">
        <v>15645</v>
      </c>
      <c r="D3922" s="132">
        <v>21.59</v>
      </c>
    </row>
    <row r="3923" spans="1:4" x14ac:dyDescent="0.25">
      <c r="A3923" s="131">
        <v>89626</v>
      </c>
      <c r="B3923" s="131" t="s">
        <v>15329</v>
      </c>
      <c r="C3923" s="131" t="s">
        <v>15645</v>
      </c>
      <c r="D3923" s="132">
        <v>28.93</v>
      </c>
    </row>
    <row r="3924" spans="1:4" x14ac:dyDescent="0.25">
      <c r="A3924" s="131">
        <v>89627</v>
      </c>
      <c r="B3924" s="131" t="s">
        <v>15330</v>
      </c>
      <c r="C3924" s="131" t="s">
        <v>15645</v>
      </c>
      <c r="D3924" s="132">
        <v>19.239999999999998</v>
      </c>
    </row>
    <row r="3925" spans="1:4" x14ac:dyDescent="0.25">
      <c r="A3925" s="131">
        <v>89628</v>
      </c>
      <c r="B3925" s="131" t="s">
        <v>15331</v>
      </c>
      <c r="C3925" s="131" t="s">
        <v>15645</v>
      </c>
      <c r="D3925" s="132">
        <v>46.07</v>
      </c>
    </row>
    <row r="3926" spans="1:4" x14ac:dyDescent="0.25">
      <c r="A3926" s="131">
        <v>89629</v>
      </c>
      <c r="B3926" s="131" t="s">
        <v>15332</v>
      </c>
      <c r="C3926" s="131" t="s">
        <v>15645</v>
      </c>
      <c r="D3926" s="132">
        <v>77.73</v>
      </c>
    </row>
    <row r="3927" spans="1:4" x14ac:dyDescent="0.25">
      <c r="A3927" s="131">
        <v>89630</v>
      </c>
      <c r="B3927" s="131" t="s">
        <v>15333</v>
      </c>
      <c r="C3927" s="131" t="s">
        <v>15645</v>
      </c>
      <c r="D3927" s="132">
        <v>58.93</v>
      </c>
    </row>
    <row r="3928" spans="1:4" x14ac:dyDescent="0.25">
      <c r="A3928" s="131">
        <v>89631</v>
      </c>
      <c r="B3928" s="131" t="s">
        <v>15334</v>
      </c>
      <c r="C3928" s="131" t="s">
        <v>15645</v>
      </c>
      <c r="D3928" s="132">
        <v>102.15</v>
      </c>
    </row>
    <row r="3929" spans="1:4" x14ac:dyDescent="0.25">
      <c r="A3929" s="131">
        <v>89632</v>
      </c>
      <c r="B3929" s="131" t="s">
        <v>15335</v>
      </c>
      <c r="C3929" s="131" t="s">
        <v>15645</v>
      </c>
      <c r="D3929" s="132">
        <v>119.04</v>
      </c>
    </row>
    <row r="3930" spans="1:4" x14ac:dyDescent="0.25">
      <c r="A3930" s="131">
        <v>89637</v>
      </c>
      <c r="B3930" s="131" t="s">
        <v>15336</v>
      </c>
      <c r="C3930" s="131" t="s">
        <v>15645</v>
      </c>
      <c r="D3930" s="132">
        <v>10.07</v>
      </c>
    </row>
    <row r="3931" spans="1:4" x14ac:dyDescent="0.25">
      <c r="A3931" s="131">
        <v>89638</v>
      </c>
      <c r="B3931" s="131" t="s">
        <v>15337</v>
      </c>
      <c r="C3931" s="131" t="s">
        <v>15645</v>
      </c>
      <c r="D3931" s="132">
        <v>10.9</v>
      </c>
    </row>
    <row r="3932" spans="1:4" x14ac:dyDescent="0.25">
      <c r="A3932" s="131">
        <v>89639</v>
      </c>
      <c r="B3932" s="131" t="s">
        <v>15338</v>
      </c>
      <c r="C3932" s="131" t="s">
        <v>15645</v>
      </c>
      <c r="D3932" s="132">
        <v>11.49</v>
      </c>
    </row>
    <row r="3933" spans="1:4" x14ac:dyDescent="0.25">
      <c r="A3933" s="131">
        <v>89640</v>
      </c>
      <c r="B3933" s="131" t="s">
        <v>15339</v>
      </c>
      <c r="C3933" s="131" t="s">
        <v>15645</v>
      </c>
      <c r="D3933" s="132">
        <v>17.84</v>
      </c>
    </row>
    <row r="3934" spans="1:4" x14ac:dyDescent="0.25">
      <c r="A3934" s="131">
        <v>89641</v>
      </c>
      <c r="B3934" s="131" t="s">
        <v>15340</v>
      </c>
      <c r="C3934" s="131" t="s">
        <v>15645</v>
      </c>
      <c r="D3934" s="132">
        <v>13</v>
      </c>
    </row>
    <row r="3935" spans="1:4" x14ac:dyDescent="0.25">
      <c r="A3935" s="131">
        <v>89642</v>
      </c>
      <c r="B3935" s="131" t="s">
        <v>15341</v>
      </c>
      <c r="C3935" s="131" t="s">
        <v>15645</v>
      </c>
      <c r="D3935" s="132">
        <v>14.47</v>
      </c>
    </row>
    <row r="3936" spans="1:4" x14ac:dyDescent="0.25">
      <c r="A3936" s="131">
        <v>89643</v>
      </c>
      <c r="B3936" s="131" t="s">
        <v>15342</v>
      </c>
      <c r="C3936" s="131" t="s">
        <v>15645</v>
      </c>
      <c r="D3936" s="132">
        <v>15.64</v>
      </c>
    </row>
    <row r="3937" spans="1:4" x14ac:dyDescent="0.25">
      <c r="A3937" s="131">
        <v>89644</v>
      </c>
      <c r="B3937" s="131" t="s">
        <v>15343</v>
      </c>
      <c r="C3937" s="131" t="s">
        <v>15645</v>
      </c>
      <c r="D3937" s="132">
        <v>21.73</v>
      </c>
    </row>
    <row r="3938" spans="1:4" x14ac:dyDescent="0.25">
      <c r="A3938" s="131">
        <v>89645</v>
      </c>
      <c r="B3938" s="131" t="s">
        <v>15344</v>
      </c>
      <c r="C3938" s="131" t="s">
        <v>15645</v>
      </c>
      <c r="D3938" s="132">
        <v>30.24</v>
      </c>
    </row>
    <row r="3939" spans="1:4" x14ac:dyDescent="0.25">
      <c r="A3939" s="131">
        <v>89646</v>
      </c>
      <c r="B3939" s="131" t="s">
        <v>15345</v>
      </c>
      <c r="C3939" s="131" t="s">
        <v>15645</v>
      </c>
      <c r="D3939" s="132">
        <v>19.46</v>
      </c>
    </row>
    <row r="3940" spans="1:4" x14ac:dyDescent="0.25">
      <c r="A3940" s="131">
        <v>89647</v>
      </c>
      <c r="B3940" s="131" t="s">
        <v>15346</v>
      </c>
      <c r="C3940" s="131" t="s">
        <v>15645</v>
      </c>
      <c r="D3940" s="132">
        <v>18.86</v>
      </c>
    </row>
    <row r="3941" spans="1:4" x14ac:dyDescent="0.25">
      <c r="A3941" s="131">
        <v>89648</v>
      </c>
      <c r="B3941" s="131" t="s">
        <v>15347</v>
      </c>
      <c r="C3941" s="131" t="s">
        <v>15645</v>
      </c>
      <c r="D3941" s="132">
        <v>23.44</v>
      </c>
    </row>
    <row r="3942" spans="1:4" x14ac:dyDescent="0.25">
      <c r="A3942" s="131">
        <v>89649</v>
      </c>
      <c r="B3942" s="131" t="s">
        <v>15348</v>
      </c>
      <c r="C3942" s="131" t="s">
        <v>15645</v>
      </c>
      <c r="D3942" s="132">
        <v>28.49</v>
      </c>
    </row>
    <row r="3943" spans="1:4" x14ac:dyDescent="0.25">
      <c r="A3943" s="131">
        <v>89650</v>
      </c>
      <c r="B3943" s="131" t="s">
        <v>15349</v>
      </c>
      <c r="C3943" s="131" t="s">
        <v>15645</v>
      </c>
      <c r="D3943" s="132">
        <v>26.99</v>
      </c>
    </row>
    <row r="3944" spans="1:4" x14ac:dyDescent="0.25">
      <c r="A3944" s="131">
        <v>89651</v>
      </c>
      <c r="B3944" s="131" t="s">
        <v>15350</v>
      </c>
      <c r="C3944" s="131" t="s">
        <v>15645</v>
      </c>
      <c r="D3944" s="132">
        <v>6.78</v>
      </c>
    </row>
    <row r="3945" spans="1:4" x14ac:dyDescent="0.25">
      <c r="A3945" s="131">
        <v>89652</v>
      </c>
      <c r="B3945" s="131" t="s">
        <v>15351</v>
      </c>
      <c r="C3945" s="131" t="s">
        <v>15645</v>
      </c>
      <c r="D3945" s="132">
        <v>11.44</v>
      </c>
    </row>
    <row r="3946" spans="1:4" x14ac:dyDescent="0.25">
      <c r="A3946" s="131">
        <v>89653</v>
      </c>
      <c r="B3946" s="131" t="s">
        <v>15352</v>
      </c>
      <c r="C3946" s="131" t="s">
        <v>15645</v>
      </c>
      <c r="D3946" s="132">
        <v>16.170000000000002</v>
      </c>
    </row>
    <row r="3947" spans="1:4" x14ac:dyDescent="0.25">
      <c r="A3947" s="131">
        <v>89654</v>
      </c>
      <c r="B3947" s="131" t="s">
        <v>15353</v>
      </c>
      <c r="C3947" s="131" t="s">
        <v>15645</v>
      </c>
      <c r="D3947" s="132">
        <v>18.7</v>
      </c>
    </row>
    <row r="3948" spans="1:4" x14ac:dyDescent="0.25">
      <c r="A3948" s="131">
        <v>89655</v>
      </c>
      <c r="B3948" s="131" t="s">
        <v>15354</v>
      </c>
      <c r="C3948" s="131" t="s">
        <v>15645</v>
      </c>
      <c r="D3948" s="132">
        <v>22.24</v>
      </c>
    </row>
    <row r="3949" spans="1:4" x14ac:dyDescent="0.25">
      <c r="A3949" s="131">
        <v>89656</v>
      </c>
      <c r="B3949" s="131" t="s">
        <v>15355</v>
      </c>
      <c r="C3949" s="131" t="s">
        <v>15645</v>
      </c>
      <c r="D3949" s="132">
        <v>20.74</v>
      </c>
    </row>
    <row r="3950" spans="1:4" x14ac:dyDescent="0.25">
      <c r="A3950" s="131">
        <v>89657</v>
      </c>
      <c r="B3950" s="131" t="s">
        <v>15356</v>
      </c>
      <c r="C3950" s="131" t="s">
        <v>15645</v>
      </c>
      <c r="D3950" s="132">
        <v>12.93</v>
      </c>
    </row>
    <row r="3951" spans="1:4" x14ac:dyDescent="0.25">
      <c r="A3951" s="131">
        <v>89658</v>
      </c>
      <c r="B3951" s="131" t="s">
        <v>15357</v>
      </c>
      <c r="C3951" s="131" t="s">
        <v>15645</v>
      </c>
      <c r="D3951" s="132">
        <v>9</v>
      </c>
    </row>
    <row r="3952" spans="1:4" x14ac:dyDescent="0.25">
      <c r="A3952" s="131">
        <v>89659</v>
      </c>
      <c r="B3952" s="131" t="s">
        <v>15358</v>
      </c>
      <c r="C3952" s="131" t="s">
        <v>15645</v>
      </c>
      <c r="D3952" s="132">
        <v>16.04</v>
      </c>
    </row>
    <row r="3953" spans="1:4" x14ac:dyDescent="0.25">
      <c r="A3953" s="131">
        <v>89660</v>
      </c>
      <c r="B3953" s="131" t="s">
        <v>15359</v>
      </c>
      <c r="C3953" s="131" t="s">
        <v>15645</v>
      </c>
      <c r="D3953" s="132">
        <v>9.16</v>
      </c>
    </row>
    <row r="3954" spans="1:4" x14ac:dyDescent="0.25">
      <c r="A3954" s="131">
        <v>89661</v>
      </c>
      <c r="B3954" s="131" t="s">
        <v>15360</v>
      </c>
      <c r="C3954" s="131" t="s">
        <v>15645</v>
      </c>
      <c r="D3954" s="132">
        <v>21.82</v>
      </c>
    </row>
    <row r="3955" spans="1:4" x14ac:dyDescent="0.25">
      <c r="A3955" s="131">
        <v>89662</v>
      </c>
      <c r="B3955" s="131" t="s">
        <v>15361</v>
      </c>
      <c r="C3955" s="131" t="s">
        <v>15645</v>
      </c>
      <c r="D3955" s="132">
        <v>28.75</v>
      </c>
    </row>
    <row r="3956" spans="1:4" x14ac:dyDescent="0.25">
      <c r="A3956" s="131">
        <v>89663</v>
      </c>
      <c r="B3956" s="131" t="s">
        <v>15362</v>
      </c>
      <c r="C3956" s="131" t="s">
        <v>15645</v>
      </c>
      <c r="D3956" s="132">
        <v>27.76</v>
      </c>
    </row>
    <row r="3957" spans="1:4" x14ac:dyDescent="0.25">
      <c r="A3957" s="131">
        <v>89664</v>
      </c>
      <c r="B3957" s="131" t="s">
        <v>15363</v>
      </c>
      <c r="C3957" s="131" t="s">
        <v>15645</v>
      </c>
      <c r="D3957" s="132">
        <v>15.97</v>
      </c>
    </row>
    <row r="3958" spans="1:4" x14ac:dyDescent="0.25">
      <c r="A3958" s="131">
        <v>89666</v>
      </c>
      <c r="B3958" s="131" t="s">
        <v>15364</v>
      </c>
      <c r="C3958" s="131" t="s">
        <v>15645</v>
      </c>
      <c r="D3958" s="132">
        <v>7.01</v>
      </c>
    </row>
    <row r="3959" spans="1:4" x14ac:dyDescent="0.25">
      <c r="A3959" s="131">
        <v>89667</v>
      </c>
      <c r="B3959" s="131" t="s">
        <v>15365</v>
      </c>
      <c r="C3959" s="131" t="s">
        <v>15645</v>
      </c>
      <c r="D3959" s="132">
        <v>43.25</v>
      </c>
    </row>
    <row r="3960" spans="1:4" x14ac:dyDescent="0.25">
      <c r="A3960" s="131">
        <v>89668</v>
      </c>
      <c r="B3960" s="131" t="s">
        <v>15366</v>
      </c>
      <c r="C3960" s="131" t="s">
        <v>15645</v>
      </c>
      <c r="D3960" s="132">
        <v>27.09</v>
      </c>
    </row>
    <row r="3961" spans="1:4" x14ac:dyDescent="0.25">
      <c r="A3961" s="131">
        <v>89669</v>
      </c>
      <c r="B3961" s="131" t="s">
        <v>15367</v>
      </c>
      <c r="C3961" s="131" t="s">
        <v>15645</v>
      </c>
      <c r="D3961" s="132">
        <v>31.76</v>
      </c>
    </row>
    <row r="3962" spans="1:4" x14ac:dyDescent="0.25">
      <c r="A3962" s="131">
        <v>89670</v>
      </c>
      <c r="B3962" s="131" t="s">
        <v>15368</v>
      </c>
      <c r="C3962" s="131" t="s">
        <v>15645</v>
      </c>
      <c r="D3962" s="132">
        <v>13.29</v>
      </c>
    </row>
    <row r="3963" spans="1:4" x14ac:dyDescent="0.25">
      <c r="A3963" s="131">
        <v>89671</v>
      </c>
      <c r="B3963" s="131" t="s">
        <v>15369</v>
      </c>
      <c r="C3963" s="131" t="s">
        <v>15645</v>
      </c>
      <c r="D3963" s="132">
        <v>43.82</v>
      </c>
    </row>
    <row r="3964" spans="1:4" x14ac:dyDescent="0.25">
      <c r="A3964" s="131">
        <v>89672</v>
      </c>
      <c r="B3964" s="131" t="s">
        <v>15370</v>
      </c>
      <c r="C3964" s="131" t="s">
        <v>15645</v>
      </c>
      <c r="D3964" s="132">
        <v>22.05</v>
      </c>
    </row>
    <row r="3965" spans="1:4" x14ac:dyDescent="0.25">
      <c r="A3965" s="131">
        <v>89673</v>
      </c>
      <c r="B3965" s="131" t="s">
        <v>15371</v>
      </c>
      <c r="C3965" s="131" t="s">
        <v>15645</v>
      </c>
      <c r="D3965" s="132">
        <v>34.630000000000003</v>
      </c>
    </row>
    <row r="3966" spans="1:4" x14ac:dyDescent="0.25">
      <c r="A3966" s="131">
        <v>89674</v>
      </c>
      <c r="B3966" s="131" t="s">
        <v>15372</v>
      </c>
      <c r="C3966" s="131" t="s">
        <v>15645</v>
      </c>
      <c r="D3966" s="132">
        <v>28.38</v>
      </c>
    </row>
    <row r="3967" spans="1:4" x14ac:dyDescent="0.25">
      <c r="A3967" s="131">
        <v>89675</v>
      </c>
      <c r="B3967" s="131" t="s">
        <v>15373</v>
      </c>
      <c r="C3967" s="131" t="s">
        <v>15645</v>
      </c>
      <c r="D3967" s="132">
        <v>71.08</v>
      </c>
    </row>
    <row r="3968" spans="1:4" x14ac:dyDescent="0.25">
      <c r="A3968" s="131">
        <v>89676</v>
      </c>
      <c r="B3968" s="131" t="s">
        <v>15374</v>
      </c>
      <c r="C3968" s="131" t="s">
        <v>15645</v>
      </c>
      <c r="D3968" s="132">
        <v>34.11</v>
      </c>
    </row>
    <row r="3969" spans="1:4" x14ac:dyDescent="0.25">
      <c r="A3969" s="131">
        <v>89677</v>
      </c>
      <c r="B3969" s="131" t="s">
        <v>15375</v>
      </c>
      <c r="C3969" s="131" t="s">
        <v>15645</v>
      </c>
      <c r="D3969" s="132">
        <v>74.959999999999994</v>
      </c>
    </row>
    <row r="3970" spans="1:4" x14ac:dyDescent="0.25">
      <c r="A3970" s="131">
        <v>89678</v>
      </c>
      <c r="B3970" s="131" t="s">
        <v>15376</v>
      </c>
      <c r="C3970" s="131" t="s">
        <v>15645</v>
      </c>
      <c r="D3970" s="132">
        <v>11.34</v>
      </c>
    </row>
    <row r="3971" spans="1:4" x14ac:dyDescent="0.25">
      <c r="A3971" s="131">
        <v>89679</v>
      </c>
      <c r="B3971" s="131" t="s">
        <v>15377</v>
      </c>
      <c r="C3971" s="131" t="s">
        <v>15645</v>
      </c>
      <c r="D3971" s="132">
        <v>120.91</v>
      </c>
    </row>
    <row r="3972" spans="1:4" x14ac:dyDescent="0.25">
      <c r="A3972" s="131">
        <v>89680</v>
      </c>
      <c r="B3972" s="131" t="s">
        <v>15378</v>
      </c>
      <c r="C3972" s="131" t="s">
        <v>15645</v>
      </c>
      <c r="D3972" s="132">
        <v>21.03</v>
      </c>
    </row>
    <row r="3973" spans="1:4" x14ac:dyDescent="0.25">
      <c r="A3973" s="131">
        <v>89681</v>
      </c>
      <c r="B3973" s="131" t="s">
        <v>15379</v>
      </c>
      <c r="C3973" s="131" t="s">
        <v>15645</v>
      </c>
      <c r="D3973" s="132">
        <v>88.21</v>
      </c>
    </row>
    <row r="3974" spans="1:4" x14ac:dyDescent="0.25">
      <c r="A3974" s="131">
        <v>89682</v>
      </c>
      <c r="B3974" s="131" t="s">
        <v>15380</v>
      </c>
      <c r="C3974" s="131" t="s">
        <v>15645</v>
      </c>
      <c r="D3974" s="132">
        <v>29.29</v>
      </c>
    </row>
    <row r="3975" spans="1:4" x14ac:dyDescent="0.25">
      <c r="A3975" s="131">
        <v>89683</v>
      </c>
      <c r="B3975" s="131" t="s">
        <v>15381</v>
      </c>
      <c r="C3975" s="131" t="s">
        <v>15645</v>
      </c>
      <c r="D3975" s="132">
        <v>282.62</v>
      </c>
    </row>
    <row r="3976" spans="1:4" x14ac:dyDescent="0.25">
      <c r="A3976" s="131">
        <v>89684</v>
      </c>
      <c r="B3976" s="131" t="s">
        <v>15382</v>
      </c>
      <c r="C3976" s="131" t="s">
        <v>15645</v>
      </c>
      <c r="D3976" s="132">
        <v>41.13</v>
      </c>
    </row>
    <row r="3977" spans="1:4" x14ac:dyDescent="0.25">
      <c r="A3977" s="131">
        <v>89685</v>
      </c>
      <c r="B3977" s="131" t="s">
        <v>15383</v>
      </c>
      <c r="C3977" s="131" t="s">
        <v>15645</v>
      </c>
      <c r="D3977" s="132">
        <v>60.16</v>
      </c>
    </row>
    <row r="3978" spans="1:4" x14ac:dyDescent="0.25">
      <c r="A3978" s="131">
        <v>89686</v>
      </c>
      <c r="B3978" s="131" t="s">
        <v>15384</v>
      </c>
      <c r="C3978" s="131" t="s">
        <v>15645</v>
      </c>
      <c r="D3978" s="132">
        <v>52.03</v>
      </c>
    </row>
    <row r="3979" spans="1:4" x14ac:dyDescent="0.25">
      <c r="A3979" s="131">
        <v>89687</v>
      </c>
      <c r="B3979" s="131" t="s">
        <v>15385</v>
      </c>
      <c r="C3979" s="131" t="s">
        <v>15645</v>
      </c>
      <c r="D3979" s="132">
        <v>51.52</v>
      </c>
    </row>
    <row r="3980" spans="1:4" x14ac:dyDescent="0.25">
      <c r="A3980" s="131">
        <v>89689</v>
      </c>
      <c r="B3980" s="131" t="s">
        <v>15386</v>
      </c>
      <c r="C3980" s="131" t="s">
        <v>15645</v>
      </c>
      <c r="D3980" s="132">
        <v>34.85</v>
      </c>
    </row>
    <row r="3981" spans="1:4" x14ac:dyDescent="0.25">
      <c r="A3981" s="131">
        <v>89690</v>
      </c>
      <c r="B3981" s="131" t="s">
        <v>15387</v>
      </c>
      <c r="C3981" s="131" t="s">
        <v>15645</v>
      </c>
      <c r="D3981" s="132">
        <v>88.31</v>
      </c>
    </row>
    <row r="3982" spans="1:4" x14ac:dyDescent="0.25">
      <c r="A3982" s="131">
        <v>89691</v>
      </c>
      <c r="B3982" s="131" t="s">
        <v>15388</v>
      </c>
      <c r="C3982" s="131" t="s">
        <v>15645</v>
      </c>
      <c r="D3982" s="132">
        <v>12.98</v>
      </c>
    </row>
    <row r="3983" spans="1:4" x14ac:dyDescent="0.25">
      <c r="A3983" s="131">
        <v>89692</v>
      </c>
      <c r="B3983" s="131" t="s">
        <v>15389</v>
      </c>
      <c r="C3983" s="131" t="s">
        <v>15645</v>
      </c>
      <c r="D3983" s="132">
        <v>100.77</v>
      </c>
    </row>
    <row r="3984" spans="1:4" x14ac:dyDescent="0.25">
      <c r="A3984" s="131">
        <v>89693</v>
      </c>
      <c r="B3984" s="131" t="s">
        <v>15390</v>
      </c>
      <c r="C3984" s="131" t="s">
        <v>15645</v>
      </c>
      <c r="D3984" s="132">
        <v>77.430000000000007</v>
      </c>
    </row>
    <row r="3985" spans="1:4" x14ac:dyDescent="0.25">
      <c r="A3985" s="131">
        <v>89694</v>
      </c>
      <c r="B3985" s="131" t="s">
        <v>15391</v>
      </c>
      <c r="C3985" s="131" t="s">
        <v>15645</v>
      </c>
      <c r="D3985" s="132">
        <v>18.97</v>
      </c>
    </row>
    <row r="3986" spans="1:4" x14ac:dyDescent="0.25">
      <c r="A3986" s="131">
        <v>89695</v>
      </c>
      <c r="B3986" s="131" t="s">
        <v>15392</v>
      </c>
      <c r="C3986" s="131" t="s">
        <v>15645</v>
      </c>
      <c r="D3986" s="132">
        <v>16.21</v>
      </c>
    </row>
    <row r="3987" spans="1:4" x14ac:dyDescent="0.25">
      <c r="A3987" s="131">
        <v>89696</v>
      </c>
      <c r="B3987" s="131" t="s">
        <v>15393</v>
      </c>
      <c r="C3987" s="131" t="s">
        <v>15645</v>
      </c>
      <c r="D3987" s="132">
        <v>83.15</v>
      </c>
    </row>
    <row r="3988" spans="1:4" x14ac:dyDescent="0.25">
      <c r="A3988" s="131">
        <v>89697</v>
      </c>
      <c r="B3988" s="131" t="s">
        <v>15394</v>
      </c>
      <c r="C3988" s="131" t="s">
        <v>15645</v>
      </c>
      <c r="D3988" s="132">
        <v>16.91</v>
      </c>
    </row>
    <row r="3989" spans="1:4" x14ac:dyDescent="0.25">
      <c r="A3989" s="131">
        <v>89698</v>
      </c>
      <c r="B3989" s="131" t="s">
        <v>15395</v>
      </c>
      <c r="C3989" s="131" t="s">
        <v>15645</v>
      </c>
      <c r="D3989" s="132">
        <v>262.63</v>
      </c>
    </row>
    <row r="3990" spans="1:4" x14ac:dyDescent="0.25">
      <c r="A3990" s="131">
        <v>89699</v>
      </c>
      <c r="B3990" s="131" t="s">
        <v>15396</v>
      </c>
      <c r="C3990" s="131" t="s">
        <v>15645</v>
      </c>
      <c r="D3990" s="132">
        <v>198.04</v>
      </c>
    </row>
    <row r="3991" spans="1:4" x14ac:dyDescent="0.25">
      <c r="A3991" s="131">
        <v>89700</v>
      </c>
      <c r="B3991" s="131" t="s">
        <v>15397</v>
      </c>
      <c r="C3991" s="131" t="s">
        <v>15645</v>
      </c>
      <c r="D3991" s="132">
        <v>21.68</v>
      </c>
    </row>
    <row r="3992" spans="1:4" x14ac:dyDescent="0.25">
      <c r="A3992" s="131">
        <v>89701</v>
      </c>
      <c r="B3992" s="131" t="s">
        <v>15398</v>
      </c>
      <c r="C3992" s="131" t="s">
        <v>15645</v>
      </c>
      <c r="D3992" s="132">
        <v>192.73</v>
      </c>
    </row>
    <row r="3993" spans="1:4" x14ac:dyDescent="0.25">
      <c r="A3993" s="131">
        <v>89702</v>
      </c>
      <c r="B3993" s="131" t="s">
        <v>15399</v>
      </c>
      <c r="C3993" s="131" t="s">
        <v>15645</v>
      </c>
      <c r="D3993" s="132">
        <v>20.83</v>
      </c>
    </row>
    <row r="3994" spans="1:4" x14ac:dyDescent="0.25">
      <c r="A3994" s="131">
        <v>89703</v>
      </c>
      <c r="B3994" s="131" t="s">
        <v>15400</v>
      </c>
      <c r="C3994" s="131" t="s">
        <v>15645</v>
      </c>
      <c r="D3994" s="132">
        <v>44.43</v>
      </c>
    </row>
    <row r="3995" spans="1:4" x14ac:dyDescent="0.25">
      <c r="A3995" s="131">
        <v>89704</v>
      </c>
      <c r="B3995" s="131" t="s">
        <v>15401</v>
      </c>
      <c r="C3995" s="131" t="s">
        <v>15645</v>
      </c>
      <c r="D3995" s="132">
        <v>148.76</v>
      </c>
    </row>
    <row r="3996" spans="1:4" x14ac:dyDescent="0.25">
      <c r="A3996" s="131">
        <v>89705</v>
      </c>
      <c r="B3996" s="131" t="s">
        <v>15402</v>
      </c>
      <c r="C3996" s="131" t="s">
        <v>15645</v>
      </c>
      <c r="D3996" s="132">
        <v>24.19</v>
      </c>
    </row>
    <row r="3997" spans="1:4" x14ac:dyDescent="0.25">
      <c r="A3997" s="131">
        <v>89706</v>
      </c>
      <c r="B3997" s="131" t="s">
        <v>15403</v>
      </c>
      <c r="C3997" s="131" t="s">
        <v>15645</v>
      </c>
      <c r="D3997" s="132">
        <v>52.55</v>
      </c>
    </row>
    <row r="3998" spans="1:4" x14ac:dyDescent="0.25">
      <c r="A3998" s="131">
        <v>89718</v>
      </c>
      <c r="B3998" s="131" t="s">
        <v>15404</v>
      </c>
      <c r="C3998" s="131" t="s">
        <v>3</v>
      </c>
      <c r="D3998" s="132">
        <v>50.66</v>
      </c>
    </row>
    <row r="3999" spans="1:4" x14ac:dyDescent="0.25">
      <c r="A3999" s="131">
        <v>89719</v>
      </c>
      <c r="B3999" s="131" t="s">
        <v>15405</v>
      </c>
      <c r="C3999" s="131" t="s">
        <v>15645</v>
      </c>
      <c r="D3999" s="132">
        <v>12.29</v>
      </c>
    </row>
    <row r="4000" spans="1:4" x14ac:dyDescent="0.25">
      <c r="A4000" s="131">
        <v>89720</v>
      </c>
      <c r="B4000" s="131" t="s">
        <v>15406</v>
      </c>
      <c r="C4000" s="131" t="s">
        <v>15645</v>
      </c>
      <c r="D4000" s="132">
        <v>13.76</v>
      </c>
    </row>
    <row r="4001" spans="1:4" x14ac:dyDescent="0.25">
      <c r="A4001" s="131">
        <v>89721</v>
      </c>
      <c r="B4001" s="131" t="s">
        <v>15407</v>
      </c>
      <c r="C4001" s="131" t="s">
        <v>15645</v>
      </c>
      <c r="D4001" s="132">
        <v>14.93</v>
      </c>
    </row>
    <row r="4002" spans="1:4" x14ac:dyDescent="0.25">
      <c r="A4002" s="131">
        <v>89723</v>
      </c>
      <c r="B4002" s="131" t="s">
        <v>15408</v>
      </c>
      <c r="C4002" s="131" t="s">
        <v>15645</v>
      </c>
      <c r="D4002" s="132">
        <v>18.63</v>
      </c>
    </row>
    <row r="4003" spans="1:4" x14ac:dyDescent="0.25">
      <c r="A4003" s="131">
        <v>89724</v>
      </c>
      <c r="B4003" s="131" t="s">
        <v>15779</v>
      </c>
      <c r="C4003" s="131" t="s">
        <v>15645</v>
      </c>
      <c r="D4003" s="132">
        <v>9.83</v>
      </c>
    </row>
    <row r="4004" spans="1:4" x14ac:dyDescent="0.25">
      <c r="A4004" s="131">
        <v>89725</v>
      </c>
      <c r="B4004" s="131" t="s">
        <v>15409</v>
      </c>
      <c r="C4004" s="131" t="s">
        <v>15645</v>
      </c>
      <c r="D4004" s="132">
        <v>18.03</v>
      </c>
    </row>
    <row r="4005" spans="1:4" x14ac:dyDescent="0.25">
      <c r="A4005" s="131">
        <v>89726</v>
      </c>
      <c r="B4005" s="131" t="s">
        <v>15780</v>
      </c>
      <c r="C4005" s="131" t="s">
        <v>15645</v>
      </c>
      <c r="D4005" s="132">
        <v>10.07</v>
      </c>
    </row>
    <row r="4006" spans="1:4" x14ac:dyDescent="0.25">
      <c r="A4006" s="131">
        <v>89727</v>
      </c>
      <c r="B4006" s="131" t="s">
        <v>15410</v>
      </c>
      <c r="C4006" s="131" t="s">
        <v>15645</v>
      </c>
      <c r="D4006" s="132">
        <v>22.61</v>
      </c>
    </row>
    <row r="4007" spans="1:4" x14ac:dyDescent="0.25">
      <c r="A4007" s="131">
        <v>89728</v>
      </c>
      <c r="B4007" s="131" t="s">
        <v>15781</v>
      </c>
      <c r="C4007" s="131" t="s">
        <v>15645</v>
      </c>
      <c r="D4007" s="132">
        <v>12.88</v>
      </c>
    </row>
    <row r="4008" spans="1:4" x14ac:dyDescent="0.25">
      <c r="A4008" s="131">
        <v>89729</v>
      </c>
      <c r="B4008" s="131" t="s">
        <v>15411</v>
      </c>
      <c r="C4008" s="131" t="s">
        <v>15645</v>
      </c>
      <c r="D4008" s="132">
        <v>27.51</v>
      </c>
    </row>
    <row r="4009" spans="1:4" x14ac:dyDescent="0.25">
      <c r="A4009" s="131">
        <v>89730</v>
      </c>
      <c r="B4009" s="131" t="s">
        <v>15782</v>
      </c>
      <c r="C4009" s="131" t="s">
        <v>15645</v>
      </c>
      <c r="D4009" s="132">
        <v>14.86</v>
      </c>
    </row>
    <row r="4010" spans="1:4" x14ac:dyDescent="0.25">
      <c r="A4010" s="131">
        <v>89731</v>
      </c>
      <c r="B4010" s="131" t="s">
        <v>15783</v>
      </c>
      <c r="C4010" s="131" t="s">
        <v>15645</v>
      </c>
      <c r="D4010" s="132">
        <v>14.23</v>
      </c>
    </row>
    <row r="4011" spans="1:4" x14ac:dyDescent="0.25">
      <c r="A4011" s="131">
        <v>89732</v>
      </c>
      <c r="B4011" s="131" t="s">
        <v>15784</v>
      </c>
      <c r="C4011" s="131" t="s">
        <v>15645</v>
      </c>
      <c r="D4011" s="132">
        <v>14.99</v>
      </c>
    </row>
    <row r="4012" spans="1:4" x14ac:dyDescent="0.25">
      <c r="A4012" s="131">
        <v>89733</v>
      </c>
      <c r="B4012" s="131" t="s">
        <v>15785</v>
      </c>
      <c r="C4012" s="131" t="s">
        <v>15645</v>
      </c>
      <c r="D4012" s="132">
        <v>23.06</v>
      </c>
    </row>
    <row r="4013" spans="1:4" x14ac:dyDescent="0.25">
      <c r="A4013" s="131">
        <v>89734</v>
      </c>
      <c r="B4013" s="131" t="s">
        <v>15412</v>
      </c>
      <c r="C4013" s="131" t="s">
        <v>15645</v>
      </c>
      <c r="D4013" s="132">
        <v>26.01</v>
      </c>
    </row>
    <row r="4014" spans="1:4" x14ac:dyDescent="0.25">
      <c r="A4014" s="131">
        <v>89735</v>
      </c>
      <c r="B4014" s="131" t="s">
        <v>15786</v>
      </c>
      <c r="C4014" s="131" t="s">
        <v>15645</v>
      </c>
      <c r="D4014" s="132">
        <v>25.34</v>
      </c>
    </row>
    <row r="4015" spans="1:4" x14ac:dyDescent="0.25">
      <c r="A4015" s="131">
        <v>89736</v>
      </c>
      <c r="B4015" s="131" t="s">
        <v>15413</v>
      </c>
      <c r="C4015" s="131" t="s">
        <v>15645</v>
      </c>
      <c r="D4015" s="132">
        <v>8.5299999999999994</v>
      </c>
    </row>
    <row r="4016" spans="1:4" x14ac:dyDescent="0.25">
      <c r="A4016" s="131">
        <v>89737</v>
      </c>
      <c r="B4016" s="131" t="s">
        <v>15787</v>
      </c>
      <c r="C4016" s="131" t="s">
        <v>15645</v>
      </c>
      <c r="D4016" s="132">
        <v>21.73</v>
      </c>
    </row>
    <row r="4017" spans="1:4" x14ac:dyDescent="0.25">
      <c r="A4017" s="131">
        <v>89738</v>
      </c>
      <c r="B4017" s="131" t="s">
        <v>996</v>
      </c>
      <c r="C4017" s="131" t="s">
        <v>15645</v>
      </c>
      <c r="D4017" s="132">
        <v>15.57</v>
      </c>
    </row>
    <row r="4018" spans="1:4" x14ac:dyDescent="0.25">
      <c r="A4018" s="131">
        <v>89739</v>
      </c>
      <c r="B4018" s="131" t="s">
        <v>15788</v>
      </c>
      <c r="C4018" s="131" t="s">
        <v>15645</v>
      </c>
      <c r="D4018" s="132">
        <v>22.75</v>
      </c>
    </row>
    <row r="4019" spans="1:4" x14ac:dyDescent="0.25">
      <c r="A4019" s="131">
        <v>89740</v>
      </c>
      <c r="B4019" s="131" t="s">
        <v>15414</v>
      </c>
      <c r="C4019" s="131" t="s">
        <v>15645</v>
      </c>
      <c r="D4019" s="132">
        <v>8.67</v>
      </c>
    </row>
    <row r="4020" spans="1:4" x14ac:dyDescent="0.25">
      <c r="A4020" s="131">
        <v>89741</v>
      </c>
      <c r="B4020" s="131" t="s">
        <v>15415</v>
      </c>
      <c r="C4020" s="131" t="s">
        <v>15645</v>
      </c>
      <c r="D4020" s="132">
        <v>21.35</v>
      </c>
    </row>
    <row r="4021" spans="1:4" x14ac:dyDescent="0.25">
      <c r="A4021" s="131">
        <v>89742</v>
      </c>
      <c r="B4021" s="131" t="s">
        <v>15789</v>
      </c>
      <c r="C4021" s="131" t="s">
        <v>15645</v>
      </c>
      <c r="D4021" s="132">
        <v>39.56</v>
      </c>
    </row>
    <row r="4022" spans="1:4" x14ac:dyDescent="0.25">
      <c r="A4022" s="131">
        <v>89743</v>
      </c>
      <c r="B4022" s="131" t="s">
        <v>15790</v>
      </c>
      <c r="C4022" s="131" t="s">
        <v>15645</v>
      </c>
      <c r="D4022" s="132">
        <v>61.04</v>
      </c>
    </row>
    <row r="4023" spans="1:4" x14ac:dyDescent="0.25">
      <c r="A4023" s="131">
        <v>89744</v>
      </c>
      <c r="B4023" s="131" t="s">
        <v>15791</v>
      </c>
      <c r="C4023" s="131" t="s">
        <v>15645</v>
      </c>
      <c r="D4023" s="132">
        <v>26.4</v>
      </c>
    </row>
    <row r="4024" spans="1:4" x14ac:dyDescent="0.25">
      <c r="A4024" s="131">
        <v>89746</v>
      </c>
      <c r="B4024" s="131" t="s">
        <v>15792</v>
      </c>
      <c r="C4024" s="131" t="s">
        <v>15645</v>
      </c>
      <c r="D4024" s="132">
        <v>27.27</v>
      </c>
    </row>
    <row r="4025" spans="1:4" x14ac:dyDescent="0.25">
      <c r="A4025" s="131">
        <v>89747</v>
      </c>
      <c r="B4025" s="131" t="s">
        <v>15416</v>
      </c>
      <c r="C4025" s="131" t="s">
        <v>15645</v>
      </c>
      <c r="D4025" s="132">
        <v>27.29</v>
      </c>
    </row>
    <row r="4026" spans="1:4" x14ac:dyDescent="0.25">
      <c r="A4026" s="131">
        <v>89748</v>
      </c>
      <c r="B4026" s="131" t="s">
        <v>15793</v>
      </c>
      <c r="C4026" s="131" t="s">
        <v>15645</v>
      </c>
      <c r="D4026" s="132">
        <v>42.1</v>
      </c>
    </row>
    <row r="4027" spans="1:4" x14ac:dyDescent="0.25">
      <c r="A4027" s="131">
        <v>89749</v>
      </c>
      <c r="B4027" s="131" t="s">
        <v>15417</v>
      </c>
      <c r="C4027" s="131" t="s">
        <v>15645</v>
      </c>
      <c r="D4027" s="132">
        <v>15.5</v>
      </c>
    </row>
    <row r="4028" spans="1:4" x14ac:dyDescent="0.25">
      <c r="A4028" s="131">
        <v>89750</v>
      </c>
      <c r="B4028" s="131" t="s">
        <v>15794</v>
      </c>
      <c r="C4028" s="131" t="s">
        <v>15645</v>
      </c>
      <c r="D4028" s="132">
        <v>78.680000000000007</v>
      </c>
    </row>
    <row r="4029" spans="1:4" x14ac:dyDescent="0.25">
      <c r="A4029" s="131">
        <v>89752</v>
      </c>
      <c r="B4029" s="131" t="s">
        <v>15795</v>
      </c>
      <c r="C4029" s="131" t="s">
        <v>15645</v>
      </c>
      <c r="D4029" s="132">
        <v>7.26</v>
      </c>
    </row>
    <row r="4030" spans="1:4" x14ac:dyDescent="0.25">
      <c r="A4030" s="131">
        <v>89753</v>
      </c>
      <c r="B4030" s="131" t="s">
        <v>15796</v>
      </c>
      <c r="C4030" s="131" t="s">
        <v>15645</v>
      </c>
      <c r="D4030" s="132">
        <v>9.0500000000000007</v>
      </c>
    </row>
    <row r="4031" spans="1:4" x14ac:dyDescent="0.25">
      <c r="A4031" s="131">
        <v>89754</v>
      </c>
      <c r="B4031" s="131" t="s">
        <v>15797</v>
      </c>
      <c r="C4031" s="131" t="s">
        <v>15645</v>
      </c>
      <c r="D4031" s="132">
        <v>20.6</v>
      </c>
    </row>
    <row r="4032" spans="1:4" x14ac:dyDescent="0.25">
      <c r="A4032" s="131">
        <v>89755</v>
      </c>
      <c r="B4032" s="131" t="s">
        <v>15418</v>
      </c>
      <c r="C4032" s="131" t="s">
        <v>15645</v>
      </c>
      <c r="D4032" s="132">
        <v>12.74</v>
      </c>
    </row>
    <row r="4033" spans="1:4" x14ac:dyDescent="0.25">
      <c r="A4033" s="131">
        <v>89756</v>
      </c>
      <c r="B4033" s="131" t="s">
        <v>15419</v>
      </c>
      <c r="C4033" s="131" t="s">
        <v>15645</v>
      </c>
      <c r="D4033" s="132">
        <v>21.5</v>
      </c>
    </row>
    <row r="4034" spans="1:4" x14ac:dyDescent="0.25">
      <c r="A4034" s="131">
        <v>89757</v>
      </c>
      <c r="B4034" s="131" t="s">
        <v>15420</v>
      </c>
      <c r="C4034" s="131" t="s">
        <v>15645</v>
      </c>
      <c r="D4034" s="132">
        <v>27.83</v>
      </c>
    </row>
    <row r="4035" spans="1:4" x14ac:dyDescent="0.25">
      <c r="A4035" s="131">
        <v>89758</v>
      </c>
      <c r="B4035" s="131" t="s">
        <v>15421</v>
      </c>
      <c r="C4035" s="131" t="s">
        <v>15645</v>
      </c>
      <c r="D4035" s="132">
        <v>33.97</v>
      </c>
    </row>
    <row r="4036" spans="1:4" x14ac:dyDescent="0.25">
      <c r="A4036" s="131">
        <v>89759</v>
      </c>
      <c r="B4036" s="131" t="s">
        <v>15422</v>
      </c>
      <c r="C4036" s="131" t="s">
        <v>15645</v>
      </c>
      <c r="D4036" s="132">
        <v>10.83</v>
      </c>
    </row>
    <row r="4037" spans="1:4" x14ac:dyDescent="0.25">
      <c r="A4037" s="131">
        <v>89760</v>
      </c>
      <c r="B4037" s="131" t="s">
        <v>15423</v>
      </c>
      <c r="C4037" s="131" t="s">
        <v>15645</v>
      </c>
      <c r="D4037" s="132">
        <v>20.39</v>
      </c>
    </row>
    <row r="4038" spans="1:4" x14ac:dyDescent="0.25">
      <c r="A4038" s="131">
        <v>89761</v>
      </c>
      <c r="B4038" s="131" t="s">
        <v>15424</v>
      </c>
      <c r="C4038" s="131" t="s">
        <v>15645</v>
      </c>
      <c r="D4038" s="132">
        <v>28.65</v>
      </c>
    </row>
    <row r="4039" spans="1:4" x14ac:dyDescent="0.25">
      <c r="A4039" s="131">
        <v>89762</v>
      </c>
      <c r="B4039" s="131" t="s">
        <v>15425</v>
      </c>
      <c r="C4039" s="131" t="s">
        <v>15645</v>
      </c>
      <c r="D4039" s="132">
        <v>40.49</v>
      </c>
    </row>
    <row r="4040" spans="1:4" x14ac:dyDescent="0.25">
      <c r="A4040" s="131">
        <v>89763</v>
      </c>
      <c r="B4040" s="131" t="s">
        <v>15426</v>
      </c>
      <c r="C4040" s="131" t="s">
        <v>15645</v>
      </c>
      <c r="D4040" s="132">
        <v>51.39</v>
      </c>
    </row>
    <row r="4041" spans="1:4" x14ac:dyDescent="0.25">
      <c r="A4041" s="131">
        <v>89764</v>
      </c>
      <c r="B4041" s="131" t="s">
        <v>15427</v>
      </c>
      <c r="C4041" s="131" t="s">
        <v>15645</v>
      </c>
      <c r="D4041" s="132">
        <v>34.25</v>
      </c>
    </row>
    <row r="4042" spans="1:4" x14ac:dyDescent="0.25">
      <c r="A4042" s="131">
        <v>89765</v>
      </c>
      <c r="B4042" s="131" t="s">
        <v>15428</v>
      </c>
      <c r="C4042" s="131" t="s">
        <v>15645</v>
      </c>
      <c r="D4042" s="132">
        <v>15.97</v>
      </c>
    </row>
    <row r="4043" spans="1:4" x14ac:dyDescent="0.25">
      <c r="A4043" s="131">
        <v>89767</v>
      </c>
      <c r="B4043" s="131" t="s">
        <v>15429</v>
      </c>
      <c r="C4043" s="131" t="s">
        <v>15645</v>
      </c>
      <c r="D4043" s="132">
        <v>19.89</v>
      </c>
    </row>
    <row r="4044" spans="1:4" x14ac:dyDescent="0.25">
      <c r="A4044" s="131">
        <v>89768</v>
      </c>
      <c r="B4044" s="131" t="s">
        <v>15430</v>
      </c>
      <c r="C4044" s="131" t="s">
        <v>15645</v>
      </c>
      <c r="D4044" s="132">
        <v>23.08</v>
      </c>
    </row>
    <row r="4045" spans="1:4" x14ac:dyDescent="0.25">
      <c r="A4045" s="131">
        <v>89769</v>
      </c>
      <c r="B4045" s="131" t="s">
        <v>15431</v>
      </c>
      <c r="C4045" s="131" t="s">
        <v>15645</v>
      </c>
      <c r="D4045" s="132">
        <v>51.24</v>
      </c>
    </row>
    <row r="4046" spans="1:4" x14ac:dyDescent="0.25">
      <c r="A4046" s="131">
        <v>89772</v>
      </c>
      <c r="B4046" s="131" t="s">
        <v>15432</v>
      </c>
      <c r="C4046" s="131" t="s">
        <v>3</v>
      </c>
      <c r="D4046" s="132">
        <v>82.12</v>
      </c>
    </row>
    <row r="4047" spans="1:4" x14ac:dyDescent="0.25">
      <c r="A4047" s="131">
        <v>89774</v>
      </c>
      <c r="B4047" s="131" t="s">
        <v>15798</v>
      </c>
      <c r="C4047" s="131" t="s">
        <v>15645</v>
      </c>
      <c r="D4047" s="132">
        <v>15.03</v>
      </c>
    </row>
    <row r="4048" spans="1:4" x14ac:dyDescent="0.25">
      <c r="A4048" s="131">
        <v>89776</v>
      </c>
      <c r="B4048" s="131" t="s">
        <v>15799</v>
      </c>
      <c r="C4048" s="131" t="s">
        <v>15645</v>
      </c>
      <c r="D4048" s="132">
        <v>24.91</v>
      </c>
    </row>
    <row r="4049" spans="1:4" x14ac:dyDescent="0.25">
      <c r="A4049" s="131">
        <v>89777</v>
      </c>
      <c r="B4049" s="131" t="s">
        <v>15433</v>
      </c>
      <c r="C4049" s="131" t="s">
        <v>15645</v>
      </c>
      <c r="D4049" s="132">
        <v>23.67</v>
      </c>
    </row>
    <row r="4050" spans="1:4" x14ac:dyDescent="0.25">
      <c r="A4050" s="131">
        <v>89778</v>
      </c>
      <c r="B4050" s="131" t="s">
        <v>15800</v>
      </c>
      <c r="C4050" s="131" t="s">
        <v>15645</v>
      </c>
      <c r="D4050" s="132">
        <v>17.02</v>
      </c>
    </row>
    <row r="4051" spans="1:4" x14ac:dyDescent="0.25">
      <c r="A4051" s="131">
        <v>89779</v>
      </c>
      <c r="B4051" s="131" t="s">
        <v>15801</v>
      </c>
      <c r="C4051" s="131" t="s">
        <v>15645</v>
      </c>
      <c r="D4051" s="132">
        <v>33.94</v>
      </c>
    </row>
    <row r="4052" spans="1:4" x14ac:dyDescent="0.25">
      <c r="A4052" s="131">
        <v>89780</v>
      </c>
      <c r="B4052" s="131" t="s">
        <v>15434</v>
      </c>
      <c r="C4052" s="131" t="s">
        <v>15645</v>
      </c>
      <c r="D4052" s="132">
        <v>22.17</v>
      </c>
    </row>
    <row r="4053" spans="1:4" x14ac:dyDescent="0.25">
      <c r="A4053" s="131">
        <v>89781</v>
      </c>
      <c r="B4053" s="131" t="s">
        <v>15435</v>
      </c>
      <c r="C4053" s="131" t="s">
        <v>15645</v>
      </c>
      <c r="D4053" s="132">
        <v>33.5</v>
      </c>
    </row>
    <row r="4054" spans="1:4" x14ac:dyDescent="0.25">
      <c r="A4054" s="131">
        <v>89782</v>
      </c>
      <c r="B4054" s="131" t="s">
        <v>15802</v>
      </c>
      <c r="C4054" s="131" t="s">
        <v>15645</v>
      </c>
      <c r="D4054" s="132">
        <v>14.27</v>
      </c>
    </row>
    <row r="4055" spans="1:4" x14ac:dyDescent="0.25">
      <c r="A4055" s="131">
        <v>89783</v>
      </c>
      <c r="B4055" s="131" t="s">
        <v>15803</v>
      </c>
      <c r="C4055" s="131" t="s">
        <v>15645</v>
      </c>
      <c r="D4055" s="132">
        <v>14.37</v>
      </c>
    </row>
    <row r="4056" spans="1:4" x14ac:dyDescent="0.25">
      <c r="A4056" s="131">
        <v>89784</v>
      </c>
      <c r="B4056" s="131" t="s">
        <v>15804</v>
      </c>
      <c r="C4056" s="131" t="s">
        <v>15645</v>
      </c>
      <c r="D4056" s="132">
        <v>23.31</v>
      </c>
    </row>
    <row r="4057" spans="1:4" x14ac:dyDescent="0.25">
      <c r="A4057" s="131">
        <v>89785</v>
      </c>
      <c r="B4057" s="131" t="s">
        <v>15805</v>
      </c>
      <c r="C4057" s="131" t="s">
        <v>15645</v>
      </c>
      <c r="D4057" s="132">
        <v>25.76</v>
      </c>
    </row>
    <row r="4058" spans="1:4" x14ac:dyDescent="0.25">
      <c r="A4058" s="131">
        <v>89786</v>
      </c>
      <c r="B4058" s="131" t="s">
        <v>15806</v>
      </c>
      <c r="C4058" s="131" t="s">
        <v>15645</v>
      </c>
      <c r="D4058" s="132">
        <v>37.76</v>
      </c>
    </row>
    <row r="4059" spans="1:4" x14ac:dyDescent="0.25">
      <c r="A4059" s="131">
        <v>89787</v>
      </c>
      <c r="B4059" s="131" t="s">
        <v>15436</v>
      </c>
      <c r="C4059" s="131" t="s">
        <v>15645</v>
      </c>
      <c r="D4059" s="132">
        <v>33.130000000000003</v>
      </c>
    </row>
    <row r="4060" spans="1:4" x14ac:dyDescent="0.25">
      <c r="A4060" s="131">
        <v>89788</v>
      </c>
      <c r="B4060" s="131" t="s">
        <v>15437</v>
      </c>
      <c r="C4060" s="131" t="s">
        <v>15645</v>
      </c>
      <c r="D4060" s="132">
        <v>72.61</v>
      </c>
    </row>
    <row r="4061" spans="1:4" x14ac:dyDescent="0.25">
      <c r="A4061" s="131">
        <v>89789</v>
      </c>
      <c r="B4061" s="131" t="s">
        <v>15438</v>
      </c>
      <c r="C4061" s="131" t="s">
        <v>15645</v>
      </c>
      <c r="D4061" s="132">
        <v>61.65</v>
      </c>
    </row>
    <row r="4062" spans="1:4" x14ac:dyDescent="0.25">
      <c r="A4062" s="131">
        <v>89790</v>
      </c>
      <c r="B4062" s="131" t="s">
        <v>15439</v>
      </c>
      <c r="C4062" s="131" t="s">
        <v>15645</v>
      </c>
      <c r="D4062" s="132">
        <v>145.04</v>
      </c>
    </row>
    <row r="4063" spans="1:4" x14ac:dyDescent="0.25">
      <c r="A4063" s="131">
        <v>89791</v>
      </c>
      <c r="B4063" s="131" t="s">
        <v>15440</v>
      </c>
      <c r="C4063" s="131" t="s">
        <v>15645</v>
      </c>
      <c r="D4063" s="132">
        <v>140.09</v>
      </c>
    </row>
    <row r="4064" spans="1:4" x14ac:dyDescent="0.25">
      <c r="A4064" s="131">
        <v>89792</v>
      </c>
      <c r="B4064" s="131" t="s">
        <v>15441</v>
      </c>
      <c r="C4064" s="131" t="s">
        <v>15645</v>
      </c>
      <c r="D4064" s="132">
        <v>171.3</v>
      </c>
    </row>
    <row r="4065" spans="1:4" x14ac:dyDescent="0.25">
      <c r="A4065" s="131">
        <v>89793</v>
      </c>
      <c r="B4065" s="131" t="s">
        <v>15442</v>
      </c>
      <c r="C4065" s="131" t="s">
        <v>15645</v>
      </c>
      <c r="D4065" s="132">
        <v>202.14</v>
      </c>
    </row>
    <row r="4066" spans="1:4" x14ac:dyDescent="0.25">
      <c r="A4066" s="131">
        <v>89794</v>
      </c>
      <c r="B4066" s="131" t="s">
        <v>15443</v>
      </c>
      <c r="C4066" s="131" t="s">
        <v>15645</v>
      </c>
      <c r="D4066" s="132">
        <v>17.850000000000001</v>
      </c>
    </row>
    <row r="4067" spans="1:4" x14ac:dyDescent="0.25">
      <c r="A4067" s="131">
        <v>89795</v>
      </c>
      <c r="B4067" s="131" t="s">
        <v>15807</v>
      </c>
      <c r="C4067" s="131" t="s">
        <v>15645</v>
      </c>
      <c r="D4067" s="132">
        <v>39.92</v>
      </c>
    </row>
    <row r="4068" spans="1:4" x14ac:dyDescent="0.25">
      <c r="A4068" s="131">
        <v>89796</v>
      </c>
      <c r="B4068" s="131" t="s">
        <v>15808</v>
      </c>
      <c r="C4068" s="131" t="s">
        <v>15645</v>
      </c>
      <c r="D4068" s="132">
        <v>41.76</v>
      </c>
    </row>
    <row r="4069" spans="1:4" x14ac:dyDescent="0.25">
      <c r="A4069" s="131">
        <v>89797</v>
      </c>
      <c r="B4069" s="131" t="s">
        <v>15809</v>
      </c>
      <c r="C4069" s="131" t="s">
        <v>15645</v>
      </c>
      <c r="D4069" s="132">
        <v>50.16</v>
      </c>
    </row>
    <row r="4070" spans="1:4" x14ac:dyDescent="0.25">
      <c r="A4070" s="131">
        <v>89801</v>
      </c>
      <c r="B4070" s="131" t="s">
        <v>15810</v>
      </c>
      <c r="C4070" s="131" t="s">
        <v>15645</v>
      </c>
      <c r="D4070" s="132">
        <v>9.2799999999999994</v>
      </c>
    </row>
    <row r="4071" spans="1:4" x14ac:dyDescent="0.25">
      <c r="A4071" s="131">
        <v>89802</v>
      </c>
      <c r="B4071" s="131" t="s">
        <v>15811</v>
      </c>
      <c r="C4071" s="131" t="s">
        <v>15645</v>
      </c>
      <c r="D4071" s="132">
        <v>10.039999999999999</v>
      </c>
    </row>
    <row r="4072" spans="1:4" x14ac:dyDescent="0.25">
      <c r="A4072" s="131">
        <v>89803</v>
      </c>
      <c r="B4072" s="131" t="s">
        <v>15812</v>
      </c>
      <c r="C4072" s="131" t="s">
        <v>15645</v>
      </c>
      <c r="D4072" s="132">
        <v>18.11</v>
      </c>
    </row>
    <row r="4073" spans="1:4" x14ac:dyDescent="0.25">
      <c r="A4073" s="131">
        <v>89804</v>
      </c>
      <c r="B4073" s="131" t="s">
        <v>15813</v>
      </c>
      <c r="C4073" s="131" t="s">
        <v>15645</v>
      </c>
      <c r="D4073" s="132">
        <v>20.39</v>
      </c>
    </row>
    <row r="4074" spans="1:4" x14ac:dyDescent="0.25">
      <c r="A4074" s="131">
        <v>89805</v>
      </c>
      <c r="B4074" s="131" t="s">
        <v>15814</v>
      </c>
      <c r="C4074" s="131" t="s">
        <v>15645</v>
      </c>
      <c r="D4074" s="132">
        <v>19.84</v>
      </c>
    </row>
    <row r="4075" spans="1:4" x14ac:dyDescent="0.25">
      <c r="A4075" s="131">
        <v>89806</v>
      </c>
      <c r="B4075" s="131" t="s">
        <v>15815</v>
      </c>
      <c r="C4075" s="131" t="s">
        <v>15645</v>
      </c>
      <c r="D4075" s="132">
        <v>20.86</v>
      </c>
    </row>
    <row r="4076" spans="1:4" x14ac:dyDescent="0.25">
      <c r="A4076" s="131">
        <v>89807</v>
      </c>
      <c r="B4076" s="131" t="s">
        <v>15816</v>
      </c>
      <c r="C4076" s="131" t="s">
        <v>15645</v>
      </c>
      <c r="D4076" s="132">
        <v>37.67</v>
      </c>
    </row>
    <row r="4077" spans="1:4" x14ac:dyDescent="0.25">
      <c r="A4077" s="131">
        <v>89808</v>
      </c>
      <c r="B4077" s="131" t="s">
        <v>15817</v>
      </c>
      <c r="C4077" s="131" t="s">
        <v>15645</v>
      </c>
      <c r="D4077" s="132">
        <v>59.15</v>
      </c>
    </row>
    <row r="4078" spans="1:4" x14ac:dyDescent="0.25">
      <c r="A4078" s="131">
        <v>89809</v>
      </c>
      <c r="B4078" s="131" t="s">
        <v>15818</v>
      </c>
      <c r="C4078" s="131" t="s">
        <v>15645</v>
      </c>
      <c r="D4078" s="132">
        <v>27.56</v>
      </c>
    </row>
    <row r="4079" spans="1:4" x14ac:dyDescent="0.25">
      <c r="A4079" s="131">
        <v>89810</v>
      </c>
      <c r="B4079" s="131" t="s">
        <v>15819</v>
      </c>
      <c r="C4079" s="131" t="s">
        <v>15645</v>
      </c>
      <c r="D4079" s="132">
        <v>28.43</v>
      </c>
    </row>
    <row r="4080" spans="1:4" x14ac:dyDescent="0.25">
      <c r="A4080" s="131">
        <v>89811</v>
      </c>
      <c r="B4080" s="131" t="s">
        <v>15820</v>
      </c>
      <c r="C4080" s="131" t="s">
        <v>15645</v>
      </c>
      <c r="D4080" s="132">
        <v>43.26</v>
      </c>
    </row>
    <row r="4081" spans="1:4" x14ac:dyDescent="0.25">
      <c r="A4081" s="131">
        <v>89812</v>
      </c>
      <c r="B4081" s="131" t="s">
        <v>15821</v>
      </c>
      <c r="C4081" s="131" t="s">
        <v>15645</v>
      </c>
      <c r="D4081" s="132">
        <v>79.84</v>
      </c>
    </row>
    <row r="4082" spans="1:4" x14ac:dyDescent="0.25">
      <c r="A4082" s="131">
        <v>89813</v>
      </c>
      <c r="B4082" s="131" t="s">
        <v>15822</v>
      </c>
      <c r="C4082" s="131" t="s">
        <v>15645</v>
      </c>
      <c r="D4082" s="132">
        <v>5.68</v>
      </c>
    </row>
    <row r="4083" spans="1:4" x14ac:dyDescent="0.25">
      <c r="A4083" s="131">
        <v>89814</v>
      </c>
      <c r="B4083" s="131" t="s">
        <v>15823</v>
      </c>
      <c r="C4083" s="131" t="s">
        <v>15645</v>
      </c>
      <c r="D4083" s="132">
        <v>17.3</v>
      </c>
    </row>
    <row r="4084" spans="1:4" x14ac:dyDescent="0.25">
      <c r="A4084" s="131">
        <v>89815</v>
      </c>
      <c r="B4084" s="131" t="s">
        <v>15444</v>
      </c>
      <c r="C4084" s="131" t="s">
        <v>15645</v>
      </c>
      <c r="D4084" s="132">
        <v>26.11</v>
      </c>
    </row>
    <row r="4085" spans="1:4" x14ac:dyDescent="0.25">
      <c r="A4085" s="131">
        <v>89816</v>
      </c>
      <c r="B4085" s="131" t="s">
        <v>15445</v>
      </c>
      <c r="C4085" s="131" t="s">
        <v>15645</v>
      </c>
      <c r="D4085" s="132">
        <v>37.950000000000003</v>
      </c>
    </row>
    <row r="4086" spans="1:4" x14ac:dyDescent="0.25">
      <c r="A4086" s="131">
        <v>89817</v>
      </c>
      <c r="B4086" s="131" t="s">
        <v>15824</v>
      </c>
      <c r="C4086" s="131" t="s">
        <v>15645</v>
      </c>
      <c r="D4086" s="132">
        <v>13.73</v>
      </c>
    </row>
    <row r="4087" spans="1:4" x14ac:dyDescent="0.25">
      <c r="A4087" s="131">
        <v>89818</v>
      </c>
      <c r="B4087" s="131" t="s">
        <v>15446</v>
      </c>
      <c r="C4087" s="131" t="s">
        <v>15645</v>
      </c>
      <c r="D4087" s="132">
        <v>48.91</v>
      </c>
    </row>
    <row r="4088" spans="1:4" x14ac:dyDescent="0.25">
      <c r="A4088" s="131">
        <v>89819</v>
      </c>
      <c r="B4088" s="131" t="s">
        <v>15825</v>
      </c>
      <c r="C4088" s="131" t="s">
        <v>15645</v>
      </c>
      <c r="D4088" s="132">
        <v>23.64</v>
      </c>
    </row>
    <row r="4089" spans="1:4" x14ac:dyDescent="0.25">
      <c r="A4089" s="131">
        <v>89821</v>
      </c>
      <c r="B4089" s="131" t="s">
        <v>15826</v>
      </c>
      <c r="C4089" s="131" t="s">
        <v>15645</v>
      </c>
      <c r="D4089" s="132">
        <v>17.8</v>
      </c>
    </row>
    <row r="4090" spans="1:4" x14ac:dyDescent="0.25">
      <c r="A4090" s="131">
        <v>89822</v>
      </c>
      <c r="B4090" s="131" t="s">
        <v>15447</v>
      </c>
      <c r="C4090" s="131" t="s">
        <v>15645</v>
      </c>
      <c r="D4090" s="132">
        <v>23.33</v>
      </c>
    </row>
    <row r="4091" spans="1:4" x14ac:dyDescent="0.25">
      <c r="A4091" s="131">
        <v>89823</v>
      </c>
      <c r="B4091" s="131" t="s">
        <v>15827</v>
      </c>
      <c r="C4091" s="131" t="s">
        <v>15645</v>
      </c>
      <c r="D4091" s="132">
        <v>34.72</v>
      </c>
    </row>
    <row r="4092" spans="1:4" x14ac:dyDescent="0.25">
      <c r="A4092" s="131">
        <v>89824</v>
      </c>
      <c r="B4092" s="131" t="s">
        <v>15448</v>
      </c>
      <c r="C4092" s="131" t="s">
        <v>15645</v>
      </c>
      <c r="D4092" s="132">
        <v>35.479999999999997</v>
      </c>
    </row>
    <row r="4093" spans="1:4" x14ac:dyDescent="0.25">
      <c r="A4093" s="131">
        <v>89825</v>
      </c>
      <c r="B4093" s="131" t="s">
        <v>15828</v>
      </c>
      <c r="C4093" s="131" t="s">
        <v>15645</v>
      </c>
      <c r="D4093" s="132">
        <v>16.71</v>
      </c>
    </row>
    <row r="4094" spans="1:4" x14ac:dyDescent="0.25">
      <c r="A4094" s="131">
        <v>89826</v>
      </c>
      <c r="B4094" s="131" t="s">
        <v>15449</v>
      </c>
      <c r="C4094" s="131" t="s">
        <v>15645</v>
      </c>
      <c r="D4094" s="132">
        <v>116.1</v>
      </c>
    </row>
    <row r="4095" spans="1:4" x14ac:dyDescent="0.25">
      <c r="A4095" s="131">
        <v>89827</v>
      </c>
      <c r="B4095" s="131" t="s">
        <v>15829</v>
      </c>
      <c r="C4095" s="131" t="s">
        <v>15645</v>
      </c>
      <c r="D4095" s="132">
        <v>19.16</v>
      </c>
    </row>
    <row r="4096" spans="1:4" x14ac:dyDescent="0.25">
      <c r="A4096" s="131">
        <v>89828</v>
      </c>
      <c r="B4096" s="131" t="s">
        <v>15450</v>
      </c>
      <c r="C4096" s="131" t="s">
        <v>15645</v>
      </c>
      <c r="D4096" s="132">
        <v>55.29</v>
      </c>
    </row>
    <row r="4097" spans="1:4" x14ac:dyDescent="0.25">
      <c r="A4097" s="131">
        <v>89829</v>
      </c>
      <c r="B4097" s="131" t="s">
        <v>15830</v>
      </c>
      <c r="C4097" s="131" t="s">
        <v>15645</v>
      </c>
      <c r="D4097" s="132">
        <v>35.24</v>
      </c>
    </row>
    <row r="4098" spans="1:4" x14ac:dyDescent="0.25">
      <c r="A4098" s="131">
        <v>89830</v>
      </c>
      <c r="B4098" s="131" t="s">
        <v>15831</v>
      </c>
      <c r="C4098" s="131" t="s">
        <v>15645</v>
      </c>
      <c r="D4098" s="132">
        <v>37.4</v>
      </c>
    </row>
    <row r="4099" spans="1:4" x14ac:dyDescent="0.25">
      <c r="A4099" s="131">
        <v>89831</v>
      </c>
      <c r="B4099" s="131" t="s">
        <v>15451</v>
      </c>
      <c r="C4099" s="131" t="s">
        <v>15645</v>
      </c>
      <c r="D4099" s="132">
        <v>59.14</v>
      </c>
    </row>
    <row r="4100" spans="1:4" x14ac:dyDescent="0.25">
      <c r="A4100" s="131">
        <v>89832</v>
      </c>
      <c r="B4100" s="131" t="s">
        <v>15452</v>
      </c>
      <c r="C4100" s="131" t="s">
        <v>15645</v>
      </c>
      <c r="D4100" s="132">
        <v>38.14</v>
      </c>
    </row>
    <row r="4101" spans="1:4" x14ac:dyDescent="0.25">
      <c r="A4101" s="131">
        <v>89833</v>
      </c>
      <c r="B4101" s="131" t="s">
        <v>15832</v>
      </c>
      <c r="C4101" s="131" t="s">
        <v>15645</v>
      </c>
      <c r="D4101" s="132">
        <v>43.33</v>
      </c>
    </row>
    <row r="4102" spans="1:4" x14ac:dyDescent="0.25">
      <c r="A4102" s="131">
        <v>89834</v>
      </c>
      <c r="B4102" s="131" t="s">
        <v>15833</v>
      </c>
      <c r="C4102" s="131" t="s">
        <v>15645</v>
      </c>
      <c r="D4102" s="132">
        <v>51.73</v>
      </c>
    </row>
    <row r="4103" spans="1:4" x14ac:dyDescent="0.25">
      <c r="A4103" s="131">
        <v>89835</v>
      </c>
      <c r="B4103" s="131" t="s">
        <v>15453</v>
      </c>
      <c r="C4103" s="131" t="s">
        <v>15645</v>
      </c>
      <c r="D4103" s="132">
        <v>40.24</v>
      </c>
    </row>
    <row r="4104" spans="1:4" x14ac:dyDescent="0.25">
      <c r="A4104" s="131">
        <v>89836</v>
      </c>
      <c r="B4104" s="131" t="s">
        <v>15454</v>
      </c>
      <c r="C4104" s="131" t="s">
        <v>15645</v>
      </c>
      <c r="D4104" s="132">
        <v>182.55</v>
      </c>
    </row>
    <row r="4105" spans="1:4" x14ac:dyDescent="0.25">
      <c r="A4105" s="131">
        <v>89837</v>
      </c>
      <c r="B4105" s="131" t="s">
        <v>15455</v>
      </c>
      <c r="C4105" s="131" t="s">
        <v>15645</v>
      </c>
      <c r="D4105" s="132">
        <v>122.37</v>
      </c>
    </row>
    <row r="4106" spans="1:4" x14ac:dyDescent="0.25">
      <c r="A4106" s="131">
        <v>89838</v>
      </c>
      <c r="B4106" s="131" t="s">
        <v>15456</v>
      </c>
      <c r="C4106" s="131" t="s">
        <v>15645</v>
      </c>
      <c r="D4106" s="132">
        <v>140.19</v>
      </c>
    </row>
    <row r="4107" spans="1:4" x14ac:dyDescent="0.25">
      <c r="A4107" s="131">
        <v>89839</v>
      </c>
      <c r="B4107" s="131" t="s">
        <v>15457</v>
      </c>
      <c r="C4107" s="131" t="s">
        <v>15645</v>
      </c>
      <c r="D4107" s="132">
        <v>158.99</v>
      </c>
    </row>
    <row r="4108" spans="1:4" x14ac:dyDescent="0.25">
      <c r="A4108" s="131">
        <v>89840</v>
      </c>
      <c r="B4108" s="131" t="s">
        <v>15458</v>
      </c>
      <c r="C4108" s="131" t="s">
        <v>15645</v>
      </c>
      <c r="D4108" s="132">
        <v>165.04</v>
      </c>
    </row>
    <row r="4109" spans="1:4" x14ac:dyDescent="0.25">
      <c r="A4109" s="131">
        <v>89841</v>
      </c>
      <c r="B4109" s="131" t="s">
        <v>15459</v>
      </c>
      <c r="C4109" s="131" t="s">
        <v>15645</v>
      </c>
      <c r="D4109" s="132">
        <v>241.3</v>
      </c>
    </row>
    <row r="4110" spans="1:4" x14ac:dyDescent="0.25">
      <c r="A4110" s="131">
        <v>89842</v>
      </c>
      <c r="B4110" s="131" t="s">
        <v>15460</v>
      </c>
      <c r="C4110" s="131" t="s">
        <v>15645</v>
      </c>
      <c r="D4110" s="132">
        <v>46.16</v>
      </c>
    </row>
    <row r="4111" spans="1:4" x14ac:dyDescent="0.25">
      <c r="A4111" s="131">
        <v>89844</v>
      </c>
      <c r="B4111" s="131" t="s">
        <v>15461</v>
      </c>
      <c r="C4111" s="131" t="s">
        <v>15645</v>
      </c>
      <c r="D4111" s="132">
        <v>58.13</v>
      </c>
    </row>
    <row r="4112" spans="1:4" x14ac:dyDescent="0.25">
      <c r="A4112" s="131">
        <v>89845</v>
      </c>
      <c r="B4112" s="131" t="s">
        <v>15462</v>
      </c>
      <c r="C4112" s="131" t="s">
        <v>15645</v>
      </c>
      <c r="D4112" s="132">
        <v>91.18</v>
      </c>
    </row>
    <row r="4113" spans="1:4" x14ac:dyDescent="0.25">
      <c r="A4113" s="131">
        <v>89846</v>
      </c>
      <c r="B4113" s="131" t="s">
        <v>15463</v>
      </c>
      <c r="C4113" s="131" t="s">
        <v>15645</v>
      </c>
      <c r="D4113" s="132">
        <v>195.13</v>
      </c>
    </row>
    <row r="4114" spans="1:4" x14ac:dyDescent="0.25">
      <c r="A4114" s="131">
        <v>89847</v>
      </c>
      <c r="B4114" s="131" t="s">
        <v>15464</v>
      </c>
      <c r="C4114" s="131" t="s">
        <v>15645</v>
      </c>
      <c r="D4114" s="132">
        <v>232.73</v>
      </c>
    </row>
    <row r="4115" spans="1:4" x14ac:dyDescent="0.25">
      <c r="A4115" s="131">
        <v>89850</v>
      </c>
      <c r="B4115" s="131" t="s">
        <v>15834</v>
      </c>
      <c r="C4115" s="131" t="s">
        <v>15645</v>
      </c>
      <c r="D4115" s="132">
        <v>30.45</v>
      </c>
    </row>
    <row r="4116" spans="1:4" x14ac:dyDescent="0.25">
      <c r="A4116" s="131">
        <v>89851</v>
      </c>
      <c r="B4116" s="131" t="s">
        <v>15835</v>
      </c>
      <c r="C4116" s="131" t="s">
        <v>15645</v>
      </c>
      <c r="D4116" s="132">
        <v>31.32</v>
      </c>
    </row>
    <row r="4117" spans="1:4" x14ac:dyDescent="0.25">
      <c r="A4117" s="131">
        <v>89852</v>
      </c>
      <c r="B4117" s="131" t="s">
        <v>15836</v>
      </c>
      <c r="C4117" s="131" t="s">
        <v>15645</v>
      </c>
      <c r="D4117" s="132">
        <v>46.15</v>
      </c>
    </row>
    <row r="4118" spans="1:4" x14ac:dyDescent="0.25">
      <c r="A4118" s="131">
        <v>89853</v>
      </c>
      <c r="B4118" s="131" t="s">
        <v>15837</v>
      </c>
      <c r="C4118" s="131" t="s">
        <v>15645</v>
      </c>
      <c r="D4118" s="132">
        <v>82.73</v>
      </c>
    </row>
    <row r="4119" spans="1:4" x14ac:dyDescent="0.25">
      <c r="A4119" s="131">
        <v>89854</v>
      </c>
      <c r="B4119" s="131" t="s">
        <v>15838</v>
      </c>
      <c r="C4119" s="131" t="s">
        <v>15645</v>
      </c>
      <c r="D4119" s="132">
        <v>104.61</v>
      </c>
    </row>
    <row r="4120" spans="1:4" x14ac:dyDescent="0.25">
      <c r="A4120" s="131">
        <v>89855</v>
      </c>
      <c r="B4120" s="131" t="s">
        <v>15839</v>
      </c>
      <c r="C4120" s="131" t="s">
        <v>15645</v>
      </c>
      <c r="D4120" s="132">
        <v>110.06</v>
      </c>
    </row>
    <row r="4121" spans="1:4" x14ac:dyDescent="0.25">
      <c r="A4121" s="131">
        <v>89856</v>
      </c>
      <c r="B4121" s="131" t="s">
        <v>15840</v>
      </c>
      <c r="C4121" s="131" t="s">
        <v>15645</v>
      </c>
      <c r="D4121" s="132">
        <v>19.71</v>
      </c>
    </row>
    <row r="4122" spans="1:4" x14ac:dyDescent="0.25">
      <c r="A4122" s="131">
        <v>89857</v>
      </c>
      <c r="B4122" s="131" t="s">
        <v>15841</v>
      </c>
      <c r="C4122" s="131" t="s">
        <v>15645</v>
      </c>
      <c r="D4122" s="132">
        <v>36.630000000000003</v>
      </c>
    </row>
    <row r="4123" spans="1:4" x14ac:dyDescent="0.25">
      <c r="A4123" s="131">
        <v>89860</v>
      </c>
      <c r="B4123" s="131" t="s">
        <v>15842</v>
      </c>
      <c r="C4123" s="131" t="s">
        <v>15645</v>
      </c>
      <c r="D4123" s="132">
        <v>47.16</v>
      </c>
    </row>
    <row r="4124" spans="1:4" x14ac:dyDescent="0.25">
      <c r="A4124" s="131">
        <v>89861</v>
      </c>
      <c r="B4124" s="131" t="s">
        <v>15843</v>
      </c>
      <c r="C4124" s="131" t="s">
        <v>15645</v>
      </c>
      <c r="D4124" s="132">
        <v>55.56</v>
      </c>
    </row>
    <row r="4125" spans="1:4" x14ac:dyDescent="0.25">
      <c r="A4125" s="131">
        <v>89866</v>
      </c>
      <c r="B4125" s="131" t="s">
        <v>15844</v>
      </c>
      <c r="C4125" s="131" t="s">
        <v>15645</v>
      </c>
      <c r="D4125" s="132">
        <v>6.95</v>
      </c>
    </row>
    <row r="4126" spans="1:4" x14ac:dyDescent="0.25">
      <c r="A4126" s="131">
        <v>89867</v>
      </c>
      <c r="B4126" s="131" t="s">
        <v>15845</v>
      </c>
      <c r="C4126" s="131" t="s">
        <v>15645</v>
      </c>
      <c r="D4126" s="132">
        <v>7.75</v>
      </c>
    </row>
    <row r="4127" spans="1:4" x14ac:dyDescent="0.25">
      <c r="A4127" s="131">
        <v>89868</v>
      </c>
      <c r="B4127" s="131" t="s">
        <v>15846</v>
      </c>
      <c r="C4127" s="131" t="s">
        <v>15645</v>
      </c>
      <c r="D4127" s="132">
        <v>5.29</v>
      </c>
    </row>
    <row r="4128" spans="1:4" x14ac:dyDescent="0.25">
      <c r="A4128" s="131">
        <v>89869</v>
      </c>
      <c r="B4128" s="131" t="s">
        <v>15847</v>
      </c>
      <c r="C4128" s="131" t="s">
        <v>15645</v>
      </c>
      <c r="D4128" s="132">
        <v>9.68</v>
      </c>
    </row>
    <row r="4129" spans="1:4" x14ac:dyDescent="0.25">
      <c r="A4129" s="131">
        <v>89979</v>
      </c>
      <c r="B4129" s="131" t="s">
        <v>15465</v>
      </c>
      <c r="C4129" s="131" t="s">
        <v>15645</v>
      </c>
      <c r="D4129" s="132">
        <v>24.25</v>
      </c>
    </row>
    <row r="4130" spans="1:4" x14ac:dyDescent="0.25">
      <c r="A4130" s="131">
        <v>89981</v>
      </c>
      <c r="B4130" s="131" t="s">
        <v>15466</v>
      </c>
      <c r="C4130" s="131" t="s">
        <v>15645</v>
      </c>
      <c r="D4130" s="132">
        <v>21.38</v>
      </c>
    </row>
    <row r="4131" spans="1:4" x14ac:dyDescent="0.25">
      <c r="A4131" s="131">
        <v>90373</v>
      </c>
      <c r="B4131" s="131" t="s">
        <v>15467</v>
      </c>
      <c r="C4131" s="131" t="s">
        <v>15645</v>
      </c>
      <c r="D4131" s="132">
        <v>12.6</v>
      </c>
    </row>
    <row r="4132" spans="1:4" x14ac:dyDescent="0.25">
      <c r="A4132" s="131">
        <v>90374</v>
      </c>
      <c r="B4132" s="131" t="s">
        <v>15468</v>
      </c>
      <c r="C4132" s="131" t="s">
        <v>15645</v>
      </c>
      <c r="D4132" s="132">
        <v>21.55</v>
      </c>
    </row>
    <row r="4133" spans="1:4" x14ac:dyDescent="0.25">
      <c r="A4133" s="131">
        <v>92287</v>
      </c>
      <c r="B4133" s="131" t="s">
        <v>14315</v>
      </c>
      <c r="C4133" s="131" t="s">
        <v>15645</v>
      </c>
      <c r="D4133" s="132">
        <v>16.68</v>
      </c>
    </row>
    <row r="4134" spans="1:4" x14ac:dyDescent="0.25">
      <c r="A4134" s="131">
        <v>92288</v>
      </c>
      <c r="B4134" s="131" t="s">
        <v>14316</v>
      </c>
      <c r="C4134" s="131" t="s">
        <v>15645</v>
      </c>
      <c r="D4134" s="132">
        <v>26.29</v>
      </c>
    </row>
    <row r="4135" spans="1:4" x14ac:dyDescent="0.25">
      <c r="A4135" s="131">
        <v>92289</v>
      </c>
      <c r="B4135" s="131" t="s">
        <v>14317</v>
      </c>
      <c r="C4135" s="131" t="s">
        <v>15645</v>
      </c>
      <c r="D4135" s="132">
        <v>46.54</v>
      </c>
    </row>
    <row r="4136" spans="1:4" x14ac:dyDescent="0.25">
      <c r="A4136" s="131">
        <v>92290</v>
      </c>
      <c r="B4136" s="131" t="s">
        <v>14318</v>
      </c>
      <c r="C4136" s="131" t="s">
        <v>15645</v>
      </c>
      <c r="D4136" s="132">
        <v>70.489999999999995</v>
      </c>
    </row>
    <row r="4137" spans="1:4" x14ac:dyDescent="0.25">
      <c r="A4137" s="131">
        <v>92291</v>
      </c>
      <c r="B4137" s="131" t="s">
        <v>14319</v>
      </c>
      <c r="C4137" s="131" t="s">
        <v>15645</v>
      </c>
      <c r="D4137" s="132">
        <v>109.17</v>
      </c>
    </row>
    <row r="4138" spans="1:4" x14ac:dyDescent="0.25">
      <c r="A4138" s="131">
        <v>92292</v>
      </c>
      <c r="B4138" s="131" t="s">
        <v>14320</v>
      </c>
      <c r="C4138" s="131" t="s">
        <v>15645</v>
      </c>
      <c r="D4138" s="132">
        <v>337.94</v>
      </c>
    </row>
    <row r="4139" spans="1:4" x14ac:dyDescent="0.25">
      <c r="A4139" s="131">
        <v>92293</v>
      </c>
      <c r="B4139" s="131" t="s">
        <v>14321</v>
      </c>
      <c r="C4139" s="131" t="s">
        <v>15645</v>
      </c>
      <c r="D4139" s="132">
        <v>9.48</v>
      </c>
    </row>
    <row r="4140" spans="1:4" x14ac:dyDescent="0.25">
      <c r="A4140" s="131">
        <v>92294</v>
      </c>
      <c r="B4140" s="131" t="s">
        <v>14322</v>
      </c>
      <c r="C4140" s="131" t="s">
        <v>15645</v>
      </c>
      <c r="D4140" s="132">
        <v>16.03</v>
      </c>
    </row>
    <row r="4141" spans="1:4" x14ac:dyDescent="0.25">
      <c r="A4141" s="131">
        <v>92295</v>
      </c>
      <c r="B4141" s="131" t="s">
        <v>14323</v>
      </c>
      <c r="C4141" s="131" t="s">
        <v>15645</v>
      </c>
      <c r="D4141" s="132">
        <v>30.19</v>
      </c>
    </row>
    <row r="4142" spans="1:4" x14ac:dyDescent="0.25">
      <c r="A4142" s="131">
        <v>92296</v>
      </c>
      <c r="B4142" s="131" t="s">
        <v>14324</v>
      </c>
      <c r="C4142" s="131" t="s">
        <v>15645</v>
      </c>
      <c r="D4142" s="132">
        <v>40</v>
      </c>
    </row>
    <row r="4143" spans="1:4" x14ac:dyDescent="0.25">
      <c r="A4143" s="131">
        <v>92297</v>
      </c>
      <c r="B4143" s="131" t="s">
        <v>14325</v>
      </c>
      <c r="C4143" s="131" t="s">
        <v>15645</v>
      </c>
      <c r="D4143" s="132">
        <v>62.02</v>
      </c>
    </row>
    <row r="4144" spans="1:4" x14ac:dyDescent="0.25">
      <c r="A4144" s="131">
        <v>92298</v>
      </c>
      <c r="B4144" s="131" t="s">
        <v>14326</v>
      </c>
      <c r="C4144" s="131" t="s">
        <v>15645</v>
      </c>
      <c r="D4144" s="132">
        <v>174.13</v>
      </c>
    </row>
    <row r="4145" spans="1:4" x14ac:dyDescent="0.25">
      <c r="A4145" s="131">
        <v>92299</v>
      </c>
      <c r="B4145" s="131" t="s">
        <v>14327</v>
      </c>
      <c r="C4145" s="131" t="s">
        <v>15645</v>
      </c>
      <c r="D4145" s="132">
        <v>21.96</v>
      </c>
    </row>
    <row r="4146" spans="1:4" x14ac:dyDescent="0.25">
      <c r="A4146" s="131">
        <v>92300</v>
      </c>
      <c r="B4146" s="131" t="s">
        <v>14328</v>
      </c>
      <c r="C4146" s="131" t="s">
        <v>15645</v>
      </c>
      <c r="D4146" s="132">
        <v>33.43</v>
      </c>
    </row>
    <row r="4147" spans="1:4" x14ac:dyDescent="0.25">
      <c r="A4147" s="131">
        <v>92301</v>
      </c>
      <c r="B4147" s="131" t="s">
        <v>14329</v>
      </c>
      <c r="C4147" s="131" t="s">
        <v>15645</v>
      </c>
      <c r="D4147" s="132">
        <v>66.09</v>
      </c>
    </row>
    <row r="4148" spans="1:4" x14ac:dyDescent="0.25">
      <c r="A4148" s="131">
        <v>92302</v>
      </c>
      <c r="B4148" s="131" t="s">
        <v>14330</v>
      </c>
      <c r="C4148" s="131" t="s">
        <v>15645</v>
      </c>
      <c r="D4148" s="132">
        <v>87.32</v>
      </c>
    </row>
    <row r="4149" spans="1:4" x14ac:dyDescent="0.25">
      <c r="A4149" s="131">
        <v>92303</v>
      </c>
      <c r="B4149" s="131" t="s">
        <v>14331</v>
      </c>
      <c r="C4149" s="131" t="s">
        <v>15645</v>
      </c>
      <c r="D4149" s="132">
        <v>160.18</v>
      </c>
    </row>
    <row r="4150" spans="1:4" x14ac:dyDescent="0.25">
      <c r="A4150" s="131">
        <v>92304</v>
      </c>
      <c r="B4150" s="131" t="s">
        <v>14332</v>
      </c>
      <c r="C4150" s="131" t="s">
        <v>15645</v>
      </c>
      <c r="D4150" s="132">
        <v>415.56</v>
      </c>
    </row>
    <row r="4151" spans="1:4" x14ac:dyDescent="0.25">
      <c r="A4151" s="131">
        <v>92311</v>
      </c>
      <c r="B4151" s="131" t="s">
        <v>15469</v>
      </c>
      <c r="C4151" s="131" t="s">
        <v>15645</v>
      </c>
      <c r="D4151" s="132">
        <v>12.45</v>
      </c>
    </row>
    <row r="4152" spans="1:4" x14ac:dyDescent="0.25">
      <c r="A4152" s="131">
        <v>92312</v>
      </c>
      <c r="B4152" s="131" t="s">
        <v>14333</v>
      </c>
      <c r="C4152" s="131" t="s">
        <v>15645</v>
      </c>
      <c r="D4152" s="132">
        <v>20.71</v>
      </c>
    </row>
    <row r="4153" spans="1:4" x14ac:dyDescent="0.25">
      <c r="A4153" s="131">
        <v>92313</v>
      </c>
      <c r="B4153" s="131" t="s">
        <v>14334</v>
      </c>
      <c r="C4153" s="131" t="s">
        <v>15645</v>
      </c>
      <c r="D4153" s="132">
        <v>30.01</v>
      </c>
    </row>
    <row r="4154" spans="1:4" x14ac:dyDescent="0.25">
      <c r="A4154" s="131">
        <v>92314</v>
      </c>
      <c r="B4154" s="131" t="s">
        <v>14335</v>
      </c>
      <c r="C4154" s="131" t="s">
        <v>15645</v>
      </c>
      <c r="D4154" s="132">
        <v>8.35</v>
      </c>
    </row>
    <row r="4155" spans="1:4" x14ac:dyDescent="0.25">
      <c r="A4155" s="131">
        <v>92315</v>
      </c>
      <c r="B4155" s="131" t="s">
        <v>14336</v>
      </c>
      <c r="C4155" s="131" t="s">
        <v>15645</v>
      </c>
      <c r="D4155" s="132">
        <v>12.18</v>
      </c>
    </row>
    <row r="4156" spans="1:4" x14ac:dyDescent="0.25">
      <c r="A4156" s="131">
        <v>92316</v>
      </c>
      <c r="B4156" s="131" t="s">
        <v>14337</v>
      </c>
      <c r="C4156" s="131" t="s">
        <v>15645</v>
      </c>
      <c r="D4156" s="132">
        <v>18.52</v>
      </c>
    </row>
    <row r="4157" spans="1:4" x14ac:dyDescent="0.25">
      <c r="A4157" s="131">
        <v>92317</v>
      </c>
      <c r="B4157" s="131" t="s">
        <v>14338</v>
      </c>
      <c r="C4157" s="131" t="s">
        <v>15645</v>
      </c>
      <c r="D4157" s="132">
        <v>17.489999999999998</v>
      </c>
    </row>
    <row r="4158" spans="1:4" x14ac:dyDescent="0.25">
      <c r="A4158" s="131">
        <v>92318</v>
      </c>
      <c r="B4158" s="131" t="s">
        <v>14339</v>
      </c>
      <c r="C4158" s="131" t="s">
        <v>15645</v>
      </c>
      <c r="D4158" s="132">
        <v>27.34</v>
      </c>
    </row>
    <row r="4159" spans="1:4" x14ac:dyDescent="0.25">
      <c r="A4159" s="131">
        <v>92319</v>
      </c>
      <c r="B4159" s="131" t="s">
        <v>14340</v>
      </c>
      <c r="C4159" s="131" t="s">
        <v>15645</v>
      </c>
      <c r="D4159" s="132">
        <v>38.4</v>
      </c>
    </row>
    <row r="4160" spans="1:4" x14ac:dyDescent="0.25">
      <c r="A4160" s="131">
        <v>92326</v>
      </c>
      <c r="B4160" s="131" t="s">
        <v>14341</v>
      </c>
      <c r="C4160" s="131" t="s">
        <v>15645</v>
      </c>
      <c r="D4160" s="132">
        <v>13.13</v>
      </c>
    </row>
    <row r="4161" spans="1:4" x14ac:dyDescent="0.25">
      <c r="A4161" s="131">
        <v>92327</v>
      </c>
      <c r="B4161" s="131" t="s">
        <v>14342</v>
      </c>
      <c r="C4161" s="131" t="s">
        <v>15645</v>
      </c>
      <c r="D4161" s="132">
        <v>23.69</v>
      </c>
    </row>
    <row r="4162" spans="1:4" x14ac:dyDescent="0.25">
      <c r="A4162" s="131">
        <v>92328</v>
      </c>
      <c r="B4162" s="131" t="s">
        <v>14343</v>
      </c>
      <c r="C4162" s="131" t="s">
        <v>15645</v>
      </c>
      <c r="D4162" s="132">
        <v>35.33</v>
      </c>
    </row>
    <row r="4163" spans="1:4" x14ac:dyDescent="0.25">
      <c r="A4163" s="131">
        <v>92329</v>
      </c>
      <c r="B4163" s="131" t="s">
        <v>14344</v>
      </c>
      <c r="C4163" s="131" t="s">
        <v>15645</v>
      </c>
      <c r="D4163" s="132">
        <v>8.52</v>
      </c>
    </row>
    <row r="4164" spans="1:4" x14ac:dyDescent="0.25">
      <c r="A4164" s="131">
        <v>92330</v>
      </c>
      <c r="B4164" s="131" t="s">
        <v>14345</v>
      </c>
      <c r="C4164" s="131" t="s">
        <v>15645</v>
      </c>
      <c r="D4164" s="132">
        <v>14.18</v>
      </c>
    </row>
    <row r="4165" spans="1:4" x14ac:dyDescent="0.25">
      <c r="A4165" s="131">
        <v>92331</v>
      </c>
      <c r="B4165" s="131" t="s">
        <v>14346</v>
      </c>
      <c r="C4165" s="131" t="s">
        <v>15645</v>
      </c>
      <c r="D4165" s="132">
        <v>22.09</v>
      </c>
    </row>
    <row r="4166" spans="1:4" x14ac:dyDescent="0.25">
      <c r="A4166" s="131">
        <v>92332</v>
      </c>
      <c r="B4166" s="131" t="s">
        <v>14347</v>
      </c>
      <c r="C4166" s="131" t="s">
        <v>15645</v>
      </c>
      <c r="D4166" s="132">
        <v>17.829999999999998</v>
      </c>
    </row>
    <row r="4167" spans="1:4" x14ac:dyDescent="0.25">
      <c r="A4167" s="131">
        <v>92333</v>
      </c>
      <c r="B4167" s="131" t="s">
        <v>14348</v>
      </c>
      <c r="C4167" s="131" t="s">
        <v>15645</v>
      </c>
      <c r="D4167" s="132">
        <v>31.31</v>
      </c>
    </row>
    <row r="4168" spans="1:4" x14ac:dyDescent="0.25">
      <c r="A4168" s="131">
        <v>92334</v>
      </c>
      <c r="B4168" s="131" t="s">
        <v>14349</v>
      </c>
      <c r="C4168" s="131" t="s">
        <v>15645</v>
      </c>
      <c r="D4168" s="132">
        <v>45.51</v>
      </c>
    </row>
    <row r="4169" spans="1:4" x14ac:dyDescent="0.25">
      <c r="A4169" s="131">
        <v>92344</v>
      </c>
      <c r="B4169" s="131" t="s">
        <v>4476</v>
      </c>
      <c r="C4169" s="131" t="s">
        <v>15645</v>
      </c>
      <c r="D4169" s="132">
        <v>66.540000000000006</v>
      </c>
    </row>
    <row r="4170" spans="1:4" x14ac:dyDescent="0.25">
      <c r="A4170" s="131">
        <v>92345</v>
      </c>
      <c r="B4170" s="131" t="s">
        <v>4477</v>
      </c>
      <c r="C4170" s="131" t="s">
        <v>15645</v>
      </c>
      <c r="D4170" s="132">
        <v>66.510000000000005</v>
      </c>
    </row>
    <row r="4171" spans="1:4" x14ac:dyDescent="0.25">
      <c r="A4171" s="131">
        <v>92346</v>
      </c>
      <c r="B4171" s="131" t="s">
        <v>4478</v>
      </c>
      <c r="C4171" s="131" t="s">
        <v>15645</v>
      </c>
      <c r="D4171" s="132">
        <v>88.03</v>
      </c>
    </row>
    <row r="4172" spans="1:4" x14ac:dyDescent="0.25">
      <c r="A4172" s="131">
        <v>92347</v>
      </c>
      <c r="B4172" s="131" t="s">
        <v>4479</v>
      </c>
      <c r="C4172" s="131" t="s">
        <v>15645</v>
      </c>
      <c r="D4172" s="132">
        <v>98.3</v>
      </c>
    </row>
    <row r="4173" spans="1:4" x14ac:dyDescent="0.25">
      <c r="A4173" s="131">
        <v>92348</v>
      </c>
      <c r="B4173" s="131" t="s">
        <v>4480</v>
      </c>
      <c r="C4173" s="131" t="s">
        <v>15645</v>
      </c>
      <c r="D4173" s="132">
        <v>124.52</v>
      </c>
    </row>
    <row r="4174" spans="1:4" x14ac:dyDescent="0.25">
      <c r="A4174" s="131">
        <v>92349</v>
      </c>
      <c r="B4174" s="131" t="s">
        <v>4481</v>
      </c>
      <c r="C4174" s="131" t="s">
        <v>15645</v>
      </c>
      <c r="D4174" s="132">
        <v>133.66</v>
      </c>
    </row>
    <row r="4175" spans="1:4" x14ac:dyDescent="0.25">
      <c r="A4175" s="131">
        <v>92350</v>
      </c>
      <c r="B4175" s="131" t="s">
        <v>4482</v>
      </c>
      <c r="C4175" s="131" t="s">
        <v>15645</v>
      </c>
      <c r="D4175" s="132">
        <v>98.95</v>
      </c>
    </row>
    <row r="4176" spans="1:4" x14ac:dyDescent="0.25">
      <c r="A4176" s="131">
        <v>92351</v>
      </c>
      <c r="B4176" s="131" t="s">
        <v>4483</v>
      </c>
      <c r="C4176" s="131" t="s">
        <v>15645</v>
      </c>
      <c r="D4176" s="132">
        <v>96.67</v>
      </c>
    </row>
    <row r="4177" spans="1:4" x14ac:dyDescent="0.25">
      <c r="A4177" s="131">
        <v>92352</v>
      </c>
      <c r="B4177" s="131" t="s">
        <v>4484</v>
      </c>
      <c r="C4177" s="131" t="s">
        <v>15645</v>
      </c>
      <c r="D4177" s="132">
        <v>151.78</v>
      </c>
    </row>
    <row r="4178" spans="1:4" x14ac:dyDescent="0.25">
      <c r="A4178" s="131">
        <v>92353</v>
      </c>
      <c r="B4178" s="131" t="s">
        <v>4485</v>
      </c>
      <c r="C4178" s="131" t="s">
        <v>15645</v>
      </c>
      <c r="D4178" s="132">
        <v>141.72999999999999</v>
      </c>
    </row>
    <row r="4179" spans="1:4" x14ac:dyDescent="0.25">
      <c r="A4179" s="131">
        <v>92354</v>
      </c>
      <c r="B4179" s="131" t="s">
        <v>4486</v>
      </c>
      <c r="C4179" s="131" t="s">
        <v>15645</v>
      </c>
      <c r="D4179" s="132">
        <v>202.54</v>
      </c>
    </row>
    <row r="4180" spans="1:4" x14ac:dyDescent="0.25">
      <c r="A4180" s="131">
        <v>92355</v>
      </c>
      <c r="B4180" s="131" t="s">
        <v>4487</v>
      </c>
      <c r="C4180" s="131" t="s">
        <v>15645</v>
      </c>
      <c r="D4180" s="132">
        <v>183.17</v>
      </c>
    </row>
    <row r="4181" spans="1:4" x14ac:dyDescent="0.25">
      <c r="A4181" s="131">
        <v>92356</v>
      </c>
      <c r="B4181" s="131" t="s">
        <v>4488</v>
      </c>
      <c r="C4181" s="131" t="s">
        <v>15645</v>
      </c>
      <c r="D4181" s="132">
        <v>128.84</v>
      </c>
    </row>
    <row r="4182" spans="1:4" x14ac:dyDescent="0.25">
      <c r="A4182" s="131">
        <v>92357</v>
      </c>
      <c r="B4182" s="131" t="s">
        <v>4489</v>
      </c>
      <c r="C4182" s="131" t="s">
        <v>15645</v>
      </c>
      <c r="D4182" s="132">
        <v>194.05</v>
      </c>
    </row>
    <row r="4183" spans="1:4" x14ac:dyDescent="0.25">
      <c r="A4183" s="131">
        <v>92358</v>
      </c>
      <c r="B4183" s="131" t="s">
        <v>4490</v>
      </c>
      <c r="C4183" s="131" t="s">
        <v>15645</v>
      </c>
      <c r="D4183" s="132">
        <v>242.36</v>
      </c>
    </row>
    <row r="4184" spans="1:4" x14ac:dyDescent="0.25">
      <c r="A4184" s="131">
        <v>92369</v>
      </c>
      <c r="B4184" s="131" t="s">
        <v>4491</v>
      </c>
      <c r="C4184" s="131" t="s">
        <v>15645</v>
      </c>
      <c r="D4184" s="132">
        <v>35.270000000000003</v>
      </c>
    </row>
    <row r="4185" spans="1:4" x14ac:dyDescent="0.25">
      <c r="A4185" s="131">
        <v>92370</v>
      </c>
      <c r="B4185" s="131" t="s">
        <v>4492</v>
      </c>
      <c r="C4185" s="131" t="s">
        <v>15645</v>
      </c>
      <c r="D4185" s="132">
        <v>37.119999999999997</v>
      </c>
    </row>
    <row r="4186" spans="1:4" x14ac:dyDescent="0.25">
      <c r="A4186" s="131">
        <v>92371</v>
      </c>
      <c r="B4186" s="131" t="s">
        <v>4493</v>
      </c>
      <c r="C4186" s="131" t="s">
        <v>15645</v>
      </c>
      <c r="D4186" s="132">
        <v>42.87</v>
      </c>
    </row>
    <row r="4187" spans="1:4" x14ac:dyDescent="0.25">
      <c r="A4187" s="131">
        <v>92372</v>
      </c>
      <c r="B4187" s="131" t="s">
        <v>4494</v>
      </c>
      <c r="C4187" s="131" t="s">
        <v>15645</v>
      </c>
      <c r="D4187" s="132">
        <v>44.59</v>
      </c>
    </row>
    <row r="4188" spans="1:4" x14ac:dyDescent="0.25">
      <c r="A4188" s="131">
        <v>92373</v>
      </c>
      <c r="B4188" s="131" t="s">
        <v>4495</v>
      </c>
      <c r="C4188" s="131" t="s">
        <v>15645</v>
      </c>
      <c r="D4188" s="132">
        <v>50.88</v>
      </c>
    </row>
    <row r="4189" spans="1:4" x14ac:dyDescent="0.25">
      <c r="A4189" s="131">
        <v>92374</v>
      </c>
      <c r="B4189" s="131" t="s">
        <v>4496</v>
      </c>
      <c r="C4189" s="131" t="s">
        <v>15645</v>
      </c>
      <c r="D4189" s="132">
        <v>51.21</v>
      </c>
    </row>
    <row r="4190" spans="1:4" x14ac:dyDescent="0.25">
      <c r="A4190" s="131">
        <v>92375</v>
      </c>
      <c r="B4190" s="131" t="s">
        <v>4497</v>
      </c>
      <c r="C4190" s="131" t="s">
        <v>15645</v>
      </c>
      <c r="D4190" s="132">
        <v>66.489999999999995</v>
      </c>
    </row>
    <row r="4191" spans="1:4" x14ac:dyDescent="0.25">
      <c r="A4191" s="131">
        <v>92376</v>
      </c>
      <c r="B4191" s="131" t="s">
        <v>4498</v>
      </c>
      <c r="C4191" s="131" t="s">
        <v>15645</v>
      </c>
      <c r="D4191" s="132">
        <v>66.459999999999994</v>
      </c>
    </row>
    <row r="4192" spans="1:4" x14ac:dyDescent="0.25">
      <c r="A4192" s="131">
        <v>92377</v>
      </c>
      <c r="B4192" s="131" t="s">
        <v>4499</v>
      </c>
      <c r="C4192" s="131" t="s">
        <v>15645</v>
      </c>
      <c r="D4192" s="132">
        <v>89.65</v>
      </c>
    </row>
    <row r="4193" spans="1:4" x14ac:dyDescent="0.25">
      <c r="A4193" s="131">
        <v>92378</v>
      </c>
      <c r="B4193" s="131" t="s">
        <v>4500</v>
      </c>
      <c r="C4193" s="131" t="s">
        <v>15645</v>
      </c>
      <c r="D4193" s="132">
        <v>99.92</v>
      </c>
    </row>
    <row r="4194" spans="1:4" x14ac:dyDescent="0.25">
      <c r="A4194" s="131">
        <v>92379</v>
      </c>
      <c r="B4194" s="131" t="s">
        <v>4501</v>
      </c>
      <c r="C4194" s="131" t="s">
        <v>15645</v>
      </c>
      <c r="D4194" s="132">
        <v>127.88</v>
      </c>
    </row>
    <row r="4195" spans="1:4" x14ac:dyDescent="0.25">
      <c r="A4195" s="131">
        <v>92380</v>
      </c>
      <c r="B4195" s="131" t="s">
        <v>4502</v>
      </c>
      <c r="C4195" s="131" t="s">
        <v>15645</v>
      </c>
      <c r="D4195" s="132">
        <v>137.02000000000001</v>
      </c>
    </row>
    <row r="4196" spans="1:4" x14ac:dyDescent="0.25">
      <c r="A4196" s="131">
        <v>92381</v>
      </c>
      <c r="B4196" s="131" t="s">
        <v>4503</v>
      </c>
      <c r="C4196" s="131" t="s">
        <v>15645</v>
      </c>
      <c r="D4196" s="132">
        <v>53.44</v>
      </c>
    </row>
    <row r="4197" spans="1:4" x14ac:dyDescent="0.25">
      <c r="A4197" s="131">
        <v>92382</v>
      </c>
      <c r="B4197" s="131" t="s">
        <v>4504</v>
      </c>
      <c r="C4197" s="131" t="s">
        <v>15645</v>
      </c>
      <c r="D4197" s="132">
        <v>50.99</v>
      </c>
    </row>
    <row r="4198" spans="1:4" x14ac:dyDescent="0.25">
      <c r="A4198" s="131">
        <v>92383</v>
      </c>
      <c r="B4198" s="131" t="s">
        <v>4505</v>
      </c>
      <c r="C4198" s="131" t="s">
        <v>15645</v>
      </c>
      <c r="D4198" s="132">
        <v>67.849999999999994</v>
      </c>
    </row>
    <row r="4199" spans="1:4" x14ac:dyDescent="0.25">
      <c r="A4199" s="131">
        <v>92384</v>
      </c>
      <c r="B4199" s="131" t="s">
        <v>4506</v>
      </c>
      <c r="C4199" s="131" t="s">
        <v>15645</v>
      </c>
      <c r="D4199" s="132">
        <v>62.97</v>
      </c>
    </row>
    <row r="4200" spans="1:4" x14ac:dyDescent="0.25">
      <c r="A4200" s="131">
        <v>92385</v>
      </c>
      <c r="B4200" s="131" t="s">
        <v>4507</v>
      </c>
      <c r="C4200" s="131" t="s">
        <v>15645</v>
      </c>
      <c r="D4200" s="132">
        <v>77.97</v>
      </c>
    </row>
    <row r="4201" spans="1:4" x14ac:dyDescent="0.25">
      <c r="A4201" s="131">
        <v>92386</v>
      </c>
      <c r="B4201" s="131" t="s">
        <v>4508</v>
      </c>
      <c r="C4201" s="131" t="s">
        <v>15645</v>
      </c>
      <c r="D4201" s="132">
        <v>74.61</v>
      </c>
    </row>
    <row r="4202" spans="1:4" x14ac:dyDescent="0.25">
      <c r="A4202" s="131">
        <v>92387</v>
      </c>
      <c r="B4202" s="131" t="s">
        <v>4509</v>
      </c>
      <c r="C4202" s="131" t="s">
        <v>15645</v>
      </c>
      <c r="D4202" s="132">
        <v>98.84</v>
      </c>
    </row>
    <row r="4203" spans="1:4" x14ac:dyDescent="0.25">
      <c r="A4203" s="131">
        <v>92388</v>
      </c>
      <c r="B4203" s="131" t="s">
        <v>4510</v>
      </c>
      <c r="C4203" s="131" t="s">
        <v>15645</v>
      </c>
      <c r="D4203" s="132">
        <v>96.56</v>
      </c>
    </row>
    <row r="4204" spans="1:4" x14ac:dyDescent="0.25">
      <c r="A4204" s="131">
        <v>92389</v>
      </c>
      <c r="B4204" s="131" t="s">
        <v>4511</v>
      </c>
      <c r="C4204" s="131" t="s">
        <v>15645</v>
      </c>
      <c r="D4204" s="132">
        <v>154.27000000000001</v>
      </c>
    </row>
    <row r="4205" spans="1:4" x14ac:dyDescent="0.25">
      <c r="A4205" s="131">
        <v>92390</v>
      </c>
      <c r="B4205" s="131" t="s">
        <v>4512</v>
      </c>
      <c r="C4205" s="131" t="s">
        <v>15645</v>
      </c>
      <c r="D4205" s="132">
        <v>144.22</v>
      </c>
    </row>
    <row r="4206" spans="1:4" x14ac:dyDescent="0.25">
      <c r="A4206" s="131">
        <v>92635</v>
      </c>
      <c r="B4206" s="131" t="s">
        <v>4513</v>
      </c>
      <c r="C4206" s="131" t="s">
        <v>15645</v>
      </c>
      <c r="D4206" s="132">
        <v>207.57</v>
      </c>
    </row>
    <row r="4207" spans="1:4" x14ac:dyDescent="0.25">
      <c r="A4207" s="131">
        <v>92636</v>
      </c>
      <c r="B4207" s="131" t="s">
        <v>4514</v>
      </c>
      <c r="C4207" s="131" t="s">
        <v>15645</v>
      </c>
      <c r="D4207" s="132">
        <v>188.2</v>
      </c>
    </row>
    <row r="4208" spans="1:4" x14ac:dyDescent="0.25">
      <c r="A4208" s="131">
        <v>92637</v>
      </c>
      <c r="B4208" s="131" t="s">
        <v>4515</v>
      </c>
      <c r="C4208" s="131" t="s">
        <v>15645</v>
      </c>
      <c r="D4208" s="132">
        <v>68.91</v>
      </c>
    </row>
    <row r="4209" spans="1:4" x14ac:dyDescent="0.25">
      <c r="A4209" s="131">
        <v>92638</v>
      </c>
      <c r="B4209" s="131" t="s">
        <v>4516</v>
      </c>
      <c r="C4209" s="131" t="s">
        <v>15645</v>
      </c>
      <c r="D4209" s="132">
        <v>84.58</v>
      </c>
    </row>
    <row r="4210" spans="1:4" x14ac:dyDescent="0.25">
      <c r="A4210" s="131">
        <v>92639</v>
      </c>
      <c r="B4210" s="131" t="s">
        <v>4517</v>
      </c>
      <c r="C4210" s="131" t="s">
        <v>15645</v>
      </c>
      <c r="D4210" s="132">
        <v>98.18</v>
      </c>
    </row>
    <row r="4211" spans="1:4" x14ac:dyDescent="0.25">
      <c r="A4211" s="131">
        <v>92640</v>
      </c>
      <c r="B4211" s="131" t="s">
        <v>4518</v>
      </c>
      <c r="C4211" s="131" t="s">
        <v>15645</v>
      </c>
      <c r="D4211" s="132">
        <v>128.69</v>
      </c>
    </row>
    <row r="4212" spans="1:4" x14ac:dyDescent="0.25">
      <c r="A4212" s="131">
        <v>92642</v>
      </c>
      <c r="B4212" s="131" t="s">
        <v>4519</v>
      </c>
      <c r="C4212" s="131" t="s">
        <v>15645</v>
      </c>
      <c r="D4212" s="132">
        <v>197.3</v>
      </c>
    </row>
    <row r="4213" spans="1:4" x14ac:dyDescent="0.25">
      <c r="A4213" s="131">
        <v>92644</v>
      </c>
      <c r="B4213" s="131" t="s">
        <v>4520</v>
      </c>
      <c r="C4213" s="131" t="s">
        <v>15645</v>
      </c>
      <c r="D4213" s="132">
        <v>249.06</v>
      </c>
    </row>
    <row r="4214" spans="1:4" x14ac:dyDescent="0.25">
      <c r="A4214" s="131">
        <v>92657</v>
      </c>
      <c r="B4214" s="131" t="s">
        <v>4521</v>
      </c>
      <c r="C4214" s="131" t="s">
        <v>15645</v>
      </c>
      <c r="D4214" s="132">
        <v>26.23</v>
      </c>
    </row>
    <row r="4215" spans="1:4" x14ac:dyDescent="0.25">
      <c r="A4215" s="131">
        <v>92658</v>
      </c>
      <c r="B4215" s="131" t="s">
        <v>4522</v>
      </c>
      <c r="C4215" s="131" t="s">
        <v>15645</v>
      </c>
      <c r="D4215" s="132">
        <v>28.08</v>
      </c>
    </row>
    <row r="4216" spans="1:4" x14ac:dyDescent="0.25">
      <c r="A4216" s="131">
        <v>92659</v>
      </c>
      <c r="B4216" s="131" t="s">
        <v>4523</v>
      </c>
      <c r="C4216" s="131" t="s">
        <v>15645</v>
      </c>
      <c r="D4216" s="132">
        <v>32.6</v>
      </c>
    </row>
    <row r="4217" spans="1:4" x14ac:dyDescent="0.25">
      <c r="A4217" s="131">
        <v>92660</v>
      </c>
      <c r="B4217" s="131" t="s">
        <v>4524</v>
      </c>
      <c r="C4217" s="131" t="s">
        <v>15645</v>
      </c>
      <c r="D4217" s="132">
        <v>34.32</v>
      </c>
    </row>
    <row r="4218" spans="1:4" x14ac:dyDescent="0.25">
      <c r="A4218" s="131">
        <v>92661</v>
      </c>
      <c r="B4218" s="131" t="s">
        <v>4525</v>
      </c>
      <c r="C4218" s="131" t="s">
        <v>15645</v>
      </c>
      <c r="D4218" s="132">
        <v>39.17</v>
      </c>
    </row>
    <row r="4219" spans="1:4" x14ac:dyDescent="0.25">
      <c r="A4219" s="131">
        <v>92662</v>
      </c>
      <c r="B4219" s="131" t="s">
        <v>4526</v>
      </c>
      <c r="C4219" s="131" t="s">
        <v>15645</v>
      </c>
      <c r="D4219" s="132">
        <v>39.5</v>
      </c>
    </row>
    <row r="4220" spans="1:4" x14ac:dyDescent="0.25">
      <c r="A4220" s="131">
        <v>92663</v>
      </c>
      <c r="B4220" s="131" t="s">
        <v>4527</v>
      </c>
      <c r="C4220" s="131" t="s">
        <v>15645</v>
      </c>
      <c r="D4220" s="132">
        <v>53.02</v>
      </c>
    </row>
    <row r="4221" spans="1:4" x14ac:dyDescent="0.25">
      <c r="A4221" s="131">
        <v>92664</v>
      </c>
      <c r="B4221" s="131" t="s">
        <v>4528</v>
      </c>
      <c r="C4221" s="131" t="s">
        <v>15645</v>
      </c>
      <c r="D4221" s="132">
        <v>52.99</v>
      </c>
    </row>
    <row r="4222" spans="1:4" x14ac:dyDescent="0.25">
      <c r="A4222" s="131">
        <v>92665</v>
      </c>
      <c r="B4222" s="131" t="s">
        <v>4529</v>
      </c>
      <c r="C4222" s="131" t="s">
        <v>15645</v>
      </c>
      <c r="D4222" s="132">
        <v>73.5</v>
      </c>
    </row>
    <row r="4223" spans="1:4" x14ac:dyDescent="0.25">
      <c r="A4223" s="131">
        <v>92666</v>
      </c>
      <c r="B4223" s="131" t="s">
        <v>4530</v>
      </c>
      <c r="C4223" s="131" t="s">
        <v>15645</v>
      </c>
      <c r="D4223" s="132">
        <v>83.77</v>
      </c>
    </row>
    <row r="4224" spans="1:4" x14ac:dyDescent="0.25">
      <c r="A4224" s="131">
        <v>92667</v>
      </c>
      <c r="B4224" s="131" t="s">
        <v>4531</v>
      </c>
      <c r="C4224" s="131" t="s">
        <v>15645</v>
      </c>
      <c r="D4224" s="132">
        <v>109.1</v>
      </c>
    </row>
    <row r="4225" spans="1:4" x14ac:dyDescent="0.25">
      <c r="A4225" s="131">
        <v>92668</v>
      </c>
      <c r="B4225" s="131" t="s">
        <v>4532</v>
      </c>
      <c r="C4225" s="131" t="s">
        <v>15645</v>
      </c>
      <c r="D4225" s="132">
        <v>118.24</v>
      </c>
    </row>
    <row r="4226" spans="1:4" x14ac:dyDescent="0.25">
      <c r="A4226" s="131">
        <v>92669</v>
      </c>
      <c r="B4226" s="131" t="s">
        <v>4533</v>
      </c>
      <c r="C4226" s="131" t="s">
        <v>15645</v>
      </c>
      <c r="D4226" s="132">
        <v>39.869999999999997</v>
      </c>
    </row>
    <row r="4227" spans="1:4" x14ac:dyDescent="0.25">
      <c r="A4227" s="131">
        <v>92670</v>
      </c>
      <c r="B4227" s="131" t="s">
        <v>4534</v>
      </c>
      <c r="C4227" s="131" t="s">
        <v>15645</v>
      </c>
      <c r="D4227" s="132">
        <v>37.42</v>
      </c>
    </row>
    <row r="4228" spans="1:4" x14ac:dyDescent="0.25">
      <c r="A4228" s="131">
        <v>92671</v>
      </c>
      <c r="B4228" s="131" t="s">
        <v>4535</v>
      </c>
      <c r="C4228" s="131" t="s">
        <v>15645</v>
      </c>
      <c r="D4228" s="132">
        <v>52.47</v>
      </c>
    </row>
    <row r="4229" spans="1:4" x14ac:dyDescent="0.25">
      <c r="A4229" s="131">
        <v>92672</v>
      </c>
      <c r="B4229" s="131" t="s">
        <v>4536</v>
      </c>
      <c r="C4229" s="131" t="s">
        <v>15645</v>
      </c>
      <c r="D4229" s="132">
        <v>47.59</v>
      </c>
    </row>
    <row r="4230" spans="1:4" x14ac:dyDescent="0.25">
      <c r="A4230" s="131">
        <v>92673</v>
      </c>
      <c r="B4230" s="131" t="s">
        <v>4537</v>
      </c>
      <c r="C4230" s="131" t="s">
        <v>15645</v>
      </c>
      <c r="D4230" s="132">
        <v>60.44</v>
      </c>
    </row>
    <row r="4231" spans="1:4" x14ac:dyDescent="0.25">
      <c r="A4231" s="131">
        <v>92674</v>
      </c>
      <c r="B4231" s="131" t="s">
        <v>4538</v>
      </c>
      <c r="C4231" s="131" t="s">
        <v>15645</v>
      </c>
      <c r="D4231" s="132">
        <v>57.08</v>
      </c>
    </row>
    <row r="4232" spans="1:4" x14ac:dyDescent="0.25">
      <c r="A4232" s="131">
        <v>92675</v>
      </c>
      <c r="B4232" s="131" t="s">
        <v>4539</v>
      </c>
      <c r="C4232" s="131" t="s">
        <v>15645</v>
      </c>
      <c r="D4232" s="132">
        <v>78.680000000000007</v>
      </c>
    </row>
    <row r="4233" spans="1:4" x14ac:dyDescent="0.25">
      <c r="A4233" s="131">
        <v>92676</v>
      </c>
      <c r="B4233" s="131" t="s">
        <v>4540</v>
      </c>
      <c r="C4233" s="131" t="s">
        <v>15645</v>
      </c>
      <c r="D4233" s="132">
        <v>76.400000000000006</v>
      </c>
    </row>
    <row r="4234" spans="1:4" x14ac:dyDescent="0.25">
      <c r="A4234" s="131">
        <v>92677</v>
      </c>
      <c r="B4234" s="131" t="s">
        <v>4541</v>
      </c>
      <c r="C4234" s="131" t="s">
        <v>15645</v>
      </c>
      <c r="D4234" s="132">
        <v>130.09</v>
      </c>
    </row>
    <row r="4235" spans="1:4" x14ac:dyDescent="0.25">
      <c r="A4235" s="131">
        <v>92678</v>
      </c>
      <c r="B4235" s="131" t="s">
        <v>4542</v>
      </c>
      <c r="C4235" s="131" t="s">
        <v>15645</v>
      </c>
      <c r="D4235" s="132">
        <v>120.04</v>
      </c>
    </row>
    <row r="4236" spans="1:4" x14ac:dyDescent="0.25">
      <c r="A4236" s="131">
        <v>92679</v>
      </c>
      <c r="B4236" s="131" t="s">
        <v>4543</v>
      </c>
      <c r="C4236" s="131" t="s">
        <v>15645</v>
      </c>
      <c r="D4236" s="132">
        <v>179.42</v>
      </c>
    </row>
    <row r="4237" spans="1:4" x14ac:dyDescent="0.25">
      <c r="A4237" s="131">
        <v>92680</v>
      </c>
      <c r="B4237" s="131" t="s">
        <v>4544</v>
      </c>
      <c r="C4237" s="131" t="s">
        <v>15645</v>
      </c>
      <c r="D4237" s="132">
        <v>160.05000000000001</v>
      </c>
    </row>
    <row r="4238" spans="1:4" x14ac:dyDescent="0.25">
      <c r="A4238" s="131">
        <v>92681</v>
      </c>
      <c r="B4238" s="131" t="s">
        <v>4545</v>
      </c>
      <c r="C4238" s="131" t="s">
        <v>15645</v>
      </c>
      <c r="D4238" s="132">
        <v>50.8</v>
      </c>
    </row>
    <row r="4239" spans="1:4" x14ac:dyDescent="0.25">
      <c r="A4239" s="131">
        <v>92682</v>
      </c>
      <c r="B4239" s="131" t="s">
        <v>4546</v>
      </c>
      <c r="C4239" s="131" t="s">
        <v>15645</v>
      </c>
      <c r="D4239" s="132">
        <v>63.99</v>
      </c>
    </row>
    <row r="4240" spans="1:4" x14ac:dyDescent="0.25">
      <c r="A4240" s="131">
        <v>92683</v>
      </c>
      <c r="B4240" s="131" t="s">
        <v>4547</v>
      </c>
      <c r="C4240" s="131" t="s">
        <v>15645</v>
      </c>
      <c r="D4240" s="132">
        <v>74.819999999999993</v>
      </c>
    </row>
    <row r="4241" spans="1:4" x14ac:dyDescent="0.25">
      <c r="A4241" s="131">
        <v>92684</v>
      </c>
      <c r="B4241" s="131" t="s">
        <v>4548</v>
      </c>
      <c r="C4241" s="131" t="s">
        <v>15645</v>
      </c>
      <c r="D4241" s="132">
        <v>101.79</v>
      </c>
    </row>
    <row r="4242" spans="1:4" x14ac:dyDescent="0.25">
      <c r="A4242" s="131">
        <v>92685</v>
      </c>
      <c r="B4242" s="131" t="s">
        <v>4549</v>
      </c>
      <c r="C4242" s="131" t="s">
        <v>15645</v>
      </c>
      <c r="D4242" s="132">
        <v>165.09</v>
      </c>
    </row>
    <row r="4243" spans="1:4" x14ac:dyDescent="0.25">
      <c r="A4243" s="131">
        <v>92686</v>
      </c>
      <c r="B4243" s="131" t="s">
        <v>4550</v>
      </c>
      <c r="C4243" s="131" t="s">
        <v>15645</v>
      </c>
      <c r="D4243" s="132">
        <v>211.5</v>
      </c>
    </row>
    <row r="4244" spans="1:4" x14ac:dyDescent="0.25">
      <c r="A4244" s="131">
        <v>92692</v>
      </c>
      <c r="B4244" s="131" t="s">
        <v>4551</v>
      </c>
      <c r="C4244" s="131" t="s">
        <v>15645</v>
      </c>
      <c r="D4244" s="132">
        <v>14.1</v>
      </c>
    </row>
    <row r="4245" spans="1:4" x14ac:dyDescent="0.25">
      <c r="A4245" s="131">
        <v>92693</v>
      </c>
      <c r="B4245" s="131" t="s">
        <v>4552</v>
      </c>
      <c r="C4245" s="131" t="s">
        <v>15645</v>
      </c>
      <c r="D4245" s="132">
        <v>14.51</v>
      </c>
    </row>
    <row r="4246" spans="1:4" x14ac:dyDescent="0.25">
      <c r="A4246" s="131">
        <v>92694</v>
      </c>
      <c r="B4246" s="131" t="s">
        <v>4553</v>
      </c>
      <c r="C4246" s="131" t="s">
        <v>15645</v>
      </c>
      <c r="D4246" s="132">
        <v>22.31</v>
      </c>
    </row>
    <row r="4247" spans="1:4" x14ac:dyDescent="0.25">
      <c r="A4247" s="131">
        <v>92695</v>
      </c>
      <c r="B4247" s="131" t="s">
        <v>4554</v>
      </c>
      <c r="C4247" s="131" t="s">
        <v>15645</v>
      </c>
      <c r="D4247" s="132">
        <v>22.72</v>
      </c>
    </row>
    <row r="4248" spans="1:4" x14ac:dyDescent="0.25">
      <c r="A4248" s="131">
        <v>92696</v>
      </c>
      <c r="B4248" s="131" t="s">
        <v>4555</v>
      </c>
      <c r="C4248" s="131" t="s">
        <v>15645</v>
      </c>
      <c r="D4248" s="132">
        <v>34.880000000000003</v>
      </c>
    </row>
    <row r="4249" spans="1:4" x14ac:dyDescent="0.25">
      <c r="A4249" s="131">
        <v>92697</v>
      </c>
      <c r="B4249" s="131" t="s">
        <v>4556</v>
      </c>
      <c r="C4249" s="131" t="s">
        <v>15645</v>
      </c>
      <c r="D4249" s="132">
        <v>36.729999999999997</v>
      </c>
    </row>
    <row r="4250" spans="1:4" x14ac:dyDescent="0.25">
      <c r="A4250" s="131">
        <v>92698</v>
      </c>
      <c r="B4250" s="131" t="s">
        <v>4557</v>
      </c>
      <c r="C4250" s="131" t="s">
        <v>15645</v>
      </c>
      <c r="D4250" s="132">
        <v>20.82</v>
      </c>
    </row>
    <row r="4251" spans="1:4" x14ac:dyDescent="0.25">
      <c r="A4251" s="131">
        <v>92699</v>
      </c>
      <c r="B4251" s="131" t="s">
        <v>4558</v>
      </c>
      <c r="C4251" s="131" t="s">
        <v>15645</v>
      </c>
      <c r="D4251" s="132">
        <v>19.489999999999998</v>
      </c>
    </row>
    <row r="4252" spans="1:4" x14ac:dyDescent="0.25">
      <c r="A4252" s="131">
        <v>92700</v>
      </c>
      <c r="B4252" s="131" t="s">
        <v>4559</v>
      </c>
      <c r="C4252" s="131" t="s">
        <v>15645</v>
      </c>
      <c r="D4252" s="132">
        <v>33.9</v>
      </c>
    </row>
    <row r="4253" spans="1:4" x14ac:dyDescent="0.25">
      <c r="A4253" s="131">
        <v>92701</v>
      </c>
      <c r="B4253" s="131" t="s">
        <v>4560</v>
      </c>
      <c r="C4253" s="131" t="s">
        <v>15645</v>
      </c>
      <c r="D4253" s="132">
        <v>31.91</v>
      </c>
    </row>
    <row r="4254" spans="1:4" x14ac:dyDescent="0.25">
      <c r="A4254" s="131">
        <v>92702</v>
      </c>
      <c r="B4254" s="131" t="s">
        <v>4561</v>
      </c>
      <c r="C4254" s="131" t="s">
        <v>15645</v>
      </c>
      <c r="D4254" s="132">
        <v>52.91</v>
      </c>
    </row>
    <row r="4255" spans="1:4" x14ac:dyDescent="0.25">
      <c r="A4255" s="131">
        <v>92703</v>
      </c>
      <c r="B4255" s="131" t="s">
        <v>4562</v>
      </c>
      <c r="C4255" s="131" t="s">
        <v>15645</v>
      </c>
      <c r="D4255" s="132">
        <v>50.46</v>
      </c>
    </row>
    <row r="4256" spans="1:4" x14ac:dyDescent="0.25">
      <c r="A4256" s="131">
        <v>92704</v>
      </c>
      <c r="B4256" s="131" t="s">
        <v>4563</v>
      </c>
      <c r="C4256" s="131" t="s">
        <v>15645</v>
      </c>
      <c r="D4256" s="132">
        <v>26.26</v>
      </c>
    </row>
    <row r="4257" spans="1:4" x14ac:dyDescent="0.25">
      <c r="A4257" s="131">
        <v>92705</v>
      </c>
      <c r="B4257" s="131" t="s">
        <v>4564</v>
      </c>
      <c r="C4257" s="131" t="s">
        <v>15645</v>
      </c>
      <c r="D4257" s="132">
        <v>42.13</v>
      </c>
    </row>
    <row r="4258" spans="1:4" x14ac:dyDescent="0.25">
      <c r="A4258" s="131">
        <v>92706</v>
      </c>
      <c r="B4258" s="131" t="s">
        <v>4565</v>
      </c>
      <c r="C4258" s="131" t="s">
        <v>15645</v>
      </c>
      <c r="D4258" s="132">
        <v>68.180000000000007</v>
      </c>
    </row>
    <row r="4259" spans="1:4" x14ac:dyDescent="0.25">
      <c r="A4259" s="131">
        <v>92889</v>
      </c>
      <c r="B4259" s="131" t="s">
        <v>4566</v>
      </c>
      <c r="C4259" s="131" t="s">
        <v>15645</v>
      </c>
      <c r="D4259" s="132">
        <v>133.19999999999999</v>
      </c>
    </row>
    <row r="4260" spans="1:4" x14ac:dyDescent="0.25">
      <c r="A4260" s="131">
        <v>92890</v>
      </c>
      <c r="B4260" s="131" t="s">
        <v>4567</v>
      </c>
      <c r="C4260" s="131" t="s">
        <v>15645</v>
      </c>
      <c r="D4260" s="132">
        <v>202.68</v>
      </c>
    </row>
    <row r="4261" spans="1:4" x14ac:dyDescent="0.25">
      <c r="A4261" s="131">
        <v>92891</v>
      </c>
      <c r="B4261" s="131" t="s">
        <v>4568</v>
      </c>
      <c r="C4261" s="131" t="s">
        <v>15645</v>
      </c>
      <c r="D4261" s="132">
        <v>297.97000000000003</v>
      </c>
    </row>
    <row r="4262" spans="1:4" x14ac:dyDescent="0.25">
      <c r="A4262" s="131">
        <v>92892</v>
      </c>
      <c r="B4262" s="131" t="s">
        <v>4569</v>
      </c>
      <c r="C4262" s="131" t="s">
        <v>15645</v>
      </c>
      <c r="D4262" s="132">
        <v>56.96</v>
      </c>
    </row>
    <row r="4263" spans="1:4" x14ac:dyDescent="0.25">
      <c r="A4263" s="131">
        <v>92893</v>
      </c>
      <c r="B4263" s="131" t="s">
        <v>4570</v>
      </c>
      <c r="C4263" s="131" t="s">
        <v>15645</v>
      </c>
      <c r="D4263" s="132">
        <v>81.489999999999995</v>
      </c>
    </row>
    <row r="4264" spans="1:4" x14ac:dyDescent="0.25">
      <c r="A4264" s="131">
        <v>92894</v>
      </c>
      <c r="B4264" s="131" t="s">
        <v>4571</v>
      </c>
      <c r="C4264" s="131" t="s">
        <v>15645</v>
      </c>
      <c r="D4264" s="132">
        <v>97.51</v>
      </c>
    </row>
    <row r="4265" spans="1:4" x14ac:dyDescent="0.25">
      <c r="A4265" s="131">
        <v>92895</v>
      </c>
      <c r="B4265" s="131" t="s">
        <v>4572</v>
      </c>
      <c r="C4265" s="131" t="s">
        <v>15645</v>
      </c>
      <c r="D4265" s="132">
        <v>133.15</v>
      </c>
    </row>
    <row r="4266" spans="1:4" x14ac:dyDescent="0.25">
      <c r="A4266" s="131">
        <v>92896</v>
      </c>
      <c r="B4266" s="131" t="s">
        <v>4573</v>
      </c>
      <c r="C4266" s="131" t="s">
        <v>15645</v>
      </c>
      <c r="D4266" s="132">
        <v>204.3</v>
      </c>
    </row>
    <row r="4267" spans="1:4" x14ac:dyDescent="0.25">
      <c r="A4267" s="131">
        <v>92897</v>
      </c>
      <c r="B4267" s="131" t="s">
        <v>4574</v>
      </c>
      <c r="C4267" s="131" t="s">
        <v>15645</v>
      </c>
      <c r="D4267" s="132">
        <v>301.33</v>
      </c>
    </row>
    <row r="4268" spans="1:4" x14ac:dyDescent="0.25">
      <c r="A4268" s="131">
        <v>92898</v>
      </c>
      <c r="B4268" s="131" t="s">
        <v>4575</v>
      </c>
      <c r="C4268" s="131" t="s">
        <v>15645</v>
      </c>
      <c r="D4268" s="132">
        <v>47.92</v>
      </c>
    </row>
    <row r="4269" spans="1:4" x14ac:dyDescent="0.25">
      <c r="A4269" s="131">
        <v>92899</v>
      </c>
      <c r="B4269" s="131" t="s">
        <v>4576</v>
      </c>
      <c r="C4269" s="131" t="s">
        <v>15645</v>
      </c>
      <c r="D4269" s="132">
        <v>71.22</v>
      </c>
    </row>
    <row r="4270" spans="1:4" x14ac:dyDescent="0.25">
      <c r="A4270" s="131">
        <v>92900</v>
      </c>
      <c r="B4270" s="131" t="s">
        <v>4577</v>
      </c>
      <c r="C4270" s="131" t="s">
        <v>15645</v>
      </c>
      <c r="D4270" s="132">
        <v>85.8</v>
      </c>
    </row>
    <row r="4271" spans="1:4" x14ac:dyDescent="0.25">
      <c r="A4271" s="131">
        <v>92901</v>
      </c>
      <c r="B4271" s="131" t="s">
        <v>4578</v>
      </c>
      <c r="C4271" s="131" t="s">
        <v>15645</v>
      </c>
      <c r="D4271" s="132">
        <v>119.68</v>
      </c>
    </row>
    <row r="4272" spans="1:4" x14ac:dyDescent="0.25">
      <c r="A4272" s="131">
        <v>92902</v>
      </c>
      <c r="B4272" s="131" t="s">
        <v>4579</v>
      </c>
      <c r="C4272" s="131" t="s">
        <v>15645</v>
      </c>
      <c r="D4272" s="132">
        <v>188.15</v>
      </c>
    </row>
    <row r="4273" spans="1:4" x14ac:dyDescent="0.25">
      <c r="A4273" s="131">
        <v>92903</v>
      </c>
      <c r="B4273" s="131" t="s">
        <v>4580</v>
      </c>
      <c r="C4273" s="131" t="s">
        <v>15645</v>
      </c>
      <c r="D4273" s="132">
        <v>282.55</v>
      </c>
    </row>
    <row r="4274" spans="1:4" x14ac:dyDescent="0.25">
      <c r="A4274" s="131">
        <v>92904</v>
      </c>
      <c r="B4274" s="131" t="s">
        <v>4581</v>
      </c>
      <c r="C4274" s="131" t="s">
        <v>15645</v>
      </c>
      <c r="D4274" s="132">
        <v>32.729999999999997</v>
      </c>
    </row>
    <row r="4275" spans="1:4" x14ac:dyDescent="0.25">
      <c r="A4275" s="131">
        <v>92905</v>
      </c>
      <c r="B4275" s="131" t="s">
        <v>4582</v>
      </c>
      <c r="C4275" s="131" t="s">
        <v>15645</v>
      </c>
      <c r="D4275" s="132">
        <v>46.62</v>
      </c>
    </row>
    <row r="4276" spans="1:4" x14ac:dyDescent="0.25">
      <c r="A4276" s="131">
        <v>92906</v>
      </c>
      <c r="B4276" s="131" t="s">
        <v>4583</v>
      </c>
      <c r="C4276" s="131" t="s">
        <v>15645</v>
      </c>
      <c r="D4276" s="132">
        <v>56.57</v>
      </c>
    </row>
    <row r="4277" spans="1:4" x14ac:dyDescent="0.25">
      <c r="A4277" s="131">
        <v>92907</v>
      </c>
      <c r="B4277" s="131" t="s">
        <v>4584</v>
      </c>
      <c r="C4277" s="131" t="s">
        <v>15645</v>
      </c>
      <c r="D4277" s="132">
        <v>70.39</v>
      </c>
    </row>
    <row r="4278" spans="1:4" x14ac:dyDescent="0.25">
      <c r="A4278" s="131">
        <v>92908</v>
      </c>
      <c r="B4278" s="131" t="s">
        <v>4585</v>
      </c>
      <c r="C4278" s="131" t="s">
        <v>15645</v>
      </c>
      <c r="D4278" s="132">
        <v>70.39</v>
      </c>
    </row>
    <row r="4279" spans="1:4" x14ac:dyDescent="0.25">
      <c r="A4279" s="131">
        <v>92909</v>
      </c>
      <c r="B4279" s="131" t="s">
        <v>4586</v>
      </c>
      <c r="C4279" s="131" t="s">
        <v>15645</v>
      </c>
      <c r="D4279" s="132">
        <v>70.39</v>
      </c>
    </row>
    <row r="4280" spans="1:4" x14ac:dyDescent="0.25">
      <c r="A4280" s="131">
        <v>92910</v>
      </c>
      <c r="B4280" s="131" t="s">
        <v>4587</v>
      </c>
      <c r="C4280" s="131" t="s">
        <v>15645</v>
      </c>
      <c r="D4280" s="132">
        <v>102.64</v>
      </c>
    </row>
    <row r="4281" spans="1:4" x14ac:dyDescent="0.25">
      <c r="A4281" s="131">
        <v>92911</v>
      </c>
      <c r="B4281" s="131" t="s">
        <v>4588</v>
      </c>
      <c r="C4281" s="131" t="s">
        <v>15645</v>
      </c>
      <c r="D4281" s="132">
        <v>102.64</v>
      </c>
    </row>
    <row r="4282" spans="1:4" x14ac:dyDescent="0.25">
      <c r="A4282" s="131">
        <v>92912</v>
      </c>
      <c r="B4282" s="131" t="s">
        <v>4589</v>
      </c>
      <c r="C4282" s="131" t="s">
        <v>15645</v>
      </c>
      <c r="D4282" s="132">
        <v>138.44</v>
      </c>
    </row>
    <row r="4283" spans="1:4" x14ac:dyDescent="0.25">
      <c r="A4283" s="131">
        <v>92913</v>
      </c>
      <c r="B4283" s="131" t="s">
        <v>4590</v>
      </c>
      <c r="C4283" s="131" t="s">
        <v>15645</v>
      </c>
      <c r="D4283" s="132">
        <v>141.22999999999999</v>
      </c>
    </row>
    <row r="4284" spans="1:4" x14ac:dyDescent="0.25">
      <c r="A4284" s="131">
        <v>92914</v>
      </c>
      <c r="B4284" s="131" t="s">
        <v>4591</v>
      </c>
      <c r="C4284" s="131" t="s">
        <v>15645</v>
      </c>
      <c r="D4284" s="132">
        <v>141.22999999999999</v>
      </c>
    </row>
    <row r="4285" spans="1:4" x14ac:dyDescent="0.25">
      <c r="A4285" s="131">
        <v>92918</v>
      </c>
      <c r="B4285" s="131" t="s">
        <v>4592</v>
      </c>
      <c r="C4285" s="131" t="s">
        <v>15645</v>
      </c>
      <c r="D4285" s="132">
        <v>36.96</v>
      </c>
    </row>
    <row r="4286" spans="1:4" x14ac:dyDescent="0.25">
      <c r="A4286" s="131">
        <v>92920</v>
      </c>
      <c r="B4286" s="131" t="s">
        <v>4593</v>
      </c>
      <c r="C4286" s="131" t="s">
        <v>15645</v>
      </c>
      <c r="D4286" s="132">
        <v>37.22</v>
      </c>
    </row>
    <row r="4287" spans="1:4" x14ac:dyDescent="0.25">
      <c r="A4287" s="131">
        <v>92925</v>
      </c>
      <c r="B4287" s="131" t="s">
        <v>4594</v>
      </c>
      <c r="C4287" s="131" t="s">
        <v>15645</v>
      </c>
      <c r="D4287" s="132">
        <v>45.97</v>
      </c>
    </row>
    <row r="4288" spans="1:4" x14ac:dyDescent="0.25">
      <c r="A4288" s="131">
        <v>92926</v>
      </c>
      <c r="B4288" s="131" t="s">
        <v>4595</v>
      </c>
      <c r="C4288" s="131" t="s">
        <v>15645</v>
      </c>
      <c r="D4288" s="132">
        <v>45.95</v>
      </c>
    </row>
    <row r="4289" spans="1:4" x14ac:dyDescent="0.25">
      <c r="A4289" s="131">
        <v>92927</v>
      </c>
      <c r="B4289" s="131" t="s">
        <v>4596</v>
      </c>
      <c r="C4289" s="131" t="s">
        <v>15645</v>
      </c>
      <c r="D4289" s="132">
        <v>45.95</v>
      </c>
    </row>
    <row r="4290" spans="1:4" x14ac:dyDescent="0.25">
      <c r="A4290" s="131">
        <v>92928</v>
      </c>
      <c r="B4290" s="131" t="s">
        <v>4597</v>
      </c>
      <c r="C4290" s="131" t="s">
        <v>15645</v>
      </c>
      <c r="D4290" s="132">
        <v>52.64</v>
      </c>
    </row>
    <row r="4291" spans="1:4" x14ac:dyDescent="0.25">
      <c r="A4291" s="131">
        <v>92929</v>
      </c>
      <c r="B4291" s="131" t="s">
        <v>4598</v>
      </c>
      <c r="C4291" s="131" t="s">
        <v>15645</v>
      </c>
      <c r="D4291" s="132">
        <v>52.64</v>
      </c>
    </row>
    <row r="4292" spans="1:4" x14ac:dyDescent="0.25">
      <c r="A4292" s="131">
        <v>92930</v>
      </c>
      <c r="B4292" s="131" t="s">
        <v>4599</v>
      </c>
      <c r="C4292" s="131" t="s">
        <v>15645</v>
      </c>
      <c r="D4292" s="132">
        <v>52.64</v>
      </c>
    </row>
    <row r="4293" spans="1:4" x14ac:dyDescent="0.25">
      <c r="A4293" s="131">
        <v>92931</v>
      </c>
      <c r="B4293" s="131" t="s">
        <v>4600</v>
      </c>
      <c r="C4293" s="131" t="s">
        <v>15645</v>
      </c>
      <c r="D4293" s="132">
        <v>70.34</v>
      </c>
    </row>
    <row r="4294" spans="1:4" x14ac:dyDescent="0.25">
      <c r="A4294" s="131">
        <v>92932</v>
      </c>
      <c r="B4294" s="131" t="s">
        <v>4601</v>
      </c>
      <c r="C4294" s="131" t="s">
        <v>15645</v>
      </c>
      <c r="D4294" s="132">
        <v>70.34</v>
      </c>
    </row>
    <row r="4295" spans="1:4" x14ac:dyDescent="0.25">
      <c r="A4295" s="131">
        <v>92933</v>
      </c>
      <c r="B4295" s="131" t="s">
        <v>4602</v>
      </c>
      <c r="C4295" s="131" t="s">
        <v>15645</v>
      </c>
      <c r="D4295" s="132">
        <v>70.34</v>
      </c>
    </row>
    <row r="4296" spans="1:4" x14ac:dyDescent="0.25">
      <c r="A4296" s="131">
        <v>92934</v>
      </c>
      <c r="B4296" s="131" t="s">
        <v>4603</v>
      </c>
      <c r="C4296" s="131" t="s">
        <v>15645</v>
      </c>
      <c r="D4296" s="132">
        <v>104.26</v>
      </c>
    </row>
    <row r="4297" spans="1:4" x14ac:dyDescent="0.25">
      <c r="A4297" s="131">
        <v>92935</v>
      </c>
      <c r="B4297" s="131" t="s">
        <v>4604</v>
      </c>
      <c r="C4297" s="131" t="s">
        <v>15645</v>
      </c>
      <c r="D4297" s="132">
        <v>104.26</v>
      </c>
    </row>
    <row r="4298" spans="1:4" x14ac:dyDescent="0.25">
      <c r="A4298" s="131">
        <v>92936</v>
      </c>
      <c r="B4298" s="131" t="s">
        <v>4605</v>
      </c>
      <c r="C4298" s="131" t="s">
        <v>15645</v>
      </c>
      <c r="D4298" s="132">
        <v>144.59</v>
      </c>
    </row>
    <row r="4299" spans="1:4" x14ac:dyDescent="0.25">
      <c r="A4299" s="131">
        <v>92937</v>
      </c>
      <c r="B4299" s="131" t="s">
        <v>4606</v>
      </c>
      <c r="C4299" s="131" t="s">
        <v>15645</v>
      </c>
      <c r="D4299" s="132">
        <v>144.59</v>
      </c>
    </row>
    <row r="4300" spans="1:4" x14ac:dyDescent="0.25">
      <c r="A4300" s="131">
        <v>92938</v>
      </c>
      <c r="B4300" s="131" t="s">
        <v>4607</v>
      </c>
      <c r="C4300" s="131" t="s">
        <v>15645</v>
      </c>
      <c r="D4300" s="132">
        <v>27.92</v>
      </c>
    </row>
    <row r="4301" spans="1:4" x14ac:dyDescent="0.25">
      <c r="A4301" s="131">
        <v>92939</v>
      </c>
      <c r="B4301" s="131" t="s">
        <v>4608</v>
      </c>
      <c r="C4301" s="131" t="s">
        <v>15645</v>
      </c>
      <c r="D4301" s="132">
        <v>28.18</v>
      </c>
    </row>
    <row r="4302" spans="1:4" x14ac:dyDescent="0.25">
      <c r="A4302" s="131">
        <v>92940</v>
      </c>
      <c r="B4302" s="131" t="s">
        <v>4609</v>
      </c>
      <c r="C4302" s="131" t="s">
        <v>15645</v>
      </c>
      <c r="D4302" s="132">
        <v>35.700000000000003</v>
      </c>
    </row>
    <row r="4303" spans="1:4" x14ac:dyDescent="0.25">
      <c r="A4303" s="131">
        <v>92941</v>
      </c>
      <c r="B4303" s="131" t="s">
        <v>4610</v>
      </c>
      <c r="C4303" s="131" t="s">
        <v>15645</v>
      </c>
      <c r="D4303" s="132">
        <v>35.68</v>
      </c>
    </row>
    <row r="4304" spans="1:4" x14ac:dyDescent="0.25">
      <c r="A4304" s="131">
        <v>92942</v>
      </c>
      <c r="B4304" s="131" t="s">
        <v>4611</v>
      </c>
      <c r="C4304" s="131" t="s">
        <v>15645</v>
      </c>
      <c r="D4304" s="132">
        <v>35.68</v>
      </c>
    </row>
    <row r="4305" spans="1:4" x14ac:dyDescent="0.25">
      <c r="A4305" s="131">
        <v>92943</v>
      </c>
      <c r="B4305" s="131" t="s">
        <v>4612</v>
      </c>
      <c r="C4305" s="131" t="s">
        <v>15645</v>
      </c>
      <c r="D4305" s="132">
        <v>40.93</v>
      </c>
    </row>
    <row r="4306" spans="1:4" x14ac:dyDescent="0.25">
      <c r="A4306" s="131">
        <v>92944</v>
      </c>
      <c r="B4306" s="131" t="s">
        <v>4613</v>
      </c>
      <c r="C4306" s="131" t="s">
        <v>15645</v>
      </c>
      <c r="D4306" s="132">
        <v>40.93</v>
      </c>
    </row>
    <row r="4307" spans="1:4" x14ac:dyDescent="0.25">
      <c r="A4307" s="131">
        <v>92945</v>
      </c>
      <c r="B4307" s="131" t="s">
        <v>4614</v>
      </c>
      <c r="C4307" s="131" t="s">
        <v>15645</v>
      </c>
      <c r="D4307" s="132">
        <v>40.93</v>
      </c>
    </row>
    <row r="4308" spans="1:4" x14ac:dyDescent="0.25">
      <c r="A4308" s="131">
        <v>92946</v>
      </c>
      <c r="B4308" s="131" t="s">
        <v>4615</v>
      </c>
      <c r="C4308" s="131" t="s">
        <v>15645</v>
      </c>
      <c r="D4308" s="132">
        <v>56.87</v>
      </c>
    </row>
    <row r="4309" spans="1:4" x14ac:dyDescent="0.25">
      <c r="A4309" s="131">
        <v>92947</v>
      </c>
      <c r="B4309" s="131" t="s">
        <v>4616</v>
      </c>
      <c r="C4309" s="131" t="s">
        <v>15645</v>
      </c>
      <c r="D4309" s="132">
        <v>56.87</v>
      </c>
    </row>
    <row r="4310" spans="1:4" x14ac:dyDescent="0.25">
      <c r="A4310" s="131">
        <v>92948</v>
      </c>
      <c r="B4310" s="131" t="s">
        <v>4617</v>
      </c>
      <c r="C4310" s="131" t="s">
        <v>15645</v>
      </c>
      <c r="D4310" s="132">
        <v>56.87</v>
      </c>
    </row>
    <row r="4311" spans="1:4" x14ac:dyDescent="0.25">
      <c r="A4311" s="131">
        <v>92949</v>
      </c>
      <c r="B4311" s="131" t="s">
        <v>4618</v>
      </c>
      <c r="C4311" s="131" t="s">
        <v>15645</v>
      </c>
      <c r="D4311" s="132">
        <v>88.11</v>
      </c>
    </row>
    <row r="4312" spans="1:4" x14ac:dyDescent="0.25">
      <c r="A4312" s="131">
        <v>92950</v>
      </c>
      <c r="B4312" s="131" t="s">
        <v>4619</v>
      </c>
      <c r="C4312" s="131" t="s">
        <v>15645</v>
      </c>
      <c r="D4312" s="132">
        <v>88.11</v>
      </c>
    </row>
    <row r="4313" spans="1:4" x14ac:dyDescent="0.25">
      <c r="A4313" s="131">
        <v>92951</v>
      </c>
      <c r="B4313" s="131" t="s">
        <v>4620</v>
      </c>
      <c r="C4313" s="131" t="s">
        <v>15645</v>
      </c>
      <c r="D4313" s="132">
        <v>125.81</v>
      </c>
    </row>
    <row r="4314" spans="1:4" x14ac:dyDescent="0.25">
      <c r="A4314" s="131">
        <v>92952</v>
      </c>
      <c r="B4314" s="131" t="s">
        <v>4621</v>
      </c>
      <c r="C4314" s="131" t="s">
        <v>15645</v>
      </c>
      <c r="D4314" s="132">
        <v>125.81</v>
      </c>
    </row>
    <row r="4315" spans="1:4" x14ac:dyDescent="0.25">
      <c r="A4315" s="131">
        <v>92953</v>
      </c>
      <c r="B4315" s="131" t="s">
        <v>4622</v>
      </c>
      <c r="C4315" s="131" t="s">
        <v>15645</v>
      </c>
      <c r="D4315" s="132">
        <v>24.05</v>
      </c>
    </row>
    <row r="4316" spans="1:4" x14ac:dyDescent="0.25">
      <c r="A4316" s="131">
        <v>93050</v>
      </c>
      <c r="B4316" s="131" t="s">
        <v>14350</v>
      </c>
      <c r="C4316" s="131" t="s">
        <v>15645</v>
      </c>
      <c r="D4316" s="132">
        <v>10.73</v>
      </c>
    </row>
    <row r="4317" spans="1:4" x14ac:dyDescent="0.25">
      <c r="A4317" s="131">
        <v>93052</v>
      </c>
      <c r="B4317" s="131" t="s">
        <v>14351</v>
      </c>
      <c r="C4317" s="131" t="s">
        <v>15645</v>
      </c>
      <c r="D4317" s="132">
        <v>491.13</v>
      </c>
    </row>
    <row r="4318" spans="1:4" x14ac:dyDescent="0.25">
      <c r="A4318" s="131">
        <v>93054</v>
      </c>
      <c r="B4318" s="131" t="s">
        <v>14352</v>
      </c>
      <c r="C4318" s="131" t="s">
        <v>15645</v>
      </c>
      <c r="D4318" s="132">
        <v>21.29</v>
      </c>
    </row>
    <row r="4319" spans="1:4" x14ac:dyDescent="0.25">
      <c r="A4319" s="131">
        <v>93055</v>
      </c>
      <c r="B4319" s="131" t="s">
        <v>14353</v>
      </c>
      <c r="C4319" s="131" t="s">
        <v>15645</v>
      </c>
      <c r="D4319" s="132">
        <v>42.54</v>
      </c>
    </row>
    <row r="4320" spans="1:4" x14ac:dyDescent="0.25">
      <c r="A4320" s="131">
        <v>93056</v>
      </c>
      <c r="B4320" s="131" t="s">
        <v>14354</v>
      </c>
      <c r="C4320" s="131" t="s">
        <v>15645</v>
      </c>
      <c r="D4320" s="132">
        <v>16.03</v>
      </c>
    </row>
    <row r="4321" spans="1:4" x14ac:dyDescent="0.25">
      <c r="A4321" s="131">
        <v>93057</v>
      </c>
      <c r="B4321" s="131" t="s">
        <v>14355</v>
      </c>
      <c r="C4321" s="131" t="s">
        <v>15645</v>
      </c>
      <c r="D4321" s="132">
        <v>13.33</v>
      </c>
    </row>
    <row r="4322" spans="1:4" x14ac:dyDescent="0.25">
      <c r="A4322" s="131">
        <v>93058</v>
      </c>
      <c r="B4322" s="131" t="s">
        <v>14356</v>
      </c>
      <c r="C4322" s="131" t="s">
        <v>15645</v>
      </c>
      <c r="D4322" s="132">
        <v>540.33000000000004</v>
      </c>
    </row>
    <row r="4323" spans="1:4" x14ac:dyDescent="0.25">
      <c r="A4323" s="131">
        <v>93059</v>
      </c>
      <c r="B4323" s="131" t="s">
        <v>14357</v>
      </c>
      <c r="C4323" s="131" t="s">
        <v>15645</v>
      </c>
      <c r="D4323" s="132">
        <v>27.76</v>
      </c>
    </row>
    <row r="4324" spans="1:4" x14ac:dyDescent="0.25">
      <c r="A4324" s="131">
        <v>93060</v>
      </c>
      <c r="B4324" s="131" t="s">
        <v>14358</v>
      </c>
      <c r="C4324" s="131" t="s">
        <v>15645</v>
      </c>
      <c r="D4324" s="132">
        <v>74.53</v>
      </c>
    </row>
    <row r="4325" spans="1:4" x14ac:dyDescent="0.25">
      <c r="A4325" s="131">
        <v>93061</v>
      </c>
      <c r="B4325" s="131" t="s">
        <v>14359</v>
      </c>
      <c r="C4325" s="131" t="s">
        <v>15645</v>
      </c>
      <c r="D4325" s="132">
        <v>30.31</v>
      </c>
    </row>
    <row r="4326" spans="1:4" x14ac:dyDescent="0.25">
      <c r="A4326" s="131">
        <v>93062</v>
      </c>
      <c r="B4326" s="131" t="s">
        <v>14360</v>
      </c>
      <c r="C4326" s="131" t="s">
        <v>15645</v>
      </c>
      <c r="D4326" s="132">
        <v>25.57</v>
      </c>
    </row>
    <row r="4327" spans="1:4" x14ac:dyDescent="0.25">
      <c r="A4327" s="131">
        <v>93063</v>
      </c>
      <c r="B4327" s="131" t="s">
        <v>14361</v>
      </c>
      <c r="C4327" s="131" t="s">
        <v>15645</v>
      </c>
      <c r="D4327" s="132">
        <v>619.17999999999995</v>
      </c>
    </row>
    <row r="4328" spans="1:4" x14ac:dyDescent="0.25">
      <c r="A4328" s="131">
        <v>93064</v>
      </c>
      <c r="B4328" s="131" t="s">
        <v>14362</v>
      </c>
      <c r="C4328" s="131" t="s">
        <v>15645</v>
      </c>
      <c r="D4328" s="132">
        <v>46.49</v>
      </c>
    </row>
    <row r="4329" spans="1:4" x14ac:dyDescent="0.25">
      <c r="A4329" s="131">
        <v>93065</v>
      </c>
      <c r="B4329" s="131" t="s">
        <v>14363</v>
      </c>
      <c r="C4329" s="131" t="s">
        <v>15645</v>
      </c>
      <c r="D4329" s="132">
        <v>41.74</v>
      </c>
    </row>
    <row r="4330" spans="1:4" x14ac:dyDescent="0.25">
      <c r="A4330" s="131">
        <v>93066</v>
      </c>
      <c r="B4330" s="131" t="s">
        <v>14364</v>
      </c>
      <c r="C4330" s="131" t="s">
        <v>15645</v>
      </c>
      <c r="D4330" s="132">
        <v>777.04</v>
      </c>
    </row>
    <row r="4331" spans="1:4" x14ac:dyDescent="0.25">
      <c r="A4331" s="131">
        <v>93067</v>
      </c>
      <c r="B4331" s="131" t="s">
        <v>14365</v>
      </c>
      <c r="C4331" s="131" t="s">
        <v>15645</v>
      </c>
      <c r="D4331" s="132">
        <v>69.08</v>
      </c>
    </row>
    <row r="4332" spans="1:4" x14ac:dyDescent="0.25">
      <c r="A4332" s="131">
        <v>93068</v>
      </c>
      <c r="B4332" s="131" t="s">
        <v>14366</v>
      </c>
      <c r="C4332" s="131" t="s">
        <v>15645</v>
      </c>
      <c r="D4332" s="132">
        <v>58.76</v>
      </c>
    </row>
    <row r="4333" spans="1:4" x14ac:dyDescent="0.25">
      <c r="A4333" s="131">
        <v>93069</v>
      </c>
      <c r="B4333" s="131" t="s">
        <v>14367</v>
      </c>
      <c r="C4333" s="131" t="s">
        <v>15645</v>
      </c>
      <c r="D4333" s="133">
        <v>1077.07</v>
      </c>
    </row>
    <row r="4334" spans="1:4" x14ac:dyDescent="0.25">
      <c r="A4334" s="131">
        <v>93070</v>
      </c>
      <c r="B4334" s="131" t="s">
        <v>14368</v>
      </c>
      <c r="C4334" s="131" t="s">
        <v>15645</v>
      </c>
      <c r="D4334" s="132">
        <v>174.13</v>
      </c>
    </row>
    <row r="4335" spans="1:4" x14ac:dyDescent="0.25">
      <c r="A4335" s="131">
        <v>93071</v>
      </c>
      <c r="B4335" s="131" t="s">
        <v>14369</v>
      </c>
      <c r="C4335" s="131" t="s">
        <v>15645</v>
      </c>
      <c r="D4335" s="132">
        <v>160.07</v>
      </c>
    </row>
    <row r="4336" spans="1:4" x14ac:dyDescent="0.25">
      <c r="A4336" s="131">
        <v>93072</v>
      </c>
      <c r="B4336" s="131" t="s">
        <v>14370</v>
      </c>
      <c r="C4336" s="131" t="s">
        <v>15645</v>
      </c>
      <c r="D4336" s="133">
        <v>1421.43</v>
      </c>
    </row>
    <row r="4337" spans="1:4" x14ac:dyDescent="0.25">
      <c r="A4337" s="131">
        <v>93074</v>
      </c>
      <c r="B4337" s="131" t="s">
        <v>14371</v>
      </c>
      <c r="C4337" s="131" t="s">
        <v>15645</v>
      </c>
      <c r="D4337" s="132">
        <v>12.87</v>
      </c>
    </row>
    <row r="4338" spans="1:4" x14ac:dyDescent="0.25">
      <c r="A4338" s="131">
        <v>93075</v>
      </c>
      <c r="B4338" s="131" t="s">
        <v>14372</v>
      </c>
      <c r="C4338" s="131" t="s">
        <v>15645</v>
      </c>
      <c r="D4338" s="132">
        <v>18.760000000000002</v>
      </c>
    </row>
    <row r="4339" spans="1:4" x14ac:dyDescent="0.25">
      <c r="A4339" s="131">
        <v>93076</v>
      </c>
      <c r="B4339" s="131" t="s">
        <v>14373</v>
      </c>
      <c r="C4339" s="131" t="s">
        <v>15645</v>
      </c>
      <c r="D4339" s="132">
        <v>20.43</v>
      </c>
    </row>
    <row r="4340" spans="1:4" x14ac:dyDescent="0.25">
      <c r="A4340" s="131">
        <v>93077</v>
      </c>
      <c r="B4340" s="131" t="s">
        <v>14374</v>
      </c>
      <c r="C4340" s="131" t="s">
        <v>15645</v>
      </c>
      <c r="D4340" s="132">
        <v>26.5</v>
      </c>
    </row>
    <row r="4341" spans="1:4" x14ac:dyDescent="0.25">
      <c r="A4341" s="131">
        <v>93078</v>
      </c>
      <c r="B4341" s="131" t="s">
        <v>14375</v>
      </c>
      <c r="C4341" s="131" t="s">
        <v>15645</v>
      </c>
      <c r="D4341" s="132">
        <v>29.83</v>
      </c>
    </row>
    <row r="4342" spans="1:4" x14ac:dyDescent="0.25">
      <c r="A4342" s="131">
        <v>93079</v>
      </c>
      <c r="B4342" s="131" t="s">
        <v>14376</v>
      </c>
      <c r="C4342" s="131" t="s">
        <v>15645</v>
      </c>
      <c r="D4342" s="132">
        <v>28.34</v>
      </c>
    </row>
    <row r="4343" spans="1:4" x14ac:dyDescent="0.25">
      <c r="A4343" s="131">
        <v>93080</v>
      </c>
      <c r="B4343" s="131" t="s">
        <v>14377</v>
      </c>
      <c r="C4343" s="131" t="s">
        <v>15645</v>
      </c>
      <c r="D4343" s="132">
        <v>8.3800000000000008</v>
      </c>
    </row>
    <row r="4344" spans="1:4" x14ac:dyDescent="0.25">
      <c r="A4344" s="131">
        <v>93081</v>
      </c>
      <c r="B4344" s="131" t="s">
        <v>14378</v>
      </c>
      <c r="C4344" s="131" t="s">
        <v>15645</v>
      </c>
      <c r="D4344" s="132">
        <v>17.670000000000002</v>
      </c>
    </row>
    <row r="4345" spans="1:4" x14ac:dyDescent="0.25">
      <c r="A4345" s="131">
        <v>93082</v>
      </c>
      <c r="B4345" s="131" t="s">
        <v>14379</v>
      </c>
      <c r="C4345" s="131" t="s">
        <v>15645</v>
      </c>
      <c r="D4345" s="132">
        <v>22.86</v>
      </c>
    </row>
    <row r="4346" spans="1:4" x14ac:dyDescent="0.25">
      <c r="A4346" s="131">
        <v>93083</v>
      </c>
      <c r="B4346" s="131" t="s">
        <v>14380</v>
      </c>
      <c r="C4346" s="131" t="s">
        <v>15645</v>
      </c>
      <c r="D4346" s="132">
        <v>425.37</v>
      </c>
    </row>
    <row r="4347" spans="1:4" x14ac:dyDescent="0.25">
      <c r="A4347" s="131">
        <v>93084</v>
      </c>
      <c r="B4347" s="131" t="s">
        <v>14381</v>
      </c>
      <c r="C4347" s="131" t="s">
        <v>15645</v>
      </c>
      <c r="D4347" s="132">
        <v>13.43</v>
      </c>
    </row>
    <row r="4348" spans="1:4" x14ac:dyDescent="0.25">
      <c r="A4348" s="131">
        <v>93085</v>
      </c>
      <c r="B4348" s="131" t="s">
        <v>14382</v>
      </c>
      <c r="C4348" s="131" t="s">
        <v>15645</v>
      </c>
      <c r="D4348" s="132">
        <v>14.48</v>
      </c>
    </row>
    <row r="4349" spans="1:4" x14ac:dyDescent="0.25">
      <c r="A4349" s="131">
        <v>93086</v>
      </c>
      <c r="B4349" s="131" t="s">
        <v>14383</v>
      </c>
      <c r="C4349" s="131" t="s">
        <v>15645</v>
      </c>
      <c r="D4349" s="132">
        <v>493.83</v>
      </c>
    </row>
    <row r="4350" spans="1:4" x14ac:dyDescent="0.25">
      <c r="A4350" s="131">
        <v>93087</v>
      </c>
      <c r="B4350" s="131" t="s">
        <v>14384</v>
      </c>
      <c r="C4350" s="131" t="s">
        <v>15645</v>
      </c>
      <c r="D4350" s="132">
        <v>18.510000000000002</v>
      </c>
    </row>
    <row r="4351" spans="1:4" x14ac:dyDescent="0.25">
      <c r="A4351" s="131">
        <v>93088</v>
      </c>
      <c r="B4351" s="131" t="s">
        <v>14385</v>
      </c>
      <c r="C4351" s="131" t="s">
        <v>15645</v>
      </c>
      <c r="D4351" s="132">
        <v>22.93</v>
      </c>
    </row>
    <row r="4352" spans="1:4" x14ac:dyDescent="0.25">
      <c r="A4352" s="131">
        <v>93089</v>
      </c>
      <c r="B4352" s="131" t="s">
        <v>14386</v>
      </c>
      <c r="C4352" s="131" t="s">
        <v>15645</v>
      </c>
      <c r="D4352" s="132">
        <v>45.24</v>
      </c>
    </row>
    <row r="4353" spans="1:4" x14ac:dyDescent="0.25">
      <c r="A4353" s="131">
        <v>93090</v>
      </c>
      <c r="B4353" s="131" t="s">
        <v>14387</v>
      </c>
      <c r="C4353" s="131" t="s">
        <v>15645</v>
      </c>
      <c r="D4353" s="132">
        <v>18.52</v>
      </c>
    </row>
    <row r="4354" spans="1:4" x14ac:dyDescent="0.25">
      <c r="A4354" s="131">
        <v>93091</v>
      </c>
      <c r="B4354" s="131" t="s">
        <v>14388</v>
      </c>
      <c r="C4354" s="131" t="s">
        <v>15645</v>
      </c>
      <c r="D4354" s="132">
        <v>15.92</v>
      </c>
    </row>
    <row r="4355" spans="1:4" x14ac:dyDescent="0.25">
      <c r="A4355" s="131">
        <v>93092</v>
      </c>
      <c r="B4355" s="131" t="s">
        <v>14389</v>
      </c>
      <c r="C4355" s="131" t="s">
        <v>15645</v>
      </c>
      <c r="D4355" s="132">
        <v>542.82000000000005</v>
      </c>
    </row>
    <row r="4356" spans="1:4" x14ac:dyDescent="0.25">
      <c r="A4356" s="131">
        <v>93093</v>
      </c>
      <c r="B4356" s="131" t="s">
        <v>14390</v>
      </c>
      <c r="C4356" s="131" t="s">
        <v>15645</v>
      </c>
      <c r="D4356" s="132">
        <v>29.01</v>
      </c>
    </row>
    <row r="4357" spans="1:4" x14ac:dyDescent="0.25">
      <c r="A4357" s="131">
        <v>93094</v>
      </c>
      <c r="B4357" s="131" t="s">
        <v>14391</v>
      </c>
      <c r="C4357" s="131" t="s">
        <v>15645</v>
      </c>
      <c r="D4357" s="132">
        <v>77.02</v>
      </c>
    </row>
    <row r="4358" spans="1:4" x14ac:dyDescent="0.25">
      <c r="A4358" s="131">
        <v>93097</v>
      </c>
      <c r="B4358" s="131" t="s">
        <v>14392</v>
      </c>
      <c r="C4358" s="131" t="s">
        <v>15645</v>
      </c>
      <c r="D4358" s="132">
        <v>13.12</v>
      </c>
    </row>
    <row r="4359" spans="1:4" x14ac:dyDescent="0.25">
      <c r="A4359" s="131">
        <v>93098</v>
      </c>
      <c r="B4359" s="131" t="s">
        <v>14393</v>
      </c>
      <c r="C4359" s="131" t="s">
        <v>15645</v>
      </c>
      <c r="D4359" s="132">
        <v>18.89</v>
      </c>
    </row>
    <row r="4360" spans="1:4" x14ac:dyDescent="0.25">
      <c r="A4360" s="131">
        <v>93099</v>
      </c>
      <c r="B4360" s="131" t="s">
        <v>14394</v>
      </c>
      <c r="C4360" s="131" t="s">
        <v>15645</v>
      </c>
      <c r="D4360" s="132">
        <v>23.41</v>
      </c>
    </row>
    <row r="4361" spans="1:4" x14ac:dyDescent="0.25">
      <c r="A4361" s="131">
        <v>93100</v>
      </c>
      <c r="B4361" s="131" t="s">
        <v>14395</v>
      </c>
      <c r="C4361" s="131" t="s">
        <v>15645</v>
      </c>
      <c r="D4361" s="132">
        <v>27.98</v>
      </c>
    </row>
    <row r="4362" spans="1:4" x14ac:dyDescent="0.25">
      <c r="A4362" s="131">
        <v>93101</v>
      </c>
      <c r="B4362" s="131" t="s">
        <v>14396</v>
      </c>
      <c r="C4362" s="131" t="s">
        <v>15645</v>
      </c>
      <c r="D4362" s="132">
        <v>31.32</v>
      </c>
    </row>
    <row r="4363" spans="1:4" x14ac:dyDescent="0.25">
      <c r="A4363" s="131">
        <v>93102</v>
      </c>
      <c r="B4363" s="131" t="s">
        <v>14397</v>
      </c>
      <c r="C4363" s="131" t="s">
        <v>15645</v>
      </c>
      <c r="D4363" s="132">
        <v>33.659999999999997</v>
      </c>
    </row>
    <row r="4364" spans="1:4" x14ac:dyDescent="0.25">
      <c r="A4364" s="131">
        <v>93103</v>
      </c>
      <c r="B4364" s="131" t="s">
        <v>14398</v>
      </c>
      <c r="C4364" s="131" t="s">
        <v>15645</v>
      </c>
      <c r="D4364" s="132">
        <v>8.5500000000000007</v>
      </c>
    </row>
    <row r="4365" spans="1:4" x14ac:dyDescent="0.25">
      <c r="A4365" s="131">
        <v>93104</v>
      </c>
      <c r="B4365" s="131" t="s">
        <v>14399</v>
      </c>
      <c r="C4365" s="131" t="s">
        <v>15645</v>
      </c>
      <c r="D4365" s="132">
        <v>17.75</v>
      </c>
    </row>
    <row r="4366" spans="1:4" x14ac:dyDescent="0.25">
      <c r="A4366" s="131">
        <v>93105</v>
      </c>
      <c r="B4366" s="131" t="s">
        <v>14400</v>
      </c>
      <c r="C4366" s="131" t="s">
        <v>15645</v>
      </c>
      <c r="D4366" s="132">
        <v>23.03</v>
      </c>
    </row>
    <row r="4367" spans="1:4" x14ac:dyDescent="0.25">
      <c r="A4367" s="131">
        <v>93106</v>
      </c>
      <c r="B4367" s="131" t="s">
        <v>14401</v>
      </c>
      <c r="C4367" s="131" t="s">
        <v>15645</v>
      </c>
      <c r="D4367" s="132">
        <v>425.54</v>
      </c>
    </row>
    <row r="4368" spans="1:4" x14ac:dyDescent="0.25">
      <c r="A4368" s="131">
        <v>93107</v>
      </c>
      <c r="B4368" s="131" t="s">
        <v>14402</v>
      </c>
      <c r="C4368" s="131" t="s">
        <v>15645</v>
      </c>
      <c r="D4368" s="132">
        <v>15.43</v>
      </c>
    </row>
    <row r="4369" spans="1:4" x14ac:dyDescent="0.25">
      <c r="A4369" s="131">
        <v>93108</v>
      </c>
      <c r="B4369" s="131" t="s">
        <v>14403</v>
      </c>
      <c r="C4369" s="131" t="s">
        <v>15645</v>
      </c>
      <c r="D4369" s="132">
        <v>12.99</v>
      </c>
    </row>
    <row r="4370" spans="1:4" x14ac:dyDescent="0.25">
      <c r="A4370" s="131">
        <v>93109</v>
      </c>
      <c r="B4370" s="131" t="s">
        <v>14404</v>
      </c>
      <c r="C4370" s="131" t="s">
        <v>15645</v>
      </c>
      <c r="D4370" s="132">
        <v>495.83</v>
      </c>
    </row>
    <row r="4371" spans="1:4" x14ac:dyDescent="0.25">
      <c r="A4371" s="131">
        <v>93110</v>
      </c>
      <c r="B4371" s="131" t="s">
        <v>14405</v>
      </c>
      <c r="C4371" s="131" t="s">
        <v>15645</v>
      </c>
      <c r="D4371" s="132">
        <v>19.510000000000002</v>
      </c>
    </row>
    <row r="4372" spans="1:4" x14ac:dyDescent="0.25">
      <c r="A4372" s="131">
        <v>93111</v>
      </c>
      <c r="B4372" s="131" t="s">
        <v>14406</v>
      </c>
      <c r="C4372" s="131" t="s">
        <v>15645</v>
      </c>
      <c r="D4372" s="132">
        <v>23.64</v>
      </c>
    </row>
    <row r="4373" spans="1:4" x14ac:dyDescent="0.25">
      <c r="A4373" s="131">
        <v>93112</v>
      </c>
      <c r="B4373" s="131" t="s">
        <v>14407</v>
      </c>
      <c r="C4373" s="131" t="s">
        <v>15645</v>
      </c>
      <c r="D4373" s="132">
        <v>47.24</v>
      </c>
    </row>
    <row r="4374" spans="1:4" x14ac:dyDescent="0.25">
      <c r="A4374" s="131">
        <v>93113</v>
      </c>
      <c r="B4374" s="131" t="s">
        <v>14408</v>
      </c>
      <c r="C4374" s="131" t="s">
        <v>15645</v>
      </c>
      <c r="D4374" s="132">
        <v>22.09</v>
      </c>
    </row>
    <row r="4375" spans="1:4" x14ac:dyDescent="0.25">
      <c r="A4375" s="131">
        <v>93114</v>
      </c>
      <c r="B4375" s="131" t="s">
        <v>14409</v>
      </c>
      <c r="C4375" s="131" t="s">
        <v>15645</v>
      </c>
      <c r="D4375" s="132">
        <v>30.8</v>
      </c>
    </row>
    <row r="4376" spans="1:4" x14ac:dyDescent="0.25">
      <c r="A4376" s="131">
        <v>93115</v>
      </c>
      <c r="B4376" s="131" t="s">
        <v>14410</v>
      </c>
      <c r="C4376" s="131" t="s">
        <v>15645</v>
      </c>
      <c r="D4376" s="132">
        <v>80.59</v>
      </c>
    </row>
    <row r="4377" spans="1:4" x14ac:dyDescent="0.25">
      <c r="A4377" s="131">
        <v>93116</v>
      </c>
      <c r="B4377" s="131" t="s">
        <v>14411</v>
      </c>
      <c r="C4377" s="131" t="s">
        <v>15645</v>
      </c>
      <c r="D4377" s="132">
        <v>546.39</v>
      </c>
    </row>
    <row r="4378" spans="1:4" x14ac:dyDescent="0.25">
      <c r="A4378" s="131">
        <v>93117</v>
      </c>
      <c r="B4378" s="131" t="s">
        <v>14412</v>
      </c>
      <c r="C4378" s="131" t="s">
        <v>15645</v>
      </c>
      <c r="D4378" s="132">
        <v>55.04</v>
      </c>
    </row>
    <row r="4379" spans="1:4" x14ac:dyDescent="0.25">
      <c r="A4379" s="131">
        <v>93118</v>
      </c>
      <c r="B4379" s="131" t="s">
        <v>14413</v>
      </c>
      <c r="C4379" s="131" t="s">
        <v>15645</v>
      </c>
      <c r="D4379" s="132">
        <v>81.16</v>
      </c>
    </row>
    <row r="4380" spans="1:4" x14ac:dyDescent="0.25">
      <c r="A4380" s="131">
        <v>93119</v>
      </c>
      <c r="B4380" s="131" t="s">
        <v>14414</v>
      </c>
      <c r="C4380" s="131" t="s">
        <v>15645</v>
      </c>
      <c r="D4380" s="132">
        <v>16.399999999999999</v>
      </c>
    </row>
    <row r="4381" spans="1:4" x14ac:dyDescent="0.25">
      <c r="A4381" s="131">
        <v>93120</v>
      </c>
      <c r="B4381" s="131" t="s">
        <v>14415</v>
      </c>
      <c r="C4381" s="131" t="s">
        <v>15645</v>
      </c>
      <c r="D4381" s="132">
        <v>24.48</v>
      </c>
    </row>
    <row r="4382" spans="1:4" x14ac:dyDescent="0.25">
      <c r="A4382" s="131">
        <v>93121</v>
      </c>
      <c r="B4382" s="131" t="s">
        <v>14416</v>
      </c>
      <c r="C4382" s="131" t="s">
        <v>15645</v>
      </c>
      <c r="D4382" s="132">
        <v>27.81</v>
      </c>
    </row>
    <row r="4383" spans="1:4" x14ac:dyDescent="0.25">
      <c r="A4383" s="131">
        <v>93122</v>
      </c>
      <c r="B4383" s="131" t="s">
        <v>14417</v>
      </c>
      <c r="C4383" s="131" t="s">
        <v>15645</v>
      </c>
      <c r="D4383" s="132">
        <v>24.62</v>
      </c>
    </row>
    <row r="4384" spans="1:4" x14ac:dyDescent="0.25">
      <c r="A4384" s="131">
        <v>93123</v>
      </c>
      <c r="B4384" s="131" t="s">
        <v>14418</v>
      </c>
      <c r="C4384" s="131" t="s">
        <v>15645</v>
      </c>
      <c r="D4384" s="132">
        <v>54.75</v>
      </c>
    </row>
    <row r="4385" spans="1:4" x14ac:dyDescent="0.25">
      <c r="A4385" s="131">
        <v>93124</v>
      </c>
      <c r="B4385" s="131" t="s">
        <v>14419</v>
      </c>
      <c r="C4385" s="131" t="s">
        <v>15645</v>
      </c>
      <c r="D4385" s="132">
        <v>85.89</v>
      </c>
    </row>
    <row r="4386" spans="1:4" x14ac:dyDescent="0.25">
      <c r="A4386" s="131">
        <v>93125</v>
      </c>
      <c r="B4386" s="131" t="s">
        <v>14420</v>
      </c>
      <c r="C4386" s="131" t="s">
        <v>15645</v>
      </c>
      <c r="D4386" s="132">
        <v>126.23</v>
      </c>
    </row>
    <row r="4387" spans="1:4" x14ac:dyDescent="0.25">
      <c r="A4387" s="131">
        <v>93126</v>
      </c>
      <c r="B4387" s="131" t="s">
        <v>14421</v>
      </c>
      <c r="C4387" s="131" t="s">
        <v>15645</v>
      </c>
      <c r="D4387" s="132">
        <v>278.60000000000002</v>
      </c>
    </row>
    <row r="4388" spans="1:4" x14ac:dyDescent="0.25">
      <c r="A4388" s="131">
        <v>93133</v>
      </c>
      <c r="B4388" s="131" t="s">
        <v>14422</v>
      </c>
      <c r="C4388" s="131" t="s">
        <v>15645</v>
      </c>
      <c r="D4388" s="132">
        <v>18.72</v>
      </c>
    </row>
    <row r="4389" spans="1:4" x14ac:dyDescent="0.25">
      <c r="A4389" s="131">
        <v>94465</v>
      </c>
      <c r="B4389" s="131" t="s">
        <v>997</v>
      </c>
      <c r="C4389" s="131" t="s">
        <v>15645</v>
      </c>
      <c r="D4389" s="132">
        <v>52.21</v>
      </c>
    </row>
    <row r="4390" spans="1:4" x14ac:dyDescent="0.25">
      <c r="A4390" s="131">
        <v>94466</v>
      </c>
      <c r="B4390" s="131" t="s">
        <v>998</v>
      </c>
      <c r="C4390" s="131" t="s">
        <v>15645</v>
      </c>
      <c r="D4390" s="132">
        <v>52.24</v>
      </c>
    </row>
    <row r="4391" spans="1:4" x14ac:dyDescent="0.25">
      <c r="A4391" s="131">
        <v>94467</v>
      </c>
      <c r="B4391" s="131" t="s">
        <v>999</v>
      </c>
      <c r="C4391" s="131" t="s">
        <v>15645</v>
      </c>
      <c r="D4391" s="132">
        <v>81.150000000000006</v>
      </c>
    </row>
    <row r="4392" spans="1:4" x14ac:dyDescent="0.25">
      <c r="A4392" s="131">
        <v>94468</v>
      </c>
      <c r="B4392" s="131" t="s">
        <v>1000</v>
      </c>
      <c r="C4392" s="131" t="s">
        <v>15645</v>
      </c>
      <c r="D4392" s="132">
        <v>70.88</v>
      </c>
    </row>
    <row r="4393" spans="1:4" x14ac:dyDescent="0.25">
      <c r="A4393" s="131">
        <v>94469</v>
      </c>
      <c r="B4393" s="131" t="s">
        <v>1001</v>
      </c>
      <c r="C4393" s="131" t="s">
        <v>15645</v>
      </c>
      <c r="D4393" s="132">
        <v>118.04</v>
      </c>
    </row>
    <row r="4394" spans="1:4" x14ac:dyDescent="0.25">
      <c r="A4394" s="131">
        <v>94470</v>
      </c>
      <c r="B4394" s="131" t="s">
        <v>1002</v>
      </c>
      <c r="C4394" s="131" t="s">
        <v>15645</v>
      </c>
      <c r="D4394" s="132">
        <v>108.9</v>
      </c>
    </row>
    <row r="4395" spans="1:4" x14ac:dyDescent="0.25">
      <c r="A4395" s="131">
        <v>94471</v>
      </c>
      <c r="B4395" s="131" t="s">
        <v>1003</v>
      </c>
      <c r="C4395" s="131" t="s">
        <v>15645</v>
      </c>
      <c r="D4395" s="132">
        <v>75.290000000000006</v>
      </c>
    </row>
    <row r="4396" spans="1:4" x14ac:dyDescent="0.25">
      <c r="A4396" s="131">
        <v>94472</v>
      </c>
      <c r="B4396" s="131" t="s">
        <v>1004</v>
      </c>
      <c r="C4396" s="131" t="s">
        <v>15645</v>
      </c>
      <c r="D4396" s="132">
        <v>77.569999999999993</v>
      </c>
    </row>
    <row r="4397" spans="1:4" x14ac:dyDescent="0.25">
      <c r="A4397" s="131">
        <v>94473</v>
      </c>
      <c r="B4397" s="131" t="s">
        <v>1005</v>
      </c>
      <c r="C4397" s="131" t="s">
        <v>15645</v>
      </c>
      <c r="D4397" s="132">
        <v>116.17</v>
      </c>
    </row>
    <row r="4398" spans="1:4" x14ac:dyDescent="0.25">
      <c r="A4398" s="131">
        <v>94474</v>
      </c>
      <c r="B4398" s="131" t="s">
        <v>1006</v>
      </c>
      <c r="C4398" s="131" t="s">
        <v>15645</v>
      </c>
      <c r="D4398" s="132">
        <v>126.22</v>
      </c>
    </row>
    <row r="4399" spans="1:4" x14ac:dyDescent="0.25">
      <c r="A4399" s="131">
        <v>94475</v>
      </c>
      <c r="B4399" s="131" t="s">
        <v>1007</v>
      </c>
      <c r="C4399" s="131" t="s">
        <v>15645</v>
      </c>
      <c r="D4399" s="132">
        <v>159.80000000000001</v>
      </c>
    </row>
    <row r="4400" spans="1:4" x14ac:dyDescent="0.25">
      <c r="A4400" s="131">
        <v>94476</v>
      </c>
      <c r="B4400" s="131" t="s">
        <v>1008</v>
      </c>
      <c r="C4400" s="131" t="s">
        <v>15645</v>
      </c>
      <c r="D4400" s="132">
        <v>179.17</v>
      </c>
    </row>
    <row r="4401" spans="1:4" x14ac:dyDescent="0.25">
      <c r="A4401" s="131">
        <v>94477</v>
      </c>
      <c r="B4401" s="131" t="s">
        <v>1009</v>
      </c>
      <c r="C4401" s="131" t="s">
        <v>15645</v>
      </c>
      <c r="D4401" s="132">
        <v>100.16</v>
      </c>
    </row>
    <row r="4402" spans="1:4" x14ac:dyDescent="0.25">
      <c r="A4402" s="131">
        <v>94478</v>
      </c>
      <c r="B4402" s="131" t="s">
        <v>1010</v>
      </c>
      <c r="C4402" s="131" t="s">
        <v>15645</v>
      </c>
      <c r="D4402" s="132">
        <v>159.75</v>
      </c>
    </row>
    <row r="4403" spans="1:4" x14ac:dyDescent="0.25">
      <c r="A4403" s="131">
        <v>94479</v>
      </c>
      <c r="B4403" s="131" t="s">
        <v>1011</v>
      </c>
      <c r="C4403" s="131" t="s">
        <v>15645</v>
      </c>
      <c r="D4403" s="132">
        <v>211.01</v>
      </c>
    </row>
    <row r="4404" spans="1:4" x14ac:dyDescent="0.25">
      <c r="A4404" s="131">
        <v>94606</v>
      </c>
      <c r="B4404" s="131" t="s">
        <v>1952</v>
      </c>
      <c r="C4404" s="131" t="s">
        <v>15645</v>
      </c>
      <c r="D4404" s="132">
        <v>76.39</v>
      </c>
    </row>
    <row r="4405" spans="1:4" x14ac:dyDescent="0.25">
      <c r="A4405" s="131">
        <v>94608</v>
      </c>
      <c r="B4405" s="131" t="s">
        <v>1953</v>
      </c>
      <c r="C4405" s="131" t="s">
        <v>15645</v>
      </c>
      <c r="D4405" s="132">
        <v>185.11</v>
      </c>
    </row>
    <row r="4406" spans="1:4" x14ac:dyDescent="0.25">
      <c r="A4406" s="131">
        <v>94610</v>
      </c>
      <c r="B4406" s="131" t="s">
        <v>1954</v>
      </c>
      <c r="C4406" s="131" t="s">
        <v>15645</v>
      </c>
      <c r="D4406" s="132">
        <v>274.26</v>
      </c>
    </row>
    <row r="4407" spans="1:4" x14ac:dyDescent="0.25">
      <c r="A4407" s="131">
        <v>94612</v>
      </c>
      <c r="B4407" s="131" t="s">
        <v>1955</v>
      </c>
      <c r="C4407" s="131" t="s">
        <v>15645</v>
      </c>
      <c r="D4407" s="132">
        <v>384.01</v>
      </c>
    </row>
    <row r="4408" spans="1:4" x14ac:dyDescent="0.25">
      <c r="A4408" s="131">
        <v>94614</v>
      </c>
      <c r="B4408" s="131" t="s">
        <v>1956</v>
      </c>
      <c r="C4408" s="131" t="s">
        <v>15645</v>
      </c>
      <c r="D4408" s="132">
        <v>128.87</v>
      </c>
    </row>
    <row r="4409" spans="1:4" x14ac:dyDescent="0.25">
      <c r="A4409" s="131">
        <v>94615</v>
      </c>
      <c r="B4409" s="131" t="s">
        <v>1957</v>
      </c>
      <c r="C4409" s="131" t="s">
        <v>15645</v>
      </c>
      <c r="D4409" s="132">
        <v>145.93</v>
      </c>
    </row>
    <row r="4410" spans="1:4" x14ac:dyDescent="0.25">
      <c r="A4410" s="131">
        <v>94616</v>
      </c>
      <c r="B4410" s="131" t="s">
        <v>1958</v>
      </c>
      <c r="C4410" s="131" t="s">
        <v>15645</v>
      </c>
      <c r="D4410" s="132">
        <v>353.17</v>
      </c>
    </row>
    <row r="4411" spans="1:4" x14ac:dyDescent="0.25">
      <c r="A4411" s="131">
        <v>94617</v>
      </c>
      <c r="B4411" s="131" t="s">
        <v>1959</v>
      </c>
      <c r="C4411" s="131" t="s">
        <v>15645</v>
      </c>
      <c r="D4411" s="132">
        <v>293.83</v>
      </c>
    </row>
    <row r="4412" spans="1:4" x14ac:dyDescent="0.25">
      <c r="A4412" s="131">
        <v>94618</v>
      </c>
      <c r="B4412" s="131" t="s">
        <v>1960</v>
      </c>
      <c r="C4412" s="131" t="s">
        <v>15645</v>
      </c>
      <c r="D4412" s="132">
        <v>347.12</v>
      </c>
    </row>
    <row r="4413" spans="1:4" x14ac:dyDescent="0.25">
      <c r="A4413" s="131">
        <v>94620</v>
      </c>
      <c r="B4413" s="131" t="s">
        <v>1961</v>
      </c>
      <c r="C4413" s="131" t="s">
        <v>15645</v>
      </c>
      <c r="D4413" s="132">
        <v>790.99</v>
      </c>
    </row>
    <row r="4414" spans="1:4" x14ac:dyDescent="0.25">
      <c r="A4414" s="131">
        <v>94622</v>
      </c>
      <c r="B4414" s="131" t="s">
        <v>1962</v>
      </c>
      <c r="C4414" s="131" t="s">
        <v>15645</v>
      </c>
      <c r="D4414" s="132">
        <v>188.19</v>
      </c>
    </row>
    <row r="4415" spans="1:4" x14ac:dyDescent="0.25">
      <c r="A4415" s="131">
        <v>94623</v>
      </c>
      <c r="B4415" s="131" t="s">
        <v>1963</v>
      </c>
      <c r="C4415" s="131" t="s">
        <v>15645</v>
      </c>
      <c r="D4415" s="132">
        <v>437.68</v>
      </c>
    </row>
    <row r="4416" spans="1:4" x14ac:dyDescent="0.25">
      <c r="A4416" s="131">
        <v>94624</v>
      </c>
      <c r="B4416" s="131" t="s">
        <v>1964</v>
      </c>
      <c r="C4416" s="131" t="s">
        <v>15645</v>
      </c>
      <c r="D4416" s="132">
        <v>664.47</v>
      </c>
    </row>
    <row r="4417" spans="1:4" x14ac:dyDescent="0.25">
      <c r="A4417" s="131">
        <v>94625</v>
      </c>
      <c r="B4417" s="131" t="s">
        <v>1965</v>
      </c>
      <c r="C4417" s="131" t="s">
        <v>15645</v>
      </c>
      <c r="D4417" s="133">
        <v>1378.39</v>
      </c>
    </row>
    <row r="4418" spans="1:4" x14ac:dyDescent="0.25">
      <c r="A4418" s="131">
        <v>94656</v>
      </c>
      <c r="B4418" s="131" t="s">
        <v>1012</v>
      </c>
      <c r="C4418" s="131" t="s">
        <v>15645</v>
      </c>
      <c r="D4418" s="132">
        <v>6.13</v>
      </c>
    </row>
    <row r="4419" spans="1:4" x14ac:dyDescent="0.25">
      <c r="A4419" s="131">
        <v>94657</v>
      </c>
      <c r="B4419" s="131" t="s">
        <v>1013</v>
      </c>
      <c r="C4419" s="131" t="s">
        <v>15645</v>
      </c>
      <c r="D4419" s="132">
        <v>6.06</v>
      </c>
    </row>
    <row r="4420" spans="1:4" x14ac:dyDescent="0.25">
      <c r="A4420" s="131">
        <v>94658</v>
      </c>
      <c r="B4420" s="131" t="s">
        <v>1014</v>
      </c>
      <c r="C4420" s="131" t="s">
        <v>15645</v>
      </c>
      <c r="D4420" s="132">
        <v>7.05</v>
      </c>
    </row>
    <row r="4421" spans="1:4" x14ac:dyDescent="0.25">
      <c r="A4421" s="131">
        <v>94659</v>
      </c>
      <c r="B4421" s="131" t="s">
        <v>1015</v>
      </c>
      <c r="C4421" s="131" t="s">
        <v>15645</v>
      </c>
      <c r="D4421" s="132">
        <v>7.26</v>
      </c>
    </row>
    <row r="4422" spans="1:4" x14ac:dyDescent="0.25">
      <c r="A4422" s="131">
        <v>94660</v>
      </c>
      <c r="B4422" s="131" t="s">
        <v>1016</v>
      </c>
      <c r="C4422" s="131" t="s">
        <v>15645</v>
      </c>
      <c r="D4422" s="132">
        <v>11.75</v>
      </c>
    </row>
    <row r="4423" spans="1:4" x14ac:dyDescent="0.25">
      <c r="A4423" s="131">
        <v>94661</v>
      </c>
      <c r="B4423" s="131" t="s">
        <v>1017</v>
      </c>
      <c r="C4423" s="131" t="s">
        <v>15645</v>
      </c>
      <c r="D4423" s="132">
        <v>12.31</v>
      </c>
    </row>
    <row r="4424" spans="1:4" x14ac:dyDescent="0.25">
      <c r="A4424" s="131">
        <v>94662</v>
      </c>
      <c r="B4424" s="131" t="s">
        <v>1018</v>
      </c>
      <c r="C4424" s="131" t="s">
        <v>15645</v>
      </c>
      <c r="D4424" s="132">
        <v>12.52</v>
      </c>
    </row>
    <row r="4425" spans="1:4" x14ac:dyDescent="0.25">
      <c r="A4425" s="131">
        <v>94663</v>
      </c>
      <c r="B4425" s="131" t="s">
        <v>1019</v>
      </c>
      <c r="C4425" s="131" t="s">
        <v>15645</v>
      </c>
      <c r="D4425" s="132">
        <v>12.42</v>
      </c>
    </row>
    <row r="4426" spans="1:4" x14ac:dyDescent="0.25">
      <c r="A4426" s="131">
        <v>94664</v>
      </c>
      <c r="B4426" s="131" t="s">
        <v>1020</v>
      </c>
      <c r="C4426" s="131" t="s">
        <v>15645</v>
      </c>
      <c r="D4426" s="132">
        <v>25.82</v>
      </c>
    </row>
    <row r="4427" spans="1:4" x14ac:dyDescent="0.25">
      <c r="A4427" s="131">
        <v>94665</v>
      </c>
      <c r="B4427" s="131" t="s">
        <v>1021</v>
      </c>
      <c r="C4427" s="131" t="s">
        <v>15645</v>
      </c>
      <c r="D4427" s="132">
        <v>28.06</v>
      </c>
    </row>
    <row r="4428" spans="1:4" x14ac:dyDescent="0.25">
      <c r="A4428" s="131">
        <v>94666</v>
      </c>
      <c r="B4428" s="131" t="s">
        <v>1022</v>
      </c>
      <c r="C4428" s="131" t="s">
        <v>15645</v>
      </c>
      <c r="D4428" s="132">
        <v>34.28</v>
      </c>
    </row>
    <row r="4429" spans="1:4" x14ac:dyDescent="0.25">
      <c r="A4429" s="131">
        <v>94667</v>
      </c>
      <c r="B4429" s="131" t="s">
        <v>1023</v>
      </c>
      <c r="C4429" s="131" t="s">
        <v>15645</v>
      </c>
      <c r="D4429" s="132">
        <v>34.380000000000003</v>
      </c>
    </row>
    <row r="4430" spans="1:4" x14ac:dyDescent="0.25">
      <c r="A4430" s="131">
        <v>94668</v>
      </c>
      <c r="B4430" s="131" t="s">
        <v>1024</v>
      </c>
      <c r="C4430" s="131" t="s">
        <v>15645</v>
      </c>
      <c r="D4430" s="132">
        <v>53.32</v>
      </c>
    </row>
    <row r="4431" spans="1:4" x14ac:dyDescent="0.25">
      <c r="A4431" s="131">
        <v>94669</v>
      </c>
      <c r="B4431" s="131" t="s">
        <v>1025</v>
      </c>
      <c r="C4431" s="131" t="s">
        <v>15645</v>
      </c>
      <c r="D4431" s="132">
        <v>70.77</v>
      </c>
    </row>
    <row r="4432" spans="1:4" x14ac:dyDescent="0.25">
      <c r="A4432" s="131">
        <v>94670</v>
      </c>
      <c r="B4432" s="131" t="s">
        <v>1026</v>
      </c>
      <c r="C4432" s="131" t="s">
        <v>15645</v>
      </c>
      <c r="D4432" s="132">
        <v>70.150000000000006</v>
      </c>
    </row>
    <row r="4433" spans="1:4" x14ac:dyDescent="0.25">
      <c r="A4433" s="131">
        <v>94671</v>
      </c>
      <c r="B4433" s="131" t="s">
        <v>1027</v>
      </c>
      <c r="C4433" s="131" t="s">
        <v>15645</v>
      </c>
      <c r="D4433" s="132">
        <v>102.09</v>
      </c>
    </row>
    <row r="4434" spans="1:4" x14ac:dyDescent="0.25">
      <c r="A4434" s="131">
        <v>94672</v>
      </c>
      <c r="B4434" s="131" t="s">
        <v>1028</v>
      </c>
      <c r="C4434" s="131" t="s">
        <v>15645</v>
      </c>
      <c r="D4434" s="132">
        <v>9.6199999999999992</v>
      </c>
    </row>
    <row r="4435" spans="1:4" x14ac:dyDescent="0.25">
      <c r="A4435" s="131">
        <v>94673</v>
      </c>
      <c r="B4435" s="131" t="s">
        <v>1029</v>
      </c>
      <c r="C4435" s="131" t="s">
        <v>15645</v>
      </c>
      <c r="D4435" s="132">
        <v>10.19</v>
      </c>
    </row>
    <row r="4436" spans="1:4" x14ac:dyDescent="0.25">
      <c r="A4436" s="131">
        <v>94674</v>
      </c>
      <c r="B4436" s="131" t="s">
        <v>1030</v>
      </c>
      <c r="C4436" s="131" t="s">
        <v>15645</v>
      </c>
      <c r="D4436" s="132">
        <v>9.6199999999999992</v>
      </c>
    </row>
    <row r="4437" spans="1:4" x14ac:dyDescent="0.25">
      <c r="A4437" s="131">
        <v>94675</v>
      </c>
      <c r="B4437" s="131" t="s">
        <v>1031</v>
      </c>
      <c r="C4437" s="131" t="s">
        <v>15645</v>
      </c>
      <c r="D4437" s="132">
        <v>13.75</v>
      </c>
    </row>
    <row r="4438" spans="1:4" x14ac:dyDescent="0.25">
      <c r="A4438" s="131">
        <v>94676</v>
      </c>
      <c r="B4438" s="131" t="s">
        <v>1032</v>
      </c>
      <c r="C4438" s="131" t="s">
        <v>15645</v>
      </c>
      <c r="D4438" s="132">
        <v>16.73</v>
      </c>
    </row>
    <row r="4439" spans="1:4" x14ac:dyDescent="0.25">
      <c r="A4439" s="131">
        <v>94677</v>
      </c>
      <c r="B4439" s="131" t="s">
        <v>1033</v>
      </c>
      <c r="C4439" s="131" t="s">
        <v>15645</v>
      </c>
      <c r="D4439" s="132">
        <v>22.99</v>
      </c>
    </row>
    <row r="4440" spans="1:4" x14ac:dyDescent="0.25">
      <c r="A4440" s="131">
        <v>94678</v>
      </c>
      <c r="B4440" s="131" t="s">
        <v>1034</v>
      </c>
      <c r="C4440" s="131" t="s">
        <v>15645</v>
      </c>
      <c r="D4440" s="132">
        <v>15.8</v>
      </c>
    </row>
    <row r="4441" spans="1:4" x14ac:dyDescent="0.25">
      <c r="A4441" s="131">
        <v>94679</v>
      </c>
      <c r="B4441" s="131" t="s">
        <v>1035</v>
      </c>
      <c r="C4441" s="131" t="s">
        <v>15645</v>
      </c>
      <c r="D4441" s="132">
        <v>24.04</v>
      </c>
    </row>
    <row r="4442" spans="1:4" x14ac:dyDescent="0.25">
      <c r="A4442" s="131">
        <v>94680</v>
      </c>
      <c r="B4442" s="131" t="s">
        <v>1036</v>
      </c>
      <c r="C4442" s="131" t="s">
        <v>15645</v>
      </c>
      <c r="D4442" s="132">
        <v>48.43</v>
      </c>
    </row>
    <row r="4443" spans="1:4" x14ac:dyDescent="0.25">
      <c r="A4443" s="131">
        <v>94681</v>
      </c>
      <c r="B4443" s="131" t="s">
        <v>1037</v>
      </c>
      <c r="C4443" s="131" t="s">
        <v>15645</v>
      </c>
      <c r="D4443" s="132">
        <v>53.7</v>
      </c>
    </row>
    <row r="4444" spans="1:4" x14ac:dyDescent="0.25">
      <c r="A4444" s="131">
        <v>94682</v>
      </c>
      <c r="B4444" s="131" t="s">
        <v>1038</v>
      </c>
      <c r="C4444" s="131" t="s">
        <v>15645</v>
      </c>
      <c r="D4444" s="132">
        <v>106.17</v>
      </c>
    </row>
    <row r="4445" spans="1:4" x14ac:dyDescent="0.25">
      <c r="A4445" s="131">
        <v>94683</v>
      </c>
      <c r="B4445" s="131" t="s">
        <v>1039</v>
      </c>
      <c r="C4445" s="131" t="s">
        <v>15645</v>
      </c>
      <c r="D4445" s="132">
        <v>72.38</v>
      </c>
    </row>
    <row r="4446" spans="1:4" x14ac:dyDescent="0.25">
      <c r="A4446" s="131">
        <v>94684</v>
      </c>
      <c r="B4446" s="131" t="s">
        <v>1040</v>
      </c>
      <c r="C4446" s="131" t="s">
        <v>15645</v>
      </c>
      <c r="D4446" s="132">
        <v>138.12</v>
      </c>
    </row>
    <row r="4447" spans="1:4" x14ac:dyDescent="0.25">
      <c r="A4447" s="131">
        <v>94685</v>
      </c>
      <c r="B4447" s="131" t="s">
        <v>1041</v>
      </c>
      <c r="C4447" s="131" t="s">
        <v>15645</v>
      </c>
      <c r="D4447" s="132">
        <v>102.3</v>
      </c>
    </row>
    <row r="4448" spans="1:4" x14ac:dyDescent="0.25">
      <c r="A4448" s="131">
        <v>94686</v>
      </c>
      <c r="B4448" s="131" t="s">
        <v>1042</v>
      </c>
      <c r="C4448" s="131" t="s">
        <v>15645</v>
      </c>
      <c r="D4448" s="132">
        <v>245.32</v>
      </c>
    </row>
    <row r="4449" spans="1:4" x14ac:dyDescent="0.25">
      <c r="A4449" s="131">
        <v>94687</v>
      </c>
      <c r="B4449" s="131" t="s">
        <v>1043</v>
      </c>
      <c r="C4449" s="131" t="s">
        <v>15645</v>
      </c>
      <c r="D4449" s="132">
        <v>221.54</v>
      </c>
    </row>
    <row r="4450" spans="1:4" x14ac:dyDescent="0.25">
      <c r="A4450" s="131">
        <v>94688</v>
      </c>
      <c r="B4450" s="131" t="s">
        <v>1044</v>
      </c>
      <c r="C4450" s="131" t="s">
        <v>15645</v>
      </c>
      <c r="D4450" s="132">
        <v>10.9</v>
      </c>
    </row>
    <row r="4451" spans="1:4" x14ac:dyDescent="0.25">
      <c r="A4451" s="131">
        <v>94689</v>
      </c>
      <c r="B4451" s="131" t="s">
        <v>1045</v>
      </c>
      <c r="C4451" s="131" t="s">
        <v>15645</v>
      </c>
      <c r="D4451" s="132">
        <v>13.99</v>
      </c>
    </row>
    <row r="4452" spans="1:4" x14ac:dyDescent="0.25">
      <c r="A4452" s="131">
        <v>94690</v>
      </c>
      <c r="B4452" s="131" t="s">
        <v>1046</v>
      </c>
      <c r="C4452" s="131" t="s">
        <v>15645</v>
      </c>
      <c r="D4452" s="132">
        <v>13.53</v>
      </c>
    </row>
    <row r="4453" spans="1:4" x14ac:dyDescent="0.25">
      <c r="A4453" s="131">
        <v>94691</v>
      </c>
      <c r="B4453" s="131" t="s">
        <v>1047</v>
      </c>
      <c r="C4453" s="131" t="s">
        <v>15645</v>
      </c>
      <c r="D4453" s="132">
        <v>16.510000000000002</v>
      </c>
    </row>
    <row r="4454" spans="1:4" x14ac:dyDescent="0.25">
      <c r="A4454" s="131">
        <v>94692</v>
      </c>
      <c r="B4454" s="131" t="s">
        <v>1048</v>
      </c>
      <c r="C4454" s="131" t="s">
        <v>15645</v>
      </c>
      <c r="D4454" s="132">
        <v>24.11</v>
      </c>
    </row>
    <row r="4455" spans="1:4" x14ac:dyDescent="0.25">
      <c r="A4455" s="131">
        <v>94693</v>
      </c>
      <c r="B4455" s="131" t="s">
        <v>1049</v>
      </c>
      <c r="C4455" s="131" t="s">
        <v>15645</v>
      </c>
      <c r="D4455" s="132">
        <v>23.54</v>
      </c>
    </row>
    <row r="4456" spans="1:4" x14ac:dyDescent="0.25">
      <c r="A4456" s="131">
        <v>94694</v>
      </c>
      <c r="B4456" s="131" t="s">
        <v>1050</v>
      </c>
      <c r="C4456" s="131" t="s">
        <v>15645</v>
      </c>
      <c r="D4456" s="132">
        <v>24.54</v>
      </c>
    </row>
    <row r="4457" spans="1:4" x14ac:dyDescent="0.25">
      <c r="A4457" s="131">
        <v>94695</v>
      </c>
      <c r="B4457" s="131" t="s">
        <v>1051</v>
      </c>
      <c r="C4457" s="131" t="s">
        <v>15645</v>
      </c>
      <c r="D4457" s="132">
        <v>33.18</v>
      </c>
    </row>
    <row r="4458" spans="1:4" x14ac:dyDescent="0.25">
      <c r="A4458" s="131">
        <v>94696</v>
      </c>
      <c r="B4458" s="131" t="s">
        <v>1052</v>
      </c>
      <c r="C4458" s="131" t="s">
        <v>15645</v>
      </c>
      <c r="D4458" s="132">
        <v>57.76</v>
      </c>
    </row>
    <row r="4459" spans="1:4" x14ac:dyDescent="0.25">
      <c r="A4459" s="131">
        <v>94697</v>
      </c>
      <c r="B4459" s="131" t="s">
        <v>1053</v>
      </c>
      <c r="C4459" s="131" t="s">
        <v>15645</v>
      </c>
      <c r="D4459" s="132">
        <v>84.85</v>
      </c>
    </row>
    <row r="4460" spans="1:4" x14ac:dyDescent="0.25">
      <c r="A4460" s="131">
        <v>94698</v>
      </c>
      <c r="B4460" s="131" t="s">
        <v>1054</v>
      </c>
      <c r="C4460" s="131" t="s">
        <v>15645</v>
      </c>
      <c r="D4460" s="132">
        <v>69.66</v>
      </c>
    </row>
    <row r="4461" spans="1:4" x14ac:dyDescent="0.25">
      <c r="A4461" s="131">
        <v>94699</v>
      </c>
      <c r="B4461" s="131" t="s">
        <v>1055</v>
      </c>
      <c r="C4461" s="131" t="s">
        <v>15645</v>
      </c>
      <c r="D4461" s="132">
        <v>126.58</v>
      </c>
    </row>
    <row r="4462" spans="1:4" x14ac:dyDescent="0.25">
      <c r="A4462" s="131">
        <v>94700</v>
      </c>
      <c r="B4462" s="131" t="s">
        <v>1056</v>
      </c>
      <c r="C4462" s="131" t="s">
        <v>15645</v>
      </c>
      <c r="D4462" s="132">
        <v>147.38999999999999</v>
      </c>
    </row>
    <row r="4463" spans="1:4" x14ac:dyDescent="0.25">
      <c r="A4463" s="131">
        <v>94701</v>
      </c>
      <c r="B4463" s="131" t="s">
        <v>1057</v>
      </c>
      <c r="C4463" s="131" t="s">
        <v>15645</v>
      </c>
      <c r="D4463" s="132">
        <v>218.26</v>
      </c>
    </row>
    <row r="4464" spans="1:4" x14ac:dyDescent="0.25">
      <c r="A4464" s="131">
        <v>94702</v>
      </c>
      <c r="B4464" s="131" t="s">
        <v>1058</v>
      </c>
      <c r="C4464" s="131" t="s">
        <v>15645</v>
      </c>
      <c r="D4464" s="132">
        <v>192.38</v>
      </c>
    </row>
    <row r="4465" spans="1:4" x14ac:dyDescent="0.25">
      <c r="A4465" s="131">
        <v>94703</v>
      </c>
      <c r="B4465" s="131" t="s">
        <v>1059</v>
      </c>
      <c r="C4465" s="131" t="s">
        <v>15645</v>
      </c>
      <c r="D4465" s="132">
        <v>20.7</v>
      </c>
    </row>
    <row r="4466" spans="1:4" x14ac:dyDescent="0.25">
      <c r="A4466" s="131">
        <v>94704</v>
      </c>
      <c r="B4466" s="131" t="s">
        <v>1060</v>
      </c>
      <c r="C4466" s="131" t="s">
        <v>15645</v>
      </c>
      <c r="D4466" s="132">
        <v>27.06</v>
      </c>
    </row>
    <row r="4467" spans="1:4" x14ac:dyDescent="0.25">
      <c r="A4467" s="131">
        <v>94705</v>
      </c>
      <c r="B4467" s="131" t="s">
        <v>1061</v>
      </c>
      <c r="C4467" s="131" t="s">
        <v>15645</v>
      </c>
      <c r="D4467" s="132">
        <v>36.479999999999997</v>
      </c>
    </row>
    <row r="4468" spans="1:4" x14ac:dyDescent="0.25">
      <c r="A4468" s="131">
        <v>94706</v>
      </c>
      <c r="B4468" s="131" t="s">
        <v>1062</v>
      </c>
      <c r="C4468" s="131" t="s">
        <v>15645</v>
      </c>
      <c r="D4468" s="132">
        <v>42.56</v>
      </c>
    </row>
    <row r="4469" spans="1:4" x14ac:dyDescent="0.25">
      <c r="A4469" s="131">
        <v>94707</v>
      </c>
      <c r="B4469" s="131" t="s">
        <v>1063</v>
      </c>
      <c r="C4469" s="131" t="s">
        <v>15645</v>
      </c>
      <c r="D4469" s="132">
        <v>62.61</v>
      </c>
    </row>
    <row r="4470" spans="1:4" x14ac:dyDescent="0.25">
      <c r="A4470" s="131">
        <v>94713</v>
      </c>
      <c r="B4470" s="131" t="s">
        <v>1064</v>
      </c>
      <c r="C4470" s="131" t="s">
        <v>15645</v>
      </c>
      <c r="D4470" s="132">
        <v>240.35</v>
      </c>
    </row>
    <row r="4471" spans="1:4" x14ac:dyDescent="0.25">
      <c r="A4471" s="131">
        <v>94714</v>
      </c>
      <c r="B4471" s="131" t="s">
        <v>1065</v>
      </c>
      <c r="C4471" s="131" t="s">
        <v>15645</v>
      </c>
      <c r="D4471" s="132">
        <v>334.27</v>
      </c>
    </row>
    <row r="4472" spans="1:4" x14ac:dyDescent="0.25">
      <c r="A4472" s="131">
        <v>94715</v>
      </c>
      <c r="B4472" s="131" t="s">
        <v>1066</v>
      </c>
      <c r="C4472" s="131" t="s">
        <v>15645</v>
      </c>
      <c r="D4472" s="132">
        <v>295.17</v>
      </c>
    </row>
    <row r="4473" spans="1:4" x14ac:dyDescent="0.25">
      <c r="A4473" s="131">
        <v>94724</v>
      </c>
      <c r="B4473" s="131" t="s">
        <v>1067</v>
      </c>
      <c r="C4473" s="131" t="s">
        <v>15645</v>
      </c>
      <c r="D4473" s="132">
        <v>24.46</v>
      </c>
    </row>
    <row r="4474" spans="1:4" x14ac:dyDescent="0.25">
      <c r="A4474" s="131">
        <v>94725</v>
      </c>
      <c r="B4474" s="131" t="s">
        <v>1068</v>
      </c>
      <c r="C4474" s="131" t="s">
        <v>15645</v>
      </c>
      <c r="D4474" s="132">
        <v>6.24</v>
      </c>
    </row>
    <row r="4475" spans="1:4" x14ac:dyDescent="0.25">
      <c r="A4475" s="131">
        <v>94726</v>
      </c>
      <c r="B4475" s="131" t="s">
        <v>1069</v>
      </c>
      <c r="C4475" s="131" t="s">
        <v>15645</v>
      </c>
      <c r="D4475" s="132">
        <v>30.35</v>
      </c>
    </row>
    <row r="4476" spans="1:4" x14ac:dyDescent="0.25">
      <c r="A4476" s="131">
        <v>94727</v>
      </c>
      <c r="B4476" s="131" t="s">
        <v>1070</v>
      </c>
      <c r="C4476" s="131" t="s">
        <v>15645</v>
      </c>
      <c r="D4476" s="132">
        <v>8.94</v>
      </c>
    </row>
    <row r="4477" spans="1:4" x14ac:dyDescent="0.25">
      <c r="A4477" s="131">
        <v>94728</v>
      </c>
      <c r="B4477" s="131" t="s">
        <v>1071</v>
      </c>
      <c r="C4477" s="131" t="s">
        <v>15645</v>
      </c>
      <c r="D4477" s="132">
        <v>47.59</v>
      </c>
    </row>
    <row r="4478" spans="1:4" x14ac:dyDescent="0.25">
      <c r="A4478" s="131">
        <v>94729</v>
      </c>
      <c r="B4478" s="131" t="s">
        <v>1072</v>
      </c>
      <c r="C4478" s="131" t="s">
        <v>15645</v>
      </c>
      <c r="D4478" s="132">
        <v>16.41</v>
      </c>
    </row>
    <row r="4479" spans="1:4" x14ac:dyDescent="0.25">
      <c r="A4479" s="131">
        <v>94730</v>
      </c>
      <c r="B4479" s="131" t="s">
        <v>1073</v>
      </c>
      <c r="C4479" s="131" t="s">
        <v>15645</v>
      </c>
      <c r="D4479" s="132">
        <v>57.04</v>
      </c>
    </row>
    <row r="4480" spans="1:4" x14ac:dyDescent="0.25">
      <c r="A4480" s="131">
        <v>94731</v>
      </c>
      <c r="B4480" s="131" t="s">
        <v>1074</v>
      </c>
      <c r="C4480" s="131" t="s">
        <v>15645</v>
      </c>
      <c r="D4480" s="132">
        <v>20.6</v>
      </c>
    </row>
    <row r="4481" spans="1:4" x14ac:dyDescent="0.25">
      <c r="A4481" s="131">
        <v>94732</v>
      </c>
      <c r="B4481" s="131" t="s">
        <v>16266</v>
      </c>
      <c r="C4481" s="131" t="s">
        <v>15645</v>
      </c>
      <c r="D4481" s="132">
        <v>93.31</v>
      </c>
    </row>
    <row r="4482" spans="1:4" x14ac:dyDescent="0.25">
      <c r="A4482" s="131">
        <v>94733</v>
      </c>
      <c r="B4482" s="131" t="s">
        <v>1075</v>
      </c>
      <c r="C4482" s="131" t="s">
        <v>15645</v>
      </c>
      <c r="D4482" s="132">
        <v>39.26</v>
      </c>
    </row>
    <row r="4483" spans="1:4" x14ac:dyDescent="0.25">
      <c r="A4483" s="131">
        <v>94734</v>
      </c>
      <c r="B4483" s="131" t="s">
        <v>16267</v>
      </c>
      <c r="C4483" s="131" t="s">
        <v>15645</v>
      </c>
      <c r="D4483" s="132">
        <v>333.57</v>
      </c>
    </row>
    <row r="4484" spans="1:4" x14ac:dyDescent="0.25">
      <c r="A4484" s="131">
        <v>94736</v>
      </c>
      <c r="B4484" s="131" t="s">
        <v>16268</v>
      </c>
      <c r="C4484" s="131" t="s">
        <v>15645</v>
      </c>
      <c r="D4484" s="132">
        <v>488.96</v>
      </c>
    </row>
    <row r="4485" spans="1:4" x14ac:dyDescent="0.25">
      <c r="A4485" s="131">
        <v>94737</v>
      </c>
      <c r="B4485" s="131" t="s">
        <v>1076</v>
      </c>
      <c r="C4485" s="131" t="s">
        <v>15645</v>
      </c>
      <c r="D4485" s="132">
        <v>164.29</v>
      </c>
    </row>
    <row r="4486" spans="1:4" x14ac:dyDescent="0.25">
      <c r="A4486" s="131">
        <v>94738</v>
      </c>
      <c r="B4486" s="131" t="s">
        <v>16269</v>
      </c>
      <c r="C4486" s="131" t="s">
        <v>15645</v>
      </c>
      <c r="D4486" s="133">
        <v>1462.04</v>
      </c>
    </row>
    <row r="4487" spans="1:4" x14ac:dyDescent="0.25">
      <c r="A4487" s="131">
        <v>94739</v>
      </c>
      <c r="B4487" s="131" t="s">
        <v>16270</v>
      </c>
      <c r="C4487" s="131" t="s">
        <v>15645</v>
      </c>
      <c r="D4487" s="132">
        <v>188.11</v>
      </c>
    </row>
    <row r="4488" spans="1:4" x14ac:dyDescent="0.25">
      <c r="A4488" s="131">
        <v>94740</v>
      </c>
      <c r="B4488" s="131" t="s">
        <v>1077</v>
      </c>
      <c r="C4488" s="131" t="s">
        <v>15645</v>
      </c>
      <c r="D4488" s="132">
        <v>9.7799999999999994</v>
      </c>
    </row>
    <row r="4489" spans="1:4" x14ac:dyDescent="0.25">
      <c r="A4489" s="131">
        <v>94741</v>
      </c>
      <c r="B4489" s="131" t="s">
        <v>1078</v>
      </c>
      <c r="C4489" s="131" t="s">
        <v>15645</v>
      </c>
      <c r="D4489" s="132">
        <v>12.42</v>
      </c>
    </row>
    <row r="4490" spans="1:4" x14ac:dyDescent="0.25">
      <c r="A4490" s="131">
        <v>94742</v>
      </c>
      <c r="B4490" s="131" t="s">
        <v>1079</v>
      </c>
      <c r="C4490" s="131" t="s">
        <v>15645</v>
      </c>
      <c r="D4490" s="132">
        <v>14.26</v>
      </c>
    </row>
    <row r="4491" spans="1:4" x14ac:dyDescent="0.25">
      <c r="A4491" s="131">
        <v>94743</v>
      </c>
      <c r="B4491" s="131" t="s">
        <v>1080</v>
      </c>
      <c r="C4491" s="131" t="s">
        <v>15645</v>
      </c>
      <c r="D4491" s="132">
        <v>18.239999999999998</v>
      </c>
    </row>
    <row r="4492" spans="1:4" x14ac:dyDescent="0.25">
      <c r="A4492" s="131">
        <v>94744</v>
      </c>
      <c r="B4492" s="131" t="s">
        <v>1081</v>
      </c>
      <c r="C4492" s="131" t="s">
        <v>15645</v>
      </c>
      <c r="D4492" s="132">
        <v>23.07</v>
      </c>
    </row>
    <row r="4493" spans="1:4" x14ac:dyDescent="0.25">
      <c r="A4493" s="131">
        <v>94746</v>
      </c>
      <c r="B4493" s="131" t="s">
        <v>1082</v>
      </c>
      <c r="C4493" s="131" t="s">
        <v>15645</v>
      </c>
      <c r="D4493" s="132">
        <v>31.32</v>
      </c>
    </row>
    <row r="4494" spans="1:4" x14ac:dyDescent="0.25">
      <c r="A4494" s="131">
        <v>94748</v>
      </c>
      <c r="B4494" s="131" t="s">
        <v>1083</v>
      </c>
      <c r="C4494" s="131" t="s">
        <v>15645</v>
      </c>
      <c r="D4494" s="132">
        <v>73.510000000000005</v>
      </c>
    </row>
    <row r="4495" spans="1:4" x14ac:dyDescent="0.25">
      <c r="A4495" s="131">
        <v>94750</v>
      </c>
      <c r="B4495" s="131" t="s">
        <v>1084</v>
      </c>
      <c r="C4495" s="131" t="s">
        <v>15645</v>
      </c>
      <c r="D4495" s="132">
        <v>142.66999999999999</v>
      </c>
    </row>
    <row r="4496" spans="1:4" x14ac:dyDescent="0.25">
      <c r="A4496" s="131">
        <v>94752</v>
      </c>
      <c r="B4496" s="131" t="s">
        <v>1085</v>
      </c>
      <c r="C4496" s="131" t="s">
        <v>15645</v>
      </c>
      <c r="D4496" s="132">
        <v>175.37</v>
      </c>
    </row>
    <row r="4497" spans="1:4" x14ac:dyDescent="0.25">
      <c r="A4497" s="131">
        <v>94754</v>
      </c>
      <c r="B4497" s="131" t="s">
        <v>16271</v>
      </c>
      <c r="C4497" s="131" t="s">
        <v>15645</v>
      </c>
      <c r="D4497" s="132">
        <v>234.12</v>
      </c>
    </row>
    <row r="4498" spans="1:4" x14ac:dyDescent="0.25">
      <c r="A4498" s="131">
        <v>94756</v>
      </c>
      <c r="B4498" s="131" t="s">
        <v>1086</v>
      </c>
      <c r="C4498" s="131" t="s">
        <v>15645</v>
      </c>
      <c r="D4498" s="132">
        <v>12.29</v>
      </c>
    </row>
    <row r="4499" spans="1:4" x14ac:dyDescent="0.25">
      <c r="A4499" s="131">
        <v>94757</v>
      </c>
      <c r="B4499" s="131" t="s">
        <v>1087</v>
      </c>
      <c r="C4499" s="131" t="s">
        <v>15645</v>
      </c>
      <c r="D4499" s="132">
        <v>16.79</v>
      </c>
    </row>
    <row r="4500" spans="1:4" x14ac:dyDescent="0.25">
      <c r="A4500" s="131">
        <v>94758</v>
      </c>
      <c r="B4500" s="131" t="s">
        <v>1088</v>
      </c>
      <c r="C4500" s="131" t="s">
        <v>15645</v>
      </c>
      <c r="D4500" s="132">
        <v>44.75</v>
      </c>
    </row>
    <row r="4501" spans="1:4" x14ac:dyDescent="0.25">
      <c r="A4501" s="131">
        <v>94759</v>
      </c>
      <c r="B4501" s="131" t="s">
        <v>1089</v>
      </c>
      <c r="C4501" s="131" t="s">
        <v>15645</v>
      </c>
      <c r="D4501" s="132">
        <v>54.52</v>
      </c>
    </row>
    <row r="4502" spans="1:4" x14ac:dyDescent="0.25">
      <c r="A4502" s="131">
        <v>94760</v>
      </c>
      <c r="B4502" s="131" t="s">
        <v>1090</v>
      </c>
      <c r="C4502" s="131" t="s">
        <v>15645</v>
      </c>
      <c r="D4502" s="132">
        <v>91.55</v>
      </c>
    </row>
    <row r="4503" spans="1:4" x14ac:dyDescent="0.25">
      <c r="A4503" s="131">
        <v>94761</v>
      </c>
      <c r="B4503" s="131" t="s">
        <v>1091</v>
      </c>
      <c r="C4503" s="131" t="s">
        <v>15645</v>
      </c>
      <c r="D4503" s="132">
        <v>190.98</v>
      </c>
    </row>
    <row r="4504" spans="1:4" x14ac:dyDescent="0.25">
      <c r="A4504" s="131">
        <v>94762</v>
      </c>
      <c r="B4504" s="131" t="s">
        <v>1092</v>
      </c>
      <c r="C4504" s="131" t="s">
        <v>15645</v>
      </c>
      <c r="D4504" s="132">
        <v>236.47</v>
      </c>
    </row>
    <row r="4505" spans="1:4" x14ac:dyDescent="0.25">
      <c r="A4505" s="131">
        <v>94763</v>
      </c>
      <c r="B4505" s="131" t="s">
        <v>16272</v>
      </c>
      <c r="C4505" s="131" t="s">
        <v>15645</v>
      </c>
      <c r="D4505" s="132">
        <v>286.58</v>
      </c>
    </row>
    <row r="4506" spans="1:4" x14ac:dyDescent="0.25">
      <c r="A4506" s="131">
        <v>94764</v>
      </c>
      <c r="B4506" s="131" t="s">
        <v>16273</v>
      </c>
      <c r="C4506" s="131" t="s">
        <v>15645</v>
      </c>
      <c r="D4506" s="132">
        <v>33.85</v>
      </c>
    </row>
    <row r="4507" spans="1:4" x14ac:dyDescent="0.25">
      <c r="A4507" s="131">
        <v>94765</v>
      </c>
      <c r="B4507" s="131" t="s">
        <v>16274</v>
      </c>
      <c r="C4507" s="131" t="s">
        <v>15645</v>
      </c>
      <c r="D4507" s="132">
        <v>36.700000000000003</v>
      </c>
    </row>
    <row r="4508" spans="1:4" x14ac:dyDescent="0.25">
      <c r="A4508" s="131">
        <v>94766</v>
      </c>
      <c r="B4508" s="131" t="s">
        <v>16275</v>
      </c>
      <c r="C4508" s="131" t="s">
        <v>15645</v>
      </c>
      <c r="D4508" s="132">
        <v>40.47</v>
      </c>
    </row>
    <row r="4509" spans="1:4" x14ac:dyDescent="0.25">
      <c r="A4509" s="131">
        <v>94767</v>
      </c>
      <c r="B4509" s="131" t="s">
        <v>16276</v>
      </c>
      <c r="C4509" s="131" t="s">
        <v>15645</v>
      </c>
      <c r="D4509" s="132">
        <v>59.63</v>
      </c>
    </row>
    <row r="4510" spans="1:4" x14ac:dyDescent="0.25">
      <c r="A4510" s="131">
        <v>94768</v>
      </c>
      <c r="B4510" s="131" t="s">
        <v>16277</v>
      </c>
      <c r="C4510" s="131" t="s">
        <v>15645</v>
      </c>
      <c r="D4510" s="132">
        <v>67.069999999999993</v>
      </c>
    </row>
    <row r="4511" spans="1:4" x14ac:dyDescent="0.25">
      <c r="A4511" s="131">
        <v>94769</v>
      </c>
      <c r="B4511" s="131" t="s">
        <v>16278</v>
      </c>
      <c r="C4511" s="131" t="s">
        <v>15645</v>
      </c>
      <c r="D4511" s="132">
        <v>92.05</v>
      </c>
    </row>
    <row r="4512" spans="1:4" x14ac:dyDescent="0.25">
      <c r="A4512" s="131">
        <v>94770</v>
      </c>
      <c r="B4512" s="131" t="s">
        <v>16279</v>
      </c>
      <c r="C4512" s="131" t="s">
        <v>15645</v>
      </c>
      <c r="D4512" s="132">
        <v>38.96</v>
      </c>
    </row>
    <row r="4513" spans="1:4" x14ac:dyDescent="0.25">
      <c r="A4513" s="131">
        <v>94771</v>
      </c>
      <c r="B4513" s="131" t="s">
        <v>16280</v>
      </c>
      <c r="C4513" s="131" t="s">
        <v>15645</v>
      </c>
      <c r="D4513" s="132">
        <v>41.81</v>
      </c>
    </row>
    <row r="4514" spans="1:4" x14ac:dyDescent="0.25">
      <c r="A4514" s="131">
        <v>94772</v>
      </c>
      <c r="B4514" s="131" t="s">
        <v>16281</v>
      </c>
      <c r="C4514" s="131" t="s">
        <v>15645</v>
      </c>
      <c r="D4514" s="132">
        <v>45.58</v>
      </c>
    </row>
    <row r="4515" spans="1:4" x14ac:dyDescent="0.25">
      <c r="A4515" s="131">
        <v>94773</v>
      </c>
      <c r="B4515" s="131" t="s">
        <v>16282</v>
      </c>
      <c r="C4515" s="131" t="s">
        <v>15645</v>
      </c>
      <c r="D4515" s="132">
        <v>64.739999999999995</v>
      </c>
    </row>
    <row r="4516" spans="1:4" x14ac:dyDescent="0.25">
      <c r="A4516" s="131">
        <v>94774</v>
      </c>
      <c r="B4516" s="131" t="s">
        <v>16283</v>
      </c>
      <c r="C4516" s="131" t="s">
        <v>15645</v>
      </c>
      <c r="D4516" s="132">
        <v>72.180000000000007</v>
      </c>
    </row>
    <row r="4517" spans="1:4" x14ac:dyDescent="0.25">
      <c r="A4517" s="131">
        <v>94775</v>
      </c>
      <c r="B4517" s="131" t="s">
        <v>16284</v>
      </c>
      <c r="C4517" s="131" t="s">
        <v>15645</v>
      </c>
      <c r="D4517" s="132">
        <v>98.84</v>
      </c>
    </row>
    <row r="4518" spans="1:4" x14ac:dyDescent="0.25">
      <c r="A4518" s="131">
        <v>94783</v>
      </c>
      <c r="B4518" s="131" t="s">
        <v>1093</v>
      </c>
      <c r="C4518" s="131" t="s">
        <v>15645</v>
      </c>
      <c r="D4518" s="132">
        <v>19.68</v>
      </c>
    </row>
    <row r="4519" spans="1:4" x14ac:dyDescent="0.25">
      <c r="A4519" s="131">
        <v>94785</v>
      </c>
      <c r="B4519" s="131" t="s">
        <v>1094</v>
      </c>
      <c r="C4519" s="131" t="s">
        <v>15645</v>
      </c>
      <c r="D4519" s="132">
        <v>23.75</v>
      </c>
    </row>
    <row r="4520" spans="1:4" x14ac:dyDescent="0.25">
      <c r="A4520" s="131">
        <v>94789</v>
      </c>
      <c r="B4520" s="131" t="s">
        <v>1095</v>
      </c>
      <c r="C4520" s="131" t="s">
        <v>15645</v>
      </c>
      <c r="D4520" s="132">
        <v>229.74</v>
      </c>
    </row>
    <row r="4521" spans="1:4" x14ac:dyDescent="0.25">
      <c r="A4521" s="131">
        <v>94790</v>
      </c>
      <c r="B4521" s="131" t="s">
        <v>1096</v>
      </c>
      <c r="C4521" s="131" t="s">
        <v>15645</v>
      </c>
      <c r="D4521" s="132">
        <v>316.44</v>
      </c>
    </row>
    <row r="4522" spans="1:4" x14ac:dyDescent="0.25">
      <c r="A4522" s="131">
        <v>94791</v>
      </c>
      <c r="B4522" s="131" t="s">
        <v>1097</v>
      </c>
      <c r="C4522" s="131" t="s">
        <v>15645</v>
      </c>
      <c r="D4522" s="132">
        <v>416.92</v>
      </c>
    </row>
    <row r="4523" spans="1:4" x14ac:dyDescent="0.25">
      <c r="A4523" s="131">
        <v>94863</v>
      </c>
      <c r="B4523" s="131" t="s">
        <v>1098</v>
      </c>
      <c r="C4523" s="131" t="s">
        <v>15645</v>
      </c>
      <c r="D4523" s="132">
        <v>136.62</v>
      </c>
    </row>
    <row r="4524" spans="1:4" x14ac:dyDescent="0.25">
      <c r="A4524" s="131">
        <v>95237</v>
      </c>
      <c r="B4524" s="131" t="s">
        <v>15470</v>
      </c>
      <c r="C4524" s="131" t="s">
        <v>15645</v>
      </c>
      <c r="D4524" s="132">
        <v>23.68</v>
      </c>
    </row>
    <row r="4525" spans="1:4" x14ac:dyDescent="0.25">
      <c r="A4525" s="131">
        <v>95693</v>
      </c>
      <c r="B4525" s="131" t="s">
        <v>15848</v>
      </c>
      <c r="C4525" s="131" t="s">
        <v>15645</v>
      </c>
      <c r="D4525" s="132">
        <v>50.82</v>
      </c>
    </row>
    <row r="4526" spans="1:4" x14ac:dyDescent="0.25">
      <c r="A4526" s="131">
        <v>95694</v>
      </c>
      <c r="B4526" s="131" t="s">
        <v>15471</v>
      </c>
      <c r="C4526" s="131" t="s">
        <v>15645</v>
      </c>
      <c r="D4526" s="132">
        <v>52.75</v>
      </c>
    </row>
    <row r="4527" spans="1:4" x14ac:dyDescent="0.25">
      <c r="A4527" s="131">
        <v>95695</v>
      </c>
      <c r="B4527" s="131" t="s">
        <v>15472</v>
      </c>
      <c r="C4527" s="131" t="s">
        <v>15645</v>
      </c>
      <c r="D4527" s="132">
        <v>59.63</v>
      </c>
    </row>
    <row r="4528" spans="1:4" x14ac:dyDescent="0.25">
      <c r="A4528" s="131">
        <v>95696</v>
      </c>
      <c r="B4528" s="131" t="s">
        <v>4623</v>
      </c>
      <c r="C4528" s="131" t="s">
        <v>15645</v>
      </c>
      <c r="D4528" s="132">
        <v>30.56</v>
      </c>
    </row>
    <row r="4529" spans="1:4" x14ac:dyDescent="0.25">
      <c r="A4529" s="131">
        <v>96637</v>
      </c>
      <c r="B4529" s="131" t="s">
        <v>15849</v>
      </c>
      <c r="C4529" s="131" t="s">
        <v>15645</v>
      </c>
      <c r="D4529" s="132">
        <v>14.9</v>
      </c>
    </row>
    <row r="4530" spans="1:4" x14ac:dyDescent="0.25">
      <c r="A4530" s="131">
        <v>96638</v>
      </c>
      <c r="B4530" s="131" t="s">
        <v>15850</v>
      </c>
      <c r="C4530" s="131" t="s">
        <v>15645</v>
      </c>
      <c r="D4530" s="132">
        <v>15.26</v>
      </c>
    </row>
    <row r="4531" spans="1:4" x14ac:dyDescent="0.25">
      <c r="A4531" s="131">
        <v>96639</v>
      </c>
      <c r="B4531" s="131" t="s">
        <v>15851</v>
      </c>
      <c r="C4531" s="131" t="s">
        <v>15645</v>
      </c>
      <c r="D4531" s="132">
        <v>10.37</v>
      </c>
    </row>
    <row r="4532" spans="1:4" x14ac:dyDescent="0.25">
      <c r="A4532" s="131">
        <v>96640</v>
      </c>
      <c r="B4532" s="131" t="s">
        <v>15852</v>
      </c>
      <c r="C4532" s="131" t="s">
        <v>15645</v>
      </c>
      <c r="D4532" s="132">
        <v>23.75</v>
      </c>
    </row>
    <row r="4533" spans="1:4" x14ac:dyDescent="0.25">
      <c r="A4533" s="131">
        <v>96641</v>
      </c>
      <c r="B4533" s="131" t="s">
        <v>15853</v>
      </c>
      <c r="C4533" s="131" t="s">
        <v>15645</v>
      </c>
      <c r="D4533" s="132">
        <v>15.91</v>
      </c>
    </row>
    <row r="4534" spans="1:4" x14ac:dyDescent="0.25">
      <c r="A4534" s="131">
        <v>96642</v>
      </c>
      <c r="B4534" s="131" t="s">
        <v>15854</v>
      </c>
      <c r="C4534" s="131" t="s">
        <v>15645</v>
      </c>
      <c r="D4534" s="132">
        <v>19.61</v>
      </c>
    </row>
    <row r="4535" spans="1:4" x14ac:dyDescent="0.25">
      <c r="A4535" s="131">
        <v>96643</v>
      </c>
      <c r="B4535" s="131" t="s">
        <v>15855</v>
      </c>
      <c r="C4535" s="131" t="s">
        <v>15645</v>
      </c>
      <c r="D4535" s="132">
        <v>41.68</v>
      </c>
    </row>
    <row r="4536" spans="1:4" x14ac:dyDescent="0.25">
      <c r="A4536" s="131">
        <v>96650</v>
      </c>
      <c r="B4536" s="131" t="s">
        <v>15856</v>
      </c>
      <c r="C4536" s="131" t="s">
        <v>15645</v>
      </c>
      <c r="D4536" s="132">
        <v>8.32</v>
      </c>
    </row>
    <row r="4537" spans="1:4" x14ac:dyDescent="0.25">
      <c r="A4537" s="131">
        <v>96651</v>
      </c>
      <c r="B4537" s="131" t="s">
        <v>15857</v>
      </c>
      <c r="C4537" s="131" t="s">
        <v>15645</v>
      </c>
      <c r="D4537" s="132">
        <v>8.68</v>
      </c>
    </row>
    <row r="4538" spans="1:4" x14ac:dyDescent="0.25">
      <c r="A4538" s="131">
        <v>96652</v>
      </c>
      <c r="B4538" s="131" t="s">
        <v>15858</v>
      </c>
      <c r="C4538" s="131" t="s">
        <v>15645</v>
      </c>
      <c r="D4538" s="132">
        <v>9.84</v>
      </c>
    </row>
    <row r="4539" spans="1:4" x14ac:dyDescent="0.25">
      <c r="A4539" s="131">
        <v>96653</v>
      </c>
      <c r="B4539" s="131" t="s">
        <v>15859</v>
      </c>
      <c r="C4539" s="131" t="s">
        <v>15645</v>
      </c>
      <c r="D4539" s="132">
        <v>12.89</v>
      </c>
    </row>
    <row r="4540" spans="1:4" x14ac:dyDescent="0.25">
      <c r="A4540" s="131">
        <v>96654</v>
      </c>
      <c r="B4540" s="131" t="s">
        <v>15860</v>
      </c>
      <c r="C4540" s="131" t="s">
        <v>15645</v>
      </c>
      <c r="D4540" s="132">
        <v>14.67</v>
      </c>
    </row>
    <row r="4541" spans="1:4" x14ac:dyDescent="0.25">
      <c r="A4541" s="131">
        <v>96655</v>
      </c>
      <c r="B4541" s="131" t="s">
        <v>15861</v>
      </c>
      <c r="C4541" s="131" t="s">
        <v>15645</v>
      </c>
      <c r="D4541" s="132">
        <v>19.63</v>
      </c>
    </row>
    <row r="4542" spans="1:4" x14ac:dyDescent="0.25">
      <c r="A4542" s="131">
        <v>96656</v>
      </c>
      <c r="B4542" s="131" t="s">
        <v>15862</v>
      </c>
      <c r="C4542" s="131" t="s">
        <v>15645</v>
      </c>
      <c r="D4542" s="132">
        <v>5.98</v>
      </c>
    </row>
    <row r="4543" spans="1:4" x14ac:dyDescent="0.25">
      <c r="A4543" s="131">
        <v>96657</v>
      </c>
      <c r="B4543" s="131" t="s">
        <v>15863</v>
      </c>
      <c r="C4543" s="131" t="s">
        <v>15645</v>
      </c>
      <c r="D4543" s="132">
        <v>21.79</v>
      </c>
    </row>
    <row r="4544" spans="1:4" x14ac:dyDescent="0.25">
      <c r="A4544" s="131">
        <v>96658</v>
      </c>
      <c r="B4544" s="131" t="s">
        <v>15864</v>
      </c>
      <c r="C4544" s="131" t="s">
        <v>15645</v>
      </c>
      <c r="D4544" s="132">
        <v>13.95</v>
      </c>
    </row>
    <row r="4545" spans="1:4" x14ac:dyDescent="0.25">
      <c r="A4545" s="131">
        <v>96659</v>
      </c>
      <c r="B4545" s="131" t="s">
        <v>15865</v>
      </c>
      <c r="C4545" s="131" t="s">
        <v>15645</v>
      </c>
      <c r="D4545" s="132">
        <v>7.78</v>
      </c>
    </row>
    <row r="4546" spans="1:4" x14ac:dyDescent="0.25">
      <c r="A4546" s="131">
        <v>96660</v>
      </c>
      <c r="B4546" s="131" t="s">
        <v>15866</v>
      </c>
      <c r="C4546" s="131" t="s">
        <v>15645</v>
      </c>
      <c r="D4546" s="132">
        <v>29.57</v>
      </c>
    </row>
    <row r="4547" spans="1:4" x14ac:dyDescent="0.25">
      <c r="A4547" s="131">
        <v>96661</v>
      </c>
      <c r="B4547" s="131" t="s">
        <v>15867</v>
      </c>
      <c r="C4547" s="131" t="s">
        <v>15645</v>
      </c>
      <c r="D4547" s="132">
        <v>29.29</v>
      </c>
    </row>
    <row r="4548" spans="1:4" x14ac:dyDescent="0.25">
      <c r="A4548" s="131">
        <v>96662</v>
      </c>
      <c r="B4548" s="131" t="s">
        <v>15868</v>
      </c>
      <c r="C4548" s="131" t="s">
        <v>15645</v>
      </c>
      <c r="D4548" s="132">
        <v>8.65</v>
      </c>
    </row>
    <row r="4549" spans="1:4" x14ac:dyDescent="0.25">
      <c r="A4549" s="131">
        <v>96663</v>
      </c>
      <c r="B4549" s="131" t="s">
        <v>15869</v>
      </c>
      <c r="C4549" s="131" t="s">
        <v>15645</v>
      </c>
      <c r="D4549" s="132">
        <v>14.62</v>
      </c>
    </row>
    <row r="4550" spans="1:4" x14ac:dyDescent="0.25">
      <c r="A4550" s="131">
        <v>96664</v>
      </c>
      <c r="B4550" s="131" t="s">
        <v>15870</v>
      </c>
      <c r="C4550" s="131" t="s">
        <v>15645</v>
      </c>
      <c r="D4550" s="132">
        <v>16.05</v>
      </c>
    </row>
    <row r="4551" spans="1:4" x14ac:dyDescent="0.25">
      <c r="A4551" s="131">
        <v>96665</v>
      </c>
      <c r="B4551" s="131" t="s">
        <v>15871</v>
      </c>
      <c r="C4551" s="131" t="s">
        <v>15645</v>
      </c>
      <c r="D4551" s="132">
        <v>10.83</v>
      </c>
    </row>
    <row r="4552" spans="1:4" x14ac:dyDescent="0.25">
      <c r="A4552" s="131">
        <v>96666</v>
      </c>
      <c r="B4552" s="131" t="s">
        <v>15872</v>
      </c>
      <c r="C4552" s="131" t="s">
        <v>15645</v>
      </c>
      <c r="D4552" s="132">
        <v>15.53</v>
      </c>
    </row>
    <row r="4553" spans="1:4" x14ac:dyDescent="0.25">
      <c r="A4553" s="131">
        <v>96667</v>
      </c>
      <c r="B4553" s="131" t="s">
        <v>15873</v>
      </c>
      <c r="C4553" s="131" t="s">
        <v>15645</v>
      </c>
      <c r="D4553" s="132">
        <v>21.86</v>
      </c>
    </row>
    <row r="4554" spans="1:4" x14ac:dyDescent="0.25">
      <c r="A4554" s="131">
        <v>96684</v>
      </c>
      <c r="B4554" s="131" t="s">
        <v>15874</v>
      </c>
      <c r="C4554" s="131" t="s">
        <v>15645</v>
      </c>
      <c r="D4554" s="132">
        <v>10.7</v>
      </c>
    </row>
    <row r="4555" spans="1:4" x14ac:dyDescent="0.25">
      <c r="A4555" s="131">
        <v>96685</v>
      </c>
      <c r="B4555" s="131" t="s">
        <v>15875</v>
      </c>
      <c r="C4555" s="131" t="s">
        <v>15645</v>
      </c>
      <c r="D4555" s="132">
        <v>11.06</v>
      </c>
    </row>
    <row r="4556" spans="1:4" x14ac:dyDescent="0.25">
      <c r="A4556" s="131">
        <v>96686</v>
      </c>
      <c r="B4556" s="131" t="s">
        <v>15876</v>
      </c>
      <c r="C4556" s="131" t="s">
        <v>15645</v>
      </c>
      <c r="D4556" s="132">
        <v>13.75</v>
      </c>
    </row>
    <row r="4557" spans="1:4" x14ac:dyDescent="0.25">
      <c r="A4557" s="131">
        <v>96687</v>
      </c>
      <c r="B4557" s="131" t="s">
        <v>15877</v>
      </c>
      <c r="C4557" s="131" t="s">
        <v>15645</v>
      </c>
      <c r="D4557" s="132">
        <v>16.8</v>
      </c>
    </row>
    <row r="4558" spans="1:4" x14ac:dyDescent="0.25">
      <c r="A4558" s="131">
        <v>96688</v>
      </c>
      <c r="B4558" s="131" t="s">
        <v>15878</v>
      </c>
      <c r="C4558" s="131" t="s">
        <v>15645</v>
      </c>
      <c r="D4558" s="132">
        <v>20.309999999999999</v>
      </c>
    </row>
    <row r="4559" spans="1:4" x14ac:dyDescent="0.25">
      <c r="A4559" s="131">
        <v>96689</v>
      </c>
      <c r="B4559" s="131" t="s">
        <v>15879</v>
      </c>
      <c r="C4559" s="131" t="s">
        <v>15645</v>
      </c>
      <c r="D4559" s="132">
        <v>25.27</v>
      </c>
    </row>
    <row r="4560" spans="1:4" x14ac:dyDescent="0.25">
      <c r="A4560" s="131">
        <v>96690</v>
      </c>
      <c r="B4560" s="131" t="s">
        <v>15880</v>
      </c>
      <c r="C4560" s="131" t="s">
        <v>15645</v>
      </c>
      <c r="D4560" s="132">
        <v>28.21</v>
      </c>
    </row>
    <row r="4561" spans="1:4" x14ac:dyDescent="0.25">
      <c r="A4561" s="131">
        <v>96691</v>
      </c>
      <c r="B4561" s="131" t="s">
        <v>15881</v>
      </c>
      <c r="C4561" s="131" t="s">
        <v>15645</v>
      </c>
      <c r="D4561" s="132">
        <v>36.06</v>
      </c>
    </row>
    <row r="4562" spans="1:4" x14ac:dyDescent="0.25">
      <c r="A4562" s="131">
        <v>96692</v>
      </c>
      <c r="B4562" s="131" t="s">
        <v>15882</v>
      </c>
      <c r="C4562" s="131" t="s">
        <v>15645</v>
      </c>
      <c r="D4562" s="132">
        <v>39.869999999999997</v>
      </c>
    </row>
    <row r="4563" spans="1:4" x14ac:dyDescent="0.25">
      <c r="A4563" s="131">
        <v>96693</v>
      </c>
      <c r="B4563" s="131" t="s">
        <v>15883</v>
      </c>
      <c r="C4563" s="131" t="s">
        <v>15645</v>
      </c>
      <c r="D4563" s="132">
        <v>53.89</v>
      </c>
    </row>
    <row r="4564" spans="1:4" x14ac:dyDescent="0.25">
      <c r="A4564" s="131">
        <v>96694</v>
      </c>
      <c r="B4564" s="131" t="s">
        <v>15884</v>
      </c>
      <c r="C4564" s="131" t="s">
        <v>15645</v>
      </c>
      <c r="D4564" s="132">
        <v>84.13</v>
      </c>
    </row>
    <row r="4565" spans="1:4" x14ac:dyDescent="0.25">
      <c r="A4565" s="131">
        <v>96695</v>
      </c>
      <c r="B4565" s="131" t="s">
        <v>15885</v>
      </c>
      <c r="C4565" s="131" t="s">
        <v>15645</v>
      </c>
      <c r="D4565" s="132">
        <v>92.68</v>
      </c>
    </row>
    <row r="4566" spans="1:4" x14ac:dyDescent="0.25">
      <c r="A4566" s="131">
        <v>96696</v>
      </c>
      <c r="B4566" s="131" t="s">
        <v>15886</v>
      </c>
      <c r="C4566" s="131" t="s">
        <v>15645</v>
      </c>
      <c r="D4566" s="132">
        <v>105.01</v>
      </c>
    </row>
    <row r="4567" spans="1:4" x14ac:dyDescent="0.25">
      <c r="A4567" s="131">
        <v>96697</v>
      </c>
      <c r="B4567" s="131" t="s">
        <v>15887</v>
      </c>
      <c r="C4567" s="131" t="s">
        <v>15645</v>
      </c>
      <c r="D4567" s="132">
        <v>309.68</v>
      </c>
    </row>
    <row r="4568" spans="1:4" x14ac:dyDescent="0.25">
      <c r="A4568" s="131">
        <v>96698</v>
      </c>
      <c r="B4568" s="131" t="s">
        <v>15888</v>
      </c>
      <c r="C4568" s="131" t="s">
        <v>15645</v>
      </c>
      <c r="D4568" s="132">
        <v>7.57</v>
      </c>
    </row>
    <row r="4569" spans="1:4" x14ac:dyDescent="0.25">
      <c r="A4569" s="131">
        <v>96699</v>
      </c>
      <c r="B4569" s="131" t="s">
        <v>15889</v>
      </c>
      <c r="C4569" s="131" t="s">
        <v>15645</v>
      </c>
      <c r="D4569" s="132">
        <v>23.38</v>
      </c>
    </row>
    <row r="4570" spans="1:4" x14ac:dyDescent="0.25">
      <c r="A4570" s="131">
        <v>96700</v>
      </c>
      <c r="B4570" s="131" t="s">
        <v>15890</v>
      </c>
      <c r="C4570" s="131" t="s">
        <v>15645</v>
      </c>
      <c r="D4570" s="132">
        <v>15.54</v>
      </c>
    </row>
    <row r="4571" spans="1:4" x14ac:dyDescent="0.25">
      <c r="A4571" s="131">
        <v>96701</v>
      </c>
      <c r="B4571" s="131" t="s">
        <v>15891</v>
      </c>
      <c r="C4571" s="131" t="s">
        <v>15645</v>
      </c>
      <c r="D4571" s="132">
        <v>10.38</v>
      </c>
    </row>
    <row r="4572" spans="1:4" x14ac:dyDescent="0.25">
      <c r="A4572" s="131">
        <v>96702</v>
      </c>
      <c r="B4572" s="131" t="s">
        <v>15892</v>
      </c>
      <c r="C4572" s="131" t="s">
        <v>15645</v>
      </c>
      <c r="D4572" s="132">
        <v>10.73</v>
      </c>
    </row>
    <row r="4573" spans="1:4" x14ac:dyDescent="0.25">
      <c r="A4573" s="131">
        <v>96703</v>
      </c>
      <c r="B4573" s="131" t="s">
        <v>15893</v>
      </c>
      <c r="C4573" s="131" t="s">
        <v>15645</v>
      </c>
      <c r="D4573" s="132">
        <v>18.38</v>
      </c>
    </row>
    <row r="4574" spans="1:4" x14ac:dyDescent="0.25">
      <c r="A4574" s="131">
        <v>96704</v>
      </c>
      <c r="B4574" s="131" t="s">
        <v>15894</v>
      </c>
      <c r="C4574" s="131" t="s">
        <v>15645</v>
      </c>
      <c r="D4574" s="132">
        <v>18.72</v>
      </c>
    </row>
    <row r="4575" spans="1:4" x14ac:dyDescent="0.25">
      <c r="A4575" s="131">
        <v>96705</v>
      </c>
      <c r="B4575" s="131" t="s">
        <v>15895</v>
      </c>
      <c r="C4575" s="131" t="s">
        <v>15645</v>
      </c>
      <c r="D4575" s="132">
        <v>22.31</v>
      </c>
    </row>
    <row r="4576" spans="1:4" x14ac:dyDescent="0.25">
      <c r="A4576" s="131">
        <v>96706</v>
      </c>
      <c r="B4576" s="131" t="s">
        <v>15896</v>
      </c>
      <c r="C4576" s="131" t="s">
        <v>15645</v>
      </c>
      <c r="D4576" s="132">
        <v>32.99</v>
      </c>
    </row>
    <row r="4577" spans="1:4" x14ac:dyDescent="0.25">
      <c r="A4577" s="131">
        <v>96707</v>
      </c>
      <c r="B4577" s="131" t="s">
        <v>15897</v>
      </c>
      <c r="C4577" s="131" t="s">
        <v>15645</v>
      </c>
      <c r="D4577" s="132">
        <v>52.9</v>
      </c>
    </row>
    <row r="4578" spans="1:4" x14ac:dyDescent="0.25">
      <c r="A4578" s="131">
        <v>96708</v>
      </c>
      <c r="B4578" s="131" t="s">
        <v>15898</v>
      </c>
      <c r="C4578" s="131" t="s">
        <v>15645</v>
      </c>
      <c r="D4578" s="132">
        <v>80.08</v>
      </c>
    </row>
    <row r="4579" spans="1:4" x14ac:dyDescent="0.25">
      <c r="A4579" s="131">
        <v>96709</v>
      </c>
      <c r="B4579" s="131" t="s">
        <v>15899</v>
      </c>
      <c r="C4579" s="131" t="s">
        <v>15645</v>
      </c>
      <c r="D4579" s="132">
        <v>102.16</v>
      </c>
    </row>
    <row r="4580" spans="1:4" x14ac:dyDescent="0.25">
      <c r="A4580" s="131">
        <v>96710</v>
      </c>
      <c r="B4580" s="131" t="s">
        <v>15900</v>
      </c>
      <c r="C4580" s="131" t="s">
        <v>15645</v>
      </c>
      <c r="D4580" s="132">
        <v>14</v>
      </c>
    </row>
    <row r="4581" spans="1:4" x14ac:dyDescent="0.25">
      <c r="A4581" s="131">
        <v>96711</v>
      </c>
      <c r="B4581" s="131" t="s">
        <v>15901</v>
      </c>
      <c r="C4581" s="131" t="s">
        <v>15645</v>
      </c>
      <c r="D4581" s="132">
        <v>20.72</v>
      </c>
    </row>
    <row r="4582" spans="1:4" x14ac:dyDescent="0.25">
      <c r="A4582" s="131">
        <v>96712</v>
      </c>
      <c r="B4582" s="131" t="s">
        <v>15902</v>
      </c>
      <c r="C4582" s="131" t="s">
        <v>15645</v>
      </c>
      <c r="D4582" s="132">
        <v>29.37</v>
      </c>
    </row>
    <row r="4583" spans="1:4" x14ac:dyDescent="0.25">
      <c r="A4583" s="131">
        <v>96713</v>
      </c>
      <c r="B4583" s="131" t="s">
        <v>15903</v>
      </c>
      <c r="C4583" s="131" t="s">
        <v>15645</v>
      </c>
      <c r="D4583" s="132">
        <v>44.9</v>
      </c>
    </row>
    <row r="4584" spans="1:4" x14ac:dyDescent="0.25">
      <c r="A4584" s="131">
        <v>96714</v>
      </c>
      <c r="B4584" s="131" t="s">
        <v>15904</v>
      </c>
      <c r="C4584" s="131" t="s">
        <v>15645</v>
      </c>
      <c r="D4584" s="132">
        <v>63.77</v>
      </c>
    </row>
    <row r="4585" spans="1:4" x14ac:dyDescent="0.25">
      <c r="A4585" s="131">
        <v>96715</v>
      </c>
      <c r="B4585" s="131" t="s">
        <v>15905</v>
      </c>
      <c r="C4585" s="131" t="s">
        <v>15645</v>
      </c>
      <c r="D4585" s="132">
        <v>113.14</v>
      </c>
    </row>
    <row r="4586" spans="1:4" x14ac:dyDescent="0.25">
      <c r="A4586" s="131">
        <v>96716</v>
      </c>
      <c r="B4586" s="131" t="s">
        <v>15906</v>
      </c>
      <c r="C4586" s="131" t="s">
        <v>15645</v>
      </c>
      <c r="D4586" s="132">
        <v>147.26</v>
      </c>
    </row>
    <row r="4587" spans="1:4" x14ac:dyDescent="0.25">
      <c r="A4587" s="131">
        <v>96717</v>
      </c>
      <c r="B4587" s="131" t="s">
        <v>15907</v>
      </c>
      <c r="C4587" s="131" t="s">
        <v>15645</v>
      </c>
      <c r="D4587" s="132">
        <v>282.12</v>
      </c>
    </row>
    <row r="4588" spans="1:4" x14ac:dyDescent="0.25">
      <c r="A4588" s="131">
        <v>96736</v>
      </c>
      <c r="B4588" s="131" t="s">
        <v>1966</v>
      </c>
      <c r="C4588" s="131" t="s">
        <v>15645</v>
      </c>
      <c r="D4588" s="132">
        <v>6.29</v>
      </c>
    </row>
    <row r="4589" spans="1:4" x14ac:dyDescent="0.25">
      <c r="A4589" s="131">
        <v>96737</v>
      </c>
      <c r="B4589" s="131" t="s">
        <v>1967</v>
      </c>
      <c r="C4589" s="131" t="s">
        <v>15645</v>
      </c>
      <c r="D4589" s="132">
        <v>6.1</v>
      </c>
    </row>
    <row r="4590" spans="1:4" x14ac:dyDescent="0.25">
      <c r="A4590" s="131">
        <v>96738</v>
      </c>
      <c r="B4590" s="131" t="s">
        <v>1968</v>
      </c>
      <c r="C4590" s="131" t="s">
        <v>15645</v>
      </c>
      <c r="D4590" s="132">
        <v>21.91</v>
      </c>
    </row>
    <row r="4591" spans="1:4" x14ac:dyDescent="0.25">
      <c r="A4591" s="131">
        <v>96739</v>
      </c>
      <c r="B4591" s="131" t="s">
        <v>1969</v>
      </c>
      <c r="C4591" s="131" t="s">
        <v>15645</v>
      </c>
      <c r="D4591" s="132">
        <v>8.83</v>
      </c>
    </row>
    <row r="4592" spans="1:4" x14ac:dyDescent="0.25">
      <c r="A4592" s="131">
        <v>96740</v>
      </c>
      <c r="B4592" s="131" t="s">
        <v>1970</v>
      </c>
      <c r="C4592" s="131" t="s">
        <v>15645</v>
      </c>
      <c r="D4592" s="132">
        <v>30.72</v>
      </c>
    </row>
    <row r="4593" spans="1:4" x14ac:dyDescent="0.25">
      <c r="A4593" s="131">
        <v>96741</v>
      </c>
      <c r="B4593" s="131" t="s">
        <v>1971</v>
      </c>
      <c r="C4593" s="131" t="s">
        <v>15645</v>
      </c>
      <c r="D4593" s="132">
        <v>15.44</v>
      </c>
    </row>
    <row r="4594" spans="1:4" x14ac:dyDescent="0.25">
      <c r="A4594" s="131">
        <v>96742</v>
      </c>
      <c r="B4594" s="131" t="s">
        <v>1972</v>
      </c>
      <c r="C4594" s="131" t="s">
        <v>15645</v>
      </c>
      <c r="D4594" s="132">
        <v>20.399999999999999</v>
      </c>
    </row>
    <row r="4595" spans="1:4" x14ac:dyDescent="0.25">
      <c r="A4595" s="131">
        <v>96743</v>
      </c>
      <c r="B4595" s="131" t="s">
        <v>1973</v>
      </c>
      <c r="C4595" s="131" t="s">
        <v>15645</v>
      </c>
      <c r="D4595" s="132">
        <v>28.81</v>
      </c>
    </row>
    <row r="4596" spans="1:4" x14ac:dyDescent="0.25">
      <c r="A4596" s="131">
        <v>96744</v>
      </c>
      <c r="B4596" s="131" t="s">
        <v>1974</v>
      </c>
      <c r="C4596" s="131" t="s">
        <v>15645</v>
      </c>
      <c r="D4596" s="132">
        <v>51.77</v>
      </c>
    </row>
    <row r="4597" spans="1:4" x14ac:dyDescent="0.25">
      <c r="A4597" s="131">
        <v>96745</v>
      </c>
      <c r="B4597" s="131" t="s">
        <v>1975</v>
      </c>
      <c r="C4597" s="131" t="s">
        <v>15645</v>
      </c>
      <c r="D4597" s="132">
        <v>76.31</v>
      </c>
    </row>
    <row r="4598" spans="1:4" x14ac:dyDescent="0.25">
      <c r="A4598" s="131">
        <v>96746</v>
      </c>
      <c r="B4598" s="131" t="s">
        <v>1976</v>
      </c>
      <c r="C4598" s="131" t="s">
        <v>15645</v>
      </c>
      <c r="D4598" s="132">
        <v>102.37</v>
      </c>
    </row>
    <row r="4599" spans="1:4" x14ac:dyDescent="0.25">
      <c r="A4599" s="131">
        <v>96747</v>
      </c>
      <c r="B4599" s="131" t="s">
        <v>1977</v>
      </c>
      <c r="C4599" s="131" t="s">
        <v>15645</v>
      </c>
      <c r="D4599" s="132">
        <v>7.89</v>
      </c>
    </row>
    <row r="4600" spans="1:4" x14ac:dyDescent="0.25">
      <c r="A4600" s="131">
        <v>96748</v>
      </c>
      <c r="B4600" s="131" t="s">
        <v>1978</v>
      </c>
      <c r="C4600" s="131" t="s">
        <v>15645</v>
      </c>
      <c r="D4600" s="132">
        <v>8.49</v>
      </c>
    </row>
    <row r="4601" spans="1:4" x14ac:dyDescent="0.25">
      <c r="A4601" s="131">
        <v>96749</v>
      </c>
      <c r="B4601" s="131" t="s">
        <v>1979</v>
      </c>
      <c r="C4601" s="131" t="s">
        <v>15645</v>
      </c>
      <c r="D4601" s="132">
        <v>11.43</v>
      </c>
    </row>
    <row r="4602" spans="1:4" x14ac:dyDescent="0.25">
      <c r="A4602" s="131">
        <v>96750</v>
      </c>
      <c r="B4602" s="131" t="s">
        <v>1980</v>
      </c>
      <c r="C4602" s="131" t="s">
        <v>15645</v>
      </c>
      <c r="D4602" s="132">
        <v>15.89</v>
      </c>
    </row>
    <row r="4603" spans="1:4" x14ac:dyDescent="0.25">
      <c r="A4603" s="131">
        <v>96751</v>
      </c>
      <c r="B4603" s="131" t="s">
        <v>1981</v>
      </c>
      <c r="C4603" s="131" t="s">
        <v>15645</v>
      </c>
      <c r="D4603" s="132">
        <v>25.28</v>
      </c>
    </row>
    <row r="4604" spans="1:4" x14ac:dyDescent="0.25">
      <c r="A4604" s="131">
        <v>96752</v>
      </c>
      <c r="B4604" s="131" t="s">
        <v>1982</v>
      </c>
      <c r="C4604" s="131" t="s">
        <v>15645</v>
      </c>
      <c r="D4604" s="132">
        <v>33.549999999999997</v>
      </c>
    </row>
    <row r="4605" spans="1:4" x14ac:dyDescent="0.25">
      <c r="A4605" s="131">
        <v>96753</v>
      </c>
      <c r="B4605" s="131" t="s">
        <v>1983</v>
      </c>
      <c r="C4605" s="131" t="s">
        <v>15645</v>
      </c>
      <c r="D4605" s="132">
        <v>82.39</v>
      </c>
    </row>
    <row r="4606" spans="1:4" x14ac:dyDescent="0.25">
      <c r="A4606" s="131">
        <v>96754</v>
      </c>
      <c r="B4606" s="131" t="s">
        <v>1984</v>
      </c>
      <c r="C4606" s="131" t="s">
        <v>15645</v>
      </c>
      <c r="D4606" s="132">
        <v>99.32</v>
      </c>
    </row>
    <row r="4607" spans="1:4" x14ac:dyDescent="0.25">
      <c r="A4607" s="131">
        <v>96755</v>
      </c>
      <c r="B4607" s="131" t="s">
        <v>1985</v>
      </c>
      <c r="C4607" s="131" t="s">
        <v>15645</v>
      </c>
      <c r="D4607" s="132">
        <v>310</v>
      </c>
    </row>
    <row r="4608" spans="1:4" x14ac:dyDescent="0.25">
      <c r="A4608" s="131">
        <v>96756</v>
      </c>
      <c r="B4608" s="131" t="s">
        <v>1986</v>
      </c>
      <c r="C4608" s="131" t="s">
        <v>15645</v>
      </c>
      <c r="D4608" s="132">
        <v>19.37</v>
      </c>
    </row>
    <row r="4609" spans="1:4" x14ac:dyDescent="0.25">
      <c r="A4609" s="131">
        <v>96757</v>
      </c>
      <c r="B4609" s="131" t="s">
        <v>1987</v>
      </c>
      <c r="C4609" s="131" t="s">
        <v>15645</v>
      </c>
      <c r="D4609" s="132">
        <v>23.15</v>
      </c>
    </row>
    <row r="4610" spans="1:4" x14ac:dyDescent="0.25">
      <c r="A4610" s="131">
        <v>96758</v>
      </c>
      <c r="B4610" s="131" t="s">
        <v>1988</v>
      </c>
      <c r="C4610" s="131" t="s">
        <v>15645</v>
      </c>
      <c r="D4610" s="132">
        <v>17.63</v>
      </c>
    </row>
    <row r="4611" spans="1:4" x14ac:dyDescent="0.25">
      <c r="A4611" s="131">
        <v>96759</v>
      </c>
      <c r="B4611" s="131" t="s">
        <v>1989</v>
      </c>
      <c r="C4611" s="131" t="s">
        <v>15645</v>
      </c>
      <c r="D4611" s="132">
        <v>23.49</v>
      </c>
    </row>
    <row r="4612" spans="1:4" x14ac:dyDescent="0.25">
      <c r="A4612" s="131">
        <v>96760</v>
      </c>
      <c r="B4612" s="131" t="s">
        <v>1990</v>
      </c>
      <c r="C4612" s="131" t="s">
        <v>15645</v>
      </c>
      <c r="D4612" s="132">
        <v>41.02</v>
      </c>
    </row>
    <row r="4613" spans="1:4" x14ac:dyDescent="0.25">
      <c r="A4613" s="131">
        <v>96761</v>
      </c>
      <c r="B4613" s="131" t="s">
        <v>1991</v>
      </c>
      <c r="C4613" s="131" t="s">
        <v>15645</v>
      </c>
      <c r="D4613" s="132">
        <v>55.34</v>
      </c>
    </row>
    <row r="4614" spans="1:4" x14ac:dyDescent="0.25">
      <c r="A4614" s="131">
        <v>96762</v>
      </c>
      <c r="B4614" s="131" t="s">
        <v>1992</v>
      </c>
      <c r="C4614" s="131" t="s">
        <v>15645</v>
      </c>
      <c r="D4614" s="132">
        <v>110.81</v>
      </c>
    </row>
    <row r="4615" spans="1:4" x14ac:dyDescent="0.25">
      <c r="A4615" s="131">
        <v>96763</v>
      </c>
      <c r="B4615" s="131" t="s">
        <v>1993</v>
      </c>
      <c r="C4615" s="131" t="s">
        <v>15645</v>
      </c>
      <c r="D4615" s="132">
        <v>139.66999999999999</v>
      </c>
    </row>
    <row r="4616" spans="1:4" x14ac:dyDescent="0.25">
      <c r="A4616" s="131">
        <v>96764</v>
      </c>
      <c r="B4616" s="131" t="s">
        <v>1994</v>
      </c>
      <c r="C4616" s="131" t="s">
        <v>15645</v>
      </c>
      <c r="D4616" s="132">
        <v>282.54000000000002</v>
      </c>
    </row>
    <row r="4617" spans="1:4" x14ac:dyDescent="0.25">
      <c r="A4617" s="131">
        <v>96802</v>
      </c>
      <c r="B4617" s="131" t="s">
        <v>19775</v>
      </c>
      <c r="C4617" s="131" t="s">
        <v>15645</v>
      </c>
      <c r="D4617" s="132">
        <v>370.25</v>
      </c>
    </row>
    <row r="4618" spans="1:4" x14ac:dyDescent="0.25">
      <c r="A4618" s="131">
        <v>96803</v>
      </c>
      <c r="B4618" s="131" t="s">
        <v>19776</v>
      </c>
      <c r="C4618" s="131" t="s">
        <v>15645</v>
      </c>
      <c r="D4618" s="132">
        <v>67.62</v>
      </c>
    </row>
    <row r="4619" spans="1:4" x14ac:dyDescent="0.25">
      <c r="A4619" s="131">
        <v>96804</v>
      </c>
      <c r="B4619" s="131" t="s">
        <v>19777</v>
      </c>
      <c r="C4619" s="131" t="s">
        <v>15645</v>
      </c>
      <c r="D4619" s="132">
        <v>109.06</v>
      </c>
    </row>
    <row r="4620" spans="1:4" x14ac:dyDescent="0.25">
      <c r="A4620" s="131">
        <v>96805</v>
      </c>
      <c r="B4620" s="131" t="s">
        <v>19778</v>
      </c>
      <c r="C4620" s="131" t="s">
        <v>15645</v>
      </c>
      <c r="D4620" s="132">
        <v>191.6</v>
      </c>
    </row>
    <row r="4621" spans="1:4" x14ac:dyDescent="0.25">
      <c r="A4621" s="131">
        <v>96806</v>
      </c>
      <c r="B4621" s="131" t="s">
        <v>19779</v>
      </c>
      <c r="C4621" s="131" t="s">
        <v>15645</v>
      </c>
      <c r="D4621" s="132">
        <v>73.94</v>
      </c>
    </row>
    <row r="4622" spans="1:4" x14ac:dyDescent="0.25">
      <c r="A4622" s="131">
        <v>96807</v>
      </c>
      <c r="B4622" s="131" t="s">
        <v>19780</v>
      </c>
      <c r="C4622" s="131" t="s">
        <v>15645</v>
      </c>
      <c r="D4622" s="132">
        <v>118.86</v>
      </c>
    </row>
    <row r="4623" spans="1:4" x14ac:dyDescent="0.25">
      <c r="A4623" s="131">
        <v>96808</v>
      </c>
      <c r="B4623" s="131" t="s">
        <v>19781</v>
      </c>
      <c r="C4623" s="131" t="s">
        <v>15645</v>
      </c>
      <c r="D4623" s="132">
        <v>15.2</v>
      </c>
    </row>
    <row r="4624" spans="1:4" x14ac:dyDescent="0.25">
      <c r="A4624" s="131">
        <v>96809</v>
      </c>
      <c r="B4624" s="131" t="s">
        <v>19782</v>
      </c>
      <c r="C4624" s="131" t="s">
        <v>15645</v>
      </c>
      <c r="D4624" s="132">
        <v>16.760000000000002</v>
      </c>
    </row>
    <row r="4625" spans="1:4" x14ac:dyDescent="0.25">
      <c r="A4625" s="131">
        <v>96810</v>
      </c>
      <c r="B4625" s="131" t="s">
        <v>19783</v>
      </c>
      <c r="C4625" s="131" t="s">
        <v>15645</v>
      </c>
      <c r="D4625" s="132">
        <v>18.21</v>
      </c>
    </row>
    <row r="4626" spans="1:4" x14ac:dyDescent="0.25">
      <c r="A4626" s="131">
        <v>96811</v>
      </c>
      <c r="B4626" s="131" t="s">
        <v>19784</v>
      </c>
      <c r="C4626" s="131" t="s">
        <v>15645</v>
      </c>
      <c r="D4626" s="132">
        <v>19.2</v>
      </c>
    </row>
    <row r="4627" spans="1:4" x14ac:dyDescent="0.25">
      <c r="A4627" s="131">
        <v>96812</v>
      </c>
      <c r="B4627" s="131" t="s">
        <v>19785</v>
      </c>
      <c r="C4627" s="131" t="s">
        <v>15645</v>
      </c>
      <c r="D4627" s="132">
        <v>17.48</v>
      </c>
    </row>
    <row r="4628" spans="1:4" x14ac:dyDescent="0.25">
      <c r="A4628" s="131">
        <v>96813</v>
      </c>
      <c r="B4628" s="131" t="s">
        <v>19786</v>
      </c>
      <c r="C4628" s="131" t="s">
        <v>15645</v>
      </c>
      <c r="D4628" s="132">
        <v>19.920000000000002</v>
      </c>
    </row>
    <row r="4629" spans="1:4" x14ac:dyDescent="0.25">
      <c r="A4629" s="131">
        <v>96814</v>
      </c>
      <c r="B4629" s="131" t="s">
        <v>19787</v>
      </c>
      <c r="C4629" s="131" t="s">
        <v>15645</v>
      </c>
      <c r="D4629" s="132">
        <v>14.32</v>
      </c>
    </row>
    <row r="4630" spans="1:4" x14ac:dyDescent="0.25">
      <c r="A4630" s="131">
        <v>96815</v>
      </c>
      <c r="B4630" s="131" t="s">
        <v>19788</v>
      </c>
      <c r="C4630" s="131" t="s">
        <v>15645</v>
      </c>
      <c r="D4630" s="132">
        <v>29.75</v>
      </c>
    </row>
    <row r="4631" spans="1:4" x14ac:dyDescent="0.25">
      <c r="A4631" s="131">
        <v>96816</v>
      </c>
      <c r="B4631" s="131" t="s">
        <v>19789</v>
      </c>
      <c r="C4631" s="131" t="s">
        <v>15645</v>
      </c>
      <c r="D4631" s="132">
        <v>22.5</v>
      </c>
    </row>
    <row r="4632" spans="1:4" x14ac:dyDescent="0.25">
      <c r="A4632" s="131">
        <v>96817</v>
      </c>
      <c r="B4632" s="131" t="s">
        <v>19790</v>
      </c>
      <c r="C4632" s="131" t="s">
        <v>15645</v>
      </c>
      <c r="D4632" s="132">
        <v>29.99</v>
      </c>
    </row>
    <row r="4633" spans="1:4" x14ac:dyDescent="0.25">
      <c r="A4633" s="131">
        <v>96818</v>
      </c>
      <c r="B4633" s="131" t="s">
        <v>19791</v>
      </c>
      <c r="C4633" s="131" t="s">
        <v>15645</v>
      </c>
      <c r="D4633" s="132">
        <v>19.239999999999998</v>
      </c>
    </row>
    <row r="4634" spans="1:4" x14ac:dyDescent="0.25">
      <c r="A4634" s="131">
        <v>96819</v>
      </c>
      <c r="B4634" s="131" t="s">
        <v>19792</v>
      </c>
      <c r="C4634" s="131" t="s">
        <v>15645</v>
      </c>
      <c r="D4634" s="132">
        <v>20.63</v>
      </c>
    </row>
    <row r="4635" spans="1:4" x14ac:dyDescent="0.25">
      <c r="A4635" s="131">
        <v>96820</v>
      </c>
      <c r="B4635" s="131" t="s">
        <v>19793</v>
      </c>
      <c r="C4635" s="131" t="s">
        <v>15645</v>
      </c>
      <c r="D4635" s="132">
        <v>35.78</v>
      </c>
    </row>
    <row r="4636" spans="1:4" x14ac:dyDescent="0.25">
      <c r="A4636" s="131">
        <v>96821</v>
      </c>
      <c r="B4636" s="131" t="s">
        <v>19794</v>
      </c>
      <c r="C4636" s="131" t="s">
        <v>15645</v>
      </c>
      <c r="D4636" s="132">
        <v>33.380000000000003</v>
      </c>
    </row>
    <row r="4637" spans="1:4" x14ac:dyDescent="0.25">
      <c r="A4637" s="131">
        <v>96822</v>
      </c>
      <c r="B4637" s="131" t="s">
        <v>19795</v>
      </c>
      <c r="C4637" s="131" t="s">
        <v>15645</v>
      </c>
      <c r="D4637" s="132">
        <v>27.07</v>
      </c>
    </row>
    <row r="4638" spans="1:4" x14ac:dyDescent="0.25">
      <c r="A4638" s="131">
        <v>96823</v>
      </c>
      <c r="B4638" s="131" t="s">
        <v>19796</v>
      </c>
      <c r="C4638" s="131" t="s">
        <v>15645</v>
      </c>
      <c r="D4638" s="132">
        <v>10.06</v>
      </c>
    </row>
    <row r="4639" spans="1:4" x14ac:dyDescent="0.25">
      <c r="A4639" s="131">
        <v>96824</v>
      </c>
      <c r="B4639" s="131" t="s">
        <v>19797</v>
      </c>
      <c r="C4639" s="131" t="s">
        <v>15645</v>
      </c>
      <c r="D4639" s="132">
        <v>15.71</v>
      </c>
    </row>
    <row r="4640" spans="1:4" x14ac:dyDescent="0.25">
      <c r="A4640" s="131">
        <v>96826</v>
      </c>
      <c r="B4640" s="131" t="s">
        <v>19798</v>
      </c>
      <c r="C4640" s="131" t="s">
        <v>15645</v>
      </c>
      <c r="D4640" s="132">
        <v>11.67</v>
      </c>
    </row>
    <row r="4641" spans="1:4" x14ac:dyDescent="0.25">
      <c r="A4641" s="131">
        <v>96827</v>
      </c>
      <c r="B4641" s="131" t="s">
        <v>19799</v>
      </c>
      <c r="C4641" s="131" t="s">
        <v>15645</v>
      </c>
      <c r="D4641" s="132">
        <v>17.11</v>
      </c>
    </row>
    <row r="4642" spans="1:4" x14ac:dyDescent="0.25">
      <c r="A4642" s="131">
        <v>96828</v>
      </c>
      <c r="B4642" s="131" t="s">
        <v>19800</v>
      </c>
      <c r="C4642" s="131" t="s">
        <v>15645</v>
      </c>
      <c r="D4642" s="132">
        <v>21.1</v>
      </c>
    </row>
    <row r="4643" spans="1:4" x14ac:dyDescent="0.25">
      <c r="A4643" s="131">
        <v>96829</v>
      </c>
      <c r="B4643" s="131" t="s">
        <v>19801</v>
      </c>
      <c r="C4643" s="131" t="s">
        <v>15645</v>
      </c>
      <c r="D4643" s="132">
        <v>16.329999999999998</v>
      </c>
    </row>
    <row r="4644" spans="1:4" x14ac:dyDescent="0.25">
      <c r="A4644" s="131">
        <v>96830</v>
      </c>
      <c r="B4644" s="131" t="s">
        <v>19802</v>
      </c>
      <c r="C4644" s="131" t="s">
        <v>15645</v>
      </c>
      <c r="D4644" s="132">
        <v>18.38</v>
      </c>
    </row>
    <row r="4645" spans="1:4" x14ac:dyDescent="0.25">
      <c r="A4645" s="131">
        <v>96832</v>
      </c>
      <c r="B4645" s="131" t="s">
        <v>19803</v>
      </c>
      <c r="C4645" s="131" t="s">
        <v>15645</v>
      </c>
      <c r="D4645" s="132">
        <v>26.49</v>
      </c>
    </row>
    <row r="4646" spans="1:4" x14ac:dyDescent="0.25">
      <c r="A4646" s="131">
        <v>96833</v>
      </c>
      <c r="B4646" s="131" t="s">
        <v>19804</v>
      </c>
      <c r="C4646" s="131" t="s">
        <v>15645</v>
      </c>
      <c r="D4646" s="132">
        <v>20.82</v>
      </c>
    </row>
    <row r="4647" spans="1:4" x14ac:dyDescent="0.25">
      <c r="A4647" s="131">
        <v>96834</v>
      </c>
      <c r="B4647" s="131" t="s">
        <v>19805</v>
      </c>
      <c r="C4647" s="131" t="s">
        <v>15645</v>
      </c>
      <c r="D4647" s="132">
        <v>24.88</v>
      </c>
    </row>
    <row r="4648" spans="1:4" x14ac:dyDescent="0.25">
      <c r="A4648" s="131">
        <v>96836</v>
      </c>
      <c r="B4648" s="131" t="s">
        <v>19806</v>
      </c>
      <c r="C4648" s="131" t="s">
        <v>15645</v>
      </c>
      <c r="D4648" s="132">
        <v>29.78</v>
      </c>
    </row>
    <row r="4649" spans="1:4" x14ac:dyDescent="0.25">
      <c r="A4649" s="131">
        <v>96837</v>
      </c>
      <c r="B4649" s="131" t="s">
        <v>19807</v>
      </c>
      <c r="C4649" s="131" t="s">
        <v>15645</v>
      </c>
      <c r="D4649" s="132">
        <v>18.690000000000001</v>
      </c>
    </row>
    <row r="4650" spans="1:4" x14ac:dyDescent="0.25">
      <c r="A4650" s="131">
        <v>96838</v>
      </c>
      <c r="B4650" s="131" t="s">
        <v>19808</v>
      </c>
      <c r="C4650" s="131" t="s">
        <v>15645</v>
      </c>
      <c r="D4650" s="132">
        <v>22.51</v>
      </c>
    </row>
    <row r="4651" spans="1:4" x14ac:dyDescent="0.25">
      <c r="A4651" s="131">
        <v>96839</v>
      </c>
      <c r="B4651" s="131" t="s">
        <v>19809</v>
      </c>
      <c r="C4651" s="131" t="s">
        <v>15645</v>
      </c>
      <c r="D4651" s="132">
        <v>23.27</v>
      </c>
    </row>
    <row r="4652" spans="1:4" x14ac:dyDescent="0.25">
      <c r="A4652" s="131">
        <v>96840</v>
      </c>
      <c r="B4652" s="131" t="s">
        <v>19810</v>
      </c>
      <c r="C4652" s="131" t="s">
        <v>15645</v>
      </c>
      <c r="D4652" s="132">
        <v>22.55</v>
      </c>
    </row>
    <row r="4653" spans="1:4" x14ac:dyDescent="0.25">
      <c r="A4653" s="131">
        <v>96841</v>
      </c>
      <c r="B4653" s="131" t="s">
        <v>19811</v>
      </c>
      <c r="C4653" s="131" t="s">
        <v>15645</v>
      </c>
      <c r="D4653" s="132">
        <v>24.99</v>
      </c>
    </row>
    <row r="4654" spans="1:4" x14ac:dyDescent="0.25">
      <c r="A4654" s="131">
        <v>96842</v>
      </c>
      <c r="B4654" s="131" t="s">
        <v>19812</v>
      </c>
      <c r="C4654" s="131" t="s">
        <v>15645</v>
      </c>
      <c r="D4654" s="132">
        <v>28.61</v>
      </c>
    </row>
    <row r="4655" spans="1:4" x14ac:dyDescent="0.25">
      <c r="A4655" s="131">
        <v>96843</v>
      </c>
      <c r="B4655" s="131" t="s">
        <v>19813</v>
      </c>
      <c r="C4655" s="131" t="s">
        <v>15645</v>
      </c>
      <c r="D4655" s="132">
        <v>26.01</v>
      </c>
    </row>
    <row r="4656" spans="1:4" x14ac:dyDescent="0.25">
      <c r="A4656" s="131">
        <v>96844</v>
      </c>
      <c r="B4656" s="131" t="s">
        <v>19814</v>
      </c>
      <c r="C4656" s="131" t="s">
        <v>15645</v>
      </c>
      <c r="D4656" s="132">
        <v>29.94</v>
      </c>
    </row>
    <row r="4657" spans="1:4" x14ac:dyDescent="0.25">
      <c r="A4657" s="131">
        <v>96845</v>
      </c>
      <c r="B4657" s="131" t="s">
        <v>19815</v>
      </c>
      <c r="C4657" s="131" t="s">
        <v>15645</v>
      </c>
      <c r="D4657" s="132">
        <v>35.42</v>
      </c>
    </row>
    <row r="4658" spans="1:4" x14ac:dyDescent="0.25">
      <c r="A4658" s="131">
        <v>96846</v>
      </c>
      <c r="B4658" s="131" t="s">
        <v>19816</v>
      </c>
      <c r="C4658" s="131" t="s">
        <v>15645</v>
      </c>
      <c r="D4658" s="132">
        <v>33.33</v>
      </c>
    </row>
    <row r="4659" spans="1:4" x14ac:dyDescent="0.25">
      <c r="A4659" s="131">
        <v>96847</v>
      </c>
      <c r="B4659" s="131" t="s">
        <v>19817</v>
      </c>
      <c r="C4659" s="131" t="s">
        <v>15645</v>
      </c>
      <c r="D4659" s="132">
        <v>32.880000000000003</v>
      </c>
    </row>
    <row r="4660" spans="1:4" x14ac:dyDescent="0.25">
      <c r="A4660" s="131">
        <v>96848</v>
      </c>
      <c r="B4660" s="131" t="s">
        <v>19818</v>
      </c>
      <c r="C4660" s="131" t="s">
        <v>15645</v>
      </c>
      <c r="D4660" s="132">
        <v>46.99</v>
      </c>
    </row>
    <row r="4661" spans="1:4" x14ac:dyDescent="0.25">
      <c r="A4661" s="131">
        <v>96849</v>
      </c>
      <c r="B4661" s="131" t="s">
        <v>19819</v>
      </c>
      <c r="C4661" s="131" t="s">
        <v>15645</v>
      </c>
      <c r="D4661" s="132">
        <v>14.88</v>
      </c>
    </row>
    <row r="4662" spans="1:4" x14ac:dyDescent="0.25">
      <c r="A4662" s="131">
        <v>96850</v>
      </c>
      <c r="B4662" s="131" t="s">
        <v>19820</v>
      </c>
      <c r="C4662" s="131" t="s">
        <v>15645</v>
      </c>
      <c r="D4662" s="132">
        <v>20.98</v>
      </c>
    </row>
    <row r="4663" spans="1:4" x14ac:dyDescent="0.25">
      <c r="A4663" s="131">
        <v>96852</v>
      </c>
      <c r="B4663" s="131" t="s">
        <v>19821</v>
      </c>
      <c r="C4663" s="131" t="s">
        <v>15645</v>
      </c>
      <c r="D4663" s="132">
        <v>18.93</v>
      </c>
    </row>
    <row r="4664" spans="1:4" x14ac:dyDescent="0.25">
      <c r="A4664" s="131">
        <v>96853</v>
      </c>
      <c r="B4664" s="131" t="s">
        <v>19822</v>
      </c>
      <c r="C4664" s="131" t="s">
        <v>15645</v>
      </c>
      <c r="D4664" s="132">
        <v>22.55</v>
      </c>
    </row>
    <row r="4665" spans="1:4" x14ac:dyDescent="0.25">
      <c r="A4665" s="131">
        <v>96854</v>
      </c>
      <c r="B4665" s="131" t="s">
        <v>19823</v>
      </c>
      <c r="C4665" s="131" t="s">
        <v>15645</v>
      </c>
      <c r="D4665" s="132">
        <v>27.75</v>
      </c>
    </row>
    <row r="4666" spans="1:4" x14ac:dyDescent="0.25">
      <c r="A4666" s="131">
        <v>96855</v>
      </c>
      <c r="B4666" s="131" t="s">
        <v>19824</v>
      </c>
      <c r="C4666" s="131" t="s">
        <v>15645</v>
      </c>
      <c r="D4666" s="132">
        <v>29.63</v>
      </c>
    </row>
    <row r="4667" spans="1:4" x14ac:dyDescent="0.25">
      <c r="A4667" s="131">
        <v>96856</v>
      </c>
      <c r="B4667" s="131" t="s">
        <v>19825</v>
      </c>
      <c r="C4667" s="131" t="s">
        <v>15645</v>
      </c>
      <c r="D4667" s="132">
        <v>31.77</v>
      </c>
    </row>
    <row r="4668" spans="1:4" x14ac:dyDescent="0.25">
      <c r="A4668" s="131">
        <v>96860</v>
      </c>
      <c r="B4668" s="131" t="s">
        <v>19826</v>
      </c>
      <c r="C4668" s="131" t="s">
        <v>15645</v>
      </c>
      <c r="D4668" s="132">
        <v>26.71</v>
      </c>
    </row>
    <row r="4669" spans="1:4" x14ac:dyDescent="0.25">
      <c r="A4669" s="131">
        <v>96861</v>
      </c>
      <c r="B4669" s="131" t="s">
        <v>19827</v>
      </c>
      <c r="C4669" s="131" t="s">
        <v>15645</v>
      </c>
      <c r="D4669" s="132">
        <v>33.74</v>
      </c>
    </row>
    <row r="4670" spans="1:4" x14ac:dyDescent="0.25">
      <c r="A4670" s="131">
        <v>96862</v>
      </c>
      <c r="B4670" s="131" t="s">
        <v>19828</v>
      </c>
      <c r="C4670" s="131" t="s">
        <v>15645</v>
      </c>
      <c r="D4670" s="132">
        <v>32.81</v>
      </c>
    </row>
    <row r="4671" spans="1:4" x14ac:dyDescent="0.25">
      <c r="A4671" s="131">
        <v>96863</v>
      </c>
      <c r="B4671" s="131" t="s">
        <v>19829</v>
      </c>
      <c r="C4671" s="131" t="s">
        <v>15645</v>
      </c>
      <c r="D4671" s="132">
        <v>34.6</v>
      </c>
    </row>
    <row r="4672" spans="1:4" x14ac:dyDescent="0.25">
      <c r="A4672" s="131">
        <v>96864</v>
      </c>
      <c r="B4672" s="131" t="s">
        <v>19830</v>
      </c>
      <c r="C4672" s="131" t="s">
        <v>15645</v>
      </c>
      <c r="D4672" s="132">
        <v>46.31</v>
      </c>
    </row>
    <row r="4673" spans="1:4" x14ac:dyDescent="0.25">
      <c r="A4673" s="131">
        <v>96865</v>
      </c>
      <c r="B4673" s="131" t="s">
        <v>19831</v>
      </c>
      <c r="C4673" s="131" t="s">
        <v>15645</v>
      </c>
      <c r="D4673" s="132">
        <v>40.840000000000003</v>
      </c>
    </row>
    <row r="4674" spans="1:4" x14ac:dyDescent="0.25">
      <c r="A4674" s="131">
        <v>96866</v>
      </c>
      <c r="B4674" s="131" t="s">
        <v>19832</v>
      </c>
      <c r="C4674" s="131" t="s">
        <v>15645</v>
      </c>
      <c r="D4674" s="132">
        <v>60.22</v>
      </c>
    </row>
    <row r="4675" spans="1:4" x14ac:dyDescent="0.25">
      <c r="A4675" s="131">
        <v>96868</v>
      </c>
      <c r="B4675" s="131" t="s">
        <v>19833</v>
      </c>
      <c r="C4675" s="131" t="s">
        <v>15645</v>
      </c>
      <c r="D4675" s="132">
        <v>17.45</v>
      </c>
    </row>
    <row r="4676" spans="1:4" x14ac:dyDescent="0.25">
      <c r="A4676" s="131">
        <v>96869</v>
      </c>
      <c r="B4676" s="131" t="s">
        <v>19834</v>
      </c>
      <c r="C4676" s="131" t="s">
        <v>15645</v>
      </c>
      <c r="D4676" s="132">
        <v>26.69</v>
      </c>
    </row>
    <row r="4677" spans="1:4" x14ac:dyDescent="0.25">
      <c r="A4677" s="131">
        <v>96870</v>
      </c>
      <c r="B4677" s="131" t="s">
        <v>19835</v>
      </c>
      <c r="C4677" s="131" t="s">
        <v>15645</v>
      </c>
      <c r="D4677" s="132">
        <v>40.020000000000003</v>
      </c>
    </row>
    <row r="4678" spans="1:4" x14ac:dyDescent="0.25">
      <c r="A4678" s="131">
        <v>96871</v>
      </c>
      <c r="B4678" s="131" t="s">
        <v>19836</v>
      </c>
      <c r="C4678" s="131" t="s">
        <v>15645</v>
      </c>
      <c r="D4678" s="132">
        <v>45.77</v>
      </c>
    </row>
    <row r="4679" spans="1:4" x14ac:dyDescent="0.25">
      <c r="A4679" s="131">
        <v>96872</v>
      </c>
      <c r="B4679" s="131" t="s">
        <v>19837</v>
      </c>
      <c r="C4679" s="131" t="s">
        <v>15645</v>
      </c>
      <c r="D4679" s="132">
        <v>42.47</v>
      </c>
    </row>
    <row r="4680" spans="1:4" x14ac:dyDescent="0.25">
      <c r="A4680" s="131">
        <v>96873</v>
      </c>
      <c r="B4680" s="131" t="s">
        <v>19838</v>
      </c>
      <c r="C4680" s="131" t="s">
        <v>15645</v>
      </c>
      <c r="D4680" s="132">
        <v>56.51</v>
      </c>
    </row>
    <row r="4681" spans="1:4" x14ac:dyDescent="0.25">
      <c r="A4681" s="131">
        <v>96874</v>
      </c>
      <c r="B4681" s="131" t="s">
        <v>19839</v>
      </c>
      <c r="C4681" s="131" t="s">
        <v>15645</v>
      </c>
      <c r="D4681" s="132">
        <v>51.64</v>
      </c>
    </row>
    <row r="4682" spans="1:4" x14ac:dyDescent="0.25">
      <c r="A4682" s="131">
        <v>96875</v>
      </c>
      <c r="B4682" s="131" t="s">
        <v>19840</v>
      </c>
      <c r="C4682" s="131" t="s">
        <v>15645</v>
      </c>
      <c r="D4682" s="132">
        <v>67.680000000000007</v>
      </c>
    </row>
    <row r="4683" spans="1:4" x14ac:dyDescent="0.25">
      <c r="A4683" s="131">
        <v>96876</v>
      </c>
      <c r="B4683" s="131" t="s">
        <v>19841</v>
      </c>
      <c r="C4683" s="131" t="s">
        <v>15645</v>
      </c>
      <c r="D4683" s="132">
        <v>157.94999999999999</v>
      </c>
    </row>
    <row r="4684" spans="1:4" x14ac:dyDescent="0.25">
      <c r="A4684" s="131">
        <v>96878</v>
      </c>
      <c r="B4684" s="131" t="s">
        <v>19842</v>
      </c>
      <c r="C4684" s="131" t="s">
        <v>15645</v>
      </c>
      <c r="D4684" s="132">
        <v>177.15</v>
      </c>
    </row>
    <row r="4685" spans="1:4" x14ac:dyDescent="0.25">
      <c r="A4685" s="131">
        <v>96879</v>
      </c>
      <c r="B4685" s="131" t="s">
        <v>19843</v>
      </c>
      <c r="C4685" s="131" t="s">
        <v>15645</v>
      </c>
      <c r="D4685" s="132">
        <v>171.71</v>
      </c>
    </row>
    <row r="4686" spans="1:4" x14ac:dyDescent="0.25">
      <c r="A4686" s="131">
        <v>96881</v>
      </c>
      <c r="B4686" s="131" t="s">
        <v>19844</v>
      </c>
      <c r="C4686" s="131" t="s">
        <v>15645</v>
      </c>
      <c r="D4686" s="132">
        <v>203.38</v>
      </c>
    </row>
    <row r="4687" spans="1:4" x14ac:dyDescent="0.25">
      <c r="A4687" s="131">
        <v>97425</v>
      </c>
      <c r="B4687" s="131" t="s">
        <v>1995</v>
      </c>
      <c r="C4687" s="131" t="s">
        <v>15645</v>
      </c>
      <c r="D4687" s="132">
        <v>31.14</v>
      </c>
    </row>
    <row r="4688" spans="1:4" x14ac:dyDescent="0.25">
      <c r="A4688" s="131">
        <v>97426</v>
      </c>
      <c r="B4688" s="131" t="s">
        <v>1996</v>
      </c>
      <c r="C4688" s="131" t="s">
        <v>15645</v>
      </c>
      <c r="D4688" s="132">
        <v>37.86</v>
      </c>
    </row>
    <row r="4689" spans="1:4" x14ac:dyDescent="0.25">
      <c r="A4689" s="131">
        <v>97427</v>
      </c>
      <c r="B4689" s="131" t="s">
        <v>1997</v>
      </c>
      <c r="C4689" s="131" t="s">
        <v>15645</v>
      </c>
      <c r="D4689" s="132">
        <v>42.95</v>
      </c>
    </row>
    <row r="4690" spans="1:4" x14ac:dyDescent="0.25">
      <c r="A4690" s="131">
        <v>97428</v>
      </c>
      <c r="B4690" s="131" t="s">
        <v>1998</v>
      </c>
      <c r="C4690" s="131" t="s">
        <v>15645</v>
      </c>
      <c r="D4690" s="132">
        <v>54.74</v>
      </c>
    </row>
    <row r="4691" spans="1:4" x14ac:dyDescent="0.25">
      <c r="A4691" s="131">
        <v>97429</v>
      </c>
      <c r="B4691" s="131" t="s">
        <v>1999</v>
      </c>
      <c r="C4691" s="131" t="s">
        <v>15645</v>
      </c>
      <c r="D4691" s="132">
        <v>65.599999999999994</v>
      </c>
    </row>
    <row r="4692" spans="1:4" x14ac:dyDescent="0.25">
      <c r="A4692" s="131">
        <v>97430</v>
      </c>
      <c r="B4692" s="131" t="s">
        <v>4624</v>
      </c>
      <c r="C4692" s="131" t="s">
        <v>15645</v>
      </c>
      <c r="D4692" s="132">
        <v>40.97</v>
      </c>
    </row>
    <row r="4693" spans="1:4" x14ac:dyDescent="0.25">
      <c r="A4693" s="131">
        <v>97431</v>
      </c>
      <c r="B4693" s="131" t="s">
        <v>4625</v>
      </c>
      <c r="C4693" s="131" t="s">
        <v>15645</v>
      </c>
      <c r="D4693" s="132">
        <v>45.67</v>
      </c>
    </row>
    <row r="4694" spans="1:4" x14ac:dyDescent="0.25">
      <c r="A4694" s="131">
        <v>97432</v>
      </c>
      <c r="B4694" s="131" t="s">
        <v>4626</v>
      </c>
      <c r="C4694" s="131" t="s">
        <v>15645</v>
      </c>
      <c r="D4694" s="132">
        <v>51.51</v>
      </c>
    </row>
    <row r="4695" spans="1:4" x14ac:dyDescent="0.25">
      <c r="A4695" s="131">
        <v>97433</v>
      </c>
      <c r="B4695" s="131" t="s">
        <v>4627</v>
      </c>
      <c r="C4695" s="131" t="s">
        <v>15645</v>
      </c>
      <c r="D4695" s="132">
        <v>94.16</v>
      </c>
    </row>
    <row r="4696" spans="1:4" x14ac:dyDescent="0.25">
      <c r="A4696" s="131">
        <v>97434</v>
      </c>
      <c r="B4696" s="131" t="s">
        <v>4628</v>
      </c>
      <c r="C4696" s="131" t="s">
        <v>15645</v>
      </c>
      <c r="D4696" s="132">
        <v>95.96</v>
      </c>
    </row>
    <row r="4697" spans="1:4" x14ac:dyDescent="0.25">
      <c r="A4697" s="131">
        <v>97435</v>
      </c>
      <c r="B4697" s="131" t="s">
        <v>4629</v>
      </c>
      <c r="C4697" s="131" t="s">
        <v>15645</v>
      </c>
      <c r="D4697" s="132">
        <v>110.16</v>
      </c>
    </row>
    <row r="4698" spans="1:4" x14ac:dyDescent="0.25">
      <c r="A4698" s="131">
        <v>97436</v>
      </c>
      <c r="B4698" s="131" t="s">
        <v>4630</v>
      </c>
      <c r="C4698" s="131" t="s">
        <v>15645</v>
      </c>
      <c r="D4698" s="132">
        <v>113.6</v>
      </c>
    </row>
    <row r="4699" spans="1:4" x14ac:dyDescent="0.25">
      <c r="A4699" s="131">
        <v>97437</v>
      </c>
      <c r="B4699" s="131" t="s">
        <v>4631</v>
      </c>
      <c r="C4699" s="131" t="s">
        <v>15645</v>
      </c>
      <c r="D4699" s="132">
        <v>126.09</v>
      </c>
    </row>
    <row r="4700" spans="1:4" x14ac:dyDescent="0.25">
      <c r="A4700" s="131">
        <v>97438</v>
      </c>
      <c r="B4700" s="131" t="s">
        <v>4632</v>
      </c>
      <c r="C4700" s="131" t="s">
        <v>15645</v>
      </c>
      <c r="D4700" s="132">
        <v>129.77000000000001</v>
      </c>
    </row>
    <row r="4701" spans="1:4" x14ac:dyDescent="0.25">
      <c r="A4701" s="131">
        <v>97439</v>
      </c>
      <c r="B4701" s="131" t="s">
        <v>4633</v>
      </c>
      <c r="C4701" s="131" t="s">
        <v>15645</v>
      </c>
      <c r="D4701" s="132">
        <v>142.72999999999999</v>
      </c>
    </row>
    <row r="4702" spans="1:4" x14ac:dyDescent="0.25">
      <c r="A4702" s="131">
        <v>97440</v>
      </c>
      <c r="B4702" s="131" t="s">
        <v>4634</v>
      </c>
      <c r="C4702" s="131" t="s">
        <v>15645</v>
      </c>
      <c r="D4702" s="132">
        <v>171.18</v>
      </c>
    </row>
    <row r="4703" spans="1:4" x14ac:dyDescent="0.25">
      <c r="A4703" s="131">
        <v>97442</v>
      </c>
      <c r="B4703" s="131" t="s">
        <v>4635</v>
      </c>
      <c r="C4703" s="131" t="s">
        <v>15645</v>
      </c>
      <c r="D4703" s="132">
        <v>189.08</v>
      </c>
    </row>
    <row r="4704" spans="1:4" x14ac:dyDescent="0.25">
      <c r="A4704" s="131">
        <v>97443</v>
      </c>
      <c r="B4704" s="131" t="s">
        <v>4636</v>
      </c>
      <c r="C4704" s="131" t="s">
        <v>15645</v>
      </c>
      <c r="D4704" s="132">
        <v>119.37</v>
      </c>
    </row>
    <row r="4705" spans="1:4" x14ac:dyDescent="0.25">
      <c r="A4705" s="131">
        <v>97444</v>
      </c>
      <c r="B4705" s="131" t="s">
        <v>4637</v>
      </c>
      <c r="C4705" s="131" t="s">
        <v>15645</v>
      </c>
      <c r="D4705" s="132">
        <v>141.63</v>
      </c>
    </row>
    <row r="4706" spans="1:4" x14ac:dyDescent="0.25">
      <c r="A4706" s="131">
        <v>97446</v>
      </c>
      <c r="B4706" s="131" t="s">
        <v>4638</v>
      </c>
      <c r="C4706" s="131" t="s">
        <v>15645</v>
      </c>
      <c r="D4706" s="132">
        <v>249.32</v>
      </c>
    </row>
    <row r="4707" spans="1:4" x14ac:dyDescent="0.25">
      <c r="A4707" s="131">
        <v>97447</v>
      </c>
      <c r="B4707" s="131" t="s">
        <v>4639</v>
      </c>
      <c r="C4707" s="131" t="s">
        <v>15645</v>
      </c>
      <c r="D4707" s="132">
        <v>249.32</v>
      </c>
    </row>
    <row r="4708" spans="1:4" x14ac:dyDescent="0.25">
      <c r="A4708" s="131">
        <v>97449</v>
      </c>
      <c r="B4708" s="131" t="s">
        <v>4640</v>
      </c>
      <c r="C4708" s="131" t="s">
        <v>15645</v>
      </c>
      <c r="D4708" s="132">
        <v>265.56</v>
      </c>
    </row>
    <row r="4709" spans="1:4" x14ac:dyDescent="0.25">
      <c r="A4709" s="131">
        <v>97450</v>
      </c>
      <c r="B4709" s="131" t="s">
        <v>4641</v>
      </c>
      <c r="C4709" s="131" t="s">
        <v>15645</v>
      </c>
      <c r="D4709" s="132">
        <v>326.18</v>
      </c>
    </row>
    <row r="4710" spans="1:4" x14ac:dyDescent="0.25">
      <c r="A4710" s="131">
        <v>97452</v>
      </c>
      <c r="B4710" s="131" t="s">
        <v>4642</v>
      </c>
      <c r="C4710" s="131" t="s">
        <v>15645</v>
      </c>
      <c r="D4710" s="132">
        <v>196.97</v>
      </c>
    </row>
    <row r="4711" spans="1:4" x14ac:dyDescent="0.25">
      <c r="A4711" s="131">
        <v>97453</v>
      </c>
      <c r="B4711" s="131" t="s">
        <v>4643</v>
      </c>
      <c r="C4711" s="131" t="s">
        <v>15645</v>
      </c>
      <c r="D4711" s="132">
        <v>209.67</v>
      </c>
    </row>
    <row r="4712" spans="1:4" x14ac:dyDescent="0.25">
      <c r="A4712" s="131">
        <v>97454</v>
      </c>
      <c r="B4712" s="131" t="s">
        <v>4644</v>
      </c>
      <c r="C4712" s="131" t="s">
        <v>15645</v>
      </c>
      <c r="D4712" s="132">
        <v>341.35</v>
      </c>
    </row>
    <row r="4713" spans="1:4" x14ac:dyDescent="0.25">
      <c r="A4713" s="131">
        <v>97455</v>
      </c>
      <c r="B4713" s="131" t="s">
        <v>4645</v>
      </c>
      <c r="C4713" s="131" t="s">
        <v>15645</v>
      </c>
      <c r="D4713" s="132">
        <v>361.67</v>
      </c>
    </row>
    <row r="4714" spans="1:4" x14ac:dyDescent="0.25">
      <c r="A4714" s="131">
        <v>97456</v>
      </c>
      <c r="B4714" s="131" t="s">
        <v>4646</v>
      </c>
      <c r="C4714" s="131" t="s">
        <v>15645</v>
      </c>
      <c r="D4714" s="132">
        <v>785.43</v>
      </c>
    </row>
    <row r="4715" spans="1:4" x14ac:dyDescent="0.25">
      <c r="A4715" s="131">
        <v>97457</v>
      </c>
      <c r="B4715" s="131" t="s">
        <v>4647</v>
      </c>
      <c r="C4715" s="131" t="s">
        <v>15645</v>
      </c>
      <c r="D4715" s="132">
        <v>694.27</v>
      </c>
    </row>
    <row r="4716" spans="1:4" x14ac:dyDescent="0.25">
      <c r="A4716" s="131">
        <v>97458</v>
      </c>
      <c r="B4716" s="131" t="s">
        <v>4648</v>
      </c>
      <c r="C4716" s="131" t="s">
        <v>15645</v>
      </c>
      <c r="D4716" s="132">
        <v>313.77999999999997</v>
      </c>
    </row>
    <row r="4717" spans="1:4" x14ac:dyDescent="0.25">
      <c r="A4717" s="131">
        <v>97459</v>
      </c>
      <c r="B4717" s="131" t="s">
        <v>4649</v>
      </c>
      <c r="C4717" s="131" t="s">
        <v>15645</v>
      </c>
      <c r="D4717" s="132">
        <v>546.59</v>
      </c>
    </row>
    <row r="4718" spans="1:4" x14ac:dyDescent="0.25">
      <c r="A4718" s="131">
        <v>97460</v>
      </c>
      <c r="B4718" s="131" t="s">
        <v>4650</v>
      </c>
      <c r="C4718" s="131" t="s">
        <v>15645</v>
      </c>
      <c r="D4718" s="132">
        <v>846.37</v>
      </c>
    </row>
    <row r="4719" spans="1:4" x14ac:dyDescent="0.25">
      <c r="A4719" s="131">
        <v>97461</v>
      </c>
      <c r="B4719" s="131" t="s">
        <v>4651</v>
      </c>
      <c r="C4719" s="131" t="s">
        <v>15645</v>
      </c>
      <c r="D4719" s="132">
        <v>37.869999999999997</v>
      </c>
    </row>
    <row r="4720" spans="1:4" x14ac:dyDescent="0.25">
      <c r="A4720" s="131">
        <v>97462</v>
      </c>
      <c r="B4720" s="131" t="s">
        <v>4652</v>
      </c>
      <c r="C4720" s="131" t="s">
        <v>15645</v>
      </c>
      <c r="D4720" s="132">
        <v>31.35</v>
      </c>
    </row>
    <row r="4721" spans="1:4" x14ac:dyDescent="0.25">
      <c r="A4721" s="131">
        <v>97464</v>
      </c>
      <c r="B4721" s="131" t="s">
        <v>4653</v>
      </c>
      <c r="C4721" s="131" t="s">
        <v>15645</v>
      </c>
      <c r="D4721" s="132">
        <v>54.81</v>
      </c>
    </row>
    <row r="4722" spans="1:4" x14ac:dyDescent="0.25">
      <c r="A4722" s="131">
        <v>97465</v>
      </c>
      <c r="B4722" s="131" t="s">
        <v>4654</v>
      </c>
      <c r="C4722" s="131" t="s">
        <v>15645</v>
      </c>
      <c r="D4722" s="132">
        <v>65.8</v>
      </c>
    </row>
    <row r="4723" spans="1:4" x14ac:dyDescent="0.25">
      <c r="A4723" s="131">
        <v>97467</v>
      </c>
      <c r="B4723" s="131" t="s">
        <v>4655</v>
      </c>
      <c r="C4723" s="131" t="s">
        <v>15645</v>
      </c>
      <c r="D4723" s="132">
        <v>69.569999999999993</v>
      </c>
    </row>
    <row r="4724" spans="1:4" x14ac:dyDescent="0.25">
      <c r="A4724" s="131">
        <v>97468</v>
      </c>
      <c r="B4724" s="131" t="s">
        <v>4656</v>
      </c>
      <c r="C4724" s="131" t="s">
        <v>15645</v>
      </c>
      <c r="D4724" s="132">
        <v>83.65</v>
      </c>
    </row>
    <row r="4725" spans="1:4" x14ac:dyDescent="0.25">
      <c r="A4725" s="131">
        <v>97470</v>
      </c>
      <c r="B4725" s="131" t="s">
        <v>4657</v>
      </c>
      <c r="C4725" s="131" t="s">
        <v>15645</v>
      </c>
      <c r="D4725" s="132">
        <v>103.4</v>
      </c>
    </row>
    <row r="4726" spans="1:4" x14ac:dyDescent="0.25">
      <c r="A4726" s="131">
        <v>97471</v>
      </c>
      <c r="B4726" s="131" t="s">
        <v>4658</v>
      </c>
      <c r="C4726" s="131" t="s">
        <v>15645</v>
      </c>
      <c r="D4726" s="132">
        <v>125.66</v>
      </c>
    </row>
    <row r="4727" spans="1:4" x14ac:dyDescent="0.25">
      <c r="A4727" s="131">
        <v>97474</v>
      </c>
      <c r="B4727" s="131" t="s">
        <v>4659</v>
      </c>
      <c r="C4727" s="131" t="s">
        <v>15645</v>
      </c>
      <c r="D4727" s="132">
        <v>191.09</v>
      </c>
    </row>
    <row r="4728" spans="1:4" x14ac:dyDescent="0.25">
      <c r="A4728" s="131">
        <v>97475</v>
      </c>
      <c r="B4728" s="131" t="s">
        <v>4660</v>
      </c>
      <c r="C4728" s="131" t="s">
        <v>15645</v>
      </c>
      <c r="D4728" s="132">
        <v>236.09</v>
      </c>
    </row>
    <row r="4729" spans="1:4" x14ac:dyDescent="0.25">
      <c r="A4729" s="131">
        <v>97477</v>
      </c>
      <c r="B4729" s="131" t="s">
        <v>4661</v>
      </c>
      <c r="C4729" s="131" t="s">
        <v>15645</v>
      </c>
      <c r="D4729" s="132">
        <v>255.05</v>
      </c>
    </row>
    <row r="4730" spans="1:4" x14ac:dyDescent="0.25">
      <c r="A4730" s="131">
        <v>97478</v>
      </c>
      <c r="B4730" s="131" t="s">
        <v>4662</v>
      </c>
      <c r="C4730" s="131" t="s">
        <v>15645</v>
      </c>
      <c r="D4730" s="132">
        <v>315.67</v>
      </c>
    </row>
    <row r="4731" spans="1:4" x14ac:dyDescent="0.25">
      <c r="A4731" s="131">
        <v>97479</v>
      </c>
      <c r="B4731" s="131" t="s">
        <v>4663</v>
      </c>
      <c r="C4731" s="131" t="s">
        <v>15645</v>
      </c>
      <c r="D4731" s="132">
        <v>61.11</v>
      </c>
    </row>
    <row r="4732" spans="1:4" x14ac:dyDescent="0.25">
      <c r="A4732" s="131">
        <v>97480</v>
      </c>
      <c r="B4732" s="131" t="s">
        <v>4664</v>
      </c>
      <c r="C4732" s="131" t="s">
        <v>15645</v>
      </c>
      <c r="D4732" s="132">
        <v>61.11</v>
      </c>
    </row>
    <row r="4733" spans="1:4" x14ac:dyDescent="0.25">
      <c r="A4733" s="131">
        <v>97481</v>
      </c>
      <c r="B4733" s="131" t="s">
        <v>4665</v>
      </c>
      <c r="C4733" s="131" t="s">
        <v>15645</v>
      </c>
      <c r="D4733" s="132">
        <v>88.99</v>
      </c>
    </row>
    <row r="4734" spans="1:4" x14ac:dyDescent="0.25">
      <c r="A4734" s="131">
        <v>97482</v>
      </c>
      <c r="B4734" s="131" t="s">
        <v>4666</v>
      </c>
      <c r="C4734" s="131" t="s">
        <v>15645</v>
      </c>
      <c r="D4734" s="132">
        <v>88.99</v>
      </c>
    </row>
    <row r="4735" spans="1:4" x14ac:dyDescent="0.25">
      <c r="A4735" s="131">
        <v>97483</v>
      </c>
      <c r="B4735" s="131" t="s">
        <v>4667</v>
      </c>
      <c r="C4735" s="131" t="s">
        <v>15645</v>
      </c>
      <c r="D4735" s="132">
        <v>125.09</v>
      </c>
    </row>
    <row r="4736" spans="1:4" x14ac:dyDescent="0.25">
      <c r="A4736" s="131">
        <v>97484</v>
      </c>
      <c r="B4736" s="131" t="s">
        <v>4668</v>
      </c>
      <c r="C4736" s="131" t="s">
        <v>15645</v>
      </c>
      <c r="D4736" s="132">
        <v>125.09</v>
      </c>
    </row>
    <row r="4737" spans="1:4" x14ac:dyDescent="0.25">
      <c r="A4737" s="131">
        <v>97485</v>
      </c>
      <c r="B4737" s="131" t="s">
        <v>4669</v>
      </c>
      <c r="C4737" s="131" t="s">
        <v>15645</v>
      </c>
      <c r="D4737" s="132">
        <v>173.08</v>
      </c>
    </row>
    <row r="4738" spans="1:4" x14ac:dyDescent="0.25">
      <c r="A4738" s="131">
        <v>97486</v>
      </c>
      <c r="B4738" s="131" t="s">
        <v>4670</v>
      </c>
      <c r="C4738" s="131" t="s">
        <v>15645</v>
      </c>
      <c r="D4738" s="132">
        <v>185.78</v>
      </c>
    </row>
    <row r="4739" spans="1:4" x14ac:dyDescent="0.25">
      <c r="A4739" s="131">
        <v>97487</v>
      </c>
      <c r="B4739" s="131" t="s">
        <v>4671</v>
      </c>
      <c r="C4739" s="131" t="s">
        <v>15645</v>
      </c>
      <c r="D4739" s="132">
        <v>321.54000000000002</v>
      </c>
    </row>
    <row r="4740" spans="1:4" x14ac:dyDescent="0.25">
      <c r="A4740" s="131">
        <v>97488</v>
      </c>
      <c r="B4740" s="131" t="s">
        <v>4672</v>
      </c>
      <c r="C4740" s="131" t="s">
        <v>15645</v>
      </c>
      <c r="D4740" s="132">
        <v>341.86</v>
      </c>
    </row>
    <row r="4741" spans="1:4" x14ac:dyDescent="0.25">
      <c r="A4741" s="131">
        <v>97489</v>
      </c>
      <c r="B4741" s="131" t="s">
        <v>4673</v>
      </c>
      <c r="C4741" s="131" t="s">
        <v>15645</v>
      </c>
      <c r="D4741" s="132">
        <v>769.63</v>
      </c>
    </row>
    <row r="4742" spans="1:4" x14ac:dyDescent="0.25">
      <c r="A4742" s="131">
        <v>97490</v>
      </c>
      <c r="B4742" s="131" t="s">
        <v>4674</v>
      </c>
      <c r="C4742" s="131" t="s">
        <v>15645</v>
      </c>
      <c r="D4742" s="132">
        <v>678.47</v>
      </c>
    </row>
    <row r="4743" spans="1:4" x14ac:dyDescent="0.25">
      <c r="A4743" s="131">
        <v>97491</v>
      </c>
      <c r="B4743" s="131" t="s">
        <v>4675</v>
      </c>
      <c r="C4743" s="131" t="s">
        <v>15645</v>
      </c>
      <c r="D4743" s="132">
        <v>95</v>
      </c>
    </row>
    <row r="4744" spans="1:4" x14ac:dyDescent="0.25">
      <c r="A4744" s="131">
        <v>97492</v>
      </c>
      <c r="B4744" s="131" t="s">
        <v>4676</v>
      </c>
      <c r="C4744" s="131" t="s">
        <v>15645</v>
      </c>
      <c r="D4744" s="132">
        <v>139.99</v>
      </c>
    </row>
    <row r="4745" spans="1:4" x14ac:dyDescent="0.25">
      <c r="A4745" s="131">
        <v>97493</v>
      </c>
      <c r="B4745" s="131" t="s">
        <v>4677</v>
      </c>
      <c r="C4745" s="131" t="s">
        <v>15645</v>
      </c>
      <c r="D4745" s="132">
        <v>180.65</v>
      </c>
    </row>
    <row r="4746" spans="1:4" x14ac:dyDescent="0.25">
      <c r="A4746" s="131">
        <v>97494</v>
      </c>
      <c r="B4746" s="131" t="s">
        <v>4678</v>
      </c>
      <c r="C4746" s="131" t="s">
        <v>15645</v>
      </c>
      <c r="D4746" s="132">
        <v>281.87</v>
      </c>
    </row>
    <row r="4747" spans="1:4" x14ac:dyDescent="0.25">
      <c r="A4747" s="131">
        <v>97495</v>
      </c>
      <c r="B4747" s="131" t="s">
        <v>4679</v>
      </c>
      <c r="C4747" s="131" t="s">
        <v>15645</v>
      </c>
      <c r="D4747" s="132">
        <v>520.14</v>
      </c>
    </row>
    <row r="4748" spans="1:4" x14ac:dyDescent="0.25">
      <c r="A4748" s="131">
        <v>97496</v>
      </c>
      <c r="B4748" s="131" t="s">
        <v>4680</v>
      </c>
      <c r="C4748" s="131" t="s">
        <v>15645</v>
      </c>
      <c r="D4748" s="132">
        <v>825.36</v>
      </c>
    </row>
    <row r="4749" spans="1:4" x14ac:dyDescent="0.25">
      <c r="A4749" s="131">
        <v>97499</v>
      </c>
      <c r="B4749" s="131" t="s">
        <v>4681</v>
      </c>
      <c r="C4749" s="131" t="s">
        <v>15645</v>
      </c>
      <c r="D4749" s="132">
        <v>35.299999999999997</v>
      </c>
    </row>
    <row r="4750" spans="1:4" x14ac:dyDescent="0.25">
      <c r="A4750" s="131">
        <v>97500</v>
      </c>
      <c r="B4750" s="131" t="s">
        <v>4682</v>
      </c>
      <c r="C4750" s="131" t="s">
        <v>15645</v>
      </c>
      <c r="D4750" s="132">
        <v>28.78</v>
      </c>
    </row>
    <row r="4751" spans="1:4" x14ac:dyDescent="0.25">
      <c r="A4751" s="131">
        <v>97502</v>
      </c>
      <c r="B4751" s="131" t="s">
        <v>4683</v>
      </c>
      <c r="C4751" s="131" t="s">
        <v>15645</v>
      </c>
      <c r="D4751" s="132">
        <v>50.04</v>
      </c>
    </row>
    <row r="4752" spans="1:4" x14ac:dyDescent="0.25">
      <c r="A4752" s="131">
        <v>97503</v>
      </c>
      <c r="B4752" s="131" t="s">
        <v>4684</v>
      </c>
      <c r="C4752" s="131" t="s">
        <v>15645</v>
      </c>
      <c r="D4752" s="132">
        <v>61.27</v>
      </c>
    </row>
    <row r="4753" spans="1:4" x14ac:dyDescent="0.25">
      <c r="A4753" s="131">
        <v>97505</v>
      </c>
      <c r="B4753" s="131" t="s">
        <v>4685</v>
      </c>
      <c r="C4753" s="131" t="s">
        <v>15645</v>
      </c>
      <c r="D4753" s="132">
        <v>62.85</v>
      </c>
    </row>
    <row r="4754" spans="1:4" x14ac:dyDescent="0.25">
      <c r="A4754" s="131">
        <v>97506</v>
      </c>
      <c r="B4754" s="131" t="s">
        <v>4686</v>
      </c>
      <c r="C4754" s="131" t="s">
        <v>15645</v>
      </c>
      <c r="D4754" s="132">
        <v>76.930000000000007</v>
      </c>
    </row>
    <row r="4755" spans="1:4" x14ac:dyDescent="0.25">
      <c r="A4755" s="131">
        <v>97508</v>
      </c>
      <c r="B4755" s="131" t="s">
        <v>4687</v>
      </c>
      <c r="C4755" s="131" t="s">
        <v>15645</v>
      </c>
      <c r="D4755" s="132">
        <v>93.89</v>
      </c>
    </row>
    <row r="4756" spans="1:4" x14ac:dyDescent="0.25">
      <c r="A4756" s="131">
        <v>97509</v>
      </c>
      <c r="B4756" s="131" t="s">
        <v>4688</v>
      </c>
      <c r="C4756" s="131" t="s">
        <v>15645</v>
      </c>
      <c r="D4756" s="132">
        <v>116.15</v>
      </c>
    </row>
    <row r="4757" spans="1:4" x14ac:dyDescent="0.25">
      <c r="A4757" s="131">
        <v>97511</v>
      </c>
      <c r="B4757" s="131" t="s">
        <v>4689</v>
      </c>
      <c r="C4757" s="131" t="s">
        <v>15645</v>
      </c>
      <c r="D4757" s="132">
        <v>177.41</v>
      </c>
    </row>
    <row r="4758" spans="1:4" x14ac:dyDescent="0.25">
      <c r="A4758" s="131">
        <v>97512</v>
      </c>
      <c r="B4758" s="131" t="s">
        <v>4690</v>
      </c>
      <c r="C4758" s="131" t="s">
        <v>15645</v>
      </c>
      <c r="D4758" s="132">
        <v>222.41</v>
      </c>
    </row>
    <row r="4759" spans="1:4" x14ac:dyDescent="0.25">
      <c r="A4759" s="131">
        <v>97514</v>
      </c>
      <c r="B4759" s="131" t="s">
        <v>4691</v>
      </c>
      <c r="C4759" s="131" t="s">
        <v>15645</v>
      </c>
      <c r="D4759" s="132">
        <v>237.06</v>
      </c>
    </row>
    <row r="4760" spans="1:4" x14ac:dyDescent="0.25">
      <c r="A4760" s="131">
        <v>97515</v>
      </c>
      <c r="B4760" s="131" t="s">
        <v>4692</v>
      </c>
      <c r="C4760" s="131" t="s">
        <v>15645</v>
      </c>
      <c r="D4760" s="132">
        <v>297.68</v>
      </c>
    </row>
    <row r="4761" spans="1:4" x14ac:dyDescent="0.25">
      <c r="A4761" s="131">
        <v>97517</v>
      </c>
      <c r="B4761" s="131" t="s">
        <v>4693</v>
      </c>
      <c r="C4761" s="131" t="s">
        <v>15645</v>
      </c>
      <c r="D4761" s="132">
        <v>57.26</v>
      </c>
    </row>
    <row r="4762" spans="1:4" x14ac:dyDescent="0.25">
      <c r="A4762" s="131">
        <v>97518</v>
      </c>
      <c r="B4762" s="131" t="s">
        <v>4694</v>
      </c>
      <c r="C4762" s="131" t="s">
        <v>15645</v>
      </c>
      <c r="D4762" s="132">
        <v>57.26</v>
      </c>
    </row>
    <row r="4763" spans="1:4" x14ac:dyDescent="0.25">
      <c r="A4763" s="131">
        <v>97519</v>
      </c>
      <c r="B4763" s="131" t="s">
        <v>4695</v>
      </c>
      <c r="C4763" s="131" t="s">
        <v>15645</v>
      </c>
      <c r="D4763" s="132">
        <v>82.19</v>
      </c>
    </row>
    <row r="4764" spans="1:4" x14ac:dyDescent="0.25">
      <c r="A4764" s="131">
        <v>97520</v>
      </c>
      <c r="B4764" s="131" t="s">
        <v>4696</v>
      </c>
      <c r="C4764" s="131" t="s">
        <v>15645</v>
      </c>
      <c r="D4764" s="132">
        <v>82.19</v>
      </c>
    </row>
    <row r="4765" spans="1:4" x14ac:dyDescent="0.25">
      <c r="A4765" s="131">
        <v>97521</v>
      </c>
      <c r="B4765" s="131" t="s">
        <v>4697</v>
      </c>
      <c r="C4765" s="131" t="s">
        <v>15645</v>
      </c>
      <c r="D4765" s="132">
        <v>114.96</v>
      </c>
    </row>
    <row r="4766" spans="1:4" x14ac:dyDescent="0.25">
      <c r="A4766" s="131">
        <v>97522</v>
      </c>
      <c r="B4766" s="131" t="s">
        <v>4698</v>
      </c>
      <c r="C4766" s="131" t="s">
        <v>15645</v>
      </c>
      <c r="D4766" s="132">
        <v>114.96</v>
      </c>
    </row>
    <row r="4767" spans="1:4" x14ac:dyDescent="0.25">
      <c r="A4767" s="131">
        <v>97523</v>
      </c>
      <c r="B4767" s="131" t="s">
        <v>4699</v>
      </c>
      <c r="C4767" s="131" t="s">
        <v>15645</v>
      </c>
      <c r="D4767" s="132">
        <v>158.79</v>
      </c>
    </row>
    <row r="4768" spans="1:4" x14ac:dyDescent="0.25">
      <c r="A4768" s="131">
        <v>97524</v>
      </c>
      <c r="B4768" s="131" t="s">
        <v>4700</v>
      </c>
      <c r="C4768" s="131" t="s">
        <v>15645</v>
      </c>
      <c r="D4768" s="132">
        <v>171.49</v>
      </c>
    </row>
    <row r="4769" spans="1:4" x14ac:dyDescent="0.25">
      <c r="A4769" s="131">
        <v>97525</v>
      </c>
      <c r="B4769" s="131" t="s">
        <v>4701</v>
      </c>
      <c r="C4769" s="131" t="s">
        <v>15645</v>
      </c>
      <c r="D4769" s="132">
        <v>300.92</v>
      </c>
    </row>
    <row r="4770" spans="1:4" x14ac:dyDescent="0.25">
      <c r="A4770" s="131">
        <v>97526</v>
      </c>
      <c r="B4770" s="131" t="s">
        <v>4702</v>
      </c>
      <c r="C4770" s="131" t="s">
        <v>15645</v>
      </c>
      <c r="D4770" s="132">
        <v>321.24</v>
      </c>
    </row>
    <row r="4771" spans="1:4" x14ac:dyDescent="0.25">
      <c r="A4771" s="131">
        <v>97527</v>
      </c>
      <c r="B4771" s="131" t="s">
        <v>4703</v>
      </c>
      <c r="C4771" s="131" t="s">
        <v>15645</v>
      </c>
      <c r="D4771" s="132">
        <v>742.71</v>
      </c>
    </row>
    <row r="4772" spans="1:4" x14ac:dyDescent="0.25">
      <c r="A4772" s="131">
        <v>97528</v>
      </c>
      <c r="B4772" s="131" t="s">
        <v>4704</v>
      </c>
      <c r="C4772" s="131" t="s">
        <v>15645</v>
      </c>
      <c r="D4772" s="132">
        <v>651.54999999999995</v>
      </c>
    </row>
    <row r="4773" spans="1:4" x14ac:dyDescent="0.25">
      <c r="A4773" s="131">
        <v>97529</v>
      </c>
      <c r="B4773" s="131" t="s">
        <v>4705</v>
      </c>
      <c r="C4773" s="131" t="s">
        <v>15645</v>
      </c>
      <c r="D4773" s="132">
        <v>89.92</v>
      </c>
    </row>
    <row r="4774" spans="1:4" x14ac:dyDescent="0.25">
      <c r="A4774" s="131">
        <v>97530</v>
      </c>
      <c r="B4774" s="131" t="s">
        <v>4706</v>
      </c>
      <c r="C4774" s="131" t="s">
        <v>15645</v>
      </c>
      <c r="D4774" s="132">
        <v>130.91999999999999</v>
      </c>
    </row>
    <row r="4775" spans="1:4" x14ac:dyDescent="0.25">
      <c r="A4775" s="131">
        <v>97531</v>
      </c>
      <c r="B4775" s="131" t="s">
        <v>4707</v>
      </c>
      <c r="C4775" s="131" t="s">
        <v>15645</v>
      </c>
      <c r="D4775" s="132">
        <v>167.12</v>
      </c>
    </row>
    <row r="4776" spans="1:4" x14ac:dyDescent="0.25">
      <c r="A4776" s="131">
        <v>97532</v>
      </c>
      <c r="B4776" s="131" t="s">
        <v>4708</v>
      </c>
      <c r="C4776" s="131" t="s">
        <v>15645</v>
      </c>
      <c r="D4776" s="132">
        <v>262.82</v>
      </c>
    </row>
    <row r="4777" spans="1:4" x14ac:dyDescent="0.25">
      <c r="A4777" s="131">
        <v>97533</v>
      </c>
      <c r="B4777" s="131" t="s">
        <v>4709</v>
      </c>
      <c r="C4777" s="131" t="s">
        <v>15645</v>
      </c>
      <c r="D4777" s="132">
        <v>496.7</v>
      </c>
    </row>
    <row r="4778" spans="1:4" x14ac:dyDescent="0.25">
      <c r="A4778" s="131">
        <v>97534</v>
      </c>
      <c r="B4778" s="131" t="s">
        <v>4710</v>
      </c>
      <c r="C4778" s="131" t="s">
        <v>15645</v>
      </c>
      <c r="D4778" s="132">
        <v>789.45</v>
      </c>
    </row>
    <row r="4779" spans="1:4" x14ac:dyDescent="0.25">
      <c r="A4779" s="131">
        <v>97537</v>
      </c>
      <c r="B4779" s="131" t="s">
        <v>4711</v>
      </c>
      <c r="C4779" s="131" t="s">
        <v>15645</v>
      </c>
      <c r="D4779" s="132">
        <v>26.08</v>
      </c>
    </row>
    <row r="4780" spans="1:4" x14ac:dyDescent="0.25">
      <c r="A4780" s="131">
        <v>97540</v>
      </c>
      <c r="B4780" s="131" t="s">
        <v>4712</v>
      </c>
      <c r="C4780" s="131" t="s">
        <v>15645</v>
      </c>
      <c r="D4780" s="132">
        <v>34.520000000000003</v>
      </c>
    </row>
    <row r="4781" spans="1:4" x14ac:dyDescent="0.25">
      <c r="A4781" s="131">
        <v>97541</v>
      </c>
      <c r="B4781" s="131" t="s">
        <v>4713</v>
      </c>
      <c r="C4781" s="131" t="s">
        <v>15645</v>
      </c>
      <c r="D4781" s="132">
        <v>29.1</v>
      </c>
    </row>
    <row r="4782" spans="1:4" x14ac:dyDescent="0.25">
      <c r="A4782" s="131">
        <v>97543</v>
      </c>
      <c r="B4782" s="131" t="s">
        <v>4714</v>
      </c>
      <c r="C4782" s="131" t="s">
        <v>15645</v>
      </c>
      <c r="D4782" s="132">
        <v>55.35</v>
      </c>
    </row>
    <row r="4783" spans="1:4" x14ac:dyDescent="0.25">
      <c r="A4783" s="131">
        <v>97544</v>
      </c>
      <c r="B4783" s="131" t="s">
        <v>4715</v>
      </c>
      <c r="C4783" s="131" t="s">
        <v>15645</v>
      </c>
      <c r="D4783" s="132">
        <v>48.83</v>
      </c>
    </row>
    <row r="4784" spans="1:4" x14ac:dyDescent="0.25">
      <c r="A4784" s="131">
        <v>97546</v>
      </c>
      <c r="B4784" s="131" t="s">
        <v>4716</v>
      </c>
      <c r="C4784" s="131" t="s">
        <v>15645</v>
      </c>
      <c r="D4784" s="132">
        <v>36.26</v>
      </c>
    </row>
    <row r="4785" spans="1:4" x14ac:dyDescent="0.25">
      <c r="A4785" s="131">
        <v>97547</v>
      </c>
      <c r="B4785" s="131" t="s">
        <v>4717</v>
      </c>
      <c r="C4785" s="131" t="s">
        <v>15645</v>
      </c>
      <c r="D4785" s="132">
        <v>36.26</v>
      </c>
    </row>
    <row r="4786" spans="1:4" x14ac:dyDescent="0.25">
      <c r="A4786" s="131">
        <v>97548</v>
      </c>
      <c r="B4786" s="131" t="s">
        <v>4718</v>
      </c>
      <c r="C4786" s="131" t="s">
        <v>15645</v>
      </c>
      <c r="D4786" s="132">
        <v>53.26</v>
      </c>
    </row>
    <row r="4787" spans="1:4" x14ac:dyDescent="0.25">
      <c r="A4787" s="131">
        <v>97549</v>
      </c>
      <c r="B4787" s="131" t="s">
        <v>4719</v>
      </c>
      <c r="C4787" s="131" t="s">
        <v>15645</v>
      </c>
      <c r="D4787" s="132">
        <v>53.26</v>
      </c>
    </row>
    <row r="4788" spans="1:4" x14ac:dyDescent="0.25">
      <c r="A4788" s="131">
        <v>97550</v>
      </c>
      <c r="B4788" s="131" t="s">
        <v>4720</v>
      </c>
      <c r="C4788" s="131" t="s">
        <v>15645</v>
      </c>
      <c r="D4788" s="132">
        <v>87.34</v>
      </c>
    </row>
    <row r="4789" spans="1:4" x14ac:dyDescent="0.25">
      <c r="A4789" s="131">
        <v>97551</v>
      </c>
      <c r="B4789" s="131" t="s">
        <v>4721</v>
      </c>
      <c r="C4789" s="131" t="s">
        <v>15645</v>
      </c>
      <c r="D4789" s="132">
        <v>87.34</v>
      </c>
    </row>
    <row r="4790" spans="1:4" x14ac:dyDescent="0.25">
      <c r="A4790" s="131">
        <v>97552</v>
      </c>
      <c r="B4790" s="131" t="s">
        <v>4722</v>
      </c>
      <c r="C4790" s="131" t="s">
        <v>15645</v>
      </c>
      <c r="D4790" s="132">
        <v>53.12</v>
      </c>
    </row>
    <row r="4791" spans="1:4" x14ac:dyDescent="0.25">
      <c r="A4791" s="131">
        <v>97553</v>
      </c>
      <c r="B4791" s="131" t="s">
        <v>4723</v>
      </c>
      <c r="C4791" s="131" t="s">
        <v>15645</v>
      </c>
      <c r="D4791" s="132">
        <v>75.75</v>
      </c>
    </row>
    <row r="4792" spans="1:4" x14ac:dyDescent="0.25">
      <c r="A4792" s="131">
        <v>97554</v>
      </c>
      <c r="B4792" s="131" t="s">
        <v>4724</v>
      </c>
      <c r="C4792" s="131" t="s">
        <v>15645</v>
      </c>
      <c r="D4792" s="132">
        <v>130.07</v>
      </c>
    </row>
    <row r="4793" spans="1:4" x14ac:dyDescent="0.25">
      <c r="A4793" s="131">
        <v>98602</v>
      </c>
      <c r="B4793" s="131" t="s">
        <v>14423</v>
      </c>
      <c r="C4793" s="131" t="s">
        <v>15645</v>
      </c>
      <c r="D4793" s="132">
        <v>17.16</v>
      </c>
    </row>
    <row r="4794" spans="1:4" x14ac:dyDescent="0.25">
      <c r="A4794" s="131">
        <v>103805</v>
      </c>
      <c r="B4794" s="131" t="s">
        <v>14424</v>
      </c>
      <c r="C4794" s="131" t="s">
        <v>15645</v>
      </c>
      <c r="D4794" s="132">
        <v>17.43</v>
      </c>
    </row>
    <row r="4795" spans="1:4" x14ac:dyDescent="0.25">
      <c r="A4795" s="131">
        <v>103806</v>
      </c>
      <c r="B4795" s="131" t="s">
        <v>14425</v>
      </c>
      <c r="C4795" s="131" t="s">
        <v>15645</v>
      </c>
      <c r="D4795" s="132">
        <v>17.399999999999999</v>
      </c>
    </row>
    <row r="4796" spans="1:4" x14ac:dyDescent="0.25">
      <c r="A4796" s="131">
        <v>103807</v>
      </c>
      <c r="B4796" s="131" t="s">
        <v>14426</v>
      </c>
      <c r="C4796" s="131" t="s">
        <v>15645</v>
      </c>
      <c r="D4796" s="132">
        <v>21.03</v>
      </c>
    </row>
    <row r="4797" spans="1:4" x14ac:dyDescent="0.25">
      <c r="A4797" s="131">
        <v>103808</v>
      </c>
      <c r="B4797" s="131" t="s">
        <v>14427</v>
      </c>
      <c r="C4797" s="131" t="s">
        <v>15645</v>
      </c>
      <c r="D4797" s="132">
        <v>32.549999999999997</v>
      </c>
    </row>
    <row r="4798" spans="1:4" x14ac:dyDescent="0.25">
      <c r="A4798" s="131">
        <v>103809</v>
      </c>
      <c r="B4798" s="131" t="s">
        <v>14428</v>
      </c>
      <c r="C4798" s="131" t="s">
        <v>15645</v>
      </c>
      <c r="D4798" s="132">
        <v>32.270000000000003</v>
      </c>
    </row>
    <row r="4799" spans="1:4" x14ac:dyDescent="0.25">
      <c r="A4799" s="131">
        <v>103810</v>
      </c>
      <c r="B4799" s="131" t="s">
        <v>14429</v>
      </c>
      <c r="C4799" s="131" t="s">
        <v>15645</v>
      </c>
      <c r="D4799" s="132">
        <v>32.409999999999997</v>
      </c>
    </row>
    <row r="4800" spans="1:4" x14ac:dyDescent="0.25">
      <c r="A4800" s="131">
        <v>103811</v>
      </c>
      <c r="B4800" s="131" t="s">
        <v>14430</v>
      </c>
      <c r="C4800" s="131" t="s">
        <v>15645</v>
      </c>
      <c r="D4800" s="132">
        <v>35.74</v>
      </c>
    </row>
    <row r="4801" spans="1:4" x14ac:dyDescent="0.25">
      <c r="A4801" s="131">
        <v>103812</v>
      </c>
      <c r="B4801" s="131" t="s">
        <v>14431</v>
      </c>
      <c r="C4801" s="131" t="s">
        <v>15645</v>
      </c>
      <c r="D4801" s="132">
        <v>48.1</v>
      </c>
    </row>
    <row r="4802" spans="1:4" x14ac:dyDescent="0.25">
      <c r="A4802" s="131">
        <v>103813</v>
      </c>
      <c r="B4802" s="131" t="s">
        <v>14432</v>
      </c>
      <c r="C4802" s="131" t="s">
        <v>15645</v>
      </c>
      <c r="D4802" s="132">
        <v>46.43</v>
      </c>
    </row>
    <row r="4803" spans="1:4" x14ac:dyDescent="0.25">
      <c r="A4803" s="131">
        <v>103814</v>
      </c>
      <c r="B4803" s="131" t="s">
        <v>14433</v>
      </c>
      <c r="C4803" s="131" t="s">
        <v>15645</v>
      </c>
      <c r="D4803" s="132">
        <v>11.4</v>
      </c>
    </row>
    <row r="4804" spans="1:4" x14ac:dyDescent="0.25">
      <c r="A4804" s="131">
        <v>103815</v>
      </c>
      <c r="B4804" s="131" t="s">
        <v>14434</v>
      </c>
      <c r="C4804" s="131" t="s">
        <v>15645</v>
      </c>
      <c r="D4804" s="132">
        <v>11.43</v>
      </c>
    </row>
    <row r="4805" spans="1:4" x14ac:dyDescent="0.25">
      <c r="A4805" s="131">
        <v>103816</v>
      </c>
      <c r="B4805" s="131" t="s">
        <v>14435</v>
      </c>
      <c r="C4805" s="131" t="s">
        <v>15645</v>
      </c>
      <c r="D4805" s="132">
        <v>25.91</v>
      </c>
    </row>
    <row r="4806" spans="1:4" x14ac:dyDescent="0.25">
      <c r="A4806" s="131">
        <v>103817</v>
      </c>
      <c r="B4806" s="131" t="s">
        <v>14436</v>
      </c>
      <c r="C4806" s="131" t="s">
        <v>15645</v>
      </c>
      <c r="D4806" s="132">
        <v>428.42</v>
      </c>
    </row>
    <row r="4807" spans="1:4" x14ac:dyDescent="0.25">
      <c r="A4807" s="131">
        <v>103818</v>
      </c>
      <c r="B4807" s="131" t="s">
        <v>14437</v>
      </c>
      <c r="C4807" s="131" t="s">
        <v>15645</v>
      </c>
      <c r="D4807" s="132">
        <v>19.190000000000001</v>
      </c>
    </row>
    <row r="4808" spans="1:4" x14ac:dyDescent="0.25">
      <c r="A4808" s="131">
        <v>103819</v>
      </c>
      <c r="B4808" s="131" t="s">
        <v>14438</v>
      </c>
      <c r="C4808" s="131" t="s">
        <v>15645</v>
      </c>
      <c r="D4808" s="132">
        <v>20.13</v>
      </c>
    </row>
    <row r="4809" spans="1:4" x14ac:dyDescent="0.25">
      <c r="A4809" s="131">
        <v>103820</v>
      </c>
      <c r="B4809" s="131" t="s">
        <v>14439</v>
      </c>
      <c r="C4809" s="131" t="s">
        <v>15645</v>
      </c>
      <c r="D4809" s="132">
        <v>21.38</v>
      </c>
    </row>
    <row r="4810" spans="1:4" x14ac:dyDescent="0.25">
      <c r="A4810" s="131">
        <v>103821</v>
      </c>
      <c r="B4810" s="131" t="s">
        <v>14440</v>
      </c>
      <c r="C4810" s="131" t="s">
        <v>15645</v>
      </c>
      <c r="D4810" s="132">
        <v>501.78</v>
      </c>
    </row>
    <row r="4811" spans="1:4" x14ac:dyDescent="0.25">
      <c r="A4811" s="131">
        <v>103822</v>
      </c>
      <c r="B4811" s="131" t="s">
        <v>14441</v>
      </c>
      <c r="C4811" s="131" t="s">
        <v>15645</v>
      </c>
      <c r="D4811" s="132">
        <v>53.19</v>
      </c>
    </row>
    <row r="4812" spans="1:4" x14ac:dyDescent="0.25">
      <c r="A4812" s="131">
        <v>103823</v>
      </c>
      <c r="B4812" s="131" t="s">
        <v>14442</v>
      </c>
      <c r="C4812" s="131" t="s">
        <v>15645</v>
      </c>
      <c r="D4812" s="132">
        <v>17.41</v>
      </c>
    </row>
    <row r="4813" spans="1:4" x14ac:dyDescent="0.25">
      <c r="A4813" s="131">
        <v>103824</v>
      </c>
      <c r="B4813" s="131" t="s">
        <v>14443</v>
      </c>
      <c r="C4813" s="131" t="s">
        <v>15645</v>
      </c>
      <c r="D4813" s="132">
        <v>22.48</v>
      </c>
    </row>
    <row r="4814" spans="1:4" x14ac:dyDescent="0.25">
      <c r="A4814" s="131">
        <v>103825</v>
      </c>
      <c r="B4814" s="131" t="s">
        <v>14444</v>
      </c>
      <c r="C4814" s="131" t="s">
        <v>15645</v>
      </c>
      <c r="D4814" s="132">
        <v>26.61</v>
      </c>
    </row>
    <row r="4815" spans="1:4" x14ac:dyDescent="0.25">
      <c r="A4815" s="131">
        <v>103826</v>
      </c>
      <c r="B4815" s="131" t="s">
        <v>14445</v>
      </c>
      <c r="C4815" s="131" t="s">
        <v>15645</v>
      </c>
      <c r="D4815" s="132">
        <v>30.21</v>
      </c>
    </row>
    <row r="4816" spans="1:4" x14ac:dyDescent="0.25">
      <c r="A4816" s="131">
        <v>103827</v>
      </c>
      <c r="B4816" s="131" t="s">
        <v>14446</v>
      </c>
      <c r="C4816" s="131" t="s">
        <v>15645</v>
      </c>
      <c r="D4816" s="132">
        <v>30.21</v>
      </c>
    </row>
    <row r="4817" spans="1:4" x14ac:dyDescent="0.25">
      <c r="A4817" s="131">
        <v>103828</v>
      </c>
      <c r="B4817" s="131" t="s">
        <v>14447</v>
      </c>
      <c r="C4817" s="131" t="s">
        <v>15645</v>
      </c>
      <c r="D4817" s="132">
        <v>88.71</v>
      </c>
    </row>
    <row r="4818" spans="1:4" x14ac:dyDescent="0.25">
      <c r="A4818" s="131">
        <v>103829</v>
      </c>
      <c r="B4818" s="131" t="s">
        <v>14448</v>
      </c>
      <c r="C4818" s="131" t="s">
        <v>15645</v>
      </c>
      <c r="D4818" s="132">
        <v>554.51</v>
      </c>
    </row>
    <row r="4819" spans="1:4" x14ac:dyDescent="0.25">
      <c r="A4819" s="131">
        <v>103830</v>
      </c>
      <c r="B4819" s="131" t="s">
        <v>14449</v>
      </c>
      <c r="C4819" s="131" t="s">
        <v>15645</v>
      </c>
      <c r="D4819" s="132">
        <v>34.86</v>
      </c>
    </row>
    <row r="4820" spans="1:4" x14ac:dyDescent="0.25">
      <c r="A4820" s="131">
        <v>103831</v>
      </c>
      <c r="B4820" s="131" t="s">
        <v>14450</v>
      </c>
      <c r="C4820" s="131" t="s">
        <v>15645</v>
      </c>
      <c r="D4820" s="132">
        <v>25.99</v>
      </c>
    </row>
    <row r="4821" spans="1:4" x14ac:dyDescent="0.25">
      <c r="A4821" s="131">
        <v>103832</v>
      </c>
      <c r="B4821" s="131" t="s">
        <v>14451</v>
      </c>
      <c r="C4821" s="131" t="s">
        <v>15645</v>
      </c>
      <c r="D4821" s="132">
        <v>23.55</v>
      </c>
    </row>
    <row r="4822" spans="1:4" x14ac:dyDescent="0.25">
      <c r="A4822" s="131">
        <v>103833</v>
      </c>
      <c r="B4822" s="131" t="s">
        <v>14452</v>
      </c>
      <c r="C4822" s="131" t="s">
        <v>15645</v>
      </c>
      <c r="D4822" s="132">
        <v>43.15</v>
      </c>
    </row>
    <row r="4823" spans="1:4" x14ac:dyDescent="0.25">
      <c r="A4823" s="131">
        <v>103834</v>
      </c>
      <c r="B4823" s="131" t="s">
        <v>14453</v>
      </c>
      <c r="C4823" s="131" t="s">
        <v>15645</v>
      </c>
      <c r="D4823" s="132">
        <v>62.58</v>
      </c>
    </row>
    <row r="4824" spans="1:4" x14ac:dyDescent="0.25">
      <c r="A4824" s="131">
        <v>103838</v>
      </c>
      <c r="B4824" s="131" t="s">
        <v>14454</v>
      </c>
      <c r="C4824" s="131" t="s">
        <v>15645</v>
      </c>
      <c r="D4824" s="132">
        <v>16.739999999999998</v>
      </c>
    </row>
    <row r="4825" spans="1:4" x14ac:dyDescent="0.25">
      <c r="A4825" s="131">
        <v>103839</v>
      </c>
      <c r="B4825" s="131" t="s">
        <v>14455</v>
      </c>
      <c r="C4825" s="131" t="s">
        <v>15645</v>
      </c>
      <c r="D4825" s="132">
        <v>16.71</v>
      </c>
    </row>
    <row r="4826" spans="1:4" x14ac:dyDescent="0.25">
      <c r="A4826" s="131">
        <v>103840</v>
      </c>
      <c r="B4826" s="131" t="s">
        <v>14456</v>
      </c>
      <c r="C4826" s="131" t="s">
        <v>15645</v>
      </c>
      <c r="D4826" s="132">
        <v>20.68</v>
      </c>
    </row>
    <row r="4827" spans="1:4" x14ac:dyDescent="0.25">
      <c r="A4827" s="131">
        <v>103841</v>
      </c>
      <c r="B4827" s="131" t="s">
        <v>14457</v>
      </c>
      <c r="C4827" s="131" t="s">
        <v>15645</v>
      </c>
      <c r="D4827" s="132">
        <v>27.14</v>
      </c>
    </row>
    <row r="4828" spans="1:4" x14ac:dyDescent="0.25">
      <c r="A4828" s="131">
        <v>103842</v>
      </c>
      <c r="B4828" s="131" t="s">
        <v>14458</v>
      </c>
      <c r="C4828" s="131" t="s">
        <v>15645</v>
      </c>
      <c r="D4828" s="132">
        <v>26.86</v>
      </c>
    </row>
    <row r="4829" spans="1:4" x14ac:dyDescent="0.25">
      <c r="A4829" s="131">
        <v>103843</v>
      </c>
      <c r="B4829" s="131" t="s">
        <v>14459</v>
      </c>
      <c r="C4829" s="131" t="s">
        <v>15645</v>
      </c>
      <c r="D4829" s="132">
        <v>29.7</v>
      </c>
    </row>
    <row r="4830" spans="1:4" x14ac:dyDescent="0.25">
      <c r="A4830" s="131">
        <v>103844</v>
      </c>
      <c r="B4830" s="131" t="s">
        <v>14460</v>
      </c>
      <c r="C4830" s="131" t="s">
        <v>15645</v>
      </c>
      <c r="D4830" s="132">
        <v>33.03</v>
      </c>
    </row>
    <row r="4831" spans="1:4" x14ac:dyDescent="0.25">
      <c r="A4831" s="131">
        <v>103845</v>
      </c>
      <c r="B4831" s="131" t="s">
        <v>14461</v>
      </c>
      <c r="C4831" s="131" t="s">
        <v>15645</v>
      </c>
      <c r="D4831" s="132">
        <v>38.630000000000003</v>
      </c>
    </row>
    <row r="4832" spans="1:4" x14ac:dyDescent="0.25">
      <c r="A4832" s="131">
        <v>103846</v>
      </c>
      <c r="B4832" s="131" t="s">
        <v>14462</v>
      </c>
      <c r="C4832" s="131" t="s">
        <v>15645</v>
      </c>
      <c r="D4832" s="132">
        <v>36.96</v>
      </c>
    </row>
    <row r="4833" spans="1:4" x14ac:dyDescent="0.25">
      <c r="A4833" s="131">
        <v>103847</v>
      </c>
      <c r="B4833" s="131" t="s">
        <v>14463</v>
      </c>
      <c r="C4833" s="131" t="s">
        <v>15645</v>
      </c>
      <c r="D4833" s="132">
        <v>10.93</v>
      </c>
    </row>
    <row r="4834" spans="1:4" x14ac:dyDescent="0.25">
      <c r="A4834" s="131">
        <v>103848</v>
      </c>
      <c r="B4834" s="131" t="s">
        <v>14464</v>
      </c>
      <c r="C4834" s="131" t="s">
        <v>15645</v>
      </c>
      <c r="D4834" s="132">
        <v>10.96</v>
      </c>
    </row>
    <row r="4835" spans="1:4" x14ac:dyDescent="0.25">
      <c r="A4835" s="131">
        <v>103849</v>
      </c>
      <c r="B4835" s="131" t="s">
        <v>14465</v>
      </c>
      <c r="C4835" s="131" t="s">
        <v>15645</v>
      </c>
      <c r="D4835" s="132">
        <v>25.44</v>
      </c>
    </row>
    <row r="4836" spans="1:4" x14ac:dyDescent="0.25">
      <c r="A4836" s="131">
        <v>103850</v>
      </c>
      <c r="B4836" s="131" t="s">
        <v>14466</v>
      </c>
      <c r="C4836" s="131" t="s">
        <v>15645</v>
      </c>
      <c r="D4836" s="132">
        <v>427.95</v>
      </c>
    </row>
    <row r="4837" spans="1:4" x14ac:dyDescent="0.25">
      <c r="A4837" s="131">
        <v>103851</v>
      </c>
      <c r="B4837" s="131" t="s">
        <v>14467</v>
      </c>
      <c r="C4837" s="131" t="s">
        <v>15645</v>
      </c>
      <c r="D4837" s="132">
        <v>18.96</v>
      </c>
    </row>
    <row r="4838" spans="1:4" x14ac:dyDescent="0.25">
      <c r="A4838" s="131">
        <v>103852</v>
      </c>
      <c r="B4838" s="131" t="s">
        <v>14468</v>
      </c>
      <c r="C4838" s="131" t="s">
        <v>15645</v>
      </c>
      <c r="D4838" s="132">
        <v>16.489999999999998</v>
      </c>
    </row>
    <row r="4839" spans="1:4" x14ac:dyDescent="0.25">
      <c r="A4839" s="131">
        <v>103853</v>
      </c>
      <c r="B4839" s="131" t="s">
        <v>14469</v>
      </c>
      <c r="C4839" s="131" t="s">
        <v>15645</v>
      </c>
      <c r="D4839" s="132">
        <v>17.739999999999998</v>
      </c>
    </row>
    <row r="4840" spans="1:4" x14ac:dyDescent="0.25">
      <c r="A4840" s="131">
        <v>103854</v>
      </c>
      <c r="B4840" s="131" t="s">
        <v>14470</v>
      </c>
      <c r="C4840" s="131" t="s">
        <v>15645</v>
      </c>
      <c r="D4840" s="132">
        <v>498.14</v>
      </c>
    </row>
    <row r="4841" spans="1:4" x14ac:dyDescent="0.25">
      <c r="A4841" s="131">
        <v>103855</v>
      </c>
      <c r="B4841" s="131" t="s">
        <v>14471</v>
      </c>
      <c r="C4841" s="131" t="s">
        <v>15645</v>
      </c>
      <c r="D4841" s="132">
        <v>49.55</v>
      </c>
    </row>
    <row r="4842" spans="1:4" x14ac:dyDescent="0.25">
      <c r="A4842" s="131">
        <v>103856</v>
      </c>
      <c r="B4842" s="131" t="s">
        <v>14472</v>
      </c>
      <c r="C4842" s="131" t="s">
        <v>15645</v>
      </c>
      <c r="D4842" s="132">
        <v>15.47</v>
      </c>
    </row>
    <row r="4843" spans="1:4" x14ac:dyDescent="0.25">
      <c r="A4843" s="131">
        <v>103857</v>
      </c>
      <c r="B4843" s="131" t="s">
        <v>14473</v>
      </c>
      <c r="C4843" s="131" t="s">
        <v>15645</v>
      </c>
      <c r="D4843" s="132">
        <v>20.67</v>
      </c>
    </row>
    <row r="4844" spans="1:4" x14ac:dyDescent="0.25">
      <c r="A4844" s="131">
        <v>103858</v>
      </c>
      <c r="B4844" s="131" t="s">
        <v>14474</v>
      </c>
      <c r="C4844" s="131" t="s">
        <v>15645</v>
      </c>
      <c r="D4844" s="132">
        <v>24.8</v>
      </c>
    </row>
    <row r="4845" spans="1:4" x14ac:dyDescent="0.25">
      <c r="A4845" s="131">
        <v>103859</v>
      </c>
      <c r="B4845" s="131" t="s">
        <v>14475</v>
      </c>
      <c r="C4845" s="131" t="s">
        <v>15645</v>
      </c>
      <c r="D4845" s="132">
        <v>24.31</v>
      </c>
    </row>
    <row r="4846" spans="1:4" x14ac:dyDescent="0.25">
      <c r="A4846" s="131">
        <v>103860</v>
      </c>
      <c r="B4846" s="131" t="s">
        <v>14476</v>
      </c>
      <c r="C4846" s="131" t="s">
        <v>15645</v>
      </c>
      <c r="D4846" s="132">
        <v>24.31</v>
      </c>
    </row>
    <row r="4847" spans="1:4" x14ac:dyDescent="0.25">
      <c r="A4847" s="131">
        <v>103861</v>
      </c>
      <c r="B4847" s="131" t="s">
        <v>14477</v>
      </c>
      <c r="C4847" s="131" t="s">
        <v>15645</v>
      </c>
      <c r="D4847" s="132">
        <v>82.81</v>
      </c>
    </row>
    <row r="4848" spans="1:4" x14ac:dyDescent="0.25">
      <c r="A4848" s="131">
        <v>103862</v>
      </c>
      <c r="B4848" s="131" t="s">
        <v>14478</v>
      </c>
      <c r="C4848" s="131" t="s">
        <v>15645</v>
      </c>
      <c r="D4848" s="132">
        <v>548.61</v>
      </c>
    </row>
    <row r="4849" spans="1:4" x14ac:dyDescent="0.25">
      <c r="A4849" s="131">
        <v>103863</v>
      </c>
      <c r="B4849" s="131" t="s">
        <v>14479</v>
      </c>
      <c r="C4849" s="131" t="s">
        <v>15645</v>
      </c>
      <c r="D4849" s="132">
        <v>31.9</v>
      </c>
    </row>
    <row r="4850" spans="1:4" x14ac:dyDescent="0.25">
      <c r="A4850" s="131">
        <v>103864</v>
      </c>
      <c r="B4850" s="131" t="s">
        <v>14480</v>
      </c>
      <c r="C4850" s="131" t="s">
        <v>15645</v>
      </c>
      <c r="D4850" s="132">
        <v>21.11</v>
      </c>
    </row>
    <row r="4851" spans="1:4" x14ac:dyDescent="0.25">
      <c r="A4851" s="131">
        <v>103865</v>
      </c>
      <c r="B4851" s="131" t="s">
        <v>14481</v>
      </c>
      <c r="C4851" s="131" t="s">
        <v>15645</v>
      </c>
      <c r="D4851" s="132">
        <v>22.62</v>
      </c>
    </row>
    <row r="4852" spans="1:4" x14ac:dyDescent="0.25">
      <c r="A4852" s="131">
        <v>103866</v>
      </c>
      <c r="B4852" s="131" t="s">
        <v>14482</v>
      </c>
      <c r="C4852" s="131" t="s">
        <v>15645</v>
      </c>
      <c r="D4852" s="132">
        <v>35.909999999999997</v>
      </c>
    </row>
    <row r="4853" spans="1:4" x14ac:dyDescent="0.25">
      <c r="A4853" s="131">
        <v>103867</v>
      </c>
      <c r="B4853" s="131" t="s">
        <v>14483</v>
      </c>
      <c r="C4853" s="131" t="s">
        <v>15645</v>
      </c>
      <c r="D4853" s="132">
        <v>49.92</v>
      </c>
    </row>
    <row r="4854" spans="1:4" x14ac:dyDescent="0.25">
      <c r="A4854" s="131">
        <v>103874</v>
      </c>
      <c r="B4854" s="131" t="s">
        <v>14484</v>
      </c>
      <c r="C4854" s="131" t="s">
        <v>15645</v>
      </c>
      <c r="D4854" s="132">
        <v>17.48</v>
      </c>
    </row>
    <row r="4855" spans="1:4" x14ac:dyDescent="0.25">
      <c r="A4855" s="131">
        <v>103875</v>
      </c>
      <c r="B4855" s="131" t="s">
        <v>14485</v>
      </c>
      <c r="C4855" s="131" t="s">
        <v>15645</v>
      </c>
      <c r="D4855" s="132">
        <v>17.45</v>
      </c>
    </row>
    <row r="4856" spans="1:4" x14ac:dyDescent="0.25">
      <c r="A4856" s="131">
        <v>103876</v>
      </c>
      <c r="B4856" s="131" t="s">
        <v>14486</v>
      </c>
      <c r="C4856" s="131" t="s">
        <v>15645</v>
      </c>
      <c r="D4856" s="132">
        <v>21.06</v>
      </c>
    </row>
    <row r="4857" spans="1:4" x14ac:dyDescent="0.25">
      <c r="A4857" s="131">
        <v>103877</v>
      </c>
      <c r="B4857" s="131" t="s">
        <v>14487</v>
      </c>
      <c r="C4857" s="131" t="s">
        <v>15645</v>
      </c>
      <c r="D4857" s="132">
        <v>26.33</v>
      </c>
    </row>
    <row r="4858" spans="1:4" x14ac:dyDescent="0.25">
      <c r="A4858" s="131">
        <v>103878</v>
      </c>
      <c r="B4858" s="131" t="s">
        <v>14488</v>
      </c>
      <c r="C4858" s="131" t="s">
        <v>15645</v>
      </c>
      <c r="D4858" s="132">
        <v>26.05</v>
      </c>
    </row>
    <row r="4859" spans="1:4" x14ac:dyDescent="0.25">
      <c r="A4859" s="131">
        <v>103879</v>
      </c>
      <c r="B4859" s="131" t="s">
        <v>14489</v>
      </c>
      <c r="C4859" s="131" t="s">
        <v>15645</v>
      </c>
      <c r="D4859" s="132">
        <v>29.31</v>
      </c>
    </row>
    <row r="4860" spans="1:4" x14ac:dyDescent="0.25">
      <c r="A4860" s="131">
        <v>103880</v>
      </c>
      <c r="B4860" s="131" t="s">
        <v>14490</v>
      </c>
      <c r="C4860" s="131" t="s">
        <v>15645</v>
      </c>
      <c r="D4860" s="132">
        <v>32.630000000000003</v>
      </c>
    </row>
    <row r="4861" spans="1:4" x14ac:dyDescent="0.25">
      <c r="A4861" s="131">
        <v>103881</v>
      </c>
      <c r="B4861" s="131" t="s">
        <v>14491</v>
      </c>
      <c r="C4861" s="131" t="s">
        <v>15645</v>
      </c>
      <c r="D4861" s="132">
        <v>36.5</v>
      </c>
    </row>
    <row r="4862" spans="1:4" x14ac:dyDescent="0.25">
      <c r="A4862" s="131">
        <v>103882</v>
      </c>
      <c r="B4862" s="131" t="s">
        <v>14492</v>
      </c>
      <c r="C4862" s="131" t="s">
        <v>15645</v>
      </c>
      <c r="D4862" s="132">
        <v>34.83</v>
      </c>
    </row>
    <row r="4863" spans="1:4" x14ac:dyDescent="0.25">
      <c r="A4863" s="131">
        <v>103883</v>
      </c>
      <c r="B4863" s="131" t="s">
        <v>14493</v>
      </c>
      <c r="C4863" s="131" t="s">
        <v>15645</v>
      </c>
      <c r="D4863" s="132">
        <v>11.41</v>
      </c>
    </row>
    <row r="4864" spans="1:4" x14ac:dyDescent="0.25">
      <c r="A4864" s="131">
        <v>103884</v>
      </c>
      <c r="B4864" s="131" t="s">
        <v>14494</v>
      </c>
      <c r="C4864" s="131" t="s">
        <v>15645</v>
      </c>
      <c r="D4864" s="132">
        <v>11.44</v>
      </c>
    </row>
    <row r="4865" spans="1:4" x14ac:dyDescent="0.25">
      <c r="A4865" s="131">
        <v>103885</v>
      </c>
      <c r="B4865" s="131" t="s">
        <v>14495</v>
      </c>
      <c r="C4865" s="131" t="s">
        <v>15645</v>
      </c>
      <c r="D4865" s="132">
        <v>25.92</v>
      </c>
    </row>
    <row r="4866" spans="1:4" x14ac:dyDescent="0.25">
      <c r="A4866" s="131">
        <v>103886</v>
      </c>
      <c r="B4866" s="131" t="s">
        <v>14496</v>
      </c>
      <c r="C4866" s="131" t="s">
        <v>15645</v>
      </c>
      <c r="D4866" s="132">
        <v>428.43</v>
      </c>
    </row>
    <row r="4867" spans="1:4" x14ac:dyDescent="0.25">
      <c r="A4867" s="131">
        <v>103887</v>
      </c>
      <c r="B4867" s="131" t="s">
        <v>14497</v>
      </c>
      <c r="C4867" s="131" t="s">
        <v>15645</v>
      </c>
      <c r="D4867" s="132">
        <v>19.2</v>
      </c>
    </row>
    <row r="4868" spans="1:4" x14ac:dyDescent="0.25">
      <c r="A4868" s="131">
        <v>103888</v>
      </c>
      <c r="B4868" s="131" t="s">
        <v>14498</v>
      </c>
      <c r="C4868" s="131" t="s">
        <v>15645</v>
      </c>
      <c r="D4868" s="132">
        <v>15.93</v>
      </c>
    </row>
    <row r="4869" spans="1:4" x14ac:dyDescent="0.25">
      <c r="A4869" s="131">
        <v>103889</v>
      </c>
      <c r="B4869" s="131" t="s">
        <v>14499</v>
      </c>
      <c r="C4869" s="131" t="s">
        <v>15645</v>
      </c>
      <c r="D4869" s="132">
        <v>17.18</v>
      </c>
    </row>
    <row r="4870" spans="1:4" x14ac:dyDescent="0.25">
      <c r="A4870" s="131">
        <v>103890</v>
      </c>
      <c r="B4870" s="131" t="s">
        <v>14500</v>
      </c>
      <c r="C4870" s="131" t="s">
        <v>15645</v>
      </c>
      <c r="D4870" s="132">
        <v>497.58</v>
      </c>
    </row>
    <row r="4871" spans="1:4" x14ac:dyDescent="0.25">
      <c r="A4871" s="131">
        <v>103891</v>
      </c>
      <c r="B4871" s="131" t="s">
        <v>14501</v>
      </c>
      <c r="C4871" s="131" t="s">
        <v>15645</v>
      </c>
      <c r="D4871" s="132">
        <v>48.99</v>
      </c>
    </row>
    <row r="4872" spans="1:4" x14ac:dyDescent="0.25">
      <c r="A4872" s="131">
        <v>103892</v>
      </c>
      <c r="B4872" s="131" t="s">
        <v>14502</v>
      </c>
      <c r="C4872" s="131" t="s">
        <v>15645</v>
      </c>
      <c r="D4872" s="132">
        <v>15.47</v>
      </c>
    </row>
    <row r="4873" spans="1:4" x14ac:dyDescent="0.25">
      <c r="A4873" s="131">
        <v>103893</v>
      </c>
      <c r="B4873" s="131" t="s">
        <v>14503</v>
      </c>
      <c r="C4873" s="131" t="s">
        <v>15645</v>
      </c>
      <c r="D4873" s="132">
        <v>20.39</v>
      </c>
    </row>
    <row r="4874" spans="1:4" x14ac:dyDescent="0.25">
      <c r="A4874" s="131">
        <v>103894</v>
      </c>
      <c r="B4874" s="131" t="s">
        <v>14504</v>
      </c>
      <c r="C4874" s="131" t="s">
        <v>15645</v>
      </c>
      <c r="D4874" s="132">
        <v>24.52</v>
      </c>
    </row>
    <row r="4875" spans="1:4" x14ac:dyDescent="0.25">
      <c r="A4875" s="131">
        <v>103895</v>
      </c>
      <c r="B4875" s="131" t="s">
        <v>14505</v>
      </c>
      <c r="C4875" s="131" t="s">
        <v>15645</v>
      </c>
      <c r="D4875" s="132">
        <v>22.86</v>
      </c>
    </row>
    <row r="4876" spans="1:4" x14ac:dyDescent="0.25">
      <c r="A4876" s="131">
        <v>103896</v>
      </c>
      <c r="B4876" s="131" t="s">
        <v>14506</v>
      </c>
      <c r="C4876" s="131" t="s">
        <v>15645</v>
      </c>
      <c r="D4876" s="132">
        <v>22.86</v>
      </c>
    </row>
    <row r="4877" spans="1:4" x14ac:dyDescent="0.25">
      <c r="A4877" s="131">
        <v>103897</v>
      </c>
      <c r="B4877" s="131" t="s">
        <v>14507</v>
      </c>
      <c r="C4877" s="131" t="s">
        <v>15645</v>
      </c>
      <c r="D4877" s="132">
        <v>81.36</v>
      </c>
    </row>
    <row r="4878" spans="1:4" x14ac:dyDescent="0.25">
      <c r="A4878" s="131">
        <v>103898</v>
      </c>
      <c r="B4878" s="131" t="s">
        <v>14508</v>
      </c>
      <c r="C4878" s="131" t="s">
        <v>15645</v>
      </c>
      <c r="D4878" s="132">
        <v>547.16</v>
      </c>
    </row>
    <row r="4879" spans="1:4" x14ac:dyDescent="0.25">
      <c r="A4879" s="131">
        <v>103899</v>
      </c>
      <c r="B4879" s="131" t="s">
        <v>14509</v>
      </c>
      <c r="C4879" s="131" t="s">
        <v>15645</v>
      </c>
      <c r="D4879" s="132">
        <v>31.18</v>
      </c>
    </row>
    <row r="4880" spans="1:4" x14ac:dyDescent="0.25">
      <c r="A4880" s="131">
        <v>103900</v>
      </c>
      <c r="B4880" s="131" t="s">
        <v>14510</v>
      </c>
      <c r="C4880" s="131" t="s">
        <v>15645</v>
      </c>
      <c r="D4880" s="132">
        <v>19.97</v>
      </c>
    </row>
    <row r="4881" spans="1:4" x14ac:dyDescent="0.25">
      <c r="A4881" s="131">
        <v>103901</v>
      </c>
      <c r="B4881" s="131" t="s">
        <v>14511</v>
      </c>
      <c r="C4881" s="131" t="s">
        <v>15645</v>
      </c>
      <c r="D4881" s="132">
        <v>23.61</v>
      </c>
    </row>
    <row r="4882" spans="1:4" x14ac:dyDescent="0.25">
      <c r="A4882" s="131">
        <v>103902</v>
      </c>
      <c r="B4882" s="131" t="s">
        <v>14512</v>
      </c>
      <c r="C4882" s="131" t="s">
        <v>15645</v>
      </c>
      <c r="D4882" s="132">
        <v>34.82</v>
      </c>
    </row>
    <row r="4883" spans="1:4" x14ac:dyDescent="0.25">
      <c r="A4883" s="131">
        <v>103903</v>
      </c>
      <c r="B4883" s="131" t="s">
        <v>14513</v>
      </c>
      <c r="C4883" s="131" t="s">
        <v>15645</v>
      </c>
      <c r="D4883" s="132">
        <v>47.07</v>
      </c>
    </row>
    <row r="4884" spans="1:4" x14ac:dyDescent="0.25">
      <c r="A4884" s="131">
        <v>103947</v>
      </c>
      <c r="B4884" s="131" t="s">
        <v>15473</v>
      </c>
      <c r="C4884" s="131" t="s">
        <v>15645</v>
      </c>
      <c r="D4884" s="132">
        <v>5.97</v>
      </c>
    </row>
    <row r="4885" spans="1:4" x14ac:dyDescent="0.25">
      <c r="A4885" s="131">
        <v>103948</v>
      </c>
      <c r="B4885" s="131" t="s">
        <v>15474</v>
      </c>
      <c r="C4885" s="131" t="s">
        <v>15645</v>
      </c>
      <c r="D4885" s="132">
        <v>7.45</v>
      </c>
    </row>
    <row r="4886" spans="1:4" x14ac:dyDescent="0.25">
      <c r="A4886" s="131">
        <v>103949</v>
      </c>
      <c r="B4886" s="131" t="s">
        <v>15475</v>
      </c>
      <c r="C4886" s="131" t="s">
        <v>15645</v>
      </c>
      <c r="D4886" s="132">
        <v>8.8699999999999992</v>
      </c>
    </row>
    <row r="4887" spans="1:4" x14ac:dyDescent="0.25">
      <c r="A4887" s="131">
        <v>103950</v>
      </c>
      <c r="B4887" s="131" t="s">
        <v>15476</v>
      </c>
      <c r="C4887" s="131" t="s">
        <v>15645</v>
      </c>
      <c r="D4887" s="132">
        <v>10.41</v>
      </c>
    </row>
    <row r="4888" spans="1:4" x14ac:dyDescent="0.25">
      <c r="A4888" s="131">
        <v>103951</v>
      </c>
      <c r="B4888" s="131" t="s">
        <v>15477</v>
      </c>
      <c r="C4888" s="131" t="s">
        <v>15645</v>
      </c>
      <c r="D4888" s="132">
        <v>14.42</v>
      </c>
    </row>
    <row r="4889" spans="1:4" x14ac:dyDescent="0.25">
      <c r="A4889" s="131">
        <v>103952</v>
      </c>
      <c r="B4889" s="131" t="s">
        <v>15478</v>
      </c>
      <c r="C4889" s="131" t="s">
        <v>15645</v>
      </c>
      <c r="D4889" s="132">
        <v>5.49</v>
      </c>
    </row>
    <row r="4890" spans="1:4" x14ac:dyDescent="0.25">
      <c r="A4890" s="131">
        <v>103953</v>
      </c>
      <c r="B4890" s="131" t="s">
        <v>15479</v>
      </c>
      <c r="C4890" s="131" t="s">
        <v>15645</v>
      </c>
      <c r="D4890" s="132">
        <v>6.88</v>
      </c>
    </row>
    <row r="4891" spans="1:4" x14ac:dyDescent="0.25">
      <c r="A4891" s="131">
        <v>103954</v>
      </c>
      <c r="B4891" s="131" t="s">
        <v>15480</v>
      </c>
      <c r="C4891" s="131" t="s">
        <v>15645</v>
      </c>
      <c r="D4891" s="132">
        <v>8.33</v>
      </c>
    </row>
    <row r="4892" spans="1:4" x14ac:dyDescent="0.25">
      <c r="A4892" s="131">
        <v>103955</v>
      </c>
      <c r="B4892" s="131" t="s">
        <v>15481</v>
      </c>
      <c r="C4892" s="131" t="s">
        <v>15645</v>
      </c>
      <c r="D4892" s="132">
        <v>9.69</v>
      </c>
    </row>
    <row r="4893" spans="1:4" x14ac:dyDescent="0.25">
      <c r="A4893" s="131">
        <v>103956</v>
      </c>
      <c r="B4893" s="131" t="s">
        <v>15482</v>
      </c>
      <c r="C4893" s="131" t="s">
        <v>15645</v>
      </c>
      <c r="D4893" s="132">
        <v>13.57</v>
      </c>
    </row>
    <row r="4894" spans="1:4" x14ac:dyDescent="0.25">
      <c r="A4894" s="131">
        <v>103957</v>
      </c>
      <c r="B4894" s="131" t="s">
        <v>15483</v>
      </c>
      <c r="C4894" s="131" t="s">
        <v>15645</v>
      </c>
      <c r="D4894" s="132">
        <v>4.58</v>
      </c>
    </row>
    <row r="4895" spans="1:4" x14ac:dyDescent="0.25">
      <c r="A4895" s="131">
        <v>103958</v>
      </c>
      <c r="B4895" s="131" t="s">
        <v>15484</v>
      </c>
      <c r="C4895" s="131" t="s">
        <v>15645</v>
      </c>
      <c r="D4895" s="132">
        <v>9.43</v>
      </c>
    </row>
    <row r="4896" spans="1:4" x14ac:dyDescent="0.25">
      <c r="A4896" s="131">
        <v>103959</v>
      </c>
      <c r="B4896" s="131" t="s">
        <v>15485</v>
      </c>
      <c r="C4896" s="131" t="s">
        <v>15645</v>
      </c>
      <c r="D4896" s="132">
        <v>14.2</v>
      </c>
    </row>
    <row r="4897" spans="1:4" x14ac:dyDescent="0.25">
      <c r="A4897" s="131">
        <v>103962</v>
      </c>
      <c r="B4897" s="131" t="s">
        <v>15486</v>
      </c>
      <c r="C4897" s="131" t="s">
        <v>15645</v>
      </c>
      <c r="D4897" s="132">
        <v>6.12</v>
      </c>
    </row>
    <row r="4898" spans="1:4" x14ac:dyDescent="0.25">
      <c r="A4898" s="131">
        <v>103964</v>
      </c>
      <c r="B4898" s="131" t="s">
        <v>15487</v>
      </c>
      <c r="C4898" s="131" t="s">
        <v>15645</v>
      </c>
      <c r="D4898" s="132">
        <v>7.78</v>
      </c>
    </row>
    <row r="4899" spans="1:4" x14ac:dyDescent="0.25">
      <c r="A4899" s="131">
        <v>103966</v>
      </c>
      <c r="B4899" s="131" t="s">
        <v>15488</v>
      </c>
      <c r="C4899" s="131" t="s">
        <v>15645</v>
      </c>
      <c r="D4899" s="132">
        <v>9.17</v>
      </c>
    </row>
    <row r="4900" spans="1:4" x14ac:dyDescent="0.25">
      <c r="A4900" s="131">
        <v>103967</v>
      </c>
      <c r="B4900" s="131" t="s">
        <v>15489</v>
      </c>
      <c r="C4900" s="131" t="s">
        <v>15645</v>
      </c>
      <c r="D4900" s="132">
        <v>11.07</v>
      </c>
    </row>
    <row r="4901" spans="1:4" x14ac:dyDescent="0.25">
      <c r="A4901" s="131">
        <v>103968</v>
      </c>
      <c r="B4901" s="131" t="s">
        <v>15490</v>
      </c>
      <c r="C4901" s="131" t="s">
        <v>15645</v>
      </c>
      <c r="D4901" s="132">
        <v>15.99</v>
      </c>
    </row>
    <row r="4902" spans="1:4" x14ac:dyDescent="0.25">
      <c r="A4902" s="131">
        <v>103969</v>
      </c>
      <c r="B4902" s="131" t="s">
        <v>15491</v>
      </c>
      <c r="C4902" s="131" t="s">
        <v>15645</v>
      </c>
      <c r="D4902" s="132">
        <v>18.95</v>
      </c>
    </row>
    <row r="4903" spans="1:4" x14ac:dyDescent="0.25">
      <c r="A4903" s="131">
        <v>103971</v>
      </c>
      <c r="B4903" s="131" t="s">
        <v>15492</v>
      </c>
      <c r="C4903" s="131" t="s">
        <v>15645</v>
      </c>
      <c r="D4903" s="132">
        <v>24.11</v>
      </c>
    </row>
    <row r="4904" spans="1:4" x14ac:dyDescent="0.25">
      <c r="A4904" s="131">
        <v>103972</v>
      </c>
      <c r="B4904" s="131" t="s">
        <v>15493</v>
      </c>
      <c r="C4904" s="131" t="s">
        <v>15645</v>
      </c>
      <c r="D4904" s="132">
        <v>27.87</v>
      </c>
    </row>
    <row r="4905" spans="1:4" x14ac:dyDescent="0.25">
      <c r="A4905" s="131">
        <v>103974</v>
      </c>
      <c r="B4905" s="131" t="s">
        <v>15494</v>
      </c>
      <c r="C4905" s="131" t="s">
        <v>15645</v>
      </c>
      <c r="D4905" s="132">
        <v>10.130000000000001</v>
      </c>
    </row>
    <row r="4906" spans="1:4" x14ac:dyDescent="0.25">
      <c r="A4906" s="131">
        <v>103975</v>
      </c>
      <c r="B4906" s="131" t="s">
        <v>15495</v>
      </c>
      <c r="C4906" s="131" t="s">
        <v>15645</v>
      </c>
      <c r="D4906" s="132">
        <v>17</v>
      </c>
    </row>
    <row r="4907" spans="1:4" x14ac:dyDescent="0.25">
      <c r="A4907" s="131">
        <v>103976</v>
      </c>
      <c r="B4907" s="131" t="s">
        <v>15496</v>
      </c>
      <c r="C4907" s="131" t="s">
        <v>15645</v>
      </c>
      <c r="D4907" s="132">
        <v>24.71</v>
      </c>
    </row>
    <row r="4908" spans="1:4" x14ac:dyDescent="0.25">
      <c r="A4908" s="131">
        <v>103977</v>
      </c>
      <c r="B4908" s="131" t="s">
        <v>15497</v>
      </c>
      <c r="C4908" s="131" t="s">
        <v>15645</v>
      </c>
      <c r="D4908" s="132">
        <v>6.63</v>
      </c>
    </row>
    <row r="4909" spans="1:4" x14ac:dyDescent="0.25">
      <c r="A4909" s="131">
        <v>103980</v>
      </c>
      <c r="B4909" s="131" t="s">
        <v>15498</v>
      </c>
      <c r="C4909" s="131" t="s">
        <v>15645</v>
      </c>
      <c r="D4909" s="132">
        <v>16.88</v>
      </c>
    </row>
    <row r="4910" spans="1:4" x14ac:dyDescent="0.25">
      <c r="A4910" s="131">
        <v>103981</v>
      </c>
      <c r="B4910" s="131" t="s">
        <v>15499</v>
      </c>
      <c r="C4910" s="131" t="s">
        <v>15645</v>
      </c>
      <c r="D4910" s="132">
        <v>16.940000000000001</v>
      </c>
    </row>
    <row r="4911" spans="1:4" x14ac:dyDescent="0.25">
      <c r="A4911" s="131">
        <v>103982</v>
      </c>
      <c r="B4911" s="131" t="s">
        <v>15500</v>
      </c>
      <c r="C4911" s="131" t="s">
        <v>15645</v>
      </c>
      <c r="D4911" s="132">
        <v>23.14</v>
      </c>
    </row>
    <row r="4912" spans="1:4" x14ac:dyDescent="0.25">
      <c r="A4912" s="131">
        <v>103983</v>
      </c>
      <c r="B4912" s="131" t="s">
        <v>15501</v>
      </c>
      <c r="C4912" s="131" t="s">
        <v>15645</v>
      </c>
      <c r="D4912" s="132">
        <v>16.39</v>
      </c>
    </row>
    <row r="4913" spans="1:4" x14ac:dyDescent="0.25">
      <c r="A4913" s="131">
        <v>103984</v>
      </c>
      <c r="B4913" s="131" t="s">
        <v>15502</v>
      </c>
      <c r="C4913" s="131" t="s">
        <v>15645</v>
      </c>
      <c r="D4913" s="132">
        <v>18.559999999999999</v>
      </c>
    </row>
    <row r="4914" spans="1:4" x14ac:dyDescent="0.25">
      <c r="A4914" s="131">
        <v>103985</v>
      </c>
      <c r="B4914" s="131" t="s">
        <v>15503</v>
      </c>
      <c r="C4914" s="131" t="s">
        <v>15645</v>
      </c>
      <c r="D4914" s="132">
        <v>21.11</v>
      </c>
    </row>
    <row r="4915" spans="1:4" x14ac:dyDescent="0.25">
      <c r="A4915" s="131">
        <v>103986</v>
      </c>
      <c r="B4915" s="131" t="s">
        <v>15504</v>
      </c>
      <c r="C4915" s="131" t="s">
        <v>15645</v>
      </c>
      <c r="D4915" s="132">
        <v>26.8</v>
      </c>
    </row>
    <row r="4916" spans="1:4" x14ac:dyDescent="0.25">
      <c r="A4916" s="131">
        <v>103987</v>
      </c>
      <c r="B4916" s="131" t="s">
        <v>15505</v>
      </c>
      <c r="C4916" s="131" t="s">
        <v>15645</v>
      </c>
      <c r="D4916" s="132">
        <v>22.94</v>
      </c>
    </row>
    <row r="4917" spans="1:4" x14ac:dyDescent="0.25">
      <c r="A4917" s="131">
        <v>103988</v>
      </c>
      <c r="B4917" s="131" t="s">
        <v>15506</v>
      </c>
      <c r="C4917" s="131" t="s">
        <v>15645</v>
      </c>
      <c r="D4917" s="132">
        <v>12.14</v>
      </c>
    </row>
    <row r="4918" spans="1:4" x14ac:dyDescent="0.25">
      <c r="A4918" s="131">
        <v>103990</v>
      </c>
      <c r="B4918" s="131" t="s">
        <v>15507</v>
      </c>
      <c r="C4918" s="131" t="s">
        <v>15645</v>
      </c>
      <c r="D4918" s="132">
        <v>34.270000000000003</v>
      </c>
    </row>
    <row r="4919" spans="1:4" x14ac:dyDescent="0.25">
      <c r="A4919" s="131">
        <v>103991</v>
      </c>
      <c r="B4919" s="131" t="s">
        <v>15508</v>
      </c>
      <c r="C4919" s="131" t="s">
        <v>15645</v>
      </c>
      <c r="D4919" s="132">
        <v>17.7</v>
      </c>
    </row>
    <row r="4920" spans="1:4" x14ac:dyDescent="0.25">
      <c r="A4920" s="131">
        <v>103992</v>
      </c>
      <c r="B4920" s="131" t="s">
        <v>15509</v>
      </c>
      <c r="C4920" s="131" t="s">
        <v>15645</v>
      </c>
      <c r="D4920" s="132">
        <v>10.92</v>
      </c>
    </row>
    <row r="4921" spans="1:4" x14ac:dyDescent="0.25">
      <c r="A4921" s="131">
        <v>103993</v>
      </c>
      <c r="B4921" s="131" t="s">
        <v>15510</v>
      </c>
      <c r="C4921" s="131" t="s">
        <v>15645</v>
      </c>
      <c r="D4921" s="132">
        <v>9.2799999999999994</v>
      </c>
    </row>
    <row r="4922" spans="1:4" x14ac:dyDescent="0.25">
      <c r="A4922" s="131">
        <v>103994</v>
      </c>
      <c r="B4922" s="131" t="s">
        <v>15511</v>
      </c>
      <c r="C4922" s="131" t="s">
        <v>15645</v>
      </c>
      <c r="D4922" s="132">
        <v>13.56</v>
      </c>
    </row>
    <row r="4923" spans="1:4" x14ac:dyDescent="0.25">
      <c r="A4923" s="131">
        <v>103995</v>
      </c>
      <c r="B4923" s="131" t="s">
        <v>15512</v>
      </c>
      <c r="C4923" s="131" t="s">
        <v>15645</v>
      </c>
      <c r="D4923" s="132">
        <v>14.25</v>
      </c>
    </row>
    <row r="4924" spans="1:4" x14ac:dyDescent="0.25">
      <c r="A4924" s="131">
        <v>103996</v>
      </c>
      <c r="B4924" s="131" t="s">
        <v>15513</v>
      </c>
      <c r="C4924" s="131" t="s">
        <v>15645</v>
      </c>
      <c r="D4924" s="132">
        <v>39.020000000000003</v>
      </c>
    </row>
    <row r="4925" spans="1:4" x14ac:dyDescent="0.25">
      <c r="A4925" s="131">
        <v>103997</v>
      </c>
      <c r="B4925" s="131" t="s">
        <v>15514</v>
      </c>
      <c r="C4925" s="131" t="s">
        <v>15645</v>
      </c>
      <c r="D4925" s="132">
        <v>38.07</v>
      </c>
    </row>
    <row r="4926" spans="1:4" x14ac:dyDescent="0.25">
      <c r="A4926" s="131">
        <v>103998</v>
      </c>
      <c r="B4926" s="131" t="s">
        <v>15515</v>
      </c>
      <c r="C4926" s="131" t="s">
        <v>15645</v>
      </c>
      <c r="D4926" s="132">
        <v>13.93</v>
      </c>
    </row>
    <row r="4927" spans="1:4" x14ac:dyDescent="0.25">
      <c r="A4927" s="131">
        <v>103999</v>
      </c>
      <c r="B4927" s="131" t="s">
        <v>15516</v>
      </c>
      <c r="C4927" s="131" t="s">
        <v>15645</v>
      </c>
      <c r="D4927" s="132">
        <v>11.9</v>
      </c>
    </row>
    <row r="4928" spans="1:4" x14ac:dyDescent="0.25">
      <c r="A4928" s="131">
        <v>104000</v>
      </c>
      <c r="B4928" s="131" t="s">
        <v>15517</v>
      </c>
      <c r="C4928" s="131" t="s">
        <v>15645</v>
      </c>
      <c r="D4928" s="132">
        <v>27.19</v>
      </c>
    </row>
    <row r="4929" spans="1:4" x14ac:dyDescent="0.25">
      <c r="A4929" s="131">
        <v>104001</v>
      </c>
      <c r="B4929" s="131" t="s">
        <v>15518</v>
      </c>
      <c r="C4929" s="131" t="s">
        <v>15645</v>
      </c>
      <c r="D4929" s="132">
        <v>13.05</v>
      </c>
    </row>
    <row r="4930" spans="1:4" x14ac:dyDescent="0.25">
      <c r="A4930" s="131">
        <v>104002</v>
      </c>
      <c r="B4930" s="131" t="s">
        <v>15519</v>
      </c>
      <c r="C4930" s="131" t="s">
        <v>15645</v>
      </c>
      <c r="D4930" s="132">
        <v>16.739999999999998</v>
      </c>
    </row>
    <row r="4931" spans="1:4" x14ac:dyDescent="0.25">
      <c r="A4931" s="131">
        <v>104003</v>
      </c>
      <c r="B4931" s="131" t="s">
        <v>15520</v>
      </c>
      <c r="C4931" s="131" t="s">
        <v>15645</v>
      </c>
      <c r="D4931" s="132">
        <v>13.97</v>
      </c>
    </row>
    <row r="4932" spans="1:4" x14ac:dyDescent="0.25">
      <c r="A4932" s="131">
        <v>104004</v>
      </c>
      <c r="B4932" s="131" t="s">
        <v>15521</v>
      </c>
      <c r="C4932" s="131" t="s">
        <v>15645</v>
      </c>
      <c r="D4932" s="132">
        <v>28.22</v>
      </c>
    </row>
    <row r="4933" spans="1:4" x14ac:dyDescent="0.25">
      <c r="A4933" s="131">
        <v>104005</v>
      </c>
      <c r="B4933" s="131" t="s">
        <v>15522</v>
      </c>
      <c r="C4933" s="131" t="s">
        <v>15645</v>
      </c>
      <c r="D4933" s="132">
        <v>35.06</v>
      </c>
    </row>
    <row r="4934" spans="1:4" x14ac:dyDescent="0.25">
      <c r="A4934" s="131">
        <v>104006</v>
      </c>
      <c r="B4934" s="131" t="s">
        <v>15523</v>
      </c>
      <c r="C4934" s="131" t="s">
        <v>15645</v>
      </c>
      <c r="D4934" s="132">
        <v>24.08</v>
      </c>
    </row>
    <row r="4935" spans="1:4" x14ac:dyDescent="0.25">
      <c r="A4935" s="131">
        <v>104007</v>
      </c>
      <c r="B4935" s="131" t="s">
        <v>15524</v>
      </c>
      <c r="C4935" s="131" t="s">
        <v>15645</v>
      </c>
      <c r="D4935" s="132">
        <v>21.03</v>
      </c>
    </row>
    <row r="4936" spans="1:4" x14ac:dyDescent="0.25">
      <c r="A4936" s="131">
        <v>104008</v>
      </c>
      <c r="B4936" s="131" t="s">
        <v>15525</v>
      </c>
      <c r="C4936" s="131" t="s">
        <v>15645</v>
      </c>
      <c r="D4936" s="132">
        <v>30.48</v>
      </c>
    </row>
    <row r="4937" spans="1:4" x14ac:dyDescent="0.25">
      <c r="A4937" s="131">
        <v>104009</v>
      </c>
      <c r="B4937" s="131" t="s">
        <v>15526</v>
      </c>
      <c r="C4937" s="131" t="s">
        <v>15645</v>
      </c>
      <c r="D4937" s="132">
        <v>12.52</v>
      </c>
    </row>
    <row r="4938" spans="1:4" x14ac:dyDescent="0.25">
      <c r="A4938" s="131">
        <v>104011</v>
      </c>
      <c r="B4938" s="131" t="s">
        <v>15527</v>
      </c>
      <c r="C4938" s="131" t="s">
        <v>15645</v>
      </c>
      <c r="D4938" s="132">
        <v>24.19</v>
      </c>
    </row>
    <row r="4939" spans="1:4" x14ac:dyDescent="0.25">
      <c r="A4939" s="131">
        <v>104012</v>
      </c>
      <c r="B4939" s="131" t="s">
        <v>15528</v>
      </c>
      <c r="C4939" s="131" t="s">
        <v>15645</v>
      </c>
      <c r="D4939" s="132">
        <v>22.4</v>
      </c>
    </row>
    <row r="4940" spans="1:4" x14ac:dyDescent="0.25">
      <c r="A4940" s="131">
        <v>104014</v>
      </c>
      <c r="B4940" s="131" t="s">
        <v>15529</v>
      </c>
      <c r="C4940" s="131" t="s">
        <v>15645</v>
      </c>
      <c r="D4940" s="132">
        <v>10.27</v>
      </c>
    </row>
    <row r="4941" spans="1:4" x14ac:dyDescent="0.25">
      <c r="A4941" s="131">
        <v>104015</v>
      </c>
      <c r="B4941" s="131" t="s">
        <v>15530</v>
      </c>
      <c r="C4941" s="131" t="s">
        <v>15645</v>
      </c>
      <c r="D4941" s="132">
        <v>15.59</v>
      </c>
    </row>
    <row r="4942" spans="1:4" x14ac:dyDescent="0.25">
      <c r="A4942" s="131">
        <v>104016</v>
      </c>
      <c r="B4942" s="131" t="s">
        <v>15531</v>
      </c>
      <c r="C4942" s="131" t="s">
        <v>15645</v>
      </c>
      <c r="D4942" s="132">
        <v>20.88</v>
      </c>
    </row>
    <row r="4943" spans="1:4" x14ac:dyDescent="0.25">
      <c r="A4943" s="131">
        <v>104017</v>
      </c>
      <c r="B4943" s="131" t="s">
        <v>15532</v>
      </c>
      <c r="C4943" s="131" t="s">
        <v>15645</v>
      </c>
      <c r="D4943" s="132">
        <v>42.09</v>
      </c>
    </row>
    <row r="4944" spans="1:4" x14ac:dyDescent="0.25">
      <c r="A4944" s="131">
        <v>104018</v>
      </c>
      <c r="B4944" s="131" t="s">
        <v>29353</v>
      </c>
      <c r="C4944" s="131" t="s">
        <v>15645</v>
      </c>
      <c r="D4944" s="132">
        <v>19.86</v>
      </c>
    </row>
    <row r="4945" spans="1:4" x14ac:dyDescent="0.25">
      <c r="A4945" s="131">
        <v>104019</v>
      </c>
      <c r="B4945" s="131" t="s">
        <v>15533</v>
      </c>
      <c r="C4945" s="131" t="s">
        <v>15645</v>
      </c>
      <c r="D4945" s="132">
        <v>40.89</v>
      </c>
    </row>
    <row r="4946" spans="1:4" x14ac:dyDescent="0.25">
      <c r="A4946" s="131">
        <v>104020</v>
      </c>
      <c r="B4946" s="131" t="s">
        <v>15534</v>
      </c>
      <c r="C4946" s="131" t="s">
        <v>15645</v>
      </c>
      <c r="D4946" s="132">
        <v>51.24</v>
      </c>
    </row>
    <row r="4947" spans="1:4" x14ac:dyDescent="0.25">
      <c r="A4947" s="131">
        <v>104022</v>
      </c>
      <c r="B4947" s="131" t="s">
        <v>15535</v>
      </c>
      <c r="C4947" s="131" t="s">
        <v>15645</v>
      </c>
      <c r="D4947" s="132">
        <v>63.87</v>
      </c>
    </row>
    <row r="4948" spans="1:4" x14ac:dyDescent="0.25">
      <c r="A4948" s="131">
        <v>104023</v>
      </c>
      <c r="B4948" s="131" t="s">
        <v>15536</v>
      </c>
      <c r="C4948" s="131" t="s">
        <v>15645</v>
      </c>
      <c r="D4948" s="132">
        <v>37.799999999999997</v>
      </c>
    </row>
    <row r="4949" spans="1:4" x14ac:dyDescent="0.25">
      <c r="A4949" s="131">
        <v>104024</v>
      </c>
      <c r="B4949" s="131" t="s">
        <v>15537</v>
      </c>
      <c r="C4949" s="131" t="s">
        <v>15645</v>
      </c>
      <c r="D4949" s="132">
        <v>37.43</v>
      </c>
    </row>
    <row r="4950" spans="1:4" x14ac:dyDescent="0.25">
      <c r="A4950" s="131">
        <v>104025</v>
      </c>
      <c r="B4950" s="131" t="s">
        <v>15538</v>
      </c>
      <c r="C4950" s="131" t="s">
        <v>15645</v>
      </c>
      <c r="D4950" s="132">
        <v>26.21</v>
      </c>
    </row>
    <row r="4951" spans="1:4" x14ac:dyDescent="0.25">
      <c r="A4951" s="131">
        <v>104026</v>
      </c>
      <c r="B4951" s="131" t="s">
        <v>15539</v>
      </c>
      <c r="C4951" s="131" t="s">
        <v>15645</v>
      </c>
      <c r="D4951" s="132">
        <v>38.36</v>
      </c>
    </row>
    <row r="4952" spans="1:4" x14ac:dyDescent="0.25">
      <c r="A4952" s="131">
        <v>104027</v>
      </c>
      <c r="B4952" s="131" t="s">
        <v>15540</v>
      </c>
      <c r="C4952" s="131" t="s">
        <v>15645</v>
      </c>
      <c r="D4952" s="132">
        <v>58.17</v>
      </c>
    </row>
    <row r="4953" spans="1:4" x14ac:dyDescent="0.25">
      <c r="A4953" s="131">
        <v>104028</v>
      </c>
      <c r="B4953" s="131" t="s">
        <v>15541</v>
      </c>
      <c r="C4953" s="131" t="s">
        <v>15645</v>
      </c>
      <c r="D4953" s="132">
        <v>118.8</v>
      </c>
    </row>
    <row r="4954" spans="1:4" x14ac:dyDescent="0.25">
      <c r="A4954" s="131">
        <v>104029</v>
      </c>
      <c r="B4954" s="131" t="s">
        <v>15542</v>
      </c>
      <c r="C4954" s="131" t="s">
        <v>15645</v>
      </c>
      <c r="D4954" s="132">
        <v>61.84</v>
      </c>
    </row>
    <row r="4955" spans="1:4" x14ac:dyDescent="0.25">
      <c r="A4955" s="131">
        <v>104030</v>
      </c>
      <c r="B4955" s="131" t="s">
        <v>15543</v>
      </c>
      <c r="C4955" s="131" t="s">
        <v>15645</v>
      </c>
      <c r="D4955" s="132">
        <v>56.65</v>
      </c>
    </row>
    <row r="4956" spans="1:4" x14ac:dyDescent="0.25">
      <c r="A4956" s="131">
        <v>104159</v>
      </c>
      <c r="B4956" s="131" t="s">
        <v>16285</v>
      </c>
      <c r="C4956" s="131" t="s">
        <v>15645</v>
      </c>
      <c r="D4956" s="132">
        <v>36.770000000000003</v>
      </c>
    </row>
    <row r="4957" spans="1:4" x14ac:dyDescent="0.25">
      <c r="A4957" s="131">
        <v>104167</v>
      </c>
      <c r="B4957" s="131" t="s">
        <v>15544</v>
      </c>
      <c r="C4957" s="131" t="s">
        <v>15645</v>
      </c>
      <c r="D4957" s="132">
        <v>120.65</v>
      </c>
    </row>
    <row r="4958" spans="1:4" x14ac:dyDescent="0.25">
      <c r="A4958" s="131">
        <v>104168</v>
      </c>
      <c r="B4958" s="131" t="s">
        <v>15545</v>
      </c>
      <c r="C4958" s="131" t="s">
        <v>15645</v>
      </c>
      <c r="D4958" s="132">
        <v>117.37</v>
      </c>
    </row>
    <row r="4959" spans="1:4" x14ac:dyDescent="0.25">
      <c r="A4959" s="131">
        <v>104169</v>
      </c>
      <c r="B4959" s="131" t="s">
        <v>15546</v>
      </c>
      <c r="C4959" s="131" t="s">
        <v>15645</v>
      </c>
      <c r="D4959" s="132">
        <v>146.19999999999999</v>
      </c>
    </row>
    <row r="4960" spans="1:4" x14ac:dyDescent="0.25">
      <c r="A4960" s="131">
        <v>104170</v>
      </c>
      <c r="B4960" s="131" t="s">
        <v>15547</v>
      </c>
      <c r="C4960" s="131" t="s">
        <v>15645</v>
      </c>
      <c r="D4960" s="132">
        <v>68.040000000000006</v>
      </c>
    </row>
    <row r="4961" spans="1:4" x14ac:dyDescent="0.25">
      <c r="A4961" s="131">
        <v>104171</v>
      </c>
      <c r="B4961" s="131" t="s">
        <v>15548</v>
      </c>
      <c r="C4961" s="131" t="s">
        <v>15645</v>
      </c>
      <c r="D4961" s="132">
        <v>96.07</v>
      </c>
    </row>
    <row r="4962" spans="1:4" x14ac:dyDescent="0.25">
      <c r="A4962" s="131">
        <v>104172</v>
      </c>
      <c r="B4962" s="131" t="s">
        <v>15549</v>
      </c>
      <c r="C4962" s="131" t="s">
        <v>15645</v>
      </c>
      <c r="D4962" s="132">
        <v>275.89</v>
      </c>
    </row>
    <row r="4963" spans="1:4" x14ac:dyDescent="0.25">
      <c r="A4963" s="131">
        <v>104173</v>
      </c>
      <c r="B4963" s="131" t="s">
        <v>15550</v>
      </c>
      <c r="C4963" s="131" t="s">
        <v>15645</v>
      </c>
      <c r="D4963" s="132">
        <v>83.6</v>
      </c>
    </row>
    <row r="4964" spans="1:4" x14ac:dyDescent="0.25">
      <c r="A4964" s="131">
        <v>104174</v>
      </c>
      <c r="B4964" s="131" t="s">
        <v>15551</v>
      </c>
      <c r="C4964" s="131" t="s">
        <v>15645</v>
      </c>
      <c r="D4964" s="132">
        <v>187.42</v>
      </c>
    </row>
    <row r="4965" spans="1:4" x14ac:dyDescent="0.25">
      <c r="A4965" s="131">
        <v>104175</v>
      </c>
      <c r="B4965" s="131" t="s">
        <v>15552</v>
      </c>
      <c r="C4965" s="131" t="s">
        <v>15645</v>
      </c>
      <c r="D4965" s="132">
        <v>138.13999999999999</v>
      </c>
    </row>
    <row r="4966" spans="1:4" x14ac:dyDescent="0.25">
      <c r="A4966" s="131">
        <v>104176</v>
      </c>
      <c r="B4966" s="131" t="s">
        <v>15553</v>
      </c>
      <c r="C4966" s="131" t="s">
        <v>15645</v>
      </c>
      <c r="D4966" s="132">
        <v>249.18</v>
      </c>
    </row>
    <row r="4967" spans="1:4" x14ac:dyDescent="0.25">
      <c r="A4967" s="131">
        <v>104177</v>
      </c>
      <c r="B4967" s="131" t="s">
        <v>15554</v>
      </c>
      <c r="C4967" s="131" t="s">
        <v>15645</v>
      </c>
      <c r="D4967" s="132">
        <v>179.28</v>
      </c>
    </row>
    <row r="4968" spans="1:4" x14ac:dyDescent="0.25">
      <c r="A4968" s="131">
        <v>104178</v>
      </c>
      <c r="B4968" s="131" t="s">
        <v>15555</v>
      </c>
      <c r="C4968" s="131" t="s">
        <v>15645</v>
      </c>
      <c r="D4968" s="132">
        <v>21.29</v>
      </c>
    </row>
    <row r="4969" spans="1:4" x14ac:dyDescent="0.25">
      <c r="A4969" s="131">
        <v>104179</v>
      </c>
      <c r="B4969" s="131" t="s">
        <v>15556</v>
      </c>
      <c r="C4969" s="131" t="s">
        <v>15645</v>
      </c>
      <c r="D4969" s="132">
        <v>83.1</v>
      </c>
    </row>
    <row r="4970" spans="1:4" x14ac:dyDescent="0.25">
      <c r="A4970" s="131">
        <v>104191</v>
      </c>
      <c r="B4970" s="131" t="s">
        <v>15908</v>
      </c>
      <c r="C4970" s="131" t="s">
        <v>15645</v>
      </c>
      <c r="D4970" s="132">
        <v>9.69</v>
      </c>
    </row>
    <row r="4971" spans="1:4" x14ac:dyDescent="0.25">
      <c r="A4971" s="131">
        <v>104192</v>
      </c>
      <c r="B4971" s="131" t="s">
        <v>15909</v>
      </c>
      <c r="C4971" s="131" t="s">
        <v>15645</v>
      </c>
      <c r="D4971" s="132">
        <v>26.84</v>
      </c>
    </row>
    <row r="4972" spans="1:4" x14ac:dyDescent="0.25">
      <c r="A4972" s="131">
        <v>104193</v>
      </c>
      <c r="B4972" s="131" t="s">
        <v>15910</v>
      </c>
      <c r="C4972" s="131" t="s">
        <v>15645</v>
      </c>
      <c r="D4972" s="132">
        <v>153.47999999999999</v>
      </c>
    </row>
    <row r="4973" spans="1:4" x14ac:dyDescent="0.25">
      <c r="A4973" s="131">
        <v>104196</v>
      </c>
      <c r="B4973" s="131" t="s">
        <v>15911</v>
      </c>
      <c r="C4973" s="131" t="s">
        <v>15645</v>
      </c>
      <c r="D4973" s="132">
        <v>14.72</v>
      </c>
    </row>
    <row r="4974" spans="1:4" x14ac:dyDescent="0.25">
      <c r="A4974" s="131">
        <v>104197</v>
      </c>
      <c r="B4974" s="131" t="s">
        <v>15912</v>
      </c>
      <c r="C4974" s="131" t="s">
        <v>15645</v>
      </c>
      <c r="D4974" s="132">
        <v>27.78</v>
      </c>
    </row>
    <row r="4975" spans="1:4" x14ac:dyDescent="0.25">
      <c r="A4975" s="131">
        <v>104198</v>
      </c>
      <c r="B4975" s="131" t="s">
        <v>15913</v>
      </c>
      <c r="C4975" s="131" t="s">
        <v>15645</v>
      </c>
      <c r="D4975" s="132">
        <v>7.22</v>
      </c>
    </row>
    <row r="4976" spans="1:4" x14ac:dyDescent="0.25">
      <c r="A4976" s="131">
        <v>104199</v>
      </c>
      <c r="B4976" s="131" t="s">
        <v>15914</v>
      </c>
      <c r="C4976" s="131" t="s">
        <v>15645</v>
      </c>
      <c r="D4976" s="132">
        <v>7</v>
      </c>
    </row>
    <row r="4977" spans="1:4" x14ac:dyDescent="0.25">
      <c r="A4977" s="131">
        <v>104200</v>
      </c>
      <c r="B4977" s="131" t="s">
        <v>15915</v>
      </c>
      <c r="C4977" s="131" t="s">
        <v>15645</v>
      </c>
      <c r="D4977" s="132">
        <v>5.69</v>
      </c>
    </row>
    <row r="4978" spans="1:4" x14ac:dyDescent="0.25">
      <c r="A4978" s="131">
        <v>104201</v>
      </c>
      <c r="B4978" s="131" t="s">
        <v>15916</v>
      </c>
      <c r="C4978" s="131" t="s">
        <v>15645</v>
      </c>
      <c r="D4978" s="132">
        <v>18.190000000000001</v>
      </c>
    </row>
    <row r="4979" spans="1:4" x14ac:dyDescent="0.25">
      <c r="A4979" s="131">
        <v>104202</v>
      </c>
      <c r="B4979" s="131" t="s">
        <v>15917</v>
      </c>
      <c r="C4979" s="131" t="s">
        <v>15645</v>
      </c>
      <c r="D4979" s="132">
        <v>10.35</v>
      </c>
    </row>
    <row r="4980" spans="1:4" x14ac:dyDescent="0.25">
      <c r="A4980" s="131">
        <v>104317</v>
      </c>
      <c r="B4980" s="131" t="s">
        <v>15918</v>
      </c>
      <c r="C4980" s="131" t="s">
        <v>15645</v>
      </c>
      <c r="D4980" s="132">
        <v>6.36</v>
      </c>
    </row>
    <row r="4981" spans="1:4" x14ac:dyDescent="0.25">
      <c r="A4981" s="131">
        <v>104318</v>
      </c>
      <c r="B4981" s="131" t="s">
        <v>15919</v>
      </c>
      <c r="C4981" s="131" t="s">
        <v>15645</v>
      </c>
      <c r="D4981" s="132">
        <v>6.91</v>
      </c>
    </row>
    <row r="4982" spans="1:4" x14ac:dyDescent="0.25">
      <c r="A4982" s="131">
        <v>104319</v>
      </c>
      <c r="B4982" s="131" t="s">
        <v>15920</v>
      </c>
      <c r="C4982" s="131" t="s">
        <v>15645</v>
      </c>
      <c r="D4982" s="132">
        <v>9.3800000000000008</v>
      </c>
    </row>
    <row r="4983" spans="1:4" x14ac:dyDescent="0.25">
      <c r="A4983" s="131">
        <v>104320</v>
      </c>
      <c r="B4983" s="131" t="s">
        <v>15921</v>
      </c>
      <c r="C4983" s="131" t="s">
        <v>15645</v>
      </c>
      <c r="D4983" s="132">
        <v>11.14</v>
      </c>
    </row>
    <row r="4984" spans="1:4" x14ac:dyDescent="0.25">
      <c r="A4984" s="131">
        <v>104321</v>
      </c>
      <c r="B4984" s="131" t="s">
        <v>15922</v>
      </c>
      <c r="C4984" s="131" t="s">
        <v>15645</v>
      </c>
      <c r="D4984" s="132">
        <v>4.87</v>
      </c>
    </row>
    <row r="4985" spans="1:4" x14ac:dyDescent="0.25">
      <c r="A4985" s="131">
        <v>104322</v>
      </c>
      <c r="B4985" s="131" t="s">
        <v>15923</v>
      </c>
      <c r="C4985" s="131" t="s">
        <v>15645</v>
      </c>
      <c r="D4985" s="132">
        <v>7.06</v>
      </c>
    </row>
    <row r="4986" spans="1:4" x14ac:dyDescent="0.25">
      <c r="A4986" s="131">
        <v>104323</v>
      </c>
      <c r="B4986" s="131" t="s">
        <v>15924</v>
      </c>
      <c r="C4986" s="131" t="s">
        <v>15645</v>
      </c>
      <c r="D4986" s="132">
        <v>8.85</v>
      </c>
    </row>
    <row r="4987" spans="1:4" x14ac:dyDescent="0.25">
      <c r="A4987" s="131">
        <v>104324</v>
      </c>
      <c r="B4987" s="131" t="s">
        <v>15925</v>
      </c>
      <c r="C4987" s="131" t="s">
        <v>15645</v>
      </c>
      <c r="D4987" s="132">
        <v>13.28</v>
      </c>
    </row>
    <row r="4988" spans="1:4" x14ac:dyDescent="0.25">
      <c r="A4988" s="131">
        <v>104341</v>
      </c>
      <c r="B4988" s="131" t="s">
        <v>15926</v>
      </c>
      <c r="C4988" s="131" t="s">
        <v>15645</v>
      </c>
      <c r="D4988" s="132">
        <v>10.44</v>
      </c>
    </row>
    <row r="4989" spans="1:4" x14ac:dyDescent="0.25">
      <c r="A4989" s="131">
        <v>104343</v>
      </c>
      <c r="B4989" s="131" t="s">
        <v>15927</v>
      </c>
      <c r="C4989" s="131" t="s">
        <v>15645</v>
      </c>
      <c r="D4989" s="132">
        <v>33.01</v>
      </c>
    </row>
    <row r="4990" spans="1:4" x14ac:dyDescent="0.25">
      <c r="A4990" s="131">
        <v>104344</v>
      </c>
      <c r="B4990" s="131" t="s">
        <v>15928</v>
      </c>
      <c r="C4990" s="131" t="s">
        <v>15645</v>
      </c>
      <c r="D4990" s="132">
        <v>39.630000000000003</v>
      </c>
    </row>
    <row r="4991" spans="1:4" x14ac:dyDescent="0.25">
      <c r="A4991" s="131">
        <v>104345</v>
      </c>
      <c r="B4991" s="131" t="s">
        <v>15929</v>
      </c>
      <c r="C4991" s="131" t="s">
        <v>15645</v>
      </c>
      <c r="D4991" s="132">
        <v>41.8</v>
      </c>
    </row>
    <row r="4992" spans="1:4" x14ac:dyDescent="0.25">
      <c r="A4992" s="131">
        <v>104346</v>
      </c>
      <c r="B4992" s="131" t="s">
        <v>15930</v>
      </c>
      <c r="C4992" s="131" t="s">
        <v>15645</v>
      </c>
      <c r="D4992" s="132">
        <v>43.91</v>
      </c>
    </row>
    <row r="4993" spans="1:4" x14ac:dyDescent="0.25">
      <c r="A4993" s="131">
        <v>104347</v>
      </c>
      <c r="B4993" s="131" t="s">
        <v>15931</v>
      </c>
      <c r="C4993" s="131" t="s">
        <v>15645</v>
      </c>
      <c r="D4993" s="132">
        <v>46.7</v>
      </c>
    </row>
    <row r="4994" spans="1:4" x14ac:dyDescent="0.25">
      <c r="A4994" s="131">
        <v>104348</v>
      </c>
      <c r="B4994" s="131" t="s">
        <v>15932</v>
      </c>
      <c r="C4994" s="131" t="s">
        <v>15645</v>
      </c>
      <c r="D4994" s="132">
        <v>11.23</v>
      </c>
    </row>
    <row r="4995" spans="1:4" x14ac:dyDescent="0.25">
      <c r="A4995" s="131">
        <v>104350</v>
      </c>
      <c r="B4995" s="131" t="s">
        <v>15933</v>
      </c>
      <c r="C4995" s="131" t="s">
        <v>15645</v>
      </c>
      <c r="D4995" s="132">
        <v>29.13</v>
      </c>
    </row>
    <row r="4996" spans="1:4" x14ac:dyDescent="0.25">
      <c r="A4996" s="131">
        <v>104351</v>
      </c>
      <c r="B4996" s="131" t="s">
        <v>15934</v>
      </c>
      <c r="C4996" s="131" t="s">
        <v>15645</v>
      </c>
      <c r="D4996" s="132">
        <v>23.06</v>
      </c>
    </row>
    <row r="4997" spans="1:4" x14ac:dyDescent="0.25">
      <c r="A4997" s="131">
        <v>104352</v>
      </c>
      <c r="B4997" s="131" t="s">
        <v>15935</v>
      </c>
      <c r="C4997" s="131" t="s">
        <v>15645</v>
      </c>
      <c r="D4997" s="132">
        <v>38.47</v>
      </c>
    </row>
    <row r="4998" spans="1:4" x14ac:dyDescent="0.25">
      <c r="A4998" s="131">
        <v>104353</v>
      </c>
      <c r="B4998" s="131" t="s">
        <v>15936</v>
      </c>
      <c r="C4998" s="131" t="s">
        <v>15645</v>
      </c>
      <c r="D4998" s="132">
        <v>40.64</v>
      </c>
    </row>
    <row r="4999" spans="1:4" x14ac:dyDescent="0.25">
      <c r="A4999" s="131">
        <v>104354</v>
      </c>
      <c r="B4999" s="131" t="s">
        <v>15937</v>
      </c>
      <c r="C4999" s="131" t="s">
        <v>15645</v>
      </c>
      <c r="D4999" s="132">
        <v>44.11</v>
      </c>
    </row>
    <row r="5000" spans="1:4" x14ac:dyDescent="0.25">
      <c r="A5000" s="131">
        <v>104355</v>
      </c>
      <c r="B5000" s="131" t="s">
        <v>15938</v>
      </c>
      <c r="C5000" s="131" t="s">
        <v>15645</v>
      </c>
      <c r="D5000" s="132">
        <v>46.9</v>
      </c>
    </row>
    <row r="5001" spans="1:4" x14ac:dyDescent="0.25">
      <c r="A5001" s="131">
        <v>104356</v>
      </c>
      <c r="B5001" s="131" t="s">
        <v>15939</v>
      </c>
      <c r="C5001" s="131" t="s">
        <v>15645</v>
      </c>
      <c r="D5001" s="132">
        <v>30.42</v>
      </c>
    </row>
    <row r="5002" spans="1:4" x14ac:dyDescent="0.25">
      <c r="A5002" s="131">
        <v>104357</v>
      </c>
      <c r="B5002" s="131" t="s">
        <v>15940</v>
      </c>
      <c r="C5002" s="131" t="s">
        <v>15645</v>
      </c>
      <c r="D5002" s="132">
        <v>18.760000000000002</v>
      </c>
    </row>
    <row r="5003" spans="1:4" x14ac:dyDescent="0.25">
      <c r="A5003" s="131">
        <v>104576</v>
      </c>
      <c r="B5003" s="131" t="s">
        <v>28959</v>
      </c>
      <c r="C5003" s="131" t="s">
        <v>15645</v>
      </c>
      <c r="D5003" s="132">
        <v>14.32</v>
      </c>
    </row>
    <row r="5004" spans="1:4" x14ac:dyDescent="0.25">
      <c r="A5004" s="131">
        <v>104577</v>
      </c>
      <c r="B5004" s="131" t="s">
        <v>28960</v>
      </c>
      <c r="C5004" s="131" t="s">
        <v>15645</v>
      </c>
      <c r="D5004" s="132">
        <v>19.239999999999998</v>
      </c>
    </row>
    <row r="5005" spans="1:4" x14ac:dyDescent="0.25">
      <c r="A5005" s="131">
        <v>104578</v>
      </c>
      <c r="B5005" s="131" t="s">
        <v>28961</v>
      </c>
      <c r="C5005" s="131" t="s">
        <v>15645</v>
      </c>
      <c r="D5005" s="132">
        <v>20.63</v>
      </c>
    </row>
    <row r="5006" spans="1:4" x14ac:dyDescent="0.25">
      <c r="A5006" s="131">
        <v>104579</v>
      </c>
      <c r="B5006" s="131" t="s">
        <v>28962</v>
      </c>
      <c r="C5006" s="131" t="s">
        <v>15645</v>
      </c>
      <c r="D5006" s="132">
        <v>27.07</v>
      </c>
    </row>
    <row r="5007" spans="1:4" x14ac:dyDescent="0.25">
      <c r="A5007" s="131">
        <v>104581</v>
      </c>
      <c r="B5007" s="131" t="s">
        <v>28963</v>
      </c>
      <c r="C5007" s="131" t="s">
        <v>15645</v>
      </c>
      <c r="D5007" s="132">
        <v>13.08</v>
      </c>
    </row>
    <row r="5008" spans="1:4" x14ac:dyDescent="0.25">
      <c r="A5008" s="131">
        <v>104582</v>
      </c>
      <c r="B5008" s="131" t="s">
        <v>28964</v>
      </c>
      <c r="C5008" s="131" t="s">
        <v>15645</v>
      </c>
      <c r="D5008" s="132">
        <v>16.690000000000001</v>
      </c>
    </row>
    <row r="5009" spans="1:4" x14ac:dyDescent="0.25">
      <c r="A5009" s="131">
        <v>104583</v>
      </c>
      <c r="B5009" s="131" t="s">
        <v>28965</v>
      </c>
      <c r="C5009" s="131" t="s">
        <v>15645</v>
      </c>
      <c r="D5009" s="132">
        <v>26.74</v>
      </c>
    </row>
    <row r="5010" spans="1:4" x14ac:dyDescent="0.25">
      <c r="A5010" s="131">
        <v>104584</v>
      </c>
      <c r="B5010" s="131" t="s">
        <v>28966</v>
      </c>
      <c r="C5010" s="131" t="s">
        <v>15645</v>
      </c>
      <c r="D5010" s="132">
        <v>32.08</v>
      </c>
    </row>
    <row r="5011" spans="1:4" x14ac:dyDescent="0.25">
      <c r="A5011" s="131">
        <v>97895</v>
      </c>
      <c r="B5011" s="131" t="s">
        <v>4725</v>
      </c>
      <c r="C5011" s="131" t="s">
        <v>15645</v>
      </c>
      <c r="D5011" s="132">
        <v>202.81</v>
      </c>
    </row>
    <row r="5012" spans="1:4" x14ac:dyDescent="0.25">
      <c r="A5012" s="131">
        <v>97896</v>
      </c>
      <c r="B5012" s="131" t="s">
        <v>4726</v>
      </c>
      <c r="C5012" s="131" t="s">
        <v>15645</v>
      </c>
      <c r="D5012" s="132">
        <v>376.27</v>
      </c>
    </row>
    <row r="5013" spans="1:4" x14ac:dyDescent="0.25">
      <c r="A5013" s="131">
        <v>97897</v>
      </c>
      <c r="B5013" s="131" t="s">
        <v>4727</v>
      </c>
      <c r="C5013" s="131" t="s">
        <v>15645</v>
      </c>
      <c r="D5013" s="132">
        <v>487.49</v>
      </c>
    </row>
    <row r="5014" spans="1:4" x14ac:dyDescent="0.25">
      <c r="A5014" s="131">
        <v>97898</v>
      </c>
      <c r="B5014" s="131" t="s">
        <v>4728</v>
      </c>
      <c r="C5014" s="131" t="s">
        <v>15645</v>
      </c>
      <c r="D5014" s="132">
        <v>921.2</v>
      </c>
    </row>
    <row r="5015" spans="1:4" x14ac:dyDescent="0.25">
      <c r="A5015" s="131">
        <v>97900</v>
      </c>
      <c r="B5015" s="131" t="s">
        <v>4729</v>
      </c>
      <c r="C5015" s="131" t="s">
        <v>15645</v>
      </c>
      <c r="D5015" s="132">
        <v>182.53</v>
      </c>
    </row>
    <row r="5016" spans="1:4" x14ac:dyDescent="0.25">
      <c r="A5016" s="131">
        <v>97901</v>
      </c>
      <c r="B5016" s="131" t="s">
        <v>4730</v>
      </c>
      <c r="C5016" s="131" t="s">
        <v>15645</v>
      </c>
      <c r="D5016" s="132">
        <v>285.72000000000003</v>
      </c>
    </row>
    <row r="5017" spans="1:4" x14ac:dyDescent="0.25">
      <c r="A5017" s="131">
        <v>97902</v>
      </c>
      <c r="B5017" s="131" t="s">
        <v>4731</v>
      </c>
      <c r="C5017" s="131" t="s">
        <v>15645</v>
      </c>
      <c r="D5017" s="132">
        <v>553.62</v>
      </c>
    </row>
    <row r="5018" spans="1:4" x14ac:dyDescent="0.25">
      <c r="A5018" s="131">
        <v>97903</v>
      </c>
      <c r="B5018" s="131" t="s">
        <v>4732</v>
      </c>
      <c r="C5018" s="131" t="s">
        <v>15645</v>
      </c>
      <c r="D5018" s="132">
        <v>769.61</v>
      </c>
    </row>
    <row r="5019" spans="1:4" x14ac:dyDescent="0.25">
      <c r="A5019" s="131">
        <v>97904</v>
      </c>
      <c r="B5019" s="131" t="s">
        <v>4733</v>
      </c>
      <c r="C5019" s="131" t="s">
        <v>15645</v>
      </c>
      <c r="D5019" s="132">
        <v>905.59</v>
      </c>
    </row>
    <row r="5020" spans="1:4" x14ac:dyDescent="0.25">
      <c r="A5020" s="131">
        <v>97905</v>
      </c>
      <c r="B5020" s="131" t="s">
        <v>4734</v>
      </c>
      <c r="C5020" s="131" t="s">
        <v>15645</v>
      </c>
      <c r="D5020" s="132">
        <v>233.12</v>
      </c>
    </row>
    <row r="5021" spans="1:4" x14ac:dyDescent="0.25">
      <c r="A5021" s="131">
        <v>97906</v>
      </c>
      <c r="B5021" s="131" t="s">
        <v>4735</v>
      </c>
      <c r="C5021" s="131" t="s">
        <v>15645</v>
      </c>
      <c r="D5021" s="132">
        <v>431.7</v>
      </c>
    </row>
    <row r="5022" spans="1:4" x14ac:dyDescent="0.25">
      <c r="A5022" s="131">
        <v>97907</v>
      </c>
      <c r="B5022" s="131" t="s">
        <v>4736</v>
      </c>
      <c r="C5022" s="131" t="s">
        <v>15645</v>
      </c>
      <c r="D5022" s="132">
        <v>614.03</v>
      </c>
    </row>
    <row r="5023" spans="1:4" x14ac:dyDescent="0.25">
      <c r="A5023" s="131">
        <v>97908</v>
      </c>
      <c r="B5023" s="131" t="s">
        <v>4737</v>
      </c>
      <c r="C5023" s="131" t="s">
        <v>15645</v>
      </c>
      <c r="D5023" s="132">
        <v>721.5</v>
      </c>
    </row>
    <row r="5024" spans="1:4" x14ac:dyDescent="0.25">
      <c r="A5024" s="131">
        <v>98102</v>
      </c>
      <c r="B5024" s="131" t="s">
        <v>4738</v>
      </c>
      <c r="C5024" s="131" t="s">
        <v>15645</v>
      </c>
      <c r="D5024" s="132">
        <v>192.39</v>
      </c>
    </row>
    <row r="5025" spans="1:4" x14ac:dyDescent="0.25">
      <c r="A5025" s="131">
        <v>98104</v>
      </c>
      <c r="B5025" s="131" t="s">
        <v>4739</v>
      </c>
      <c r="C5025" s="131" t="s">
        <v>15645</v>
      </c>
      <c r="D5025" s="132">
        <v>357.56</v>
      </c>
    </row>
    <row r="5026" spans="1:4" x14ac:dyDescent="0.25">
      <c r="A5026" s="131">
        <v>98105</v>
      </c>
      <c r="B5026" s="131" t="s">
        <v>4740</v>
      </c>
      <c r="C5026" s="131" t="s">
        <v>15645</v>
      </c>
      <c r="D5026" s="132">
        <v>622.25</v>
      </c>
    </row>
    <row r="5027" spans="1:4" x14ac:dyDescent="0.25">
      <c r="A5027" s="131">
        <v>98106</v>
      </c>
      <c r="B5027" s="131" t="s">
        <v>4741</v>
      </c>
      <c r="C5027" s="131" t="s">
        <v>15645</v>
      </c>
      <c r="D5027" s="133">
        <v>1026.29</v>
      </c>
    </row>
    <row r="5028" spans="1:4" x14ac:dyDescent="0.25">
      <c r="A5028" s="131">
        <v>98107</v>
      </c>
      <c r="B5028" s="131" t="s">
        <v>4742</v>
      </c>
      <c r="C5028" s="131" t="s">
        <v>15645</v>
      </c>
      <c r="D5028" s="132">
        <v>263.24</v>
      </c>
    </row>
    <row r="5029" spans="1:4" x14ac:dyDescent="0.25">
      <c r="A5029" s="131">
        <v>98108</v>
      </c>
      <c r="B5029" s="131" t="s">
        <v>4743</v>
      </c>
      <c r="C5029" s="131" t="s">
        <v>15645</v>
      </c>
      <c r="D5029" s="132">
        <v>469.93</v>
      </c>
    </row>
    <row r="5030" spans="1:4" x14ac:dyDescent="0.25">
      <c r="A5030" s="131">
        <v>99250</v>
      </c>
      <c r="B5030" s="131" t="s">
        <v>4744</v>
      </c>
      <c r="C5030" s="131" t="s">
        <v>15645</v>
      </c>
      <c r="D5030" s="132">
        <v>178.19</v>
      </c>
    </row>
    <row r="5031" spans="1:4" x14ac:dyDescent="0.25">
      <c r="A5031" s="131">
        <v>99251</v>
      </c>
      <c r="B5031" s="131" t="s">
        <v>4745</v>
      </c>
      <c r="C5031" s="131" t="s">
        <v>15645</v>
      </c>
      <c r="D5031" s="132">
        <v>278.27999999999997</v>
      </c>
    </row>
    <row r="5032" spans="1:4" x14ac:dyDescent="0.25">
      <c r="A5032" s="131">
        <v>99253</v>
      </c>
      <c r="B5032" s="131" t="s">
        <v>4746</v>
      </c>
      <c r="C5032" s="131" t="s">
        <v>15645</v>
      </c>
      <c r="D5032" s="132">
        <v>536.91</v>
      </c>
    </row>
    <row r="5033" spans="1:4" x14ac:dyDescent="0.25">
      <c r="A5033" s="131">
        <v>99255</v>
      </c>
      <c r="B5033" s="131" t="s">
        <v>4747</v>
      </c>
      <c r="C5033" s="131" t="s">
        <v>15645</v>
      </c>
      <c r="D5033" s="132">
        <v>746.7</v>
      </c>
    </row>
    <row r="5034" spans="1:4" x14ac:dyDescent="0.25">
      <c r="A5034" s="131">
        <v>99257</v>
      </c>
      <c r="B5034" s="131" t="s">
        <v>4748</v>
      </c>
      <c r="C5034" s="131" t="s">
        <v>15645</v>
      </c>
      <c r="D5034" s="132">
        <v>875.96</v>
      </c>
    </row>
    <row r="5035" spans="1:4" x14ac:dyDescent="0.25">
      <c r="A5035" s="131">
        <v>99258</v>
      </c>
      <c r="B5035" s="131" t="s">
        <v>4749</v>
      </c>
      <c r="C5035" s="131" t="s">
        <v>15645</v>
      </c>
      <c r="D5035" s="132">
        <v>228.39</v>
      </c>
    </row>
    <row r="5036" spans="1:4" x14ac:dyDescent="0.25">
      <c r="A5036" s="131">
        <v>99260</v>
      </c>
      <c r="B5036" s="131" t="s">
        <v>4750</v>
      </c>
      <c r="C5036" s="131" t="s">
        <v>15645</v>
      </c>
      <c r="D5036" s="132">
        <v>421.18</v>
      </c>
    </row>
    <row r="5037" spans="1:4" x14ac:dyDescent="0.25">
      <c r="A5037" s="131">
        <v>99262</v>
      </c>
      <c r="B5037" s="131" t="s">
        <v>4751</v>
      </c>
      <c r="C5037" s="131" t="s">
        <v>15645</v>
      </c>
      <c r="D5037" s="132">
        <v>599.01</v>
      </c>
    </row>
    <row r="5038" spans="1:4" x14ac:dyDescent="0.25">
      <c r="A5038" s="131">
        <v>99264</v>
      </c>
      <c r="B5038" s="131" t="s">
        <v>4752</v>
      </c>
      <c r="C5038" s="131" t="s">
        <v>15645</v>
      </c>
      <c r="D5038" s="132">
        <v>701.21</v>
      </c>
    </row>
    <row r="5039" spans="1:4" x14ac:dyDescent="0.25">
      <c r="A5039" s="131">
        <v>102587</v>
      </c>
      <c r="B5039" s="131" t="s">
        <v>5069</v>
      </c>
      <c r="C5039" s="131" t="s">
        <v>15645</v>
      </c>
      <c r="D5039" s="132">
        <v>3.34</v>
      </c>
    </row>
    <row r="5040" spans="1:4" x14ac:dyDescent="0.25">
      <c r="A5040" s="131">
        <v>102588</v>
      </c>
      <c r="B5040" s="131" t="s">
        <v>5070</v>
      </c>
      <c r="C5040" s="131" t="s">
        <v>15645</v>
      </c>
      <c r="D5040" s="132">
        <v>4.83</v>
      </c>
    </row>
    <row r="5041" spans="1:4" x14ac:dyDescent="0.25">
      <c r="A5041" s="131">
        <v>102589</v>
      </c>
      <c r="B5041" s="131" t="s">
        <v>5071</v>
      </c>
      <c r="C5041" s="131" t="s">
        <v>15645</v>
      </c>
      <c r="D5041" s="132">
        <v>3.7</v>
      </c>
    </row>
    <row r="5042" spans="1:4" x14ac:dyDescent="0.25">
      <c r="A5042" s="131">
        <v>102590</v>
      </c>
      <c r="B5042" s="131" t="s">
        <v>5072</v>
      </c>
      <c r="C5042" s="131" t="s">
        <v>15645</v>
      </c>
      <c r="D5042" s="132">
        <v>5.21</v>
      </c>
    </row>
    <row r="5043" spans="1:4" x14ac:dyDescent="0.25">
      <c r="A5043" s="131">
        <v>102591</v>
      </c>
      <c r="B5043" s="131" t="s">
        <v>5073</v>
      </c>
      <c r="C5043" s="131" t="s">
        <v>15645</v>
      </c>
      <c r="D5043" s="132">
        <v>4.08</v>
      </c>
    </row>
    <row r="5044" spans="1:4" x14ac:dyDescent="0.25">
      <c r="A5044" s="131">
        <v>102592</v>
      </c>
      <c r="B5044" s="131" t="s">
        <v>5074</v>
      </c>
      <c r="C5044" s="131" t="s">
        <v>15645</v>
      </c>
      <c r="D5044" s="132">
        <v>5.57</v>
      </c>
    </row>
    <row r="5045" spans="1:4" x14ac:dyDescent="0.25">
      <c r="A5045" s="131">
        <v>102593</v>
      </c>
      <c r="B5045" s="131" t="s">
        <v>5075</v>
      </c>
      <c r="C5045" s="131" t="s">
        <v>15645</v>
      </c>
      <c r="D5045" s="132">
        <v>4.6100000000000003</v>
      </c>
    </row>
    <row r="5046" spans="1:4" x14ac:dyDescent="0.25">
      <c r="A5046" s="131">
        <v>102594</v>
      </c>
      <c r="B5046" s="131" t="s">
        <v>5076</v>
      </c>
      <c r="C5046" s="131" t="s">
        <v>15645</v>
      </c>
      <c r="D5046" s="132">
        <v>6.11</v>
      </c>
    </row>
    <row r="5047" spans="1:4" x14ac:dyDescent="0.25">
      <c r="A5047" s="131">
        <v>102595</v>
      </c>
      <c r="B5047" s="131" t="s">
        <v>5077</v>
      </c>
      <c r="C5047" s="131" t="s">
        <v>15645</v>
      </c>
      <c r="D5047" s="132">
        <v>5.21</v>
      </c>
    </row>
    <row r="5048" spans="1:4" x14ac:dyDescent="0.25">
      <c r="A5048" s="131">
        <v>102596</v>
      </c>
      <c r="B5048" s="131" t="s">
        <v>5078</v>
      </c>
      <c r="C5048" s="131" t="s">
        <v>15645</v>
      </c>
      <c r="D5048" s="132">
        <v>6.71</v>
      </c>
    </row>
    <row r="5049" spans="1:4" x14ac:dyDescent="0.25">
      <c r="A5049" s="131">
        <v>102597</v>
      </c>
      <c r="B5049" s="131" t="s">
        <v>5079</v>
      </c>
      <c r="C5049" s="131" t="s">
        <v>15645</v>
      </c>
      <c r="D5049" s="132">
        <v>5.97</v>
      </c>
    </row>
    <row r="5050" spans="1:4" x14ac:dyDescent="0.25">
      <c r="A5050" s="131">
        <v>102598</v>
      </c>
      <c r="B5050" s="131" t="s">
        <v>5080</v>
      </c>
      <c r="C5050" s="131" t="s">
        <v>15645</v>
      </c>
      <c r="D5050" s="132">
        <v>7.46</v>
      </c>
    </row>
    <row r="5051" spans="1:4" x14ac:dyDescent="0.25">
      <c r="A5051" s="131">
        <v>102599</v>
      </c>
      <c r="B5051" s="131" t="s">
        <v>5081</v>
      </c>
      <c r="C5051" s="131" t="s">
        <v>15645</v>
      </c>
      <c r="D5051" s="132">
        <v>6.72</v>
      </c>
    </row>
    <row r="5052" spans="1:4" x14ac:dyDescent="0.25">
      <c r="A5052" s="131">
        <v>102600</v>
      </c>
      <c r="B5052" s="131" t="s">
        <v>5082</v>
      </c>
      <c r="C5052" s="131" t="s">
        <v>15645</v>
      </c>
      <c r="D5052" s="132">
        <v>8.2200000000000006</v>
      </c>
    </row>
    <row r="5053" spans="1:4" x14ac:dyDescent="0.25">
      <c r="A5053" s="131">
        <v>102601</v>
      </c>
      <c r="B5053" s="131" t="s">
        <v>5083</v>
      </c>
      <c r="C5053" s="131" t="s">
        <v>15645</v>
      </c>
      <c r="D5053" s="132">
        <v>7.85</v>
      </c>
    </row>
    <row r="5054" spans="1:4" x14ac:dyDescent="0.25">
      <c r="A5054" s="131">
        <v>102602</v>
      </c>
      <c r="B5054" s="131" t="s">
        <v>5084</v>
      </c>
      <c r="C5054" s="131" t="s">
        <v>15645</v>
      </c>
      <c r="D5054" s="132">
        <v>9.34</v>
      </c>
    </row>
    <row r="5055" spans="1:4" x14ac:dyDescent="0.25">
      <c r="A5055" s="131">
        <v>102603</v>
      </c>
      <c r="B5055" s="131" t="s">
        <v>5085</v>
      </c>
      <c r="C5055" s="131" t="s">
        <v>15645</v>
      </c>
      <c r="D5055" s="132">
        <v>9.73</v>
      </c>
    </row>
    <row r="5056" spans="1:4" x14ac:dyDescent="0.25">
      <c r="A5056" s="131">
        <v>102604</v>
      </c>
      <c r="B5056" s="131" t="s">
        <v>5086</v>
      </c>
      <c r="C5056" s="131" t="s">
        <v>15645</v>
      </c>
      <c r="D5056" s="132">
        <v>11.23</v>
      </c>
    </row>
    <row r="5057" spans="1:4" x14ac:dyDescent="0.25">
      <c r="A5057" s="131">
        <v>102605</v>
      </c>
      <c r="B5057" s="131" t="s">
        <v>5087</v>
      </c>
      <c r="C5057" s="131" t="s">
        <v>15645</v>
      </c>
      <c r="D5057" s="132">
        <v>282.39999999999998</v>
      </c>
    </row>
    <row r="5058" spans="1:4" x14ac:dyDescent="0.25">
      <c r="A5058" s="131">
        <v>102606</v>
      </c>
      <c r="B5058" s="131" t="s">
        <v>5088</v>
      </c>
      <c r="C5058" s="131" t="s">
        <v>15645</v>
      </c>
      <c r="D5058" s="132">
        <v>435.26</v>
      </c>
    </row>
    <row r="5059" spans="1:4" x14ac:dyDescent="0.25">
      <c r="A5059" s="131">
        <v>102607</v>
      </c>
      <c r="B5059" s="131" t="s">
        <v>5089</v>
      </c>
      <c r="C5059" s="131" t="s">
        <v>15645</v>
      </c>
      <c r="D5059" s="132">
        <v>465.89</v>
      </c>
    </row>
    <row r="5060" spans="1:4" x14ac:dyDescent="0.25">
      <c r="A5060" s="131">
        <v>102608</v>
      </c>
      <c r="B5060" s="131" t="s">
        <v>5090</v>
      </c>
      <c r="C5060" s="131" t="s">
        <v>15645</v>
      </c>
      <c r="D5060" s="133">
        <v>1068.32</v>
      </c>
    </row>
    <row r="5061" spans="1:4" x14ac:dyDescent="0.25">
      <c r="A5061" s="131">
        <v>102609</v>
      </c>
      <c r="B5061" s="131" t="s">
        <v>5091</v>
      </c>
      <c r="C5061" s="131" t="s">
        <v>15645</v>
      </c>
      <c r="D5061" s="133">
        <v>1213.8</v>
      </c>
    </row>
    <row r="5062" spans="1:4" x14ac:dyDescent="0.25">
      <c r="A5062" s="131">
        <v>102610</v>
      </c>
      <c r="B5062" s="131" t="s">
        <v>21314</v>
      </c>
      <c r="C5062" s="131" t="s">
        <v>15645</v>
      </c>
      <c r="D5062" s="133">
        <v>2086.4899999999998</v>
      </c>
    </row>
    <row r="5063" spans="1:4" x14ac:dyDescent="0.25">
      <c r="A5063" s="131">
        <v>102611</v>
      </c>
      <c r="B5063" s="131" t="s">
        <v>5092</v>
      </c>
      <c r="C5063" s="131" t="s">
        <v>15645</v>
      </c>
      <c r="D5063" s="132">
        <v>469.38</v>
      </c>
    </row>
    <row r="5064" spans="1:4" x14ac:dyDescent="0.25">
      <c r="A5064" s="131">
        <v>102612</v>
      </c>
      <c r="B5064" s="131" t="s">
        <v>21315</v>
      </c>
      <c r="C5064" s="131" t="s">
        <v>15645</v>
      </c>
      <c r="D5064" s="132">
        <v>673.99</v>
      </c>
    </row>
    <row r="5065" spans="1:4" x14ac:dyDescent="0.25">
      <c r="A5065" s="131">
        <v>102613</v>
      </c>
      <c r="B5065" s="131" t="s">
        <v>5093</v>
      </c>
      <c r="C5065" s="131" t="s">
        <v>15645</v>
      </c>
      <c r="D5065" s="132">
        <v>653.25</v>
      </c>
    </row>
    <row r="5066" spans="1:4" x14ac:dyDescent="0.25">
      <c r="A5066" s="131">
        <v>102614</v>
      </c>
      <c r="B5066" s="131" t="s">
        <v>5094</v>
      </c>
      <c r="C5066" s="131" t="s">
        <v>15645</v>
      </c>
      <c r="D5066" s="133">
        <v>1004.58</v>
      </c>
    </row>
    <row r="5067" spans="1:4" x14ac:dyDescent="0.25">
      <c r="A5067" s="131">
        <v>102615</v>
      </c>
      <c r="B5067" s="131" t="s">
        <v>5095</v>
      </c>
      <c r="C5067" s="131" t="s">
        <v>15645</v>
      </c>
      <c r="D5067" s="133">
        <v>1260.74</v>
      </c>
    </row>
    <row r="5068" spans="1:4" x14ac:dyDescent="0.25">
      <c r="A5068" s="131">
        <v>102616</v>
      </c>
      <c r="B5068" s="131" t="s">
        <v>21316</v>
      </c>
      <c r="C5068" s="131" t="s">
        <v>15645</v>
      </c>
      <c r="D5068" s="133">
        <v>1866.41</v>
      </c>
    </row>
    <row r="5069" spans="1:4" x14ac:dyDescent="0.25">
      <c r="A5069" s="131">
        <v>102617</v>
      </c>
      <c r="B5069" s="131" t="s">
        <v>5096</v>
      </c>
      <c r="C5069" s="131" t="s">
        <v>15645</v>
      </c>
      <c r="D5069" s="133">
        <v>3440.69</v>
      </c>
    </row>
    <row r="5070" spans="1:4" x14ac:dyDescent="0.25">
      <c r="A5070" s="131">
        <v>102618</v>
      </c>
      <c r="B5070" s="131" t="s">
        <v>21317</v>
      </c>
      <c r="C5070" s="131" t="s">
        <v>15645</v>
      </c>
      <c r="D5070" s="133">
        <v>4141.12</v>
      </c>
    </row>
    <row r="5071" spans="1:4" x14ac:dyDescent="0.25">
      <c r="A5071" s="131">
        <v>102619</v>
      </c>
      <c r="B5071" s="131" t="s">
        <v>5097</v>
      </c>
      <c r="C5071" s="131" t="s">
        <v>15645</v>
      </c>
      <c r="D5071" s="133">
        <v>5562.16</v>
      </c>
    </row>
    <row r="5072" spans="1:4" x14ac:dyDescent="0.25">
      <c r="A5072" s="131">
        <v>102620</v>
      </c>
      <c r="B5072" s="131" t="s">
        <v>21318</v>
      </c>
      <c r="C5072" s="131" t="s">
        <v>15645</v>
      </c>
      <c r="D5072" s="133">
        <v>8084.83</v>
      </c>
    </row>
    <row r="5073" spans="1:4" x14ac:dyDescent="0.25">
      <c r="A5073" s="131">
        <v>102621</v>
      </c>
      <c r="B5073" s="131" t="s">
        <v>21319</v>
      </c>
      <c r="C5073" s="131" t="s">
        <v>15645</v>
      </c>
      <c r="D5073" s="133">
        <v>12432.03</v>
      </c>
    </row>
    <row r="5074" spans="1:4" x14ac:dyDescent="0.25">
      <c r="A5074" s="131">
        <v>102622</v>
      </c>
      <c r="B5074" s="131" t="s">
        <v>5098</v>
      </c>
      <c r="C5074" s="131" t="s">
        <v>15645</v>
      </c>
      <c r="D5074" s="132">
        <v>583.29</v>
      </c>
    </row>
    <row r="5075" spans="1:4" x14ac:dyDescent="0.25">
      <c r="A5075" s="131">
        <v>102623</v>
      </c>
      <c r="B5075" s="131" t="s">
        <v>5099</v>
      </c>
      <c r="C5075" s="131" t="s">
        <v>15645</v>
      </c>
      <c r="D5075" s="132">
        <v>819.61</v>
      </c>
    </row>
    <row r="5076" spans="1:4" x14ac:dyDescent="0.25">
      <c r="A5076" s="131">
        <v>89482</v>
      </c>
      <c r="B5076" s="131" t="s">
        <v>15557</v>
      </c>
      <c r="C5076" s="131" t="s">
        <v>15645</v>
      </c>
      <c r="D5076" s="132">
        <v>34.93</v>
      </c>
    </row>
    <row r="5077" spans="1:4" x14ac:dyDescent="0.25">
      <c r="A5077" s="131">
        <v>89491</v>
      </c>
      <c r="B5077" s="131" t="s">
        <v>15558</v>
      </c>
      <c r="C5077" s="131" t="s">
        <v>15645</v>
      </c>
      <c r="D5077" s="132">
        <v>87.33</v>
      </c>
    </row>
    <row r="5078" spans="1:4" x14ac:dyDescent="0.25">
      <c r="A5078" s="131">
        <v>89495</v>
      </c>
      <c r="B5078" s="131" t="s">
        <v>15559</v>
      </c>
      <c r="C5078" s="131" t="s">
        <v>15645</v>
      </c>
      <c r="D5078" s="132">
        <v>16.149999999999999</v>
      </c>
    </row>
    <row r="5079" spans="1:4" x14ac:dyDescent="0.25">
      <c r="A5079" s="131">
        <v>89707</v>
      </c>
      <c r="B5079" s="131" t="s">
        <v>15941</v>
      </c>
      <c r="C5079" s="131" t="s">
        <v>15645</v>
      </c>
      <c r="D5079" s="132">
        <v>43.61</v>
      </c>
    </row>
    <row r="5080" spans="1:4" x14ac:dyDescent="0.25">
      <c r="A5080" s="131">
        <v>89708</v>
      </c>
      <c r="B5080" s="131" t="s">
        <v>15942</v>
      </c>
      <c r="C5080" s="131" t="s">
        <v>15645</v>
      </c>
      <c r="D5080" s="132">
        <v>90.76</v>
      </c>
    </row>
    <row r="5081" spans="1:4" x14ac:dyDescent="0.25">
      <c r="A5081" s="131">
        <v>89709</v>
      </c>
      <c r="B5081" s="131" t="s">
        <v>15943</v>
      </c>
      <c r="C5081" s="131" t="s">
        <v>15645</v>
      </c>
      <c r="D5081" s="132">
        <v>18.75</v>
      </c>
    </row>
    <row r="5082" spans="1:4" x14ac:dyDescent="0.25">
      <c r="A5082" s="131">
        <v>89710</v>
      </c>
      <c r="B5082" s="131" t="s">
        <v>15944</v>
      </c>
      <c r="C5082" s="131" t="s">
        <v>15645</v>
      </c>
      <c r="D5082" s="132">
        <v>16.600000000000001</v>
      </c>
    </row>
    <row r="5083" spans="1:4" x14ac:dyDescent="0.25">
      <c r="A5083" s="131">
        <v>104326</v>
      </c>
      <c r="B5083" s="131" t="s">
        <v>15945</v>
      </c>
      <c r="C5083" s="131" t="s">
        <v>15645</v>
      </c>
      <c r="D5083" s="132">
        <v>17.93</v>
      </c>
    </row>
    <row r="5084" spans="1:4" x14ac:dyDescent="0.25">
      <c r="A5084" s="131">
        <v>104327</v>
      </c>
      <c r="B5084" s="131" t="s">
        <v>15946</v>
      </c>
      <c r="C5084" s="131" t="s">
        <v>15645</v>
      </c>
      <c r="D5084" s="132">
        <v>17.149999999999999</v>
      </c>
    </row>
    <row r="5085" spans="1:4" x14ac:dyDescent="0.25">
      <c r="A5085" s="131">
        <v>104328</v>
      </c>
      <c r="B5085" s="131" t="s">
        <v>15947</v>
      </c>
      <c r="C5085" s="131" t="s">
        <v>15645</v>
      </c>
      <c r="D5085" s="132">
        <v>62.19</v>
      </c>
    </row>
    <row r="5086" spans="1:4" x14ac:dyDescent="0.25">
      <c r="A5086" s="131">
        <v>104329</v>
      </c>
      <c r="B5086" s="131" t="s">
        <v>15948</v>
      </c>
      <c r="C5086" s="131" t="s">
        <v>15645</v>
      </c>
      <c r="D5086" s="132">
        <v>69.87</v>
      </c>
    </row>
    <row r="5087" spans="1:4" x14ac:dyDescent="0.25">
      <c r="A5087" s="131">
        <v>86872</v>
      </c>
      <c r="B5087" s="131" t="s">
        <v>3310</v>
      </c>
      <c r="C5087" s="131" t="s">
        <v>15645</v>
      </c>
      <c r="D5087" s="132">
        <v>723.14</v>
      </c>
    </row>
    <row r="5088" spans="1:4" x14ac:dyDescent="0.25">
      <c r="A5088" s="131">
        <v>86874</v>
      </c>
      <c r="B5088" s="131" t="s">
        <v>3311</v>
      </c>
      <c r="C5088" s="131" t="s">
        <v>15645</v>
      </c>
      <c r="D5088" s="132">
        <v>504.65</v>
      </c>
    </row>
    <row r="5089" spans="1:4" x14ac:dyDescent="0.25">
      <c r="A5089" s="131">
        <v>86875</v>
      </c>
      <c r="B5089" s="131" t="s">
        <v>3312</v>
      </c>
      <c r="C5089" s="131" t="s">
        <v>15645</v>
      </c>
      <c r="D5089" s="132">
        <v>472.98</v>
      </c>
    </row>
    <row r="5090" spans="1:4" x14ac:dyDescent="0.25">
      <c r="A5090" s="131">
        <v>86876</v>
      </c>
      <c r="B5090" s="131" t="s">
        <v>3313</v>
      </c>
      <c r="C5090" s="131" t="s">
        <v>15645</v>
      </c>
      <c r="D5090" s="132">
        <v>276.93</v>
      </c>
    </row>
    <row r="5091" spans="1:4" x14ac:dyDescent="0.25">
      <c r="A5091" s="131">
        <v>86877</v>
      </c>
      <c r="B5091" s="131" t="s">
        <v>3314</v>
      </c>
      <c r="C5091" s="131" t="s">
        <v>15645</v>
      </c>
      <c r="D5091" s="132">
        <v>82.54</v>
      </c>
    </row>
    <row r="5092" spans="1:4" x14ac:dyDescent="0.25">
      <c r="A5092" s="131">
        <v>86878</v>
      </c>
      <c r="B5092" s="131" t="s">
        <v>3315</v>
      </c>
      <c r="C5092" s="131" t="s">
        <v>15645</v>
      </c>
      <c r="D5092" s="132">
        <v>89.11</v>
      </c>
    </row>
    <row r="5093" spans="1:4" x14ac:dyDescent="0.25">
      <c r="A5093" s="131">
        <v>86879</v>
      </c>
      <c r="B5093" s="131" t="s">
        <v>3316</v>
      </c>
      <c r="C5093" s="131" t="s">
        <v>15645</v>
      </c>
      <c r="D5093" s="132">
        <v>9.82</v>
      </c>
    </row>
    <row r="5094" spans="1:4" x14ac:dyDescent="0.25">
      <c r="A5094" s="131">
        <v>86880</v>
      </c>
      <c r="B5094" s="131" t="s">
        <v>3317</v>
      </c>
      <c r="C5094" s="131" t="s">
        <v>15645</v>
      </c>
      <c r="D5094" s="132">
        <v>27.5</v>
      </c>
    </row>
    <row r="5095" spans="1:4" x14ac:dyDescent="0.25">
      <c r="A5095" s="131">
        <v>86881</v>
      </c>
      <c r="B5095" s="131" t="s">
        <v>3318</v>
      </c>
      <c r="C5095" s="131" t="s">
        <v>15645</v>
      </c>
      <c r="D5095" s="132">
        <v>252.87</v>
      </c>
    </row>
    <row r="5096" spans="1:4" x14ac:dyDescent="0.25">
      <c r="A5096" s="131">
        <v>86882</v>
      </c>
      <c r="B5096" s="131" t="s">
        <v>3319</v>
      </c>
      <c r="C5096" s="131" t="s">
        <v>15645</v>
      </c>
      <c r="D5096" s="132">
        <v>23.21</v>
      </c>
    </row>
    <row r="5097" spans="1:4" x14ac:dyDescent="0.25">
      <c r="A5097" s="131">
        <v>86883</v>
      </c>
      <c r="B5097" s="131" t="s">
        <v>3320</v>
      </c>
      <c r="C5097" s="131" t="s">
        <v>15645</v>
      </c>
      <c r="D5097" s="132">
        <v>12.56</v>
      </c>
    </row>
    <row r="5098" spans="1:4" x14ac:dyDescent="0.25">
      <c r="A5098" s="131">
        <v>86884</v>
      </c>
      <c r="B5098" s="131" t="s">
        <v>3321</v>
      </c>
      <c r="C5098" s="131" t="s">
        <v>15645</v>
      </c>
      <c r="D5098" s="132">
        <v>10.9</v>
      </c>
    </row>
    <row r="5099" spans="1:4" x14ac:dyDescent="0.25">
      <c r="A5099" s="131">
        <v>86885</v>
      </c>
      <c r="B5099" s="131" t="s">
        <v>3322</v>
      </c>
      <c r="C5099" s="131" t="s">
        <v>15645</v>
      </c>
      <c r="D5099" s="132">
        <v>12.43</v>
      </c>
    </row>
    <row r="5100" spans="1:4" x14ac:dyDescent="0.25">
      <c r="A5100" s="131">
        <v>86886</v>
      </c>
      <c r="B5100" s="131" t="s">
        <v>3323</v>
      </c>
      <c r="C5100" s="131" t="s">
        <v>15645</v>
      </c>
      <c r="D5100" s="132">
        <v>60.95</v>
      </c>
    </row>
    <row r="5101" spans="1:4" x14ac:dyDescent="0.25">
      <c r="A5101" s="131">
        <v>86887</v>
      </c>
      <c r="B5101" s="131" t="s">
        <v>3324</v>
      </c>
      <c r="C5101" s="131" t="s">
        <v>15645</v>
      </c>
      <c r="D5101" s="132">
        <v>66.239999999999995</v>
      </c>
    </row>
    <row r="5102" spans="1:4" x14ac:dyDescent="0.25">
      <c r="A5102" s="131">
        <v>86888</v>
      </c>
      <c r="B5102" s="131" t="s">
        <v>3325</v>
      </c>
      <c r="C5102" s="131" t="s">
        <v>15645</v>
      </c>
      <c r="D5102" s="132">
        <v>480.23</v>
      </c>
    </row>
    <row r="5103" spans="1:4" x14ac:dyDescent="0.25">
      <c r="A5103" s="131">
        <v>86889</v>
      </c>
      <c r="B5103" s="131" t="s">
        <v>3468</v>
      </c>
      <c r="C5103" s="131" t="s">
        <v>15645</v>
      </c>
      <c r="D5103" s="132">
        <v>586.5</v>
      </c>
    </row>
    <row r="5104" spans="1:4" x14ac:dyDescent="0.25">
      <c r="A5104" s="131">
        <v>86893</v>
      </c>
      <c r="B5104" s="131" t="s">
        <v>3469</v>
      </c>
      <c r="C5104" s="131" t="s">
        <v>15645</v>
      </c>
      <c r="D5104" s="132">
        <v>496.54</v>
      </c>
    </row>
    <row r="5105" spans="1:4" x14ac:dyDescent="0.25">
      <c r="A5105" s="131">
        <v>86894</v>
      </c>
      <c r="B5105" s="131" t="s">
        <v>3470</v>
      </c>
      <c r="C5105" s="131" t="s">
        <v>15645</v>
      </c>
      <c r="D5105" s="132">
        <v>248.23</v>
      </c>
    </row>
    <row r="5106" spans="1:4" x14ac:dyDescent="0.25">
      <c r="A5106" s="131">
        <v>86895</v>
      </c>
      <c r="B5106" s="131" t="s">
        <v>3471</v>
      </c>
      <c r="C5106" s="131" t="s">
        <v>15645</v>
      </c>
      <c r="D5106" s="132">
        <v>299.61</v>
      </c>
    </row>
    <row r="5107" spans="1:4" x14ac:dyDescent="0.25">
      <c r="A5107" s="131">
        <v>86899</v>
      </c>
      <c r="B5107" s="131" t="s">
        <v>3472</v>
      </c>
      <c r="C5107" s="131" t="s">
        <v>15645</v>
      </c>
      <c r="D5107" s="132">
        <v>265.86</v>
      </c>
    </row>
    <row r="5108" spans="1:4" x14ac:dyDescent="0.25">
      <c r="A5108" s="131">
        <v>86900</v>
      </c>
      <c r="B5108" s="131" t="s">
        <v>3326</v>
      </c>
      <c r="C5108" s="131" t="s">
        <v>15645</v>
      </c>
      <c r="D5108" s="132">
        <v>202.93</v>
      </c>
    </row>
    <row r="5109" spans="1:4" x14ac:dyDescent="0.25">
      <c r="A5109" s="131">
        <v>86901</v>
      </c>
      <c r="B5109" s="131" t="s">
        <v>3327</v>
      </c>
      <c r="C5109" s="131" t="s">
        <v>15645</v>
      </c>
      <c r="D5109" s="132">
        <v>143.68</v>
      </c>
    </row>
    <row r="5110" spans="1:4" x14ac:dyDescent="0.25">
      <c r="A5110" s="131">
        <v>86902</v>
      </c>
      <c r="B5110" s="131" t="s">
        <v>3328</v>
      </c>
      <c r="C5110" s="131" t="s">
        <v>15645</v>
      </c>
      <c r="D5110" s="132">
        <v>333.52</v>
      </c>
    </row>
    <row r="5111" spans="1:4" x14ac:dyDescent="0.25">
      <c r="A5111" s="131">
        <v>86903</v>
      </c>
      <c r="B5111" s="131" t="s">
        <v>3329</v>
      </c>
      <c r="C5111" s="131" t="s">
        <v>15645</v>
      </c>
      <c r="D5111" s="132">
        <v>373</v>
      </c>
    </row>
    <row r="5112" spans="1:4" x14ac:dyDescent="0.25">
      <c r="A5112" s="131">
        <v>86904</v>
      </c>
      <c r="B5112" s="131" t="s">
        <v>3330</v>
      </c>
      <c r="C5112" s="131" t="s">
        <v>15645</v>
      </c>
      <c r="D5112" s="132">
        <v>152.16999999999999</v>
      </c>
    </row>
    <row r="5113" spans="1:4" x14ac:dyDescent="0.25">
      <c r="A5113" s="131">
        <v>86905</v>
      </c>
      <c r="B5113" s="131" t="s">
        <v>3331</v>
      </c>
      <c r="C5113" s="131" t="s">
        <v>15645</v>
      </c>
      <c r="D5113" s="132">
        <v>385.55</v>
      </c>
    </row>
    <row r="5114" spans="1:4" x14ac:dyDescent="0.25">
      <c r="A5114" s="131">
        <v>86906</v>
      </c>
      <c r="B5114" s="131" t="s">
        <v>3332</v>
      </c>
      <c r="C5114" s="131" t="s">
        <v>15645</v>
      </c>
      <c r="D5114" s="132">
        <v>71.34</v>
      </c>
    </row>
    <row r="5115" spans="1:4" x14ac:dyDescent="0.25">
      <c r="A5115" s="131">
        <v>86908</v>
      </c>
      <c r="B5115" s="131" t="s">
        <v>3333</v>
      </c>
      <c r="C5115" s="131" t="s">
        <v>15645</v>
      </c>
      <c r="D5115" s="132">
        <v>461.1</v>
      </c>
    </row>
    <row r="5116" spans="1:4" x14ac:dyDescent="0.25">
      <c r="A5116" s="131">
        <v>86909</v>
      </c>
      <c r="B5116" s="131" t="s">
        <v>3334</v>
      </c>
      <c r="C5116" s="131" t="s">
        <v>15645</v>
      </c>
      <c r="D5116" s="132">
        <v>123.88</v>
      </c>
    </row>
    <row r="5117" spans="1:4" x14ac:dyDescent="0.25">
      <c r="A5117" s="131">
        <v>86910</v>
      </c>
      <c r="B5117" s="131" t="s">
        <v>3335</v>
      </c>
      <c r="C5117" s="131" t="s">
        <v>15645</v>
      </c>
      <c r="D5117" s="132">
        <v>121.88</v>
      </c>
    </row>
    <row r="5118" spans="1:4" x14ac:dyDescent="0.25">
      <c r="A5118" s="131">
        <v>86911</v>
      </c>
      <c r="B5118" s="131" t="s">
        <v>3336</v>
      </c>
      <c r="C5118" s="131" t="s">
        <v>15645</v>
      </c>
      <c r="D5118" s="132">
        <v>83.5</v>
      </c>
    </row>
    <row r="5119" spans="1:4" x14ac:dyDescent="0.25">
      <c r="A5119" s="131">
        <v>86913</v>
      </c>
      <c r="B5119" s="131" t="s">
        <v>3337</v>
      </c>
      <c r="C5119" s="131" t="s">
        <v>15645</v>
      </c>
      <c r="D5119" s="132">
        <v>52.43</v>
      </c>
    </row>
    <row r="5120" spans="1:4" x14ac:dyDescent="0.25">
      <c r="A5120" s="131">
        <v>86914</v>
      </c>
      <c r="B5120" s="131" t="s">
        <v>3338</v>
      </c>
      <c r="C5120" s="131" t="s">
        <v>15645</v>
      </c>
      <c r="D5120" s="132">
        <v>93.79</v>
      </c>
    </row>
    <row r="5121" spans="1:4" x14ac:dyDescent="0.25">
      <c r="A5121" s="131">
        <v>86915</v>
      </c>
      <c r="B5121" s="131" t="s">
        <v>3339</v>
      </c>
      <c r="C5121" s="131" t="s">
        <v>15645</v>
      </c>
      <c r="D5121" s="132">
        <v>136.4</v>
      </c>
    </row>
    <row r="5122" spans="1:4" x14ac:dyDescent="0.25">
      <c r="A5122" s="131">
        <v>86916</v>
      </c>
      <c r="B5122" s="131" t="s">
        <v>3340</v>
      </c>
      <c r="C5122" s="131" t="s">
        <v>15645</v>
      </c>
      <c r="D5122" s="132">
        <v>23.64</v>
      </c>
    </row>
    <row r="5123" spans="1:4" x14ac:dyDescent="0.25">
      <c r="A5123" s="131">
        <v>86919</v>
      </c>
      <c r="B5123" s="131" t="s">
        <v>3341</v>
      </c>
      <c r="C5123" s="131" t="s">
        <v>15645</v>
      </c>
      <c r="D5123" s="132">
        <v>912.03</v>
      </c>
    </row>
    <row r="5124" spans="1:4" x14ac:dyDescent="0.25">
      <c r="A5124" s="131">
        <v>86920</v>
      </c>
      <c r="B5124" s="131" t="s">
        <v>3342</v>
      </c>
      <c r="C5124" s="131" t="s">
        <v>15645</v>
      </c>
      <c r="D5124" s="132">
        <v>797.95</v>
      </c>
    </row>
    <row r="5125" spans="1:4" x14ac:dyDescent="0.25">
      <c r="A5125" s="131">
        <v>86921</v>
      </c>
      <c r="B5125" s="131" t="s">
        <v>3343</v>
      </c>
      <c r="C5125" s="131" t="s">
        <v>15645</v>
      </c>
      <c r="D5125" s="132">
        <v>769.16</v>
      </c>
    </row>
    <row r="5126" spans="1:4" x14ac:dyDescent="0.25">
      <c r="A5126" s="131">
        <v>86922</v>
      </c>
      <c r="B5126" s="131" t="s">
        <v>3344</v>
      </c>
      <c r="C5126" s="131" t="s">
        <v>15645</v>
      </c>
      <c r="D5126" s="132">
        <v>933.85</v>
      </c>
    </row>
    <row r="5127" spans="1:4" x14ac:dyDescent="0.25">
      <c r="A5127" s="131">
        <v>86923</v>
      </c>
      <c r="B5127" s="131" t="s">
        <v>3345</v>
      </c>
      <c r="C5127" s="131" t="s">
        <v>15645</v>
      </c>
      <c r="D5127" s="132">
        <v>590.11</v>
      </c>
    </row>
    <row r="5128" spans="1:4" x14ac:dyDescent="0.25">
      <c r="A5128" s="131">
        <v>86924</v>
      </c>
      <c r="B5128" s="131" t="s">
        <v>3346</v>
      </c>
      <c r="C5128" s="131" t="s">
        <v>15645</v>
      </c>
      <c r="D5128" s="132">
        <v>561.32000000000005</v>
      </c>
    </row>
    <row r="5129" spans="1:4" x14ac:dyDescent="0.25">
      <c r="A5129" s="131">
        <v>86925</v>
      </c>
      <c r="B5129" s="131" t="s">
        <v>3347</v>
      </c>
      <c r="C5129" s="131" t="s">
        <v>15645</v>
      </c>
      <c r="D5129" s="132">
        <v>547.79</v>
      </c>
    </row>
    <row r="5130" spans="1:4" x14ac:dyDescent="0.25">
      <c r="A5130" s="131">
        <v>86926</v>
      </c>
      <c r="B5130" s="131" t="s">
        <v>3348</v>
      </c>
      <c r="C5130" s="131" t="s">
        <v>15645</v>
      </c>
      <c r="D5130" s="132">
        <v>519</v>
      </c>
    </row>
    <row r="5131" spans="1:4" x14ac:dyDescent="0.25">
      <c r="A5131" s="131">
        <v>86927</v>
      </c>
      <c r="B5131" s="131" t="s">
        <v>3349</v>
      </c>
      <c r="C5131" s="131" t="s">
        <v>15645</v>
      </c>
      <c r="D5131" s="132">
        <v>362.39</v>
      </c>
    </row>
    <row r="5132" spans="1:4" x14ac:dyDescent="0.25">
      <c r="A5132" s="131">
        <v>86928</v>
      </c>
      <c r="B5132" s="131" t="s">
        <v>3350</v>
      </c>
      <c r="C5132" s="131" t="s">
        <v>15645</v>
      </c>
      <c r="D5132" s="132">
        <v>333.6</v>
      </c>
    </row>
    <row r="5133" spans="1:4" x14ac:dyDescent="0.25">
      <c r="A5133" s="131">
        <v>86929</v>
      </c>
      <c r="B5133" s="131" t="s">
        <v>3351</v>
      </c>
      <c r="C5133" s="131" t="s">
        <v>15645</v>
      </c>
      <c r="D5133" s="132">
        <v>351.74</v>
      </c>
    </row>
    <row r="5134" spans="1:4" x14ac:dyDescent="0.25">
      <c r="A5134" s="131">
        <v>86930</v>
      </c>
      <c r="B5134" s="131" t="s">
        <v>3352</v>
      </c>
      <c r="C5134" s="131" t="s">
        <v>15645</v>
      </c>
      <c r="D5134" s="132">
        <v>322.95</v>
      </c>
    </row>
    <row r="5135" spans="1:4" x14ac:dyDescent="0.25">
      <c r="A5135" s="131">
        <v>86931</v>
      </c>
      <c r="B5135" s="131" t="s">
        <v>3353</v>
      </c>
      <c r="C5135" s="131" t="s">
        <v>15645</v>
      </c>
      <c r="D5135" s="132">
        <v>492.66</v>
      </c>
    </row>
    <row r="5136" spans="1:4" x14ac:dyDescent="0.25">
      <c r="A5136" s="131">
        <v>86932</v>
      </c>
      <c r="B5136" s="131" t="s">
        <v>3354</v>
      </c>
      <c r="C5136" s="131" t="s">
        <v>15645</v>
      </c>
      <c r="D5136" s="132">
        <v>546.47</v>
      </c>
    </row>
    <row r="5137" spans="1:4" x14ac:dyDescent="0.25">
      <c r="A5137" s="131">
        <v>86933</v>
      </c>
      <c r="B5137" s="131" t="s">
        <v>3355</v>
      </c>
      <c r="C5137" s="131" t="s">
        <v>15645</v>
      </c>
      <c r="D5137" s="132">
        <v>382.44</v>
      </c>
    </row>
    <row r="5138" spans="1:4" x14ac:dyDescent="0.25">
      <c r="A5138" s="131">
        <v>86934</v>
      </c>
      <c r="B5138" s="131" t="s">
        <v>3356</v>
      </c>
      <c r="C5138" s="131" t="s">
        <v>15645</v>
      </c>
      <c r="D5138" s="132">
        <v>371.79</v>
      </c>
    </row>
    <row r="5139" spans="1:4" x14ac:dyDescent="0.25">
      <c r="A5139" s="131">
        <v>86935</v>
      </c>
      <c r="B5139" s="131" t="s">
        <v>3357</v>
      </c>
      <c r="C5139" s="131" t="s">
        <v>15645</v>
      </c>
      <c r="D5139" s="132">
        <v>304.60000000000002</v>
      </c>
    </row>
    <row r="5140" spans="1:4" x14ac:dyDescent="0.25">
      <c r="A5140" s="131">
        <v>86936</v>
      </c>
      <c r="B5140" s="131" t="s">
        <v>3358</v>
      </c>
      <c r="C5140" s="131" t="s">
        <v>15645</v>
      </c>
      <c r="D5140" s="132">
        <v>544.91</v>
      </c>
    </row>
    <row r="5141" spans="1:4" x14ac:dyDescent="0.25">
      <c r="A5141" s="131">
        <v>86937</v>
      </c>
      <c r="B5141" s="131" t="s">
        <v>3359</v>
      </c>
      <c r="C5141" s="131" t="s">
        <v>15645</v>
      </c>
      <c r="D5141" s="132">
        <v>238.78</v>
      </c>
    </row>
    <row r="5142" spans="1:4" x14ac:dyDescent="0.25">
      <c r="A5142" s="131">
        <v>86938</v>
      </c>
      <c r="B5142" s="131" t="s">
        <v>3360</v>
      </c>
      <c r="C5142" s="131" t="s">
        <v>15645</v>
      </c>
      <c r="D5142" s="132">
        <v>479.09</v>
      </c>
    </row>
    <row r="5143" spans="1:4" x14ac:dyDescent="0.25">
      <c r="A5143" s="131">
        <v>86939</v>
      </c>
      <c r="B5143" s="131" t="s">
        <v>3361</v>
      </c>
      <c r="C5143" s="131" t="s">
        <v>15645</v>
      </c>
      <c r="D5143" s="132">
        <v>438.14</v>
      </c>
    </row>
    <row r="5144" spans="1:4" x14ac:dyDescent="0.25">
      <c r="A5144" s="131">
        <v>86940</v>
      </c>
      <c r="B5144" s="131" t="s">
        <v>3362</v>
      </c>
      <c r="C5144" s="131" t="s">
        <v>15645</v>
      </c>
      <c r="D5144" s="133">
        <v>1226.44</v>
      </c>
    </row>
    <row r="5145" spans="1:4" x14ac:dyDescent="0.25">
      <c r="A5145" s="131">
        <v>86941</v>
      </c>
      <c r="B5145" s="131" t="s">
        <v>3363</v>
      </c>
      <c r="C5145" s="131" t="s">
        <v>15645</v>
      </c>
      <c r="D5145" s="132">
        <v>911.05</v>
      </c>
    </row>
    <row r="5146" spans="1:4" x14ac:dyDescent="0.25">
      <c r="A5146" s="131">
        <v>86942</v>
      </c>
      <c r="B5146" s="131" t="s">
        <v>3364</v>
      </c>
      <c r="C5146" s="131" t="s">
        <v>15645</v>
      </c>
      <c r="D5146" s="132">
        <v>267.44</v>
      </c>
    </row>
    <row r="5147" spans="1:4" x14ac:dyDescent="0.25">
      <c r="A5147" s="131">
        <v>86943</v>
      </c>
      <c r="B5147" s="131" t="s">
        <v>3365</v>
      </c>
      <c r="C5147" s="131" t="s">
        <v>15645</v>
      </c>
      <c r="D5147" s="132">
        <v>256.79000000000002</v>
      </c>
    </row>
    <row r="5148" spans="1:4" x14ac:dyDescent="0.25">
      <c r="A5148" s="131">
        <v>86947</v>
      </c>
      <c r="B5148" s="131" t="s">
        <v>3366</v>
      </c>
      <c r="C5148" s="131" t="s">
        <v>15645</v>
      </c>
      <c r="D5148" s="133">
        <v>1262.98</v>
      </c>
    </row>
    <row r="5149" spans="1:4" x14ac:dyDescent="0.25">
      <c r="A5149" s="131">
        <v>93396</v>
      </c>
      <c r="B5149" s="131" t="s">
        <v>3367</v>
      </c>
      <c r="C5149" s="131" t="s">
        <v>15645</v>
      </c>
      <c r="D5149" s="132">
        <v>620.63</v>
      </c>
    </row>
    <row r="5150" spans="1:4" x14ac:dyDescent="0.25">
      <c r="A5150" s="131">
        <v>93441</v>
      </c>
      <c r="B5150" s="131" t="s">
        <v>3368</v>
      </c>
      <c r="C5150" s="131" t="s">
        <v>15645</v>
      </c>
      <c r="D5150" s="132">
        <v>985.5</v>
      </c>
    </row>
    <row r="5151" spans="1:4" x14ac:dyDescent="0.25">
      <c r="A5151" s="131">
        <v>93442</v>
      </c>
      <c r="B5151" s="131" t="s">
        <v>3369</v>
      </c>
      <c r="C5151" s="131" t="s">
        <v>15645</v>
      </c>
      <c r="D5151" s="133">
        <v>1176.23</v>
      </c>
    </row>
    <row r="5152" spans="1:4" x14ac:dyDescent="0.25">
      <c r="A5152" s="131">
        <v>95469</v>
      </c>
      <c r="B5152" s="131" t="s">
        <v>3370</v>
      </c>
      <c r="C5152" s="131" t="s">
        <v>15645</v>
      </c>
      <c r="D5152" s="132">
        <v>297.63</v>
      </c>
    </row>
    <row r="5153" spans="1:4" x14ac:dyDescent="0.25">
      <c r="A5153" s="131">
        <v>95470</v>
      </c>
      <c r="B5153" s="131" t="s">
        <v>1099</v>
      </c>
      <c r="C5153" s="131" t="s">
        <v>15645</v>
      </c>
      <c r="D5153" s="132">
        <v>306.86</v>
      </c>
    </row>
    <row r="5154" spans="1:4" x14ac:dyDescent="0.25">
      <c r="A5154" s="131">
        <v>95471</v>
      </c>
      <c r="B5154" s="131" t="s">
        <v>3371</v>
      </c>
      <c r="C5154" s="131" t="s">
        <v>15645</v>
      </c>
      <c r="D5154" s="132">
        <v>747.15</v>
      </c>
    </row>
    <row r="5155" spans="1:4" x14ac:dyDescent="0.25">
      <c r="A5155" s="131">
        <v>95472</v>
      </c>
      <c r="B5155" s="131" t="s">
        <v>3372</v>
      </c>
      <c r="C5155" s="131" t="s">
        <v>15645</v>
      </c>
      <c r="D5155" s="132">
        <v>756.38</v>
      </c>
    </row>
    <row r="5156" spans="1:4" x14ac:dyDescent="0.25">
      <c r="A5156" s="131">
        <v>95542</v>
      </c>
      <c r="B5156" s="131" t="s">
        <v>3373</v>
      </c>
      <c r="C5156" s="131" t="s">
        <v>15645</v>
      </c>
      <c r="D5156" s="132">
        <v>34.159999999999997</v>
      </c>
    </row>
    <row r="5157" spans="1:4" x14ac:dyDescent="0.25">
      <c r="A5157" s="131">
        <v>95543</v>
      </c>
      <c r="B5157" s="131" t="s">
        <v>3374</v>
      </c>
      <c r="C5157" s="131" t="s">
        <v>15645</v>
      </c>
      <c r="D5157" s="132">
        <v>57.77</v>
      </c>
    </row>
    <row r="5158" spans="1:4" x14ac:dyDescent="0.25">
      <c r="A5158" s="131">
        <v>95544</v>
      </c>
      <c r="B5158" s="131" t="s">
        <v>3375</v>
      </c>
      <c r="C5158" s="131" t="s">
        <v>15645</v>
      </c>
      <c r="D5158" s="132">
        <v>41.53</v>
      </c>
    </row>
    <row r="5159" spans="1:4" x14ac:dyDescent="0.25">
      <c r="A5159" s="131">
        <v>95545</v>
      </c>
      <c r="B5159" s="131" t="s">
        <v>3376</v>
      </c>
      <c r="C5159" s="131" t="s">
        <v>15645</v>
      </c>
      <c r="D5159" s="132">
        <v>40.75</v>
      </c>
    </row>
    <row r="5160" spans="1:4" x14ac:dyDescent="0.25">
      <c r="A5160" s="131">
        <v>95546</v>
      </c>
      <c r="B5160" s="131" t="s">
        <v>3377</v>
      </c>
      <c r="C5160" s="131" t="s">
        <v>15645</v>
      </c>
      <c r="D5160" s="132">
        <v>142.12</v>
      </c>
    </row>
    <row r="5161" spans="1:4" x14ac:dyDescent="0.25">
      <c r="A5161" s="131">
        <v>95547</v>
      </c>
      <c r="B5161" s="131" t="s">
        <v>3378</v>
      </c>
      <c r="C5161" s="131" t="s">
        <v>15645</v>
      </c>
      <c r="D5161" s="132">
        <v>44.97</v>
      </c>
    </row>
    <row r="5162" spans="1:4" x14ac:dyDescent="0.25">
      <c r="A5162" s="131">
        <v>100848</v>
      </c>
      <c r="B5162" s="131" t="s">
        <v>3379</v>
      </c>
      <c r="C5162" s="131" t="s">
        <v>15645</v>
      </c>
      <c r="D5162" s="132">
        <v>540.15</v>
      </c>
    </row>
    <row r="5163" spans="1:4" x14ac:dyDescent="0.25">
      <c r="A5163" s="131">
        <v>100849</v>
      </c>
      <c r="B5163" s="131" t="s">
        <v>3380</v>
      </c>
      <c r="C5163" s="131" t="s">
        <v>15645</v>
      </c>
      <c r="D5163" s="132">
        <v>46.75</v>
      </c>
    </row>
    <row r="5164" spans="1:4" x14ac:dyDescent="0.25">
      <c r="A5164" s="131">
        <v>100851</v>
      </c>
      <c r="B5164" s="131" t="s">
        <v>3381</v>
      </c>
      <c r="C5164" s="131" t="s">
        <v>15645</v>
      </c>
      <c r="D5164" s="132">
        <v>93.84</v>
      </c>
    </row>
    <row r="5165" spans="1:4" x14ac:dyDescent="0.25">
      <c r="A5165" s="131">
        <v>100852</v>
      </c>
      <c r="B5165" s="131" t="s">
        <v>3382</v>
      </c>
      <c r="C5165" s="131" t="s">
        <v>15645</v>
      </c>
      <c r="D5165" s="132">
        <v>222.22</v>
      </c>
    </row>
    <row r="5166" spans="1:4" x14ac:dyDescent="0.25">
      <c r="A5166" s="131">
        <v>100853</v>
      </c>
      <c r="B5166" s="131" t="s">
        <v>5290</v>
      </c>
      <c r="C5166" s="131" t="s">
        <v>15645</v>
      </c>
      <c r="D5166" s="132">
        <v>327.78</v>
      </c>
    </row>
    <row r="5167" spans="1:4" x14ac:dyDescent="0.25">
      <c r="A5167" s="131">
        <v>100854</v>
      </c>
      <c r="B5167" s="131" t="s">
        <v>3383</v>
      </c>
      <c r="C5167" s="131" t="s">
        <v>15645</v>
      </c>
      <c r="D5167" s="133">
        <v>1705.43</v>
      </c>
    </row>
    <row r="5168" spans="1:4" x14ac:dyDescent="0.25">
      <c r="A5168" s="131">
        <v>100856</v>
      </c>
      <c r="B5168" s="131" t="s">
        <v>3384</v>
      </c>
      <c r="C5168" s="131" t="s">
        <v>15645</v>
      </c>
      <c r="D5168" s="132">
        <v>36.28</v>
      </c>
    </row>
    <row r="5169" spans="1:4" x14ac:dyDescent="0.25">
      <c r="A5169" s="131">
        <v>100857</v>
      </c>
      <c r="B5169" s="131" t="s">
        <v>3385</v>
      </c>
      <c r="C5169" s="131" t="s">
        <v>15645</v>
      </c>
      <c r="D5169" s="132">
        <v>500.09</v>
      </c>
    </row>
    <row r="5170" spans="1:4" x14ac:dyDescent="0.25">
      <c r="A5170" s="131">
        <v>100858</v>
      </c>
      <c r="B5170" s="131" t="s">
        <v>3386</v>
      </c>
      <c r="C5170" s="131" t="s">
        <v>15645</v>
      </c>
      <c r="D5170" s="132">
        <v>695.67</v>
      </c>
    </row>
    <row r="5171" spans="1:4" x14ac:dyDescent="0.25">
      <c r="A5171" s="131">
        <v>100859</v>
      </c>
      <c r="B5171" s="131" t="s">
        <v>5100</v>
      </c>
      <c r="C5171" s="131" t="s">
        <v>15645</v>
      </c>
      <c r="D5171" s="132">
        <v>980.49</v>
      </c>
    </row>
    <row r="5172" spans="1:4" x14ac:dyDescent="0.25">
      <c r="A5172" s="131">
        <v>100860</v>
      </c>
      <c r="B5172" s="131" t="s">
        <v>3387</v>
      </c>
      <c r="C5172" s="131" t="s">
        <v>15645</v>
      </c>
      <c r="D5172" s="132">
        <v>89.63</v>
      </c>
    </row>
    <row r="5173" spans="1:4" x14ac:dyDescent="0.25">
      <c r="A5173" s="131">
        <v>100861</v>
      </c>
      <c r="B5173" s="131" t="s">
        <v>3388</v>
      </c>
      <c r="C5173" s="131" t="s">
        <v>15645</v>
      </c>
      <c r="D5173" s="132">
        <v>34.33</v>
      </c>
    </row>
    <row r="5174" spans="1:4" x14ac:dyDescent="0.25">
      <c r="A5174" s="131">
        <v>100862</v>
      </c>
      <c r="B5174" s="131" t="s">
        <v>3389</v>
      </c>
      <c r="C5174" s="131" t="s">
        <v>15645</v>
      </c>
      <c r="D5174" s="132">
        <v>37.700000000000003</v>
      </c>
    </row>
    <row r="5175" spans="1:4" x14ac:dyDescent="0.25">
      <c r="A5175" s="131">
        <v>100863</v>
      </c>
      <c r="B5175" s="131" t="s">
        <v>3390</v>
      </c>
      <c r="C5175" s="131" t="s">
        <v>15645</v>
      </c>
      <c r="D5175" s="132">
        <v>672.85</v>
      </c>
    </row>
    <row r="5176" spans="1:4" x14ac:dyDescent="0.25">
      <c r="A5176" s="131">
        <v>100864</v>
      </c>
      <c r="B5176" s="131" t="s">
        <v>3391</v>
      </c>
      <c r="C5176" s="131" t="s">
        <v>15645</v>
      </c>
      <c r="D5176" s="132">
        <v>735.16</v>
      </c>
    </row>
    <row r="5177" spans="1:4" x14ac:dyDescent="0.25">
      <c r="A5177" s="131">
        <v>100865</v>
      </c>
      <c r="B5177" s="131" t="s">
        <v>3392</v>
      </c>
      <c r="C5177" s="131" t="s">
        <v>15645</v>
      </c>
      <c r="D5177" s="132">
        <v>635.47</v>
      </c>
    </row>
    <row r="5178" spans="1:4" x14ac:dyDescent="0.25">
      <c r="A5178" s="131">
        <v>100866</v>
      </c>
      <c r="B5178" s="131" t="s">
        <v>3393</v>
      </c>
      <c r="C5178" s="131" t="s">
        <v>15645</v>
      </c>
      <c r="D5178" s="132">
        <v>353.02</v>
      </c>
    </row>
    <row r="5179" spans="1:4" x14ac:dyDescent="0.25">
      <c r="A5179" s="131">
        <v>100867</v>
      </c>
      <c r="B5179" s="131" t="s">
        <v>3394</v>
      </c>
      <c r="C5179" s="131" t="s">
        <v>15645</v>
      </c>
      <c r="D5179" s="132">
        <v>373.57</v>
      </c>
    </row>
    <row r="5180" spans="1:4" x14ac:dyDescent="0.25">
      <c r="A5180" s="131">
        <v>100868</v>
      </c>
      <c r="B5180" s="131" t="s">
        <v>3395</v>
      </c>
      <c r="C5180" s="131" t="s">
        <v>15645</v>
      </c>
      <c r="D5180" s="132">
        <v>387.24</v>
      </c>
    </row>
    <row r="5181" spans="1:4" x14ac:dyDescent="0.25">
      <c r="A5181" s="131">
        <v>100869</v>
      </c>
      <c r="B5181" s="131" t="s">
        <v>3396</v>
      </c>
      <c r="C5181" s="131" t="s">
        <v>15645</v>
      </c>
      <c r="D5181" s="132">
        <v>397.73</v>
      </c>
    </row>
    <row r="5182" spans="1:4" x14ac:dyDescent="0.25">
      <c r="A5182" s="131">
        <v>100870</v>
      </c>
      <c r="B5182" s="131" t="s">
        <v>3397</v>
      </c>
      <c r="C5182" s="131" t="s">
        <v>15645</v>
      </c>
      <c r="D5182" s="132">
        <v>323.64</v>
      </c>
    </row>
    <row r="5183" spans="1:4" x14ac:dyDescent="0.25">
      <c r="A5183" s="131">
        <v>100871</v>
      </c>
      <c r="B5183" s="131" t="s">
        <v>3398</v>
      </c>
      <c r="C5183" s="131" t="s">
        <v>15645</v>
      </c>
      <c r="D5183" s="132">
        <v>346.58</v>
      </c>
    </row>
    <row r="5184" spans="1:4" x14ac:dyDescent="0.25">
      <c r="A5184" s="131">
        <v>100872</v>
      </c>
      <c r="B5184" s="131" t="s">
        <v>3399</v>
      </c>
      <c r="C5184" s="131" t="s">
        <v>15645</v>
      </c>
      <c r="D5184" s="132">
        <v>361.23</v>
      </c>
    </row>
    <row r="5185" spans="1:4" x14ac:dyDescent="0.25">
      <c r="A5185" s="131">
        <v>100873</v>
      </c>
      <c r="B5185" s="131" t="s">
        <v>3400</v>
      </c>
      <c r="C5185" s="131" t="s">
        <v>15645</v>
      </c>
      <c r="D5185" s="132">
        <v>370.38</v>
      </c>
    </row>
    <row r="5186" spans="1:4" x14ac:dyDescent="0.25">
      <c r="A5186" s="131">
        <v>100874</v>
      </c>
      <c r="B5186" s="131" t="s">
        <v>3401</v>
      </c>
      <c r="C5186" s="131" t="s">
        <v>15645</v>
      </c>
      <c r="D5186" s="132">
        <v>353.02</v>
      </c>
    </row>
    <row r="5187" spans="1:4" x14ac:dyDescent="0.25">
      <c r="A5187" s="131">
        <v>100875</v>
      </c>
      <c r="B5187" s="131" t="s">
        <v>3402</v>
      </c>
      <c r="C5187" s="131" t="s">
        <v>15645</v>
      </c>
      <c r="D5187" s="133">
        <v>1175.69</v>
      </c>
    </row>
    <row r="5188" spans="1:4" x14ac:dyDescent="0.25">
      <c r="A5188" s="131">
        <v>100878</v>
      </c>
      <c r="B5188" s="131" t="s">
        <v>5101</v>
      </c>
      <c r="C5188" s="131" t="s">
        <v>15645</v>
      </c>
      <c r="D5188" s="132">
        <v>640.87</v>
      </c>
    </row>
    <row r="5189" spans="1:4" x14ac:dyDescent="0.25">
      <c r="A5189" s="131">
        <v>98052</v>
      </c>
      <c r="B5189" s="131" t="s">
        <v>16286</v>
      </c>
      <c r="C5189" s="131" t="s">
        <v>15645</v>
      </c>
      <c r="D5189" s="133">
        <v>2199.67</v>
      </c>
    </row>
    <row r="5190" spans="1:4" x14ac:dyDescent="0.25">
      <c r="A5190" s="131">
        <v>98053</v>
      </c>
      <c r="B5190" s="131" t="s">
        <v>16287</v>
      </c>
      <c r="C5190" s="131" t="s">
        <v>15645</v>
      </c>
      <c r="D5190" s="133">
        <v>3020.44</v>
      </c>
    </row>
    <row r="5191" spans="1:4" x14ac:dyDescent="0.25">
      <c r="A5191" s="131">
        <v>98054</v>
      </c>
      <c r="B5191" s="131" t="s">
        <v>16288</v>
      </c>
      <c r="C5191" s="131" t="s">
        <v>15645</v>
      </c>
      <c r="D5191" s="133">
        <v>4917.53</v>
      </c>
    </row>
    <row r="5192" spans="1:4" x14ac:dyDescent="0.25">
      <c r="A5192" s="131">
        <v>98055</v>
      </c>
      <c r="B5192" s="131" t="s">
        <v>16289</v>
      </c>
      <c r="C5192" s="131" t="s">
        <v>15645</v>
      </c>
      <c r="D5192" s="133">
        <v>6669.19</v>
      </c>
    </row>
    <row r="5193" spans="1:4" x14ac:dyDescent="0.25">
      <c r="A5193" s="131">
        <v>98056</v>
      </c>
      <c r="B5193" s="131" t="s">
        <v>16290</v>
      </c>
      <c r="C5193" s="131" t="s">
        <v>15645</v>
      </c>
      <c r="D5193" s="133">
        <v>7809.31</v>
      </c>
    </row>
    <row r="5194" spans="1:4" x14ac:dyDescent="0.25">
      <c r="A5194" s="131">
        <v>98057</v>
      </c>
      <c r="B5194" s="131" t="s">
        <v>16291</v>
      </c>
      <c r="C5194" s="131" t="s">
        <v>15645</v>
      </c>
      <c r="D5194" s="133">
        <v>9266.5300000000007</v>
      </c>
    </row>
    <row r="5195" spans="1:4" x14ac:dyDescent="0.25">
      <c r="A5195" s="131">
        <v>98058</v>
      </c>
      <c r="B5195" s="131" t="s">
        <v>16292</v>
      </c>
      <c r="C5195" s="131" t="s">
        <v>15645</v>
      </c>
      <c r="D5195" s="133">
        <v>1874.11</v>
      </c>
    </row>
    <row r="5196" spans="1:4" x14ac:dyDescent="0.25">
      <c r="A5196" s="131">
        <v>98059</v>
      </c>
      <c r="B5196" s="131" t="s">
        <v>16293</v>
      </c>
      <c r="C5196" s="131" t="s">
        <v>15645</v>
      </c>
      <c r="D5196" s="133">
        <v>4028.7</v>
      </c>
    </row>
    <row r="5197" spans="1:4" x14ac:dyDescent="0.25">
      <c r="A5197" s="131">
        <v>98060</v>
      </c>
      <c r="B5197" s="131" t="s">
        <v>16294</v>
      </c>
      <c r="C5197" s="131" t="s">
        <v>15645</v>
      </c>
      <c r="D5197" s="133">
        <v>5608.85</v>
      </c>
    </row>
    <row r="5198" spans="1:4" x14ac:dyDescent="0.25">
      <c r="A5198" s="131">
        <v>98061</v>
      </c>
      <c r="B5198" s="131" t="s">
        <v>16295</v>
      </c>
      <c r="C5198" s="131" t="s">
        <v>15645</v>
      </c>
      <c r="D5198" s="133">
        <v>7818.15</v>
      </c>
    </row>
    <row r="5199" spans="1:4" x14ac:dyDescent="0.25">
      <c r="A5199" s="131">
        <v>98062</v>
      </c>
      <c r="B5199" s="131" t="s">
        <v>16296</v>
      </c>
      <c r="C5199" s="131" t="s">
        <v>15645</v>
      </c>
      <c r="D5199" s="133">
        <v>3241.19</v>
      </c>
    </row>
    <row r="5200" spans="1:4" x14ac:dyDescent="0.25">
      <c r="A5200" s="131">
        <v>98063</v>
      </c>
      <c r="B5200" s="131" t="s">
        <v>16297</v>
      </c>
      <c r="C5200" s="131" t="s">
        <v>15645</v>
      </c>
      <c r="D5200" s="133">
        <v>4945.33</v>
      </c>
    </row>
    <row r="5201" spans="1:4" x14ac:dyDescent="0.25">
      <c r="A5201" s="131">
        <v>98064</v>
      </c>
      <c r="B5201" s="131" t="s">
        <v>16298</v>
      </c>
      <c r="C5201" s="131" t="s">
        <v>15645</v>
      </c>
      <c r="D5201" s="133">
        <v>5741.57</v>
      </c>
    </row>
    <row r="5202" spans="1:4" x14ac:dyDescent="0.25">
      <c r="A5202" s="131">
        <v>98065</v>
      </c>
      <c r="B5202" s="131" t="s">
        <v>16299</v>
      </c>
      <c r="C5202" s="131" t="s">
        <v>15645</v>
      </c>
      <c r="D5202" s="133">
        <v>7974.1</v>
      </c>
    </row>
    <row r="5203" spans="1:4" x14ac:dyDescent="0.25">
      <c r="A5203" s="131">
        <v>98066</v>
      </c>
      <c r="B5203" s="131" t="s">
        <v>15560</v>
      </c>
      <c r="C5203" s="131" t="s">
        <v>15645</v>
      </c>
      <c r="D5203" s="133">
        <v>4533.8900000000003</v>
      </c>
    </row>
    <row r="5204" spans="1:4" x14ac:dyDescent="0.25">
      <c r="A5204" s="131">
        <v>98067</v>
      </c>
      <c r="B5204" s="131" t="s">
        <v>15561</v>
      </c>
      <c r="C5204" s="131" t="s">
        <v>15645</v>
      </c>
      <c r="D5204" s="133">
        <v>6036.46</v>
      </c>
    </row>
    <row r="5205" spans="1:4" x14ac:dyDescent="0.25">
      <c r="A5205" s="131">
        <v>98068</v>
      </c>
      <c r="B5205" s="131" t="s">
        <v>15562</v>
      </c>
      <c r="C5205" s="131" t="s">
        <v>15645</v>
      </c>
      <c r="D5205" s="133">
        <v>8518.86</v>
      </c>
    </row>
    <row r="5206" spans="1:4" x14ac:dyDescent="0.25">
      <c r="A5206" s="131">
        <v>98069</v>
      </c>
      <c r="B5206" s="131" t="s">
        <v>15563</v>
      </c>
      <c r="C5206" s="131" t="s">
        <v>15645</v>
      </c>
      <c r="D5206" s="133">
        <v>11454.1</v>
      </c>
    </row>
    <row r="5207" spans="1:4" x14ac:dyDescent="0.25">
      <c r="A5207" s="131">
        <v>98070</v>
      </c>
      <c r="B5207" s="131" t="s">
        <v>15564</v>
      </c>
      <c r="C5207" s="131" t="s">
        <v>15645</v>
      </c>
      <c r="D5207" s="133">
        <v>13077.59</v>
      </c>
    </row>
    <row r="5208" spans="1:4" x14ac:dyDescent="0.25">
      <c r="A5208" s="131">
        <v>98071</v>
      </c>
      <c r="B5208" s="131" t="s">
        <v>15565</v>
      </c>
      <c r="C5208" s="131" t="s">
        <v>15645</v>
      </c>
      <c r="D5208" s="133">
        <v>14252.05</v>
      </c>
    </row>
    <row r="5209" spans="1:4" x14ac:dyDescent="0.25">
      <c r="A5209" s="131">
        <v>98072</v>
      </c>
      <c r="B5209" s="131" t="s">
        <v>15566</v>
      </c>
      <c r="C5209" s="131" t="s">
        <v>15645</v>
      </c>
      <c r="D5209" s="133">
        <v>3847.28</v>
      </c>
    </row>
    <row r="5210" spans="1:4" x14ac:dyDescent="0.25">
      <c r="A5210" s="131">
        <v>98073</v>
      </c>
      <c r="B5210" s="131" t="s">
        <v>15567</v>
      </c>
      <c r="C5210" s="131" t="s">
        <v>15645</v>
      </c>
      <c r="D5210" s="133">
        <v>6048.62</v>
      </c>
    </row>
    <row r="5211" spans="1:4" x14ac:dyDescent="0.25">
      <c r="A5211" s="131">
        <v>98074</v>
      </c>
      <c r="B5211" s="131" t="s">
        <v>15568</v>
      </c>
      <c r="C5211" s="131" t="s">
        <v>15645</v>
      </c>
      <c r="D5211" s="133">
        <v>9437.44</v>
      </c>
    </row>
    <row r="5212" spans="1:4" x14ac:dyDescent="0.25">
      <c r="A5212" s="131">
        <v>98075</v>
      </c>
      <c r="B5212" s="131" t="s">
        <v>15569</v>
      </c>
      <c r="C5212" s="131" t="s">
        <v>15645</v>
      </c>
      <c r="D5212" s="133">
        <v>12296.21</v>
      </c>
    </row>
    <row r="5213" spans="1:4" x14ac:dyDescent="0.25">
      <c r="A5213" s="131">
        <v>98076</v>
      </c>
      <c r="B5213" s="131" t="s">
        <v>15570</v>
      </c>
      <c r="C5213" s="131" t="s">
        <v>15645</v>
      </c>
      <c r="D5213" s="133">
        <v>14197.51</v>
      </c>
    </row>
    <row r="5214" spans="1:4" x14ac:dyDescent="0.25">
      <c r="A5214" s="131">
        <v>98077</v>
      </c>
      <c r="B5214" s="131" t="s">
        <v>15571</v>
      </c>
      <c r="C5214" s="131" t="s">
        <v>15645</v>
      </c>
      <c r="D5214" s="133">
        <v>16731.740000000002</v>
      </c>
    </row>
    <row r="5215" spans="1:4" x14ac:dyDescent="0.25">
      <c r="A5215" s="131">
        <v>98078</v>
      </c>
      <c r="B5215" s="131" t="s">
        <v>15572</v>
      </c>
      <c r="C5215" s="131" t="s">
        <v>15645</v>
      </c>
      <c r="D5215" s="133">
        <v>4191.33</v>
      </c>
    </row>
    <row r="5216" spans="1:4" x14ac:dyDescent="0.25">
      <c r="A5216" s="131">
        <v>98079</v>
      </c>
      <c r="B5216" s="131" t="s">
        <v>15573</v>
      </c>
      <c r="C5216" s="131" t="s">
        <v>15645</v>
      </c>
      <c r="D5216" s="133">
        <v>7353.75</v>
      </c>
    </row>
    <row r="5217" spans="1:4" x14ac:dyDescent="0.25">
      <c r="A5217" s="131">
        <v>98080</v>
      </c>
      <c r="B5217" s="131" t="s">
        <v>15574</v>
      </c>
      <c r="C5217" s="131" t="s">
        <v>15645</v>
      </c>
      <c r="D5217" s="133">
        <v>9471.4699999999993</v>
      </c>
    </row>
    <row r="5218" spans="1:4" x14ac:dyDescent="0.25">
      <c r="A5218" s="131">
        <v>98081</v>
      </c>
      <c r="B5218" s="131" t="s">
        <v>15575</v>
      </c>
      <c r="C5218" s="131" t="s">
        <v>15645</v>
      </c>
      <c r="D5218" s="133">
        <v>14043.63</v>
      </c>
    </row>
    <row r="5219" spans="1:4" x14ac:dyDescent="0.25">
      <c r="A5219" s="131">
        <v>98082</v>
      </c>
      <c r="B5219" s="131" t="s">
        <v>15576</v>
      </c>
      <c r="C5219" s="131" t="s">
        <v>15645</v>
      </c>
      <c r="D5219" s="133">
        <v>3517.83</v>
      </c>
    </row>
    <row r="5220" spans="1:4" x14ac:dyDescent="0.25">
      <c r="A5220" s="131">
        <v>98083</v>
      </c>
      <c r="B5220" s="131" t="s">
        <v>15577</v>
      </c>
      <c r="C5220" s="131" t="s">
        <v>15645</v>
      </c>
      <c r="D5220" s="133">
        <v>4635.37</v>
      </c>
    </row>
    <row r="5221" spans="1:4" x14ac:dyDescent="0.25">
      <c r="A5221" s="131">
        <v>98084</v>
      </c>
      <c r="B5221" s="131" t="s">
        <v>15578</v>
      </c>
      <c r="C5221" s="131" t="s">
        <v>15645</v>
      </c>
      <c r="D5221" s="133">
        <v>6495.83</v>
      </c>
    </row>
    <row r="5222" spans="1:4" x14ac:dyDescent="0.25">
      <c r="A5222" s="131">
        <v>98085</v>
      </c>
      <c r="B5222" s="131" t="s">
        <v>15579</v>
      </c>
      <c r="C5222" s="131" t="s">
        <v>15645</v>
      </c>
      <c r="D5222" s="133">
        <v>8813.83</v>
      </c>
    </row>
    <row r="5223" spans="1:4" x14ac:dyDescent="0.25">
      <c r="A5223" s="131">
        <v>98086</v>
      </c>
      <c r="B5223" s="131" t="s">
        <v>15580</v>
      </c>
      <c r="C5223" s="131" t="s">
        <v>15645</v>
      </c>
      <c r="D5223" s="133">
        <v>9939.59</v>
      </c>
    </row>
    <row r="5224" spans="1:4" x14ac:dyDescent="0.25">
      <c r="A5224" s="131">
        <v>98087</v>
      </c>
      <c r="B5224" s="131" t="s">
        <v>15581</v>
      </c>
      <c r="C5224" s="131" t="s">
        <v>15645</v>
      </c>
      <c r="D5224" s="133">
        <v>10589.48</v>
      </c>
    </row>
    <row r="5225" spans="1:4" x14ac:dyDescent="0.25">
      <c r="A5225" s="131">
        <v>98088</v>
      </c>
      <c r="B5225" s="131" t="s">
        <v>15582</v>
      </c>
      <c r="C5225" s="131" t="s">
        <v>15645</v>
      </c>
      <c r="D5225" s="133">
        <v>3056.56</v>
      </c>
    </row>
    <row r="5226" spans="1:4" x14ac:dyDescent="0.25">
      <c r="A5226" s="131">
        <v>98089</v>
      </c>
      <c r="B5226" s="131" t="s">
        <v>15583</v>
      </c>
      <c r="C5226" s="131" t="s">
        <v>15645</v>
      </c>
      <c r="D5226" s="133">
        <v>4857.8999999999996</v>
      </c>
    </row>
    <row r="5227" spans="1:4" x14ac:dyDescent="0.25">
      <c r="A5227" s="131">
        <v>98090</v>
      </c>
      <c r="B5227" s="131" t="s">
        <v>15584</v>
      </c>
      <c r="C5227" s="131" t="s">
        <v>15645</v>
      </c>
      <c r="D5227" s="133">
        <v>7669.33</v>
      </c>
    </row>
    <row r="5228" spans="1:4" x14ac:dyDescent="0.25">
      <c r="A5228" s="131">
        <v>98091</v>
      </c>
      <c r="B5228" s="131" t="s">
        <v>15585</v>
      </c>
      <c r="C5228" s="131" t="s">
        <v>15645</v>
      </c>
      <c r="D5228" s="133">
        <v>10039.17</v>
      </c>
    </row>
    <row r="5229" spans="1:4" x14ac:dyDescent="0.25">
      <c r="A5229" s="131">
        <v>98092</v>
      </c>
      <c r="B5229" s="131" t="s">
        <v>15586</v>
      </c>
      <c r="C5229" s="131" t="s">
        <v>15645</v>
      </c>
      <c r="D5229" s="133">
        <v>11682.3</v>
      </c>
    </row>
    <row r="5230" spans="1:4" x14ac:dyDescent="0.25">
      <c r="A5230" s="131">
        <v>98093</v>
      </c>
      <c r="B5230" s="131" t="s">
        <v>15587</v>
      </c>
      <c r="C5230" s="131" t="s">
        <v>15645</v>
      </c>
      <c r="D5230" s="133">
        <v>13804.49</v>
      </c>
    </row>
    <row r="5231" spans="1:4" x14ac:dyDescent="0.25">
      <c r="A5231" s="131">
        <v>98094</v>
      </c>
      <c r="B5231" s="131" t="s">
        <v>15588</v>
      </c>
      <c r="C5231" s="131" t="s">
        <v>15645</v>
      </c>
      <c r="D5231" s="133">
        <v>2519.4699999999998</v>
      </c>
    </row>
    <row r="5232" spans="1:4" x14ac:dyDescent="0.25">
      <c r="A5232" s="131">
        <v>98099</v>
      </c>
      <c r="B5232" s="131" t="s">
        <v>15589</v>
      </c>
      <c r="C5232" s="131" t="s">
        <v>15645</v>
      </c>
      <c r="D5232" s="133">
        <v>4316.6499999999996</v>
      </c>
    </row>
    <row r="5233" spans="1:4" x14ac:dyDescent="0.25">
      <c r="A5233" s="131">
        <v>98100</v>
      </c>
      <c r="B5233" s="131" t="s">
        <v>15590</v>
      </c>
      <c r="C5233" s="131" t="s">
        <v>15645</v>
      </c>
      <c r="D5233" s="133">
        <v>5675.79</v>
      </c>
    </row>
    <row r="5234" spans="1:4" x14ac:dyDescent="0.25">
      <c r="A5234" s="131">
        <v>98101</v>
      </c>
      <c r="B5234" s="131" t="s">
        <v>15591</v>
      </c>
      <c r="C5234" s="131" t="s">
        <v>15645</v>
      </c>
      <c r="D5234" s="133">
        <v>8405.4</v>
      </c>
    </row>
    <row r="5235" spans="1:4" x14ac:dyDescent="0.25">
      <c r="A5235" s="131">
        <v>98109</v>
      </c>
      <c r="B5235" s="131" t="s">
        <v>4753</v>
      </c>
      <c r="C5235" s="131" t="s">
        <v>15645</v>
      </c>
      <c r="D5235" s="132">
        <v>762.31</v>
      </c>
    </row>
    <row r="5236" spans="1:4" x14ac:dyDescent="0.25">
      <c r="A5236" s="131">
        <v>98110</v>
      </c>
      <c r="B5236" s="131" t="s">
        <v>4754</v>
      </c>
      <c r="C5236" s="131" t="s">
        <v>15645</v>
      </c>
      <c r="D5236" s="132">
        <v>331.08</v>
      </c>
    </row>
    <row r="5237" spans="1:4" x14ac:dyDescent="0.25">
      <c r="A5237" s="131">
        <v>98111</v>
      </c>
      <c r="B5237" s="131" t="s">
        <v>4755</v>
      </c>
      <c r="C5237" s="131" t="s">
        <v>15645</v>
      </c>
      <c r="D5237" s="132">
        <v>45.48</v>
      </c>
    </row>
    <row r="5238" spans="1:4" x14ac:dyDescent="0.25">
      <c r="A5238" s="131">
        <v>98112</v>
      </c>
      <c r="B5238" s="131" t="s">
        <v>4756</v>
      </c>
      <c r="C5238" s="131" t="s">
        <v>15645</v>
      </c>
      <c r="D5238" s="132">
        <v>97.2</v>
      </c>
    </row>
    <row r="5239" spans="1:4" x14ac:dyDescent="0.25">
      <c r="A5239" s="131">
        <v>98114</v>
      </c>
      <c r="B5239" s="131" t="s">
        <v>4757</v>
      </c>
      <c r="C5239" s="131" t="s">
        <v>15645</v>
      </c>
      <c r="D5239" s="132">
        <v>496.53</v>
      </c>
    </row>
    <row r="5240" spans="1:4" x14ac:dyDescent="0.25">
      <c r="A5240" s="131">
        <v>98115</v>
      </c>
      <c r="B5240" s="131" t="s">
        <v>14514</v>
      </c>
      <c r="C5240" s="131" t="s">
        <v>15645</v>
      </c>
      <c r="D5240" s="132">
        <v>94.89</v>
      </c>
    </row>
    <row r="5241" spans="1:4" x14ac:dyDescent="0.25">
      <c r="A5241" s="131">
        <v>89957</v>
      </c>
      <c r="B5241" s="131" t="s">
        <v>1100</v>
      </c>
      <c r="C5241" s="131" t="s">
        <v>15645</v>
      </c>
      <c r="D5241" s="132">
        <v>133.88999999999999</v>
      </c>
    </row>
    <row r="5242" spans="1:4" x14ac:dyDescent="0.25">
      <c r="A5242" s="131">
        <v>89959</v>
      </c>
      <c r="B5242" s="131" t="s">
        <v>1101</v>
      </c>
      <c r="C5242" s="131" t="s">
        <v>15645</v>
      </c>
      <c r="D5242" s="132">
        <v>221.23</v>
      </c>
    </row>
    <row r="5243" spans="1:4" x14ac:dyDescent="0.25">
      <c r="A5243" s="131">
        <v>89349</v>
      </c>
      <c r="B5243" s="131" t="s">
        <v>5291</v>
      </c>
      <c r="C5243" s="131" t="s">
        <v>15645</v>
      </c>
      <c r="D5243" s="132">
        <v>35.75</v>
      </c>
    </row>
    <row r="5244" spans="1:4" x14ac:dyDescent="0.25">
      <c r="A5244" s="131">
        <v>89351</v>
      </c>
      <c r="B5244" s="131" t="s">
        <v>5292</v>
      </c>
      <c r="C5244" s="131" t="s">
        <v>15645</v>
      </c>
      <c r="D5244" s="132">
        <v>43.86</v>
      </c>
    </row>
    <row r="5245" spans="1:4" x14ac:dyDescent="0.25">
      <c r="A5245" s="131">
        <v>89352</v>
      </c>
      <c r="B5245" s="131" t="s">
        <v>5293</v>
      </c>
      <c r="C5245" s="131" t="s">
        <v>15645</v>
      </c>
      <c r="D5245" s="132">
        <v>49</v>
      </c>
    </row>
    <row r="5246" spans="1:4" x14ac:dyDescent="0.25">
      <c r="A5246" s="131">
        <v>89353</v>
      </c>
      <c r="B5246" s="131" t="s">
        <v>5294</v>
      </c>
      <c r="C5246" s="131" t="s">
        <v>15645</v>
      </c>
      <c r="D5246" s="132">
        <v>53.35</v>
      </c>
    </row>
    <row r="5247" spans="1:4" x14ac:dyDescent="0.25">
      <c r="A5247" s="131">
        <v>89354</v>
      </c>
      <c r="B5247" s="131" t="s">
        <v>5295</v>
      </c>
      <c r="C5247" s="131" t="s">
        <v>15645</v>
      </c>
      <c r="D5247" s="132">
        <v>518.69000000000005</v>
      </c>
    </row>
    <row r="5248" spans="1:4" x14ac:dyDescent="0.25">
      <c r="A5248" s="131">
        <v>89969</v>
      </c>
      <c r="B5248" s="131" t="s">
        <v>1102</v>
      </c>
      <c r="C5248" s="131" t="s">
        <v>15645</v>
      </c>
      <c r="D5248" s="132">
        <v>50.96</v>
      </c>
    </row>
    <row r="5249" spans="1:4" x14ac:dyDescent="0.25">
      <c r="A5249" s="131">
        <v>89970</v>
      </c>
      <c r="B5249" s="131" t="s">
        <v>1103</v>
      </c>
      <c r="C5249" s="131" t="s">
        <v>15645</v>
      </c>
      <c r="D5249" s="132">
        <v>57.04</v>
      </c>
    </row>
    <row r="5250" spans="1:4" x14ac:dyDescent="0.25">
      <c r="A5250" s="131">
        <v>89971</v>
      </c>
      <c r="B5250" s="131" t="s">
        <v>1104</v>
      </c>
      <c r="C5250" s="131" t="s">
        <v>15645</v>
      </c>
      <c r="D5250" s="132">
        <v>59.76</v>
      </c>
    </row>
    <row r="5251" spans="1:4" x14ac:dyDescent="0.25">
      <c r="A5251" s="131">
        <v>89972</v>
      </c>
      <c r="B5251" s="131" t="s">
        <v>1105</v>
      </c>
      <c r="C5251" s="131" t="s">
        <v>15645</v>
      </c>
      <c r="D5251" s="132">
        <v>65.89</v>
      </c>
    </row>
    <row r="5252" spans="1:4" x14ac:dyDescent="0.25">
      <c r="A5252" s="131">
        <v>89973</v>
      </c>
      <c r="B5252" s="131" t="s">
        <v>1106</v>
      </c>
      <c r="C5252" s="131" t="s">
        <v>15645</v>
      </c>
      <c r="D5252" s="132">
        <v>722.12</v>
      </c>
    </row>
    <row r="5253" spans="1:4" x14ac:dyDescent="0.25">
      <c r="A5253" s="131">
        <v>89974</v>
      </c>
      <c r="B5253" s="131" t="s">
        <v>1107</v>
      </c>
      <c r="C5253" s="131" t="s">
        <v>15645</v>
      </c>
      <c r="D5253" s="132">
        <v>308.49</v>
      </c>
    </row>
    <row r="5254" spans="1:4" x14ac:dyDescent="0.25">
      <c r="A5254" s="131">
        <v>89984</v>
      </c>
      <c r="B5254" s="131" t="s">
        <v>5296</v>
      </c>
      <c r="C5254" s="131" t="s">
        <v>15645</v>
      </c>
      <c r="D5254" s="132">
        <v>115.58</v>
      </c>
    </row>
    <row r="5255" spans="1:4" x14ac:dyDescent="0.25">
      <c r="A5255" s="131">
        <v>89985</v>
      </c>
      <c r="B5255" s="131" t="s">
        <v>5297</v>
      </c>
      <c r="C5255" s="131" t="s">
        <v>15645</v>
      </c>
      <c r="D5255" s="132">
        <v>121.04</v>
      </c>
    </row>
    <row r="5256" spans="1:4" x14ac:dyDescent="0.25">
      <c r="A5256" s="131">
        <v>89986</v>
      </c>
      <c r="B5256" s="131" t="s">
        <v>5298</v>
      </c>
      <c r="C5256" s="131" t="s">
        <v>15645</v>
      </c>
      <c r="D5256" s="132">
        <v>112.55</v>
      </c>
    </row>
    <row r="5257" spans="1:4" x14ac:dyDescent="0.25">
      <c r="A5257" s="131">
        <v>89987</v>
      </c>
      <c r="B5257" s="131" t="s">
        <v>5299</v>
      </c>
      <c r="C5257" s="131" t="s">
        <v>15645</v>
      </c>
      <c r="D5257" s="132">
        <v>127.69</v>
      </c>
    </row>
    <row r="5258" spans="1:4" x14ac:dyDescent="0.25">
      <c r="A5258" s="131">
        <v>90371</v>
      </c>
      <c r="B5258" s="131" t="s">
        <v>5300</v>
      </c>
      <c r="C5258" s="131" t="s">
        <v>15645</v>
      </c>
      <c r="D5258" s="132">
        <v>21.85</v>
      </c>
    </row>
    <row r="5259" spans="1:4" x14ac:dyDescent="0.25">
      <c r="A5259" s="131">
        <v>94489</v>
      </c>
      <c r="B5259" s="131" t="s">
        <v>5301</v>
      </c>
      <c r="C5259" s="131" t="s">
        <v>15645</v>
      </c>
      <c r="D5259" s="132">
        <v>21.86</v>
      </c>
    </row>
    <row r="5260" spans="1:4" x14ac:dyDescent="0.25">
      <c r="A5260" s="131">
        <v>94490</v>
      </c>
      <c r="B5260" s="131" t="s">
        <v>5302</v>
      </c>
      <c r="C5260" s="131" t="s">
        <v>15645</v>
      </c>
      <c r="D5260" s="132">
        <v>31.68</v>
      </c>
    </row>
    <row r="5261" spans="1:4" x14ac:dyDescent="0.25">
      <c r="A5261" s="131">
        <v>94491</v>
      </c>
      <c r="B5261" s="131" t="s">
        <v>5303</v>
      </c>
      <c r="C5261" s="131" t="s">
        <v>15645</v>
      </c>
      <c r="D5261" s="132">
        <v>43.39</v>
      </c>
    </row>
    <row r="5262" spans="1:4" x14ac:dyDescent="0.25">
      <c r="A5262" s="131">
        <v>94492</v>
      </c>
      <c r="B5262" s="131" t="s">
        <v>5304</v>
      </c>
      <c r="C5262" s="131" t="s">
        <v>15645</v>
      </c>
      <c r="D5262" s="132">
        <v>44.55</v>
      </c>
    </row>
    <row r="5263" spans="1:4" x14ac:dyDescent="0.25">
      <c r="A5263" s="131">
        <v>94493</v>
      </c>
      <c r="B5263" s="131" t="s">
        <v>5305</v>
      </c>
      <c r="C5263" s="131" t="s">
        <v>15645</v>
      </c>
      <c r="D5263" s="132">
        <v>81.44</v>
      </c>
    </row>
    <row r="5264" spans="1:4" x14ac:dyDescent="0.25">
      <c r="A5264" s="131">
        <v>94495</v>
      </c>
      <c r="B5264" s="131" t="s">
        <v>5306</v>
      </c>
      <c r="C5264" s="131" t="s">
        <v>15645</v>
      </c>
      <c r="D5264" s="132">
        <v>82.96</v>
      </c>
    </row>
    <row r="5265" spans="1:4" x14ac:dyDescent="0.25">
      <c r="A5265" s="131">
        <v>94496</v>
      </c>
      <c r="B5265" s="131" t="s">
        <v>5307</v>
      </c>
      <c r="C5265" s="131" t="s">
        <v>15645</v>
      </c>
      <c r="D5265" s="132">
        <v>113.03</v>
      </c>
    </row>
    <row r="5266" spans="1:4" x14ac:dyDescent="0.25">
      <c r="A5266" s="131">
        <v>94497</v>
      </c>
      <c r="B5266" s="131" t="s">
        <v>5308</v>
      </c>
      <c r="C5266" s="131" t="s">
        <v>15645</v>
      </c>
      <c r="D5266" s="132">
        <v>143.06</v>
      </c>
    </row>
    <row r="5267" spans="1:4" x14ac:dyDescent="0.25">
      <c r="A5267" s="131">
        <v>94498</v>
      </c>
      <c r="B5267" s="131" t="s">
        <v>5309</v>
      </c>
      <c r="C5267" s="131" t="s">
        <v>15645</v>
      </c>
      <c r="D5267" s="132">
        <v>197.94</v>
      </c>
    </row>
    <row r="5268" spans="1:4" x14ac:dyDescent="0.25">
      <c r="A5268" s="131">
        <v>94499</v>
      </c>
      <c r="B5268" s="131" t="s">
        <v>5310</v>
      </c>
      <c r="C5268" s="131" t="s">
        <v>15645</v>
      </c>
      <c r="D5268" s="132">
        <v>398.35</v>
      </c>
    </row>
    <row r="5269" spans="1:4" x14ac:dyDescent="0.25">
      <c r="A5269" s="131">
        <v>94500</v>
      </c>
      <c r="B5269" s="131" t="s">
        <v>5311</v>
      </c>
      <c r="C5269" s="131" t="s">
        <v>15645</v>
      </c>
      <c r="D5269" s="132">
        <v>483.17</v>
      </c>
    </row>
    <row r="5270" spans="1:4" x14ac:dyDescent="0.25">
      <c r="A5270" s="131">
        <v>94501</v>
      </c>
      <c r="B5270" s="131" t="s">
        <v>5312</v>
      </c>
      <c r="C5270" s="131" t="s">
        <v>15645</v>
      </c>
      <c r="D5270" s="132">
        <v>984.24</v>
      </c>
    </row>
    <row r="5271" spans="1:4" x14ac:dyDescent="0.25">
      <c r="A5271" s="131">
        <v>94792</v>
      </c>
      <c r="B5271" s="131" t="s">
        <v>5313</v>
      </c>
      <c r="C5271" s="131" t="s">
        <v>15645</v>
      </c>
      <c r="D5271" s="132">
        <v>155.78</v>
      </c>
    </row>
    <row r="5272" spans="1:4" x14ac:dyDescent="0.25">
      <c r="A5272" s="131">
        <v>94793</v>
      </c>
      <c r="B5272" s="131" t="s">
        <v>5314</v>
      </c>
      <c r="C5272" s="131" t="s">
        <v>15645</v>
      </c>
      <c r="D5272" s="132">
        <v>214.29</v>
      </c>
    </row>
    <row r="5273" spans="1:4" x14ac:dyDescent="0.25">
      <c r="A5273" s="131">
        <v>94794</v>
      </c>
      <c r="B5273" s="131" t="s">
        <v>5315</v>
      </c>
      <c r="C5273" s="131" t="s">
        <v>15645</v>
      </c>
      <c r="D5273" s="132">
        <v>226.39</v>
      </c>
    </row>
    <row r="5274" spans="1:4" x14ac:dyDescent="0.25">
      <c r="A5274" s="131">
        <v>94795</v>
      </c>
      <c r="B5274" s="131" t="s">
        <v>5316</v>
      </c>
      <c r="C5274" s="131" t="s">
        <v>15645</v>
      </c>
      <c r="D5274" s="132">
        <v>32.31</v>
      </c>
    </row>
    <row r="5275" spans="1:4" x14ac:dyDescent="0.25">
      <c r="A5275" s="131">
        <v>94796</v>
      </c>
      <c r="B5275" s="131" t="s">
        <v>5317</v>
      </c>
      <c r="C5275" s="131" t="s">
        <v>15645</v>
      </c>
      <c r="D5275" s="132">
        <v>37.58</v>
      </c>
    </row>
    <row r="5276" spans="1:4" x14ac:dyDescent="0.25">
      <c r="A5276" s="131">
        <v>94797</v>
      </c>
      <c r="B5276" s="131" t="s">
        <v>5318</v>
      </c>
      <c r="C5276" s="131" t="s">
        <v>15645</v>
      </c>
      <c r="D5276" s="132">
        <v>76.290000000000006</v>
      </c>
    </row>
    <row r="5277" spans="1:4" x14ac:dyDescent="0.25">
      <c r="A5277" s="131">
        <v>94798</v>
      </c>
      <c r="B5277" s="131" t="s">
        <v>5319</v>
      </c>
      <c r="C5277" s="131" t="s">
        <v>15645</v>
      </c>
      <c r="D5277" s="132">
        <v>125.7</v>
      </c>
    </row>
    <row r="5278" spans="1:4" x14ac:dyDescent="0.25">
      <c r="A5278" s="131">
        <v>94799</v>
      </c>
      <c r="B5278" s="131" t="s">
        <v>5320</v>
      </c>
      <c r="C5278" s="131" t="s">
        <v>15645</v>
      </c>
      <c r="D5278" s="132">
        <v>154.62</v>
      </c>
    </row>
    <row r="5279" spans="1:4" x14ac:dyDescent="0.25">
      <c r="A5279" s="131">
        <v>94800</v>
      </c>
      <c r="B5279" s="131" t="s">
        <v>5321</v>
      </c>
      <c r="C5279" s="131" t="s">
        <v>15645</v>
      </c>
      <c r="D5279" s="132">
        <v>198.56</v>
      </c>
    </row>
    <row r="5280" spans="1:4" x14ac:dyDescent="0.25">
      <c r="A5280" s="131">
        <v>95248</v>
      </c>
      <c r="B5280" s="131" t="s">
        <v>5322</v>
      </c>
      <c r="C5280" s="131" t="s">
        <v>15645</v>
      </c>
      <c r="D5280" s="132">
        <v>71.69</v>
      </c>
    </row>
    <row r="5281" spans="1:4" x14ac:dyDescent="0.25">
      <c r="A5281" s="131">
        <v>95249</v>
      </c>
      <c r="B5281" s="131" t="s">
        <v>5323</v>
      </c>
      <c r="C5281" s="131" t="s">
        <v>15645</v>
      </c>
      <c r="D5281" s="132">
        <v>84.06</v>
      </c>
    </row>
    <row r="5282" spans="1:4" x14ac:dyDescent="0.25">
      <c r="A5282" s="131">
        <v>95250</v>
      </c>
      <c r="B5282" s="131" t="s">
        <v>5324</v>
      </c>
      <c r="C5282" s="131" t="s">
        <v>15645</v>
      </c>
      <c r="D5282" s="132">
        <v>113.47</v>
      </c>
    </row>
    <row r="5283" spans="1:4" x14ac:dyDescent="0.25">
      <c r="A5283" s="131">
        <v>95251</v>
      </c>
      <c r="B5283" s="131" t="s">
        <v>5325</v>
      </c>
      <c r="C5283" s="131" t="s">
        <v>15645</v>
      </c>
      <c r="D5283" s="132">
        <v>168.16</v>
      </c>
    </row>
    <row r="5284" spans="1:4" x14ac:dyDescent="0.25">
      <c r="A5284" s="131">
        <v>95252</v>
      </c>
      <c r="B5284" s="131" t="s">
        <v>5326</v>
      </c>
      <c r="C5284" s="131" t="s">
        <v>15645</v>
      </c>
      <c r="D5284" s="132">
        <v>203.56</v>
      </c>
    </row>
    <row r="5285" spans="1:4" x14ac:dyDescent="0.25">
      <c r="A5285" s="131">
        <v>95253</v>
      </c>
      <c r="B5285" s="131" t="s">
        <v>5327</v>
      </c>
      <c r="C5285" s="131" t="s">
        <v>15645</v>
      </c>
      <c r="D5285" s="132">
        <v>310.66000000000003</v>
      </c>
    </row>
    <row r="5286" spans="1:4" x14ac:dyDescent="0.25">
      <c r="A5286" s="131">
        <v>99619</v>
      </c>
      <c r="B5286" s="131" t="s">
        <v>5328</v>
      </c>
      <c r="C5286" s="131" t="s">
        <v>15645</v>
      </c>
      <c r="D5286" s="132">
        <v>92.77</v>
      </c>
    </row>
    <row r="5287" spans="1:4" x14ac:dyDescent="0.25">
      <c r="A5287" s="131">
        <v>99620</v>
      </c>
      <c r="B5287" s="131" t="s">
        <v>5329</v>
      </c>
      <c r="C5287" s="131" t="s">
        <v>15645</v>
      </c>
      <c r="D5287" s="132">
        <v>126.02</v>
      </c>
    </row>
    <row r="5288" spans="1:4" x14ac:dyDescent="0.25">
      <c r="A5288" s="131">
        <v>99621</v>
      </c>
      <c r="B5288" s="131" t="s">
        <v>5330</v>
      </c>
      <c r="C5288" s="131" t="s">
        <v>15645</v>
      </c>
      <c r="D5288" s="132">
        <v>187.65</v>
      </c>
    </row>
    <row r="5289" spans="1:4" x14ac:dyDescent="0.25">
      <c r="A5289" s="131">
        <v>99622</v>
      </c>
      <c r="B5289" s="131" t="s">
        <v>5331</v>
      </c>
      <c r="C5289" s="131" t="s">
        <v>15645</v>
      </c>
      <c r="D5289" s="132">
        <v>211.5</v>
      </c>
    </row>
    <row r="5290" spans="1:4" x14ac:dyDescent="0.25">
      <c r="A5290" s="131">
        <v>99623</v>
      </c>
      <c r="B5290" s="131" t="s">
        <v>5332</v>
      </c>
      <c r="C5290" s="131" t="s">
        <v>15645</v>
      </c>
      <c r="D5290" s="132">
        <v>294.89</v>
      </c>
    </row>
    <row r="5291" spans="1:4" x14ac:dyDescent="0.25">
      <c r="A5291" s="131">
        <v>99624</v>
      </c>
      <c r="B5291" s="131" t="s">
        <v>5333</v>
      </c>
      <c r="C5291" s="131" t="s">
        <v>15645</v>
      </c>
      <c r="D5291" s="132">
        <v>420.17</v>
      </c>
    </row>
    <row r="5292" spans="1:4" x14ac:dyDescent="0.25">
      <c r="A5292" s="131">
        <v>99625</v>
      </c>
      <c r="B5292" s="131" t="s">
        <v>5334</v>
      </c>
      <c r="C5292" s="131" t="s">
        <v>15645</v>
      </c>
      <c r="D5292" s="132">
        <v>577.48</v>
      </c>
    </row>
    <row r="5293" spans="1:4" x14ac:dyDescent="0.25">
      <c r="A5293" s="131">
        <v>99626</v>
      </c>
      <c r="B5293" s="131" t="s">
        <v>5335</v>
      </c>
      <c r="C5293" s="131" t="s">
        <v>15645</v>
      </c>
      <c r="D5293" s="132">
        <v>887.88</v>
      </c>
    </row>
    <row r="5294" spans="1:4" x14ac:dyDescent="0.25">
      <c r="A5294" s="131">
        <v>99627</v>
      </c>
      <c r="B5294" s="131" t="s">
        <v>5336</v>
      </c>
      <c r="C5294" s="131" t="s">
        <v>15645</v>
      </c>
      <c r="D5294" s="132">
        <v>56.02</v>
      </c>
    </row>
    <row r="5295" spans="1:4" x14ac:dyDescent="0.25">
      <c r="A5295" s="131">
        <v>99628</v>
      </c>
      <c r="B5295" s="131" t="s">
        <v>5337</v>
      </c>
      <c r="C5295" s="131" t="s">
        <v>15645</v>
      </c>
      <c r="D5295" s="132">
        <v>61.4</v>
      </c>
    </row>
    <row r="5296" spans="1:4" x14ac:dyDescent="0.25">
      <c r="A5296" s="131">
        <v>99629</v>
      </c>
      <c r="B5296" s="131" t="s">
        <v>5338</v>
      </c>
      <c r="C5296" s="131" t="s">
        <v>15645</v>
      </c>
      <c r="D5296" s="132">
        <v>68.459999999999994</v>
      </c>
    </row>
    <row r="5297" spans="1:4" x14ac:dyDescent="0.25">
      <c r="A5297" s="131">
        <v>99630</v>
      </c>
      <c r="B5297" s="131" t="s">
        <v>5339</v>
      </c>
      <c r="C5297" s="131" t="s">
        <v>15645</v>
      </c>
      <c r="D5297" s="132">
        <v>101.67</v>
      </c>
    </row>
    <row r="5298" spans="1:4" x14ac:dyDescent="0.25">
      <c r="A5298" s="131">
        <v>99631</v>
      </c>
      <c r="B5298" s="131" t="s">
        <v>5340</v>
      </c>
      <c r="C5298" s="131" t="s">
        <v>15645</v>
      </c>
      <c r="D5298" s="132">
        <v>118.59</v>
      </c>
    </row>
    <row r="5299" spans="1:4" x14ac:dyDescent="0.25">
      <c r="A5299" s="131">
        <v>99632</v>
      </c>
      <c r="B5299" s="131" t="s">
        <v>5341</v>
      </c>
      <c r="C5299" s="131" t="s">
        <v>15645</v>
      </c>
      <c r="D5299" s="132">
        <v>170.64</v>
      </c>
    </row>
    <row r="5300" spans="1:4" x14ac:dyDescent="0.25">
      <c r="A5300" s="131">
        <v>99633</v>
      </c>
      <c r="B5300" s="131" t="s">
        <v>5342</v>
      </c>
      <c r="C5300" s="131" t="s">
        <v>15645</v>
      </c>
      <c r="D5300" s="132">
        <v>364.91</v>
      </c>
    </row>
    <row r="5301" spans="1:4" x14ac:dyDescent="0.25">
      <c r="A5301" s="131">
        <v>99634</v>
      </c>
      <c r="B5301" s="131" t="s">
        <v>5343</v>
      </c>
      <c r="C5301" s="131" t="s">
        <v>15645</v>
      </c>
      <c r="D5301" s="132">
        <v>620.41999999999996</v>
      </c>
    </row>
    <row r="5302" spans="1:4" x14ac:dyDescent="0.25">
      <c r="A5302" s="131">
        <v>99635</v>
      </c>
      <c r="B5302" s="131" t="s">
        <v>5344</v>
      </c>
      <c r="C5302" s="131" t="s">
        <v>15645</v>
      </c>
      <c r="D5302" s="132">
        <v>347.25</v>
      </c>
    </row>
    <row r="5303" spans="1:4" x14ac:dyDescent="0.25">
      <c r="A5303" s="131">
        <v>103008</v>
      </c>
      <c r="B5303" s="131" t="s">
        <v>5345</v>
      </c>
      <c r="C5303" s="131" t="s">
        <v>15645</v>
      </c>
      <c r="D5303" s="132">
        <v>75.63</v>
      </c>
    </row>
    <row r="5304" spans="1:4" x14ac:dyDescent="0.25">
      <c r="A5304" s="131">
        <v>103009</v>
      </c>
      <c r="B5304" s="131" t="s">
        <v>5346</v>
      </c>
      <c r="C5304" s="131" t="s">
        <v>15645</v>
      </c>
      <c r="D5304" s="132">
        <v>269.06</v>
      </c>
    </row>
    <row r="5305" spans="1:4" x14ac:dyDescent="0.25">
      <c r="A5305" s="131">
        <v>103010</v>
      </c>
      <c r="B5305" s="131" t="s">
        <v>5347</v>
      </c>
      <c r="C5305" s="131" t="s">
        <v>15645</v>
      </c>
      <c r="D5305" s="132">
        <v>57.36</v>
      </c>
    </row>
    <row r="5306" spans="1:4" x14ac:dyDescent="0.25">
      <c r="A5306" s="131">
        <v>103011</v>
      </c>
      <c r="B5306" s="131" t="s">
        <v>5348</v>
      </c>
      <c r="C5306" s="131" t="s">
        <v>15645</v>
      </c>
      <c r="D5306" s="132">
        <v>64.069999999999993</v>
      </c>
    </row>
    <row r="5307" spans="1:4" x14ac:dyDescent="0.25">
      <c r="A5307" s="131">
        <v>103012</v>
      </c>
      <c r="B5307" s="131" t="s">
        <v>5349</v>
      </c>
      <c r="C5307" s="131" t="s">
        <v>15645</v>
      </c>
      <c r="D5307" s="132">
        <v>100.87</v>
      </c>
    </row>
    <row r="5308" spans="1:4" x14ac:dyDescent="0.25">
      <c r="A5308" s="131">
        <v>103013</v>
      </c>
      <c r="B5308" s="131" t="s">
        <v>5350</v>
      </c>
      <c r="C5308" s="131" t="s">
        <v>15645</v>
      </c>
      <c r="D5308" s="132">
        <v>108.8</v>
      </c>
    </row>
    <row r="5309" spans="1:4" x14ac:dyDescent="0.25">
      <c r="A5309" s="131">
        <v>103014</v>
      </c>
      <c r="B5309" s="131" t="s">
        <v>5351</v>
      </c>
      <c r="C5309" s="131" t="s">
        <v>15645</v>
      </c>
      <c r="D5309" s="132">
        <v>163.38</v>
      </c>
    </row>
    <row r="5310" spans="1:4" x14ac:dyDescent="0.25">
      <c r="A5310" s="131">
        <v>103015</v>
      </c>
      <c r="B5310" s="131" t="s">
        <v>5352</v>
      </c>
      <c r="C5310" s="131" t="s">
        <v>15645</v>
      </c>
      <c r="D5310" s="132">
        <v>288.25</v>
      </c>
    </row>
    <row r="5311" spans="1:4" x14ac:dyDescent="0.25">
      <c r="A5311" s="131">
        <v>103016</v>
      </c>
      <c r="B5311" s="131" t="s">
        <v>5353</v>
      </c>
      <c r="C5311" s="131" t="s">
        <v>15645</v>
      </c>
      <c r="D5311" s="132">
        <v>393.83</v>
      </c>
    </row>
    <row r="5312" spans="1:4" x14ac:dyDescent="0.25">
      <c r="A5312" s="131">
        <v>103017</v>
      </c>
      <c r="B5312" s="131" t="s">
        <v>5354</v>
      </c>
      <c r="C5312" s="131" t="s">
        <v>15645</v>
      </c>
      <c r="D5312" s="132">
        <v>686.34</v>
      </c>
    </row>
    <row r="5313" spans="1:4" x14ac:dyDescent="0.25">
      <c r="A5313" s="131">
        <v>103018</v>
      </c>
      <c r="B5313" s="131" t="s">
        <v>5355</v>
      </c>
      <c r="C5313" s="131" t="s">
        <v>15645</v>
      </c>
      <c r="D5313" s="132">
        <v>283.87</v>
      </c>
    </row>
    <row r="5314" spans="1:4" x14ac:dyDescent="0.25">
      <c r="A5314" s="131">
        <v>103019</v>
      </c>
      <c r="B5314" s="131" t="s">
        <v>5356</v>
      </c>
      <c r="C5314" s="131" t="s">
        <v>15645</v>
      </c>
      <c r="D5314" s="132">
        <v>202.09</v>
      </c>
    </row>
    <row r="5315" spans="1:4" x14ac:dyDescent="0.25">
      <c r="A5315" s="131">
        <v>103029</v>
      </c>
      <c r="B5315" s="131" t="s">
        <v>5357</v>
      </c>
      <c r="C5315" s="131" t="s">
        <v>15645</v>
      </c>
      <c r="D5315" s="132">
        <v>61.27</v>
      </c>
    </row>
    <row r="5316" spans="1:4" x14ac:dyDescent="0.25">
      <c r="A5316" s="131">
        <v>103036</v>
      </c>
      <c r="B5316" s="131" t="s">
        <v>5358</v>
      </c>
      <c r="C5316" s="131" t="s">
        <v>15645</v>
      </c>
      <c r="D5316" s="132">
        <v>17.27</v>
      </c>
    </row>
    <row r="5317" spans="1:4" x14ac:dyDescent="0.25">
      <c r="A5317" s="131">
        <v>103037</v>
      </c>
      <c r="B5317" s="131" t="s">
        <v>5359</v>
      </c>
      <c r="C5317" s="131" t="s">
        <v>15645</v>
      </c>
      <c r="D5317" s="132">
        <v>34.119999999999997</v>
      </c>
    </row>
    <row r="5318" spans="1:4" x14ac:dyDescent="0.25">
      <c r="A5318" s="131">
        <v>103038</v>
      </c>
      <c r="B5318" s="131" t="s">
        <v>5360</v>
      </c>
      <c r="C5318" s="131" t="s">
        <v>15645</v>
      </c>
      <c r="D5318" s="132">
        <v>45.73</v>
      </c>
    </row>
    <row r="5319" spans="1:4" x14ac:dyDescent="0.25">
      <c r="A5319" s="131">
        <v>103039</v>
      </c>
      <c r="B5319" s="131" t="s">
        <v>5361</v>
      </c>
      <c r="C5319" s="131" t="s">
        <v>15645</v>
      </c>
      <c r="D5319" s="132">
        <v>50.47</v>
      </c>
    </row>
    <row r="5320" spans="1:4" x14ac:dyDescent="0.25">
      <c r="A5320" s="131">
        <v>103040</v>
      </c>
      <c r="B5320" s="131" t="s">
        <v>5362</v>
      </c>
      <c r="C5320" s="131" t="s">
        <v>15645</v>
      </c>
      <c r="D5320" s="132">
        <v>74.16</v>
      </c>
    </row>
    <row r="5321" spans="1:4" x14ac:dyDescent="0.25">
      <c r="A5321" s="131">
        <v>103041</v>
      </c>
      <c r="B5321" s="131" t="s">
        <v>5363</v>
      </c>
      <c r="C5321" s="131" t="s">
        <v>15645</v>
      </c>
      <c r="D5321" s="132">
        <v>14.59</v>
      </c>
    </row>
    <row r="5322" spans="1:4" x14ac:dyDescent="0.25">
      <c r="A5322" s="131">
        <v>103042</v>
      </c>
      <c r="B5322" s="131" t="s">
        <v>5364</v>
      </c>
      <c r="C5322" s="131" t="s">
        <v>15645</v>
      </c>
      <c r="D5322" s="132">
        <v>18.39</v>
      </c>
    </row>
    <row r="5323" spans="1:4" x14ac:dyDescent="0.25">
      <c r="A5323" s="131">
        <v>103043</v>
      </c>
      <c r="B5323" s="131" t="s">
        <v>5365</v>
      </c>
      <c r="C5323" s="131" t="s">
        <v>15645</v>
      </c>
      <c r="D5323" s="132">
        <v>16.66</v>
      </c>
    </row>
    <row r="5324" spans="1:4" x14ac:dyDescent="0.25">
      <c r="A5324" s="131">
        <v>103044</v>
      </c>
      <c r="B5324" s="131" t="s">
        <v>5366</v>
      </c>
      <c r="C5324" s="131" t="s">
        <v>15645</v>
      </c>
      <c r="D5324" s="132">
        <v>22.7</v>
      </c>
    </row>
    <row r="5325" spans="1:4" x14ac:dyDescent="0.25">
      <c r="A5325" s="131">
        <v>103045</v>
      </c>
      <c r="B5325" s="131" t="s">
        <v>5367</v>
      </c>
      <c r="C5325" s="131" t="s">
        <v>15645</v>
      </c>
      <c r="D5325" s="132">
        <v>7.78</v>
      </c>
    </row>
    <row r="5326" spans="1:4" x14ac:dyDescent="0.25">
      <c r="A5326" s="131">
        <v>103046</v>
      </c>
      <c r="B5326" s="131" t="s">
        <v>5368</v>
      </c>
      <c r="C5326" s="131" t="s">
        <v>15645</v>
      </c>
      <c r="D5326" s="132">
        <v>17.52</v>
      </c>
    </row>
    <row r="5327" spans="1:4" x14ac:dyDescent="0.25">
      <c r="A5327" s="131">
        <v>103047</v>
      </c>
      <c r="B5327" s="131" t="s">
        <v>5369</v>
      </c>
      <c r="C5327" s="131" t="s">
        <v>15645</v>
      </c>
      <c r="D5327" s="132">
        <v>18.07</v>
      </c>
    </row>
    <row r="5328" spans="1:4" x14ac:dyDescent="0.25">
      <c r="A5328" s="131">
        <v>103048</v>
      </c>
      <c r="B5328" s="131" t="s">
        <v>5370</v>
      </c>
      <c r="C5328" s="131" t="s">
        <v>15645</v>
      </c>
      <c r="D5328" s="132">
        <v>13.96</v>
      </c>
    </row>
    <row r="5329" spans="1:4" x14ac:dyDescent="0.25">
      <c r="A5329" s="131">
        <v>103049</v>
      </c>
      <c r="B5329" s="131" t="s">
        <v>5371</v>
      </c>
      <c r="C5329" s="131" t="s">
        <v>15645</v>
      </c>
      <c r="D5329" s="132">
        <v>15.01</v>
      </c>
    </row>
    <row r="5330" spans="1:4" x14ac:dyDescent="0.25">
      <c r="A5330" s="131">
        <v>103050</v>
      </c>
      <c r="B5330" s="131" t="s">
        <v>5372</v>
      </c>
      <c r="C5330" s="131" t="s">
        <v>15645</v>
      </c>
      <c r="D5330" s="132">
        <v>23.8</v>
      </c>
    </row>
    <row r="5331" spans="1:4" x14ac:dyDescent="0.25">
      <c r="A5331" s="131">
        <v>103051</v>
      </c>
      <c r="B5331" s="131" t="s">
        <v>5373</v>
      </c>
      <c r="C5331" s="131" t="s">
        <v>15645</v>
      </c>
      <c r="D5331" s="132">
        <v>28.74</v>
      </c>
    </row>
    <row r="5332" spans="1:4" x14ac:dyDescent="0.25">
      <c r="A5332" s="131">
        <v>103052</v>
      </c>
      <c r="B5332" s="131" t="s">
        <v>5374</v>
      </c>
      <c r="C5332" s="131" t="s">
        <v>15645</v>
      </c>
      <c r="D5332" s="132">
        <v>38.75</v>
      </c>
    </row>
    <row r="5333" spans="1:4" x14ac:dyDescent="0.25">
      <c r="A5333" s="131">
        <v>95634</v>
      </c>
      <c r="B5333" s="131" t="s">
        <v>2000</v>
      </c>
      <c r="C5333" s="131" t="s">
        <v>15645</v>
      </c>
      <c r="D5333" s="132">
        <v>221.42</v>
      </c>
    </row>
    <row r="5334" spans="1:4" x14ac:dyDescent="0.25">
      <c r="A5334" s="131">
        <v>95635</v>
      </c>
      <c r="B5334" s="131" t="s">
        <v>2001</v>
      </c>
      <c r="C5334" s="131" t="s">
        <v>15645</v>
      </c>
      <c r="D5334" s="132">
        <v>234.59</v>
      </c>
    </row>
    <row r="5335" spans="1:4" x14ac:dyDescent="0.25">
      <c r="A5335" s="131">
        <v>95636</v>
      </c>
      <c r="B5335" s="131" t="s">
        <v>4880</v>
      </c>
      <c r="C5335" s="131" t="s">
        <v>15645</v>
      </c>
      <c r="D5335" s="132">
        <v>383.49</v>
      </c>
    </row>
    <row r="5336" spans="1:4" x14ac:dyDescent="0.25">
      <c r="A5336" s="131">
        <v>95637</v>
      </c>
      <c r="B5336" s="131" t="s">
        <v>1108</v>
      </c>
      <c r="C5336" s="131" t="s">
        <v>15645</v>
      </c>
      <c r="D5336" s="132">
        <v>591.78</v>
      </c>
    </row>
    <row r="5337" spans="1:4" x14ac:dyDescent="0.25">
      <c r="A5337" s="131">
        <v>95638</v>
      </c>
      <c r="B5337" s="131" t="s">
        <v>1109</v>
      </c>
      <c r="C5337" s="131" t="s">
        <v>15645</v>
      </c>
      <c r="D5337" s="132">
        <v>721.21</v>
      </c>
    </row>
    <row r="5338" spans="1:4" x14ac:dyDescent="0.25">
      <c r="A5338" s="131">
        <v>95639</v>
      </c>
      <c r="B5338" s="131" t="s">
        <v>1110</v>
      </c>
      <c r="C5338" s="131" t="s">
        <v>15645</v>
      </c>
      <c r="D5338" s="132">
        <v>928.2</v>
      </c>
    </row>
    <row r="5339" spans="1:4" x14ac:dyDescent="0.25">
      <c r="A5339" s="131">
        <v>95641</v>
      </c>
      <c r="B5339" s="131" t="s">
        <v>1111</v>
      </c>
      <c r="C5339" s="131" t="s">
        <v>15645</v>
      </c>
      <c r="D5339" s="132">
        <v>324.58999999999997</v>
      </c>
    </row>
    <row r="5340" spans="1:4" x14ac:dyDescent="0.25">
      <c r="A5340" s="131">
        <v>95642</v>
      </c>
      <c r="B5340" s="131" t="s">
        <v>1112</v>
      </c>
      <c r="C5340" s="131" t="s">
        <v>15645</v>
      </c>
      <c r="D5340" s="132">
        <v>480.83</v>
      </c>
    </row>
    <row r="5341" spans="1:4" x14ac:dyDescent="0.25">
      <c r="A5341" s="131">
        <v>95643</v>
      </c>
      <c r="B5341" s="131" t="s">
        <v>1113</v>
      </c>
      <c r="C5341" s="131" t="s">
        <v>15645</v>
      </c>
      <c r="D5341" s="132">
        <v>630.47</v>
      </c>
    </row>
    <row r="5342" spans="1:4" x14ac:dyDescent="0.25">
      <c r="A5342" s="131">
        <v>95644</v>
      </c>
      <c r="B5342" s="131" t="s">
        <v>1114</v>
      </c>
      <c r="C5342" s="131" t="s">
        <v>15645</v>
      </c>
      <c r="D5342" s="132">
        <v>239.21</v>
      </c>
    </row>
    <row r="5343" spans="1:4" x14ac:dyDescent="0.25">
      <c r="A5343" s="131">
        <v>95645</v>
      </c>
      <c r="B5343" s="131" t="s">
        <v>1115</v>
      </c>
      <c r="C5343" s="131" t="s">
        <v>15645</v>
      </c>
      <c r="D5343" s="132">
        <v>442.72</v>
      </c>
    </row>
    <row r="5344" spans="1:4" x14ac:dyDescent="0.25">
      <c r="A5344" s="131">
        <v>95646</v>
      </c>
      <c r="B5344" s="131" t="s">
        <v>1116</v>
      </c>
      <c r="C5344" s="131" t="s">
        <v>15645</v>
      </c>
      <c r="D5344" s="132">
        <v>660.51</v>
      </c>
    </row>
    <row r="5345" spans="1:4" x14ac:dyDescent="0.25">
      <c r="A5345" s="131">
        <v>95647</v>
      </c>
      <c r="B5345" s="131" t="s">
        <v>1117</v>
      </c>
      <c r="C5345" s="131" t="s">
        <v>15645</v>
      </c>
      <c r="D5345" s="132">
        <v>868.03</v>
      </c>
    </row>
    <row r="5346" spans="1:4" x14ac:dyDescent="0.25">
      <c r="A5346" s="131">
        <v>95648</v>
      </c>
      <c r="B5346" s="131" t="s">
        <v>16300</v>
      </c>
      <c r="C5346" s="131" t="s">
        <v>15645</v>
      </c>
      <c r="D5346" s="132">
        <v>538.63</v>
      </c>
    </row>
    <row r="5347" spans="1:4" x14ac:dyDescent="0.25">
      <c r="A5347" s="131">
        <v>95649</v>
      </c>
      <c r="B5347" s="131" t="s">
        <v>16301</v>
      </c>
      <c r="C5347" s="131" t="s">
        <v>15645</v>
      </c>
      <c r="D5347" s="132">
        <v>933.83</v>
      </c>
    </row>
    <row r="5348" spans="1:4" x14ac:dyDescent="0.25">
      <c r="A5348" s="131">
        <v>95650</v>
      </c>
      <c r="B5348" s="131" t="s">
        <v>16302</v>
      </c>
      <c r="C5348" s="131" t="s">
        <v>15645</v>
      </c>
      <c r="D5348" s="133">
        <v>1365.89</v>
      </c>
    </row>
    <row r="5349" spans="1:4" x14ac:dyDescent="0.25">
      <c r="A5349" s="131">
        <v>95651</v>
      </c>
      <c r="B5349" s="131" t="s">
        <v>16303</v>
      </c>
      <c r="C5349" s="131" t="s">
        <v>15645</v>
      </c>
      <c r="D5349" s="133">
        <v>1776.1</v>
      </c>
    </row>
    <row r="5350" spans="1:4" x14ac:dyDescent="0.25">
      <c r="A5350" s="131">
        <v>95652</v>
      </c>
      <c r="B5350" s="131" t="s">
        <v>16304</v>
      </c>
      <c r="C5350" s="131" t="s">
        <v>15645</v>
      </c>
      <c r="D5350" s="132">
        <v>672.08</v>
      </c>
    </row>
    <row r="5351" spans="1:4" x14ac:dyDescent="0.25">
      <c r="A5351" s="131">
        <v>95653</v>
      </c>
      <c r="B5351" s="131" t="s">
        <v>16305</v>
      </c>
      <c r="C5351" s="131" t="s">
        <v>15645</v>
      </c>
      <c r="D5351" s="133">
        <v>1199.05</v>
      </c>
    </row>
    <row r="5352" spans="1:4" x14ac:dyDescent="0.25">
      <c r="A5352" s="131">
        <v>95654</v>
      </c>
      <c r="B5352" s="131" t="s">
        <v>16306</v>
      </c>
      <c r="C5352" s="131" t="s">
        <v>15645</v>
      </c>
      <c r="D5352" s="133">
        <v>1767.94</v>
      </c>
    </row>
    <row r="5353" spans="1:4" x14ac:dyDescent="0.25">
      <c r="A5353" s="131">
        <v>95655</v>
      </c>
      <c r="B5353" s="131" t="s">
        <v>16307</v>
      </c>
      <c r="C5353" s="131" t="s">
        <v>15645</v>
      </c>
      <c r="D5353" s="133">
        <v>2308.7800000000002</v>
      </c>
    </row>
    <row r="5354" spans="1:4" x14ac:dyDescent="0.25">
      <c r="A5354" s="131">
        <v>95657</v>
      </c>
      <c r="B5354" s="131" t="s">
        <v>16308</v>
      </c>
      <c r="C5354" s="131" t="s">
        <v>15645</v>
      </c>
      <c r="D5354" s="132">
        <v>259.51</v>
      </c>
    </row>
    <row r="5355" spans="1:4" x14ac:dyDescent="0.25">
      <c r="A5355" s="131">
        <v>95658</v>
      </c>
      <c r="B5355" s="131" t="s">
        <v>16309</v>
      </c>
      <c r="C5355" s="131" t="s">
        <v>15645</v>
      </c>
      <c r="D5355" s="132">
        <v>489.79</v>
      </c>
    </row>
    <row r="5356" spans="1:4" x14ac:dyDescent="0.25">
      <c r="A5356" s="131">
        <v>95659</v>
      </c>
      <c r="B5356" s="131" t="s">
        <v>16310</v>
      </c>
      <c r="C5356" s="131" t="s">
        <v>15645</v>
      </c>
      <c r="D5356" s="132">
        <v>691.36</v>
      </c>
    </row>
    <row r="5357" spans="1:4" x14ac:dyDescent="0.25">
      <c r="A5357" s="131">
        <v>95660</v>
      </c>
      <c r="B5357" s="131" t="s">
        <v>16311</v>
      </c>
      <c r="C5357" s="131" t="s">
        <v>15645</v>
      </c>
      <c r="D5357" s="132">
        <v>976.59</v>
      </c>
    </row>
    <row r="5358" spans="1:4" x14ac:dyDescent="0.25">
      <c r="A5358" s="131">
        <v>95661</v>
      </c>
      <c r="B5358" s="131" t="s">
        <v>16312</v>
      </c>
      <c r="C5358" s="131" t="s">
        <v>15645</v>
      </c>
      <c r="D5358" s="132">
        <v>338</v>
      </c>
    </row>
    <row r="5359" spans="1:4" x14ac:dyDescent="0.25">
      <c r="A5359" s="131">
        <v>95662</v>
      </c>
      <c r="B5359" s="131" t="s">
        <v>16313</v>
      </c>
      <c r="C5359" s="131" t="s">
        <v>15645</v>
      </c>
      <c r="D5359" s="132">
        <v>648.13</v>
      </c>
    </row>
    <row r="5360" spans="1:4" x14ac:dyDescent="0.25">
      <c r="A5360" s="131">
        <v>95663</v>
      </c>
      <c r="B5360" s="131" t="s">
        <v>16314</v>
      </c>
      <c r="C5360" s="131" t="s">
        <v>15645</v>
      </c>
      <c r="D5360" s="132">
        <v>978.18</v>
      </c>
    </row>
    <row r="5361" spans="1:4" x14ac:dyDescent="0.25">
      <c r="A5361" s="131">
        <v>95664</v>
      </c>
      <c r="B5361" s="131" t="s">
        <v>16315</v>
      </c>
      <c r="C5361" s="131" t="s">
        <v>15645</v>
      </c>
      <c r="D5361" s="133">
        <v>1289.6600000000001</v>
      </c>
    </row>
    <row r="5362" spans="1:4" x14ac:dyDescent="0.25">
      <c r="A5362" s="131">
        <v>95665</v>
      </c>
      <c r="B5362" s="131" t="s">
        <v>16316</v>
      </c>
      <c r="C5362" s="131" t="s">
        <v>15645</v>
      </c>
      <c r="D5362" s="132">
        <v>270.95999999999998</v>
      </c>
    </row>
    <row r="5363" spans="1:4" x14ac:dyDescent="0.25">
      <c r="A5363" s="131">
        <v>95666</v>
      </c>
      <c r="B5363" s="131" t="s">
        <v>16317</v>
      </c>
      <c r="C5363" s="131" t="s">
        <v>15645</v>
      </c>
      <c r="D5363" s="132">
        <v>516.96</v>
      </c>
    </row>
    <row r="5364" spans="1:4" x14ac:dyDescent="0.25">
      <c r="A5364" s="131">
        <v>95667</v>
      </c>
      <c r="B5364" s="131" t="s">
        <v>16318</v>
      </c>
      <c r="C5364" s="131" t="s">
        <v>15645</v>
      </c>
      <c r="D5364" s="132">
        <v>773.39</v>
      </c>
    </row>
    <row r="5365" spans="1:4" x14ac:dyDescent="0.25">
      <c r="A5365" s="131">
        <v>95668</v>
      </c>
      <c r="B5365" s="131" t="s">
        <v>16319</v>
      </c>
      <c r="C5365" s="131" t="s">
        <v>15645</v>
      </c>
      <c r="D5365" s="133">
        <v>1015.49</v>
      </c>
    </row>
    <row r="5366" spans="1:4" x14ac:dyDescent="0.25">
      <c r="A5366" s="131">
        <v>95669</v>
      </c>
      <c r="B5366" s="131" t="s">
        <v>16320</v>
      </c>
      <c r="C5366" s="131" t="s">
        <v>15645</v>
      </c>
      <c r="D5366" s="132">
        <v>360.16</v>
      </c>
    </row>
    <row r="5367" spans="1:4" x14ac:dyDescent="0.25">
      <c r="A5367" s="131">
        <v>95670</v>
      </c>
      <c r="B5367" s="131" t="s">
        <v>16321</v>
      </c>
      <c r="C5367" s="131" t="s">
        <v>15645</v>
      </c>
      <c r="D5367" s="132">
        <v>673.76</v>
      </c>
    </row>
    <row r="5368" spans="1:4" x14ac:dyDescent="0.25">
      <c r="A5368" s="131">
        <v>95671</v>
      </c>
      <c r="B5368" s="131" t="s">
        <v>16322</v>
      </c>
      <c r="C5368" s="131" t="s">
        <v>15645</v>
      </c>
      <c r="D5368" s="133">
        <v>1011.97</v>
      </c>
    </row>
    <row r="5369" spans="1:4" x14ac:dyDescent="0.25">
      <c r="A5369" s="131">
        <v>95672</v>
      </c>
      <c r="B5369" s="131" t="s">
        <v>16323</v>
      </c>
      <c r="C5369" s="131" t="s">
        <v>15645</v>
      </c>
      <c r="D5369" s="133">
        <v>1351.82</v>
      </c>
    </row>
    <row r="5370" spans="1:4" x14ac:dyDescent="0.25">
      <c r="A5370" s="131">
        <v>95673</v>
      </c>
      <c r="B5370" s="131" t="s">
        <v>1118</v>
      </c>
      <c r="C5370" s="131" t="s">
        <v>15645</v>
      </c>
      <c r="D5370" s="132">
        <v>171.91</v>
      </c>
    </row>
    <row r="5371" spans="1:4" x14ac:dyDescent="0.25">
      <c r="A5371" s="131">
        <v>95674</v>
      </c>
      <c r="B5371" s="131" t="s">
        <v>1119</v>
      </c>
      <c r="C5371" s="131" t="s">
        <v>15645</v>
      </c>
      <c r="D5371" s="132">
        <v>182.93</v>
      </c>
    </row>
    <row r="5372" spans="1:4" x14ac:dyDescent="0.25">
      <c r="A5372" s="131">
        <v>95675</v>
      </c>
      <c r="B5372" s="131" t="s">
        <v>1120</v>
      </c>
      <c r="C5372" s="131" t="s">
        <v>15645</v>
      </c>
      <c r="D5372" s="132">
        <v>223.89</v>
      </c>
    </row>
    <row r="5373" spans="1:4" x14ac:dyDescent="0.25">
      <c r="A5373" s="131">
        <v>95676</v>
      </c>
      <c r="B5373" s="131" t="s">
        <v>1121</v>
      </c>
      <c r="C5373" s="131" t="s">
        <v>15645</v>
      </c>
      <c r="D5373" s="132">
        <v>140.68</v>
      </c>
    </row>
    <row r="5374" spans="1:4" x14ac:dyDescent="0.25">
      <c r="A5374" s="131">
        <v>97741</v>
      </c>
      <c r="B5374" s="131" t="s">
        <v>2002</v>
      </c>
      <c r="C5374" s="131" t="s">
        <v>15645</v>
      </c>
      <c r="D5374" s="132">
        <v>179.64</v>
      </c>
    </row>
    <row r="5375" spans="1:4" x14ac:dyDescent="0.25">
      <c r="A5375" s="131">
        <v>90436</v>
      </c>
      <c r="B5375" s="131" t="s">
        <v>29354</v>
      </c>
      <c r="C5375" s="131" t="s">
        <v>15645</v>
      </c>
      <c r="D5375" s="132">
        <v>14.13</v>
      </c>
    </row>
    <row r="5376" spans="1:4" x14ac:dyDescent="0.25">
      <c r="A5376" s="131">
        <v>90437</v>
      </c>
      <c r="B5376" s="131" t="s">
        <v>29355</v>
      </c>
      <c r="C5376" s="131" t="s">
        <v>15645</v>
      </c>
      <c r="D5376" s="132">
        <v>37.68</v>
      </c>
    </row>
    <row r="5377" spans="1:4" x14ac:dyDescent="0.25">
      <c r="A5377" s="131">
        <v>90438</v>
      </c>
      <c r="B5377" s="131" t="s">
        <v>29356</v>
      </c>
      <c r="C5377" s="131" t="s">
        <v>15645</v>
      </c>
      <c r="D5377" s="132">
        <v>55.02</v>
      </c>
    </row>
    <row r="5378" spans="1:4" x14ac:dyDescent="0.25">
      <c r="A5378" s="131">
        <v>90439</v>
      </c>
      <c r="B5378" s="131" t="s">
        <v>29357</v>
      </c>
      <c r="C5378" s="131" t="s">
        <v>15645</v>
      </c>
      <c r="D5378" s="132">
        <v>9.39</v>
      </c>
    </row>
    <row r="5379" spans="1:4" x14ac:dyDescent="0.25">
      <c r="A5379" s="131">
        <v>90440</v>
      </c>
      <c r="B5379" s="131" t="s">
        <v>29358</v>
      </c>
      <c r="C5379" s="131" t="s">
        <v>15645</v>
      </c>
      <c r="D5379" s="132">
        <v>25.03</v>
      </c>
    </row>
    <row r="5380" spans="1:4" x14ac:dyDescent="0.25">
      <c r="A5380" s="131">
        <v>90441</v>
      </c>
      <c r="B5380" s="131" t="s">
        <v>29359</v>
      </c>
      <c r="C5380" s="131" t="s">
        <v>15645</v>
      </c>
      <c r="D5380" s="132">
        <v>36.549999999999997</v>
      </c>
    </row>
    <row r="5381" spans="1:4" x14ac:dyDescent="0.25">
      <c r="A5381" s="131">
        <v>90443</v>
      </c>
      <c r="B5381" s="131" t="s">
        <v>29360</v>
      </c>
      <c r="C5381" s="131" t="s">
        <v>3</v>
      </c>
      <c r="D5381" s="132">
        <v>7.59</v>
      </c>
    </row>
    <row r="5382" spans="1:4" x14ac:dyDescent="0.25">
      <c r="A5382" s="131">
        <v>90444</v>
      </c>
      <c r="B5382" s="131" t="s">
        <v>29361</v>
      </c>
      <c r="C5382" s="131" t="s">
        <v>3</v>
      </c>
      <c r="D5382" s="132">
        <v>12.98</v>
      </c>
    </row>
    <row r="5383" spans="1:4" x14ac:dyDescent="0.25">
      <c r="A5383" s="131">
        <v>90445</v>
      </c>
      <c r="B5383" s="131" t="s">
        <v>29362</v>
      </c>
      <c r="C5383" s="131" t="s">
        <v>3</v>
      </c>
      <c r="D5383" s="132">
        <v>17.21</v>
      </c>
    </row>
    <row r="5384" spans="1:4" x14ac:dyDescent="0.25">
      <c r="A5384" s="131">
        <v>90446</v>
      </c>
      <c r="B5384" s="131" t="s">
        <v>29363</v>
      </c>
      <c r="C5384" s="131" t="s">
        <v>3</v>
      </c>
      <c r="D5384" s="132">
        <v>22.87</v>
      </c>
    </row>
    <row r="5385" spans="1:4" x14ac:dyDescent="0.25">
      <c r="A5385" s="131">
        <v>90447</v>
      </c>
      <c r="B5385" s="131" t="s">
        <v>29364</v>
      </c>
      <c r="C5385" s="131" t="s">
        <v>3</v>
      </c>
      <c r="D5385" s="132">
        <v>7.92</v>
      </c>
    </row>
    <row r="5386" spans="1:4" x14ac:dyDescent="0.25">
      <c r="A5386" s="131">
        <v>90451</v>
      </c>
      <c r="B5386" s="131" t="s">
        <v>29365</v>
      </c>
      <c r="C5386" s="131" t="s">
        <v>15645</v>
      </c>
      <c r="D5386" s="132">
        <v>5.74</v>
      </c>
    </row>
    <row r="5387" spans="1:4" x14ac:dyDescent="0.25">
      <c r="A5387" s="131">
        <v>90452</v>
      </c>
      <c r="B5387" s="131" t="s">
        <v>29366</v>
      </c>
      <c r="C5387" s="131" t="s">
        <v>15645</v>
      </c>
      <c r="D5387" s="132">
        <v>18.38</v>
      </c>
    </row>
    <row r="5388" spans="1:4" x14ac:dyDescent="0.25">
      <c r="A5388" s="131">
        <v>90453</v>
      </c>
      <c r="B5388" s="131" t="s">
        <v>29367</v>
      </c>
      <c r="C5388" s="131" t="s">
        <v>15645</v>
      </c>
      <c r="D5388" s="132">
        <v>3.96</v>
      </c>
    </row>
    <row r="5389" spans="1:4" x14ac:dyDescent="0.25">
      <c r="A5389" s="131">
        <v>90454</v>
      </c>
      <c r="B5389" s="131" t="s">
        <v>29368</v>
      </c>
      <c r="C5389" s="131" t="s">
        <v>15645</v>
      </c>
      <c r="D5389" s="132">
        <v>6.34</v>
      </c>
    </row>
    <row r="5390" spans="1:4" x14ac:dyDescent="0.25">
      <c r="A5390" s="131">
        <v>90455</v>
      </c>
      <c r="B5390" s="131" t="s">
        <v>29369</v>
      </c>
      <c r="C5390" s="131" t="s">
        <v>15645</v>
      </c>
      <c r="D5390" s="132">
        <v>8.02</v>
      </c>
    </row>
    <row r="5391" spans="1:4" x14ac:dyDescent="0.25">
      <c r="A5391" s="131">
        <v>90456</v>
      </c>
      <c r="B5391" s="131" t="s">
        <v>29370</v>
      </c>
      <c r="C5391" s="131" t="s">
        <v>15645</v>
      </c>
      <c r="D5391" s="132">
        <v>5.25</v>
      </c>
    </row>
    <row r="5392" spans="1:4" x14ac:dyDescent="0.25">
      <c r="A5392" s="131">
        <v>90457</v>
      </c>
      <c r="B5392" s="131" t="s">
        <v>29371</v>
      </c>
      <c r="C5392" s="131" t="s">
        <v>15645</v>
      </c>
      <c r="D5392" s="132">
        <v>11.99</v>
      </c>
    </row>
    <row r="5393" spans="1:4" x14ac:dyDescent="0.25">
      <c r="A5393" s="131">
        <v>90458</v>
      </c>
      <c r="B5393" s="131" t="s">
        <v>29372</v>
      </c>
      <c r="C5393" s="131" t="s">
        <v>15645</v>
      </c>
      <c r="D5393" s="132">
        <v>34.200000000000003</v>
      </c>
    </row>
    <row r="5394" spans="1:4" x14ac:dyDescent="0.25">
      <c r="A5394" s="131">
        <v>90459</v>
      </c>
      <c r="B5394" s="131" t="s">
        <v>29373</v>
      </c>
      <c r="C5394" s="131" t="s">
        <v>15645</v>
      </c>
      <c r="D5394" s="132">
        <v>46.35</v>
      </c>
    </row>
    <row r="5395" spans="1:4" x14ac:dyDescent="0.25">
      <c r="A5395" s="131">
        <v>90460</v>
      </c>
      <c r="B5395" s="131" t="s">
        <v>29374</v>
      </c>
      <c r="C5395" s="131" t="s">
        <v>3</v>
      </c>
      <c r="D5395" s="132">
        <v>26.94</v>
      </c>
    </row>
    <row r="5396" spans="1:4" x14ac:dyDescent="0.25">
      <c r="A5396" s="131">
        <v>90461</v>
      </c>
      <c r="B5396" s="131" t="s">
        <v>29375</v>
      </c>
      <c r="C5396" s="131" t="s">
        <v>3</v>
      </c>
      <c r="D5396" s="132">
        <v>19.46</v>
      </c>
    </row>
    <row r="5397" spans="1:4" x14ac:dyDescent="0.25">
      <c r="A5397" s="131">
        <v>90462</v>
      </c>
      <c r="B5397" s="131" t="s">
        <v>29376</v>
      </c>
      <c r="C5397" s="131" t="s">
        <v>3</v>
      </c>
      <c r="D5397" s="132">
        <v>4.82</v>
      </c>
    </row>
    <row r="5398" spans="1:4" x14ac:dyDescent="0.25">
      <c r="A5398" s="131">
        <v>90463</v>
      </c>
      <c r="B5398" s="131" t="s">
        <v>29377</v>
      </c>
      <c r="C5398" s="131" t="s">
        <v>3</v>
      </c>
      <c r="D5398" s="132">
        <v>3.96</v>
      </c>
    </row>
    <row r="5399" spans="1:4" x14ac:dyDescent="0.25">
      <c r="A5399" s="131">
        <v>90466</v>
      </c>
      <c r="B5399" s="131" t="s">
        <v>29378</v>
      </c>
      <c r="C5399" s="131" t="s">
        <v>3</v>
      </c>
      <c r="D5399" s="132">
        <v>14.66</v>
      </c>
    </row>
    <row r="5400" spans="1:4" x14ac:dyDescent="0.25">
      <c r="A5400" s="131">
        <v>90467</v>
      </c>
      <c r="B5400" s="131" t="s">
        <v>29379</v>
      </c>
      <c r="C5400" s="131" t="s">
        <v>3</v>
      </c>
      <c r="D5400" s="132">
        <v>22.04</v>
      </c>
    </row>
    <row r="5401" spans="1:4" x14ac:dyDescent="0.25">
      <c r="A5401" s="131">
        <v>90468</v>
      </c>
      <c r="B5401" s="131" t="s">
        <v>29380</v>
      </c>
      <c r="C5401" s="131" t="s">
        <v>3</v>
      </c>
      <c r="D5401" s="132">
        <v>7.25</v>
      </c>
    </row>
    <row r="5402" spans="1:4" x14ac:dyDescent="0.25">
      <c r="A5402" s="131">
        <v>90469</v>
      </c>
      <c r="B5402" s="131" t="s">
        <v>29381</v>
      </c>
      <c r="C5402" s="131" t="s">
        <v>3</v>
      </c>
      <c r="D5402" s="132">
        <v>11</v>
      </c>
    </row>
    <row r="5403" spans="1:4" x14ac:dyDescent="0.25">
      <c r="A5403" s="131">
        <v>90470</v>
      </c>
      <c r="B5403" s="131" t="s">
        <v>29382</v>
      </c>
      <c r="C5403" s="131" t="s">
        <v>3</v>
      </c>
      <c r="D5403" s="132">
        <v>14.62</v>
      </c>
    </row>
    <row r="5404" spans="1:4" x14ac:dyDescent="0.25">
      <c r="A5404" s="131">
        <v>91166</v>
      </c>
      <c r="B5404" s="131" t="s">
        <v>29383</v>
      </c>
      <c r="C5404" s="131" t="s">
        <v>3</v>
      </c>
      <c r="D5404" s="132">
        <v>4.1500000000000004</v>
      </c>
    </row>
    <row r="5405" spans="1:4" x14ac:dyDescent="0.25">
      <c r="A5405" s="131">
        <v>91167</v>
      </c>
      <c r="B5405" s="131" t="s">
        <v>29384</v>
      </c>
      <c r="C5405" s="131" t="s">
        <v>3</v>
      </c>
      <c r="D5405" s="132">
        <v>9.36</v>
      </c>
    </row>
    <row r="5406" spans="1:4" x14ac:dyDescent="0.25">
      <c r="A5406" s="131">
        <v>91170</v>
      </c>
      <c r="B5406" s="131" t="s">
        <v>29385</v>
      </c>
      <c r="C5406" s="131" t="s">
        <v>3</v>
      </c>
      <c r="D5406" s="132">
        <v>9.36</v>
      </c>
    </row>
    <row r="5407" spans="1:4" x14ac:dyDescent="0.25">
      <c r="A5407" s="131">
        <v>91171</v>
      </c>
      <c r="B5407" s="131" t="s">
        <v>29386</v>
      </c>
      <c r="C5407" s="131" t="s">
        <v>3</v>
      </c>
      <c r="D5407" s="132">
        <v>15.13</v>
      </c>
    </row>
    <row r="5408" spans="1:4" x14ac:dyDescent="0.25">
      <c r="A5408" s="131">
        <v>91172</v>
      </c>
      <c r="B5408" s="131" t="s">
        <v>29387</v>
      </c>
      <c r="C5408" s="131" t="s">
        <v>3</v>
      </c>
      <c r="D5408" s="132">
        <v>17.399999999999999</v>
      </c>
    </row>
    <row r="5409" spans="1:4" x14ac:dyDescent="0.25">
      <c r="A5409" s="131">
        <v>91173</v>
      </c>
      <c r="B5409" s="131" t="s">
        <v>29388</v>
      </c>
      <c r="C5409" s="131" t="s">
        <v>3</v>
      </c>
      <c r="D5409" s="132">
        <v>3.49</v>
      </c>
    </row>
    <row r="5410" spans="1:4" x14ac:dyDescent="0.25">
      <c r="A5410" s="131">
        <v>91174</v>
      </c>
      <c r="B5410" s="131" t="s">
        <v>29389</v>
      </c>
      <c r="C5410" s="131" t="s">
        <v>3</v>
      </c>
      <c r="D5410" s="132">
        <v>6.04</v>
      </c>
    </row>
    <row r="5411" spans="1:4" x14ac:dyDescent="0.25">
      <c r="A5411" s="131">
        <v>91175</v>
      </c>
      <c r="B5411" s="131" t="s">
        <v>29390</v>
      </c>
      <c r="C5411" s="131" t="s">
        <v>3</v>
      </c>
      <c r="D5411" s="132">
        <v>9.39</v>
      </c>
    </row>
    <row r="5412" spans="1:4" x14ac:dyDescent="0.25">
      <c r="A5412" s="131">
        <v>91176</v>
      </c>
      <c r="B5412" s="131" t="s">
        <v>29391</v>
      </c>
      <c r="C5412" s="131" t="s">
        <v>3</v>
      </c>
      <c r="D5412" s="132">
        <v>15.78</v>
      </c>
    </row>
    <row r="5413" spans="1:4" x14ac:dyDescent="0.25">
      <c r="A5413" s="131">
        <v>91179</v>
      </c>
      <c r="B5413" s="131" t="s">
        <v>29392</v>
      </c>
      <c r="C5413" s="131" t="s">
        <v>3</v>
      </c>
      <c r="D5413" s="132">
        <v>15.78</v>
      </c>
    </row>
    <row r="5414" spans="1:4" x14ac:dyDescent="0.25">
      <c r="A5414" s="131">
        <v>91180</v>
      </c>
      <c r="B5414" s="131" t="s">
        <v>29393</v>
      </c>
      <c r="C5414" s="131" t="s">
        <v>3</v>
      </c>
      <c r="D5414" s="132">
        <v>20.9</v>
      </c>
    </row>
    <row r="5415" spans="1:4" x14ac:dyDescent="0.25">
      <c r="A5415" s="131">
        <v>91181</v>
      </c>
      <c r="B5415" s="131" t="s">
        <v>29394</v>
      </c>
      <c r="C5415" s="131" t="s">
        <v>3</v>
      </c>
      <c r="D5415" s="132">
        <v>21.79</v>
      </c>
    </row>
    <row r="5416" spans="1:4" x14ac:dyDescent="0.25">
      <c r="A5416" s="131">
        <v>91182</v>
      </c>
      <c r="B5416" s="131" t="s">
        <v>29395</v>
      </c>
      <c r="C5416" s="131" t="s">
        <v>3</v>
      </c>
      <c r="D5416" s="132">
        <v>25.28</v>
      </c>
    </row>
    <row r="5417" spans="1:4" x14ac:dyDescent="0.25">
      <c r="A5417" s="131">
        <v>91185</v>
      </c>
      <c r="B5417" s="131" t="s">
        <v>29396</v>
      </c>
      <c r="C5417" s="131" t="s">
        <v>3</v>
      </c>
      <c r="D5417" s="132">
        <v>25.28</v>
      </c>
    </row>
    <row r="5418" spans="1:4" x14ac:dyDescent="0.25">
      <c r="A5418" s="131">
        <v>91186</v>
      </c>
      <c r="B5418" s="131" t="s">
        <v>29397</v>
      </c>
      <c r="C5418" s="131" t="s">
        <v>3</v>
      </c>
      <c r="D5418" s="132">
        <v>27.84</v>
      </c>
    </row>
    <row r="5419" spans="1:4" x14ac:dyDescent="0.25">
      <c r="A5419" s="131">
        <v>91187</v>
      </c>
      <c r="B5419" s="131" t="s">
        <v>29398</v>
      </c>
      <c r="C5419" s="131" t="s">
        <v>3</v>
      </c>
      <c r="D5419" s="132">
        <v>24.92</v>
      </c>
    </row>
    <row r="5420" spans="1:4" x14ac:dyDescent="0.25">
      <c r="A5420" s="131">
        <v>91188</v>
      </c>
      <c r="B5420" s="131" t="s">
        <v>29399</v>
      </c>
      <c r="C5420" s="131" t="s">
        <v>15645</v>
      </c>
      <c r="D5420" s="132">
        <v>12.46</v>
      </c>
    </row>
    <row r="5421" spans="1:4" x14ac:dyDescent="0.25">
      <c r="A5421" s="131">
        <v>91189</v>
      </c>
      <c r="B5421" s="131" t="s">
        <v>29400</v>
      </c>
      <c r="C5421" s="131" t="s">
        <v>15645</v>
      </c>
      <c r="D5421" s="132">
        <v>68.92</v>
      </c>
    </row>
    <row r="5422" spans="1:4" x14ac:dyDescent="0.25">
      <c r="A5422" s="131">
        <v>91190</v>
      </c>
      <c r="B5422" s="131" t="s">
        <v>29401</v>
      </c>
      <c r="C5422" s="131" t="s">
        <v>15645</v>
      </c>
      <c r="D5422" s="132">
        <v>10.09</v>
      </c>
    </row>
    <row r="5423" spans="1:4" x14ac:dyDescent="0.25">
      <c r="A5423" s="131">
        <v>91191</v>
      </c>
      <c r="B5423" s="131" t="s">
        <v>29402</v>
      </c>
      <c r="C5423" s="131" t="s">
        <v>15645</v>
      </c>
      <c r="D5423" s="132">
        <v>13.99</v>
      </c>
    </row>
    <row r="5424" spans="1:4" x14ac:dyDescent="0.25">
      <c r="A5424" s="131">
        <v>91192</v>
      </c>
      <c r="B5424" s="131" t="s">
        <v>29403</v>
      </c>
      <c r="C5424" s="131" t="s">
        <v>15645</v>
      </c>
      <c r="D5424" s="132">
        <v>20.97</v>
      </c>
    </row>
    <row r="5425" spans="1:4" x14ac:dyDescent="0.25">
      <c r="A5425" s="131">
        <v>91222</v>
      </c>
      <c r="B5425" s="131" t="s">
        <v>29404</v>
      </c>
      <c r="C5425" s="131" t="s">
        <v>3</v>
      </c>
      <c r="D5425" s="132">
        <v>8.43</v>
      </c>
    </row>
    <row r="5426" spans="1:4" x14ac:dyDescent="0.25">
      <c r="A5426" s="131">
        <v>94480</v>
      </c>
      <c r="B5426" s="131" t="s">
        <v>1122</v>
      </c>
      <c r="C5426" s="131" t="s">
        <v>15645</v>
      </c>
      <c r="D5426" s="133">
        <v>2831.33</v>
      </c>
    </row>
    <row r="5427" spans="1:4" x14ac:dyDescent="0.25">
      <c r="A5427" s="131">
        <v>94481</v>
      </c>
      <c r="B5427" s="131" t="s">
        <v>1123</v>
      </c>
      <c r="C5427" s="131" t="s">
        <v>15645</v>
      </c>
      <c r="D5427" s="133">
        <v>1970.98</v>
      </c>
    </row>
    <row r="5428" spans="1:4" x14ac:dyDescent="0.25">
      <c r="A5428" s="131">
        <v>94482</v>
      </c>
      <c r="B5428" s="131" t="s">
        <v>1124</v>
      </c>
      <c r="C5428" s="131" t="s">
        <v>15645</v>
      </c>
      <c r="D5428" s="133">
        <v>1555.27</v>
      </c>
    </row>
    <row r="5429" spans="1:4" x14ac:dyDescent="0.25">
      <c r="A5429" s="131">
        <v>94483</v>
      </c>
      <c r="B5429" s="131" t="s">
        <v>1125</v>
      </c>
      <c r="C5429" s="131" t="s">
        <v>15645</v>
      </c>
      <c r="D5429" s="133">
        <v>1304.77</v>
      </c>
    </row>
    <row r="5430" spans="1:4" x14ac:dyDescent="0.25">
      <c r="A5430" s="131">
        <v>95541</v>
      </c>
      <c r="B5430" s="131" t="s">
        <v>29405</v>
      </c>
      <c r="C5430" s="131" t="s">
        <v>15645</v>
      </c>
      <c r="D5430" s="132">
        <v>23.6</v>
      </c>
    </row>
    <row r="5431" spans="1:4" x14ac:dyDescent="0.25">
      <c r="A5431" s="131">
        <v>96559</v>
      </c>
      <c r="B5431" s="131" t="s">
        <v>29406</v>
      </c>
      <c r="C5431" s="131" t="s">
        <v>2</v>
      </c>
      <c r="D5431" s="132">
        <v>37.83</v>
      </c>
    </row>
    <row r="5432" spans="1:4" x14ac:dyDescent="0.25">
      <c r="A5432" s="131">
        <v>96560</v>
      </c>
      <c r="B5432" s="131" t="s">
        <v>29407</v>
      </c>
      <c r="C5432" s="131" t="s">
        <v>2</v>
      </c>
      <c r="D5432" s="132">
        <v>34.79</v>
      </c>
    </row>
    <row r="5433" spans="1:4" x14ac:dyDescent="0.25">
      <c r="A5433" s="131">
        <v>96562</v>
      </c>
      <c r="B5433" s="131" t="s">
        <v>29408</v>
      </c>
      <c r="C5433" s="131" t="s">
        <v>3</v>
      </c>
      <c r="D5433" s="132">
        <v>52.84</v>
      </c>
    </row>
    <row r="5434" spans="1:4" x14ac:dyDescent="0.25">
      <c r="A5434" s="131">
        <v>96563</v>
      </c>
      <c r="B5434" s="131" t="s">
        <v>29409</v>
      </c>
      <c r="C5434" s="131" t="s">
        <v>3</v>
      </c>
      <c r="D5434" s="132">
        <v>59.31</v>
      </c>
    </row>
    <row r="5435" spans="1:4" x14ac:dyDescent="0.25">
      <c r="A5435" s="131">
        <v>100128</v>
      </c>
      <c r="B5435" s="131" t="s">
        <v>16324</v>
      </c>
      <c r="C5435" s="131" t="s">
        <v>15645</v>
      </c>
      <c r="D5435" s="133">
        <v>1632.25</v>
      </c>
    </row>
    <row r="5436" spans="1:4" x14ac:dyDescent="0.25">
      <c r="A5436" s="131">
        <v>101802</v>
      </c>
      <c r="B5436" s="131" t="s">
        <v>4758</v>
      </c>
      <c r="C5436" s="131" t="s">
        <v>15645</v>
      </c>
      <c r="D5436" s="133">
        <v>1639.91</v>
      </c>
    </row>
    <row r="5437" spans="1:4" x14ac:dyDescent="0.25">
      <c r="A5437" s="131">
        <v>101803</v>
      </c>
      <c r="B5437" s="131" t="s">
        <v>4759</v>
      </c>
      <c r="C5437" s="131" t="s">
        <v>15645</v>
      </c>
      <c r="D5437" s="133">
        <v>1047.21</v>
      </c>
    </row>
    <row r="5438" spans="1:4" x14ac:dyDescent="0.25">
      <c r="A5438" s="131">
        <v>101804</v>
      </c>
      <c r="B5438" s="131" t="s">
        <v>4760</v>
      </c>
      <c r="C5438" s="131" t="s">
        <v>15645</v>
      </c>
      <c r="D5438" s="133">
        <v>1314.56</v>
      </c>
    </row>
    <row r="5439" spans="1:4" x14ac:dyDescent="0.25">
      <c r="A5439" s="131">
        <v>101805</v>
      </c>
      <c r="B5439" s="131" t="s">
        <v>4761</v>
      </c>
      <c r="C5439" s="131" t="s">
        <v>15645</v>
      </c>
      <c r="D5439" s="133">
        <v>1672.9</v>
      </c>
    </row>
    <row r="5440" spans="1:4" x14ac:dyDescent="0.25">
      <c r="A5440" s="131">
        <v>102111</v>
      </c>
      <c r="B5440" s="131" t="s">
        <v>4762</v>
      </c>
      <c r="C5440" s="131" t="s">
        <v>15645</v>
      </c>
      <c r="D5440" s="133">
        <v>1111.93</v>
      </c>
    </row>
    <row r="5441" spans="1:4" x14ac:dyDescent="0.25">
      <c r="A5441" s="131">
        <v>102112</v>
      </c>
      <c r="B5441" s="131" t="s">
        <v>4763</v>
      </c>
      <c r="C5441" s="131" t="s">
        <v>15645</v>
      </c>
      <c r="D5441" s="132">
        <v>137.71</v>
      </c>
    </row>
    <row r="5442" spans="1:4" x14ac:dyDescent="0.25">
      <c r="A5442" s="131">
        <v>102113</v>
      </c>
      <c r="B5442" s="131" t="s">
        <v>4764</v>
      </c>
      <c r="C5442" s="131" t="s">
        <v>15645</v>
      </c>
      <c r="D5442" s="133">
        <v>1783.36</v>
      </c>
    </row>
    <row r="5443" spans="1:4" x14ac:dyDescent="0.25">
      <c r="A5443" s="131">
        <v>102114</v>
      </c>
      <c r="B5443" s="131" t="s">
        <v>4765</v>
      </c>
      <c r="C5443" s="131" t="s">
        <v>15645</v>
      </c>
      <c r="D5443" s="132">
        <v>141.15</v>
      </c>
    </row>
    <row r="5444" spans="1:4" x14ac:dyDescent="0.25">
      <c r="A5444" s="131">
        <v>102115</v>
      </c>
      <c r="B5444" s="131" t="s">
        <v>4766</v>
      </c>
      <c r="C5444" s="131" t="s">
        <v>15645</v>
      </c>
      <c r="D5444" s="133">
        <v>3118.67</v>
      </c>
    </row>
    <row r="5445" spans="1:4" x14ac:dyDescent="0.25">
      <c r="A5445" s="131">
        <v>102116</v>
      </c>
      <c r="B5445" s="131" t="s">
        <v>4767</v>
      </c>
      <c r="C5445" s="131" t="s">
        <v>15645</v>
      </c>
      <c r="D5445" s="133">
        <v>1905.78</v>
      </c>
    </row>
    <row r="5446" spans="1:4" x14ac:dyDescent="0.25">
      <c r="A5446" s="131">
        <v>102117</v>
      </c>
      <c r="B5446" s="131" t="s">
        <v>4768</v>
      </c>
      <c r="C5446" s="131" t="s">
        <v>15645</v>
      </c>
      <c r="D5446" s="132">
        <v>145.33000000000001</v>
      </c>
    </row>
    <row r="5447" spans="1:4" x14ac:dyDescent="0.25">
      <c r="A5447" s="131">
        <v>102118</v>
      </c>
      <c r="B5447" s="131" t="s">
        <v>4769</v>
      </c>
      <c r="C5447" s="131" t="s">
        <v>15645</v>
      </c>
      <c r="D5447" s="133">
        <v>2605.3200000000002</v>
      </c>
    </row>
    <row r="5448" spans="1:4" x14ac:dyDescent="0.25">
      <c r="A5448" s="131">
        <v>102119</v>
      </c>
      <c r="B5448" s="131" t="s">
        <v>4770</v>
      </c>
      <c r="C5448" s="131" t="s">
        <v>15645</v>
      </c>
      <c r="D5448" s="132">
        <v>148.94</v>
      </c>
    </row>
    <row r="5449" spans="1:4" x14ac:dyDescent="0.25">
      <c r="A5449" s="131">
        <v>102121</v>
      </c>
      <c r="B5449" s="131" t="s">
        <v>4771</v>
      </c>
      <c r="C5449" s="131" t="s">
        <v>15645</v>
      </c>
      <c r="D5449" s="132">
        <v>186.55</v>
      </c>
    </row>
    <row r="5450" spans="1:4" x14ac:dyDescent="0.25">
      <c r="A5450" s="131">
        <v>102122</v>
      </c>
      <c r="B5450" s="131" t="s">
        <v>4772</v>
      </c>
      <c r="C5450" s="131" t="s">
        <v>15645</v>
      </c>
      <c r="D5450" s="133">
        <v>8860.5400000000009</v>
      </c>
    </row>
    <row r="5451" spans="1:4" x14ac:dyDescent="0.25">
      <c r="A5451" s="131">
        <v>102123</v>
      </c>
      <c r="B5451" s="131" t="s">
        <v>4773</v>
      </c>
      <c r="C5451" s="131" t="s">
        <v>15645</v>
      </c>
      <c r="D5451" s="132">
        <v>197.26</v>
      </c>
    </row>
    <row r="5452" spans="1:4" x14ac:dyDescent="0.25">
      <c r="A5452" s="131">
        <v>102136</v>
      </c>
      <c r="B5452" s="131" t="s">
        <v>4774</v>
      </c>
      <c r="C5452" s="131" t="s">
        <v>15645</v>
      </c>
      <c r="D5452" s="132">
        <v>71.06</v>
      </c>
    </row>
    <row r="5453" spans="1:4" x14ac:dyDescent="0.25">
      <c r="A5453" s="131">
        <v>102137</v>
      </c>
      <c r="B5453" s="131" t="s">
        <v>4775</v>
      </c>
      <c r="C5453" s="131" t="s">
        <v>15645</v>
      </c>
      <c r="D5453" s="132">
        <v>88.25</v>
      </c>
    </row>
    <row r="5454" spans="1:4" x14ac:dyDescent="0.25">
      <c r="A5454" s="131">
        <v>102138</v>
      </c>
      <c r="B5454" s="131" t="s">
        <v>4776</v>
      </c>
      <c r="C5454" s="131" t="s">
        <v>15645</v>
      </c>
      <c r="D5454" s="132">
        <v>214.72</v>
      </c>
    </row>
    <row r="5455" spans="1:4" x14ac:dyDescent="0.25">
      <c r="A5455" s="131">
        <v>103517</v>
      </c>
      <c r="B5455" s="131" t="s">
        <v>5630</v>
      </c>
      <c r="C5455" s="131" t="s">
        <v>15645</v>
      </c>
      <c r="D5455" s="133">
        <v>2926.36</v>
      </c>
    </row>
    <row r="5456" spans="1:4" x14ac:dyDescent="0.25">
      <c r="A5456" s="131">
        <v>103519</v>
      </c>
      <c r="B5456" s="131" t="s">
        <v>5631</v>
      </c>
      <c r="C5456" s="131" t="s">
        <v>15645</v>
      </c>
      <c r="D5456" s="132">
        <v>10.28</v>
      </c>
    </row>
    <row r="5457" spans="1:4" x14ac:dyDescent="0.25">
      <c r="A5457" s="131">
        <v>103520</v>
      </c>
      <c r="B5457" s="131" t="s">
        <v>5632</v>
      </c>
      <c r="C5457" s="131" t="s">
        <v>15645</v>
      </c>
      <c r="D5457" s="133">
        <v>4807.38</v>
      </c>
    </row>
    <row r="5458" spans="1:4" x14ac:dyDescent="0.25">
      <c r="A5458" s="131">
        <v>103521</v>
      </c>
      <c r="B5458" s="131" t="s">
        <v>5633</v>
      </c>
      <c r="C5458" s="131" t="s">
        <v>15645</v>
      </c>
      <c r="D5458" s="133">
        <v>6383.62</v>
      </c>
    </row>
    <row r="5459" spans="1:4" x14ac:dyDescent="0.25">
      <c r="A5459" s="131">
        <v>103522</v>
      </c>
      <c r="B5459" s="131" t="s">
        <v>5634</v>
      </c>
      <c r="C5459" s="131" t="s">
        <v>15645</v>
      </c>
      <c r="D5459" s="133">
        <v>6555.46</v>
      </c>
    </row>
    <row r="5460" spans="1:4" x14ac:dyDescent="0.25">
      <c r="A5460" s="131">
        <v>103523</v>
      </c>
      <c r="B5460" s="131" t="s">
        <v>5635</v>
      </c>
      <c r="C5460" s="131" t="s">
        <v>15645</v>
      </c>
      <c r="D5460" s="133">
        <v>9802.36</v>
      </c>
    </row>
    <row r="5461" spans="1:4" x14ac:dyDescent="0.25">
      <c r="A5461" s="131">
        <v>104660</v>
      </c>
      <c r="B5461" s="131" t="s">
        <v>28227</v>
      </c>
      <c r="C5461" s="131" t="s">
        <v>15645</v>
      </c>
      <c r="D5461" s="133">
        <v>1375.6</v>
      </c>
    </row>
    <row r="5462" spans="1:4" x14ac:dyDescent="0.25">
      <c r="A5462" s="131">
        <v>104661</v>
      </c>
      <c r="B5462" s="131" t="s">
        <v>28228</v>
      </c>
      <c r="C5462" s="131" t="s">
        <v>15645</v>
      </c>
      <c r="D5462" s="132">
        <v>601.28</v>
      </c>
    </row>
    <row r="5463" spans="1:4" x14ac:dyDescent="0.25">
      <c r="A5463" s="131">
        <v>104662</v>
      </c>
      <c r="B5463" s="131" t="s">
        <v>28229</v>
      </c>
      <c r="C5463" s="131" t="s">
        <v>15645</v>
      </c>
      <c r="D5463" s="132">
        <v>423.54</v>
      </c>
    </row>
    <row r="5464" spans="1:4" x14ac:dyDescent="0.25">
      <c r="A5464" s="131">
        <v>104663</v>
      </c>
      <c r="B5464" s="131" t="s">
        <v>28230</v>
      </c>
      <c r="C5464" s="131" t="s">
        <v>15645</v>
      </c>
      <c r="D5464" s="132">
        <v>567.16999999999996</v>
      </c>
    </row>
    <row r="5465" spans="1:4" x14ac:dyDescent="0.25">
      <c r="A5465" s="131">
        <v>104664</v>
      </c>
      <c r="B5465" s="131" t="s">
        <v>28231</v>
      </c>
      <c r="C5465" s="131" t="s">
        <v>15645</v>
      </c>
      <c r="D5465" s="132">
        <v>173.28</v>
      </c>
    </row>
    <row r="5466" spans="1:4" x14ac:dyDescent="0.25">
      <c r="A5466" s="131">
        <v>104665</v>
      </c>
      <c r="B5466" s="131" t="s">
        <v>28232</v>
      </c>
      <c r="C5466" s="131" t="s">
        <v>15645</v>
      </c>
      <c r="D5466" s="132">
        <v>713.3</v>
      </c>
    </row>
    <row r="5467" spans="1:4" x14ac:dyDescent="0.25">
      <c r="A5467" s="131">
        <v>104666</v>
      </c>
      <c r="B5467" s="131" t="s">
        <v>28233</v>
      </c>
      <c r="C5467" s="131" t="s">
        <v>15645</v>
      </c>
      <c r="D5467" s="132">
        <v>327.37</v>
      </c>
    </row>
    <row r="5468" spans="1:4" x14ac:dyDescent="0.25">
      <c r="A5468" s="131">
        <v>104667</v>
      </c>
      <c r="B5468" s="131" t="s">
        <v>28234</v>
      </c>
      <c r="C5468" s="131" t="s">
        <v>15645</v>
      </c>
      <c r="D5468" s="132">
        <v>116.77</v>
      </c>
    </row>
    <row r="5469" spans="1:4" x14ac:dyDescent="0.25">
      <c r="A5469" s="131">
        <v>104668</v>
      </c>
      <c r="B5469" s="131" t="s">
        <v>28967</v>
      </c>
      <c r="C5469" s="131" t="s">
        <v>28968</v>
      </c>
      <c r="D5469" s="132">
        <v>132.69</v>
      </c>
    </row>
    <row r="5470" spans="1:4" x14ac:dyDescent="0.25">
      <c r="A5470" s="131">
        <v>104669</v>
      </c>
      <c r="B5470" s="131" t="s">
        <v>28969</v>
      </c>
      <c r="C5470" s="131" t="s">
        <v>28968</v>
      </c>
      <c r="D5470" s="132">
        <v>155.09</v>
      </c>
    </row>
    <row r="5471" spans="1:4" x14ac:dyDescent="0.25">
      <c r="A5471" s="131">
        <v>104670</v>
      </c>
      <c r="B5471" s="131" t="s">
        <v>28970</v>
      </c>
      <c r="C5471" s="131" t="s">
        <v>28968</v>
      </c>
      <c r="D5471" s="132">
        <v>226.44</v>
      </c>
    </row>
    <row r="5472" spans="1:4" x14ac:dyDescent="0.25">
      <c r="A5472" s="131">
        <v>104671</v>
      </c>
      <c r="B5472" s="131" t="s">
        <v>28235</v>
      </c>
      <c r="C5472" s="131" t="s">
        <v>15645</v>
      </c>
      <c r="D5472" s="133">
        <v>1275.19</v>
      </c>
    </row>
    <row r="5473" spans="1:4" x14ac:dyDescent="0.25">
      <c r="A5473" s="131">
        <v>104672</v>
      </c>
      <c r="B5473" s="131" t="s">
        <v>28236</v>
      </c>
      <c r="C5473" s="131" t="s">
        <v>15645</v>
      </c>
      <c r="D5473" s="132">
        <v>449.1</v>
      </c>
    </row>
    <row r="5474" spans="1:4" x14ac:dyDescent="0.25">
      <c r="A5474" s="131">
        <v>104673</v>
      </c>
      <c r="B5474" s="131" t="s">
        <v>28237</v>
      </c>
      <c r="C5474" s="131" t="s">
        <v>15645</v>
      </c>
      <c r="D5474" s="132">
        <v>793.58</v>
      </c>
    </row>
    <row r="5475" spans="1:4" x14ac:dyDescent="0.25">
      <c r="A5475" s="131">
        <v>104674</v>
      </c>
      <c r="B5475" s="131" t="s">
        <v>28238</v>
      </c>
      <c r="C5475" s="131" t="s">
        <v>15645</v>
      </c>
      <c r="D5475" s="132">
        <v>226.52</v>
      </c>
    </row>
    <row r="5476" spans="1:4" x14ac:dyDescent="0.25">
      <c r="A5476" s="131">
        <v>104675</v>
      </c>
      <c r="B5476" s="131" t="s">
        <v>28971</v>
      </c>
      <c r="C5476" s="131" t="s">
        <v>28972</v>
      </c>
      <c r="D5476" s="132">
        <v>1.81</v>
      </c>
    </row>
    <row r="5477" spans="1:4" x14ac:dyDescent="0.25">
      <c r="A5477" s="131">
        <v>104676</v>
      </c>
      <c r="B5477" s="131" t="s">
        <v>28239</v>
      </c>
      <c r="C5477" s="131" t="s">
        <v>15645</v>
      </c>
      <c r="D5477" s="132">
        <v>389.76</v>
      </c>
    </row>
    <row r="5478" spans="1:4" x14ac:dyDescent="0.25">
      <c r="A5478" s="131">
        <v>104677</v>
      </c>
      <c r="B5478" s="131" t="s">
        <v>28240</v>
      </c>
      <c r="C5478" s="131" t="s">
        <v>15645</v>
      </c>
      <c r="D5478" s="132">
        <v>646.74</v>
      </c>
    </row>
    <row r="5479" spans="1:4" x14ac:dyDescent="0.25">
      <c r="A5479" s="131">
        <v>104678</v>
      </c>
      <c r="B5479" s="131" t="s">
        <v>28241</v>
      </c>
      <c r="C5479" s="131" t="s">
        <v>15645</v>
      </c>
      <c r="D5479" s="132">
        <v>153.86000000000001</v>
      </c>
    </row>
    <row r="5480" spans="1:4" x14ac:dyDescent="0.25">
      <c r="A5480" s="131">
        <v>104679</v>
      </c>
      <c r="B5480" s="131" t="s">
        <v>28242</v>
      </c>
      <c r="C5480" s="131" t="s">
        <v>15645</v>
      </c>
      <c r="D5480" s="132">
        <v>160.04</v>
      </c>
    </row>
    <row r="5481" spans="1:4" x14ac:dyDescent="0.25">
      <c r="A5481" s="131">
        <v>104680</v>
      </c>
      <c r="B5481" s="131" t="s">
        <v>28243</v>
      </c>
      <c r="C5481" s="131" t="s">
        <v>15645</v>
      </c>
      <c r="D5481" s="132">
        <v>152.80000000000001</v>
      </c>
    </row>
    <row r="5482" spans="1:4" x14ac:dyDescent="0.25">
      <c r="A5482" s="131">
        <v>104681</v>
      </c>
      <c r="B5482" s="131" t="s">
        <v>28244</v>
      </c>
      <c r="C5482" s="131" t="s">
        <v>15645</v>
      </c>
      <c r="D5482" s="132">
        <v>110.02</v>
      </c>
    </row>
    <row r="5483" spans="1:4" x14ac:dyDescent="0.25">
      <c r="A5483" s="131">
        <v>104682</v>
      </c>
      <c r="B5483" s="131" t="s">
        <v>28245</v>
      </c>
      <c r="C5483" s="131" t="s">
        <v>15645</v>
      </c>
      <c r="D5483" s="132">
        <v>582.20000000000005</v>
      </c>
    </row>
    <row r="5484" spans="1:4" x14ac:dyDescent="0.25">
      <c r="A5484" s="131">
        <v>104683</v>
      </c>
      <c r="B5484" s="131" t="s">
        <v>28246</v>
      </c>
      <c r="C5484" s="131" t="s">
        <v>15645</v>
      </c>
      <c r="D5484" s="132">
        <v>91.57</v>
      </c>
    </row>
    <row r="5485" spans="1:4" x14ac:dyDescent="0.25">
      <c r="A5485" s="131">
        <v>104767</v>
      </c>
      <c r="B5485" s="131" t="s">
        <v>29410</v>
      </c>
      <c r="C5485" s="131" t="s">
        <v>15645</v>
      </c>
      <c r="D5485" s="132">
        <v>0.59</v>
      </c>
    </row>
    <row r="5486" spans="1:4" x14ac:dyDescent="0.25">
      <c r="A5486" s="131">
        <v>104769</v>
      </c>
      <c r="B5486" s="131" t="s">
        <v>29411</v>
      </c>
      <c r="C5486" s="131" t="s">
        <v>15645</v>
      </c>
      <c r="D5486" s="132">
        <v>1.59</v>
      </c>
    </row>
    <row r="5487" spans="1:4" x14ac:dyDescent="0.25">
      <c r="A5487" s="131">
        <v>104771</v>
      </c>
      <c r="B5487" s="131" t="s">
        <v>29412</v>
      </c>
      <c r="C5487" s="131" t="s">
        <v>15645</v>
      </c>
      <c r="D5487" s="132">
        <v>2.33</v>
      </c>
    </row>
    <row r="5488" spans="1:4" x14ac:dyDescent="0.25">
      <c r="A5488" s="131">
        <v>104773</v>
      </c>
      <c r="B5488" s="131" t="s">
        <v>29413</v>
      </c>
      <c r="C5488" s="131" t="s">
        <v>15645</v>
      </c>
      <c r="D5488" s="132">
        <v>2.06</v>
      </c>
    </row>
    <row r="5489" spans="1:4" x14ac:dyDescent="0.25">
      <c r="A5489" s="131">
        <v>104775</v>
      </c>
      <c r="B5489" s="131" t="s">
        <v>29414</v>
      </c>
      <c r="C5489" s="131" t="s">
        <v>15645</v>
      </c>
      <c r="D5489" s="132">
        <v>5.51</v>
      </c>
    </row>
    <row r="5490" spans="1:4" x14ac:dyDescent="0.25">
      <c r="A5490" s="131">
        <v>104777</v>
      </c>
      <c r="B5490" s="131" t="s">
        <v>29415</v>
      </c>
      <c r="C5490" s="131" t="s">
        <v>15645</v>
      </c>
      <c r="D5490" s="132">
        <v>8.0500000000000007</v>
      </c>
    </row>
    <row r="5491" spans="1:4" x14ac:dyDescent="0.25">
      <c r="A5491" s="131">
        <v>104779</v>
      </c>
      <c r="B5491" s="131" t="s">
        <v>29416</v>
      </c>
      <c r="C5491" s="131" t="s">
        <v>3</v>
      </c>
      <c r="D5491" s="132">
        <v>6.74</v>
      </c>
    </row>
    <row r="5492" spans="1:4" x14ac:dyDescent="0.25">
      <c r="A5492" s="131">
        <v>104781</v>
      </c>
      <c r="B5492" s="131" t="s">
        <v>29417</v>
      </c>
      <c r="C5492" s="131" t="s">
        <v>3</v>
      </c>
      <c r="D5492" s="132">
        <v>7.79</v>
      </c>
    </row>
    <row r="5493" spans="1:4" x14ac:dyDescent="0.25">
      <c r="A5493" s="131">
        <v>104782</v>
      </c>
      <c r="B5493" s="131" t="s">
        <v>29418</v>
      </c>
      <c r="C5493" s="131" t="s">
        <v>15645</v>
      </c>
      <c r="D5493" s="132">
        <v>60.89</v>
      </c>
    </row>
    <row r="5494" spans="1:4" x14ac:dyDescent="0.25">
      <c r="A5494" s="131">
        <v>104783</v>
      </c>
      <c r="B5494" s="131" t="s">
        <v>29419</v>
      </c>
      <c r="C5494" s="131" t="s">
        <v>15645</v>
      </c>
      <c r="D5494" s="132">
        <v>5.0199999999999996</v>
      </c>
    </row>
    <row r="5495" spans="1:4" x14ac:dyDescent="0.25">
      <c r="A5495" s="131">
        <v>104784</v>
      </c>
      <c r="B5495" s="131" t="s">
        <v>29420</v>
      </c>
      <c r="C5495" s="131" t="s">
        <v>15645</v>
      </c>
      <c r="D5495" s="132">
        <v>13.76</v>
      </c>
    </row>
    <row r="5496" spans="1:4" x14ac:dyDescent="0.25">
      <c r="A5496" s="131">
        <v>104786</v>
      </c>
      <c r="B5496" s="131" t="s">
        <v>29421</v>
      </c>
      <c r="C5496" s="131" t="s">
        <v>3</v>
      </c>
      <c r="D5496" s="132">
        <v>6.23</v>
      </c>
    </row>
    <row r="5497" spans="1:4" x14ac:dyDescent="0.25">
      <c r="A5497" s="131">
        <v>104787</v>
      </c>
      <c r="B5497" s="131" t="s">
        <v>29422</v>
      </c>
      <c r="C5497" s="131" t="s">
        <v>3</v>
      </c>
      <c r="D5497" s="132">
        <v>8.2799999999999994</v>
      </c>
    </row>
    <row r="5498" spans="1:4" x14ac:dyDescent="0.25">
      <c r="A5498" s="131">
        <v>104788</v>
      </c>
      <c r="B5498" s="131" t="s">
        <v>29423</v>
      </c>
      <c r="C5498" s="131" t="s">
        <v>3</v>
      </c>
      <c r="D5498" s="132">
        <v>11</v>
      </c>
    </row>
    <row r="5499" spans="1:4" x14ac:dyDescent="0.25">
      <c r="A5499" s="131">
        <v>104031</v>
      </c>
      <c r="B5499" s="131" t="s">
        <v>15592</v>
      </c>
      <c r="C5499" s="131" t="s">
        <v>15645</v>
      </c>
      <c r="D5499" s="132">
        <v>16.989999999999998</v>
      </c>
    </row>
    <row r="5500" spans="1:4" x14ac:dyDescent="0.25">
      <c r="A5500" s="131">
        <v>104032</v>
      </c>
      <c r="B5500" s="131" t="s">
        <v>15593</v>
      </c>
      <c r="C5500" s="131" t="s">
        <v>15645</v>
      </c>
      <c r="D5500" s="132">
        <v>21.23</v>
      </c>
    </row>
    <row r="5501" spans="1:4" x14ac:dyDescent="0.25">
      <c r="A5501" s="131">
        <v>104033</v>
      </c>
      <c r="B5501" s="131" t="s">
        <v>15594</v>
      </c>
      <c r="C5501" s="131" t="s">
        <v>15645</v>
      </c>
      <c r="D5501" s="132">
        <v>19.420000000000002</v>
      </c>
    </row>
    <row r="5502" spans="1:4" x14ac:dyDescent="0.25">
      <c r="A5502" s="131">
        <v>104034</v>
      </c>
      <c r="B5502" s="131" t="s">
        <v>15595</v>
      </c>
      <c r="C5502" s="131" t="s">
        <v>15645</v>
      </c>
      <c r="D5502" s="132">
        <v>25.13</v>
      </c>
    </row>
    <row r="5503" spans="1:4" x14ac:dyDescent="0.25">
      <c r="A5503" s="131">
        <v>104035</v>
      </c>
      <c r="B5503" s="131" t="s">
        <v>15596</v>
      </c>
      <c r="C5503" s="131" t="s">
        <v>15645</v>
      </c>
      <c r="D5503" s="132">
        <v>35.65</v>
      </c>
    </row>
    <row r="5504" spans="1:4" x14ac:dyDescent="0.25">
      <c r="A5504" s="131">
        <v>104036</v>
      </c>
      <c r="B5504" s="131" t="s">
        <v>15597</v>
      </c>
      <c r="C5504" s="131" t="s">
        <v>15645</v>
      </c>
      <c r="D5504" s="132">
        <v>36.770000000000003</v>
      </c>
    </row>
    <row r="5505" spans="1:4" x14ac:dyDescent="0.25">
      <c r="A5505" s="131">
        <v>104039</v>
      </c>
      <c r="B5505" s="131" t="s">
        <v>15598</v>
      </c>
      <c r="C5505" s="131" t="s">
        <v>15645</v>
      </c>
      <c r="D5505" s="132">
        <v>70.319999999999993</v>
      </c>
    </row>
    <row r="5506" spans="1:4" x14ac:dyDescent="0.25">
      <c r="A5506" s="131">
        <v>104043</v>
      </c>
      <c r="B5506" s="131" t="s">
        <v>15599</v>
      </c>
      <c r="C5506" s="131" t="s">
        <v>15645</v>
      </c>
      <c r="D5506" s="132">
        <v>7.96</v>
      </c>
    </row>
    <row r="5507" spans="1:4" x14ac:dyDescent="0.25">
      <c r="A5507" s="131">
        <v>104044</v>
      </c>
      <c r="B5507" s="131" t="s">
        <v>15600</v>
      </c>
      <c r="C5507" s="131" t="s">
        <v>15645</v>
      </c>
      <c r="D5507" s="132">
        <v>8.41</v>
      </c>
    </row>
    <row r="5508" spans="1:4" x14ac:dyDescent="0.25">
      <c r="A5508" s="131">
        <v>104045</v>
      </c>
      <c r="B5508" s="131" t="s">
        <v>15601</v>
      </c>
      <c r="C5508" s="131" t="s">
        <v>15645</v>
      </c>
      <c r="D5508" s="132">
        <v>13.37</v>
      </c>
    </row>
    <row r="5509" spans="1:4" x14ac:dyDescent="0.25">
      <c r="A5509" s="131">
        <v>104046</v>
      </c>
      <c r="B5509" s="131" t="s">
        <v>15602</v>
      </c>
      <c r="C5509" s="131" t="s">
        <v>15645</v>
      </c>
      <c r="D5509" s="132">
        <v>7.59</v>
      </c>
    </row>
    <row r="5510" spans="1:4" x14ac:dyDescent="0.25">
      <c r="A5510" s="131">
        <v>104047</v>
      </c>
      <c r="B5510" s="131" t="s">
        <v>15603</v>
      </c>
      <c r="C5510" s="131" t="s">
        <v>15645</v>
      </c>
      <c r="D5510" s="132">
        <v>8.7799999999999994</v>
      </c>
    </row>
    <row r="5511" spans="1:4" x14ac:dyDescent="0.25">
      <c r="A5511" s="131">
        <v>104048</v>
      </c>
      <c r="B5511" s="131" t="s">
        <v>15604</v>
      </c>
      <c r="C5511" s="131" t="s">
        <v>15645</v>
      </c>
      <c r="D5511" s="132">
        <v>13.04</v>
      </c>
    </row>
    <row r="5512" spans="1:4" x14ac:dyDescent="0.25">
      <c r="A5512" s="131">
        <v>104049</v>
      </c>
      <c r="B5512" s="131" t="s">
        <v>15605</v>
      </c>
      <c r="C5512" s="131" t="s">
        <v>15645</v>
      </c>
      <c r="D5512" s="132">
        <v>5.3</v>
      </c>
    </row>
    <row r="5513" spans="1:4" x14ac:dyDescent="0.25">
      <c r="A5513" s="131">
        <v>104050</v>
      </c>
      <c r="B5513" s="131" t="s">
        <v>15606</v>
      </c>
      <c r="C5513" s="131" t="s">
        <v>15645</v>
      </c>
      <c r="D5513" s="132">
        <v>8.02</v>
      </c>
    </row>
    <row r="5514" spans="1:4" x14ac:dyDescent="0.25">
      <c r="A5514" s="131">
        <v>104051</v>
      </c>
      <c r="B5514" s="131" t="s">
        <v>15607</v>
      </c>
      <c r="C5514" s="131" t="s">
        <v>15645</v>
      </c>
      <c r="D5514" s="132">
        <v>7.08</v>
      </c>
    </row>
    <row r="5515" spans="1:4" x14ac:dyDescent="0.25">
      <c r="A5515" s="131">
        <v>104052</v>
      </c>
      <c r="B5515" s="131" t="s">
        <v>15608</v>
      </c>
      <c r="C5515" s="131" t="s">
        <v>15645</v>
      </c>
      <c r="D5515" s="132">
        <v>9.94</v>
      </c>
    </row>
    <row r="5516" spans="1:4" x14ac:dyDescent="0.25">
      <c r="A5516" s="131">
        <v>104053</v>
      </c>
      <c r="B5516" s="131" t="s">
        <v>15609</v>
      </c>
      <c r="C5516" s="131" t="s">
        <v>15645</v>
      </c>
      <c r="D5516" s="132">
        <v>8.2899999999999991</v>
      </c>
    </row>
    <row r="5517" spans="1:4" x14ac:dyDescent="0.25">
      <c r="A5517" s="131">
        <v>104054</v>
      </c>
      <c r="B5517" s="131" t="s">
        <v>15610</v>
      </c>
      <c r="C5517" s="131" t="s">
        <v>15645</v>
      </c>
      <c r="D5517" s="132">
        <v>16.63</v>
      </c>
    </row>
    <row r="5518" spans="1:4" x14ac:dyDescent="0.25">
      <c r="A5518" s="131">
        <v>104055</v>
      </c>
      <c r="B5518" s="131" t="s">
        <v>15611</v>
      </c>
      <c r="C5518" s="131" t="s">
        <v>15645</v>
      </c>
      <c r="D5518" s="132">
        <v>11.62</v>
      </c>
    </row>
    <row r="5519" spans="1:4" x14ac:dyDescent="0.25">
      <c r="A5519" s="131">
        <v>104056</v>
      </c>
      <c r="B5519" s="131" t="s">
        <v>15612</v>
      </c>
      <c r="C5519" s="131" t="s">
        <v>15645</v>
      </c>
      <c r="D5519" s="132">
        <v>17.13</v>
      </c>
    </row>
    <row r="5520" spans="1:4" x14ac:dyDescent="0.25">
      <c r="A5520" s="131">
        <v>104058</v>
      </c>
      <c r="B5520" s="131" t="s">
        <v>15613</v>
      </c>
      <c r="C5520" s="131" t="s">
        <v>15645</v>
      </c>
      <c r="D5520" s="132">
        <v>6.27</v>
      </c>
    </row>
    <row r="5521" spans="1:4" x14ac:dyDescent="0.25">
      <c r="A5521" s="131">
        <v>104059</v>
      </c>
      <c r="B5521" s="131" t="s">
        <v>15614</v>
      </c>
      <c r="C5521" s="131" t="s">
        <v>15645</v>
      </c>
      <c r="D5521" s="132">
        <v>10.19</v>
      </c>
    </row>
    <row r="5522" spans="1:4" x14ac:dyDescent="0.25">
      <c r="A5522" s="131">
        <v>104060</v>
      </c>
      <c r="B5522" s="131" t="s">
        <v>15615</v>
      </c>
      <c r="C5522" s="131" t="s">
        <v>3</v>
      </c>
      <c r="D5522" s="132">
        <v>8.48</v>
      </c>
    </row>
    <row r="5523" spans="1:4" x14ac:dyDescent="0.25">
      <c r="A5523" s="131">
        <v>104061</v>
      </c>
      <c r="B5523" s="131" t="s">
        <v>15616</v>
      </c>
      <c r="C5523" s="131" t="s">
        <v>3</v>
      </c>
      <c r="D5523" s="132">
        <v>15.29</v>
      </c>
    </row>
    <row r="5524" spans="1:4" x14ac:dyDescent="0.25">
      <c r="A5524" s="131">
        <v>104112</v>
      </c>
      <c r="B5524" s="131" t="s">
        <v>28973</v>
      </c>
      <c r="C5524" s="131" t="s">
        <v>15645</v>
      </c>
      <c r="D5524" s="132">
        <v>138.04</v>
      </c>
    </row>
    <row r="5525" spans="1:4" x14ac:dyDescent="0.25">
      <c r="A5525" s="131">
        <v>104114</v>
      </c>
      <c r="B5525" s="131" t="s">
        <v>28974</v>
      </c>
      <c r="C5525" s="131" t="s">
        <v>15645</v>
      </c>
      <c r="D5525" s="132">
        <v>209.1</v>
      </c>
    </row>
    <row r="5526" spans="1:4" x14ac:dyDescent="0.25">
      <c r="A5526" s="131">
        <v>104116</v>
      </c>
      <c r="B5526" s="131" t="s">
        <v>28975</v>
      </c>
      <c r="C5526" s="131" t="s">
        <v>15645</v>
      </c>
      <c r="D5526" s="132">
        <v>280.17</v>
      </c>
    </row>
    <row r="5527" spans="1:4" x14ac:dyDescent="0.25">
      <c r="A5527" s="131">
        <v>104118</v>
      </c>
      <c r="B5527" s="131" t="s">
        <v>28976</v>
      </c>
      <c r="C5527" s="131" t="s">
        <v>15645</v>
      </c>
      <c r="D5527" s="132">
        <v>229.41</v>
      </c>
    </row>
    <row r="5528" spans="1:4" x14ac:dyDescent="0.25">
      <c r="A5528" s="131">
        <v>104120</v>
      </c>
      <c r="B5528" s="131" t="s">
        <v>28977</v>
      </c>
      <c r="C5528" s="131" t="s">
        <v>15645</v>
      </c>
      <c r="D5528" s="132">
        <v>363.86</v>
      </c>
    </row>
    <row r="5529" spans="1:4" x14ac:dyDescent="0.25">
      <c r="A5529" s="131">
        <v>104122</v>
      </c>
      <c r="B5529" s="131" t="s">
        <v>28978</v>
      </c>
      <c r="C5529" s="131" t="s">
        <v>15645</v>
      </c>
      <c r="D5529" s="132">
        <v>498.31</v>
      </c>
    </row>
    <row r="5530" spans="1:4" x14ac:dyDescent="0.25">
      <c r="A5530" s="131">
        <v>104062</v>
      </c>
      <c r="B5530" s="131" t="s">
        <v>15617</v>
      </c>
      <c r="C5530" s="131" t="s">
        <v>15645</v>
      </c>
      <c r="D5530" s="132">
        <v>72.930000000000007</v>
      </c>
    </row>
    <row r="5531" spans="1:4" x14ac:dyDescent="0.25">
      <c r="A5531" s="131">
        <v>104063</v>
      </c>
      <c r="B5531" s="131" t="s">
        <v>15618</v>
      </c>
      <c r="C5531" s="131" t="s">
        <v>15645</v>
      </c>
      <c r="D5531" s="132">
        <v>69.239999999999995</v>
      </c>
    </row>
    <row r="5532" spans="1:4" x14ac:dyDescent="0.25">
      <c r="A5532" s="131">
        <v>104064</v>
      </c>
      <c r="B5532" s="131" t="s">
        <v>15619</v>
      </c>
      <c r="C5532" s="131" t="s">
        <v>15645</v>
      </c>
      <c r="D5532" s="132">
        <v>178.89</v>
      </c>
    </row>
    <row r="5533" spans="1:4" x14ac:dyDescent="0.25">
      <c r="A5533" s="131">
        <v>104065</v>
      </c>
      <c r="B5533" s="131" t="s">
        <v>15620</v>
      </c>
      <c r="C5533" s="131" t="s">
        <v>15645</v>
      </c>
      <c r="D5533" s="132">
        <v>151.16</v>
      </c>
    </row>
    <row r="5534" spans="1:4" x14ac:dyDescent="0.25">
      <c r="A5534" s="131">
        <v>104072</v>
      </c>
      <c r="B5534" s="131" t="s">
        <v>15621</v>
      </c>
      <c r="C5534" s="131" t="s">
        <v>15645</v>
      </c>
      <c r="D5534" s="132">
        <v>276.05</v>
      </c>
    </row>
    <row r="5535" spans="1:4" x14ac:dyDescent="0.25">
      <c r="A5535" s="131">
        <v>104076</v>
      </c>
      <c r="B5535" s="131" t="s">
        <v>15622</v>
      </c>
      <c r="C5535" s="131" t="s">
        <v>15645</v>
      </c>
      <c r="D5535" s="132">
        <v>45.58</v>
      </c>
    </row>
    <row r="5536" spans="1:4" x14ac:dyDescent="0.25">
      <c r="A5536" s="131">
        <v>104082</v>
      </c>
      <c r="B5536" s="131" t="s">
        <v>15623</v>
      </c>
      <c r="C5536" s="131" t="s">
        <v>15645</v>
      </c>
      <c r="D5536" s="132">
        <v>29.76</v>
      </c>
    </row>
    <row r="5537" spans="1:4" x14ac:dyDescent="0.25">
      <c r="A5537" s="131">
        <v>104083</v>
      </c>
      <c r="B5537" s="131" t="s">
        <v>15624</v>
      </c>
      <c r="C5537" s="131" t="s">
        <v>15645</v>
      </c>
      <c r="D5537" s="132">
        <v>72.599999999999994</v>
      </c>
    </row>
    <row r="5538" spans="1:4" x14ac:dyDescent="0.25">
      <c r="A5538" s="131">
        <v>104084</v>
      </c>
      <c r="B5538" s="131" t="s">
        <v>15625</v>
      </c>
      <c r="C5538" s="131" t="s">
        <v>15645</v>
      </c>
      <c r="D5538" s="132">
        <v>83.06</v>
      </c>
    </row>
    <row r="5539" spans="1:4" x14ac:dyDescent="0.25">
      <c r="A5539" s="131">
        <v>104085</v>
      </c>
      <c r="B5539" s="131" t="s">
        <v>15626</v>
      </c>
      <c r="C5539" s="131" t="s">
        <v>3</v>
      </c>
      <c r="D5539" s="132">
        <v>54.34</v>
      </c>
    </row>
    <row r="5540" spans="1:4" x14ac:dyDescent="0.25">
      <c r="A5540" s="131">
        <v>104086</v>
      </c>
      <c r="B5540" s="131" t="s">
        <v>15627</v>
      </c>
      <c r="C5540" s="131" t="s">
        <v>3</v>
      </c>
      <c r="D5540" s="132">
        <v>98.14</v>
      </c>
    </row>
    <row r="5541" spans="1:4" x14ac:dyDescent="0.25">
      <c r="A5541" s="131">
        <v>104124</v>
      </c>
      <c r="B5541" s="131" t="s">
        <v>28979</v>
      </c>
      <c r="C5541" s="131" t="s">
        <v>15645</v>
      </c>
      <c r="D5541" s="132">
        <v>339.62</v>
      </c>
    </row>
    <row r="5542" spans="1:4" x14ac:dyDescent="0.25">
      <c r="A5542" s="131">
        <v>104130</v>
      </c>
      <c r="B5542" s="131" t="s">
        <v>28980</v>
      </c>
      <c r="C5542" s="131" t="s">
        <v>15645</v>
      </c>
      <c r="D5542" s="132">
        <v>519.37</v>
      </c>
    </row>
    <row r="5543" spans="1:4" x14ac:dyDescent="0.25">
      <c r="A5543" s="131">
        <v>104136</v>
      </c>
      <c r="B5543" s="131" t="s">
        <v>28981</v>
      </c>
      <c r="C5543" s="131" t="s">
        <v>15645</v>
      </c>
      <c r="D5543" s="132">
        <v>700.24</v>
      </c>
    </row>
    <row r="5544" spans="1:4" x14ac:dyDescent="0.25">
      <c r="A5544" s="131">
        <v>104142</v>
      </c>
      <c r="B5544" s="131" t="s">
        <v>28982</v>
      </c>
      <c r="C5544" s="131" t="s">
        <v>15645</v>
      </c>
      <c r="D5544" s="132">
        <v>473.42</v>
      </c>
    </row>
    <row r="5545" spans="1:4" x14ac:dyDescent="0.25">
      <c r="A5545" s="131">
        <v>104148</v>
      </c>
      <c r="B5545" s="131" t="s">
        <v>28983</v>
      </c>
      <c r="C5545" s="131" t="s">
        <v>15645</v>
      </c>
      <c r="D5545" s="132">
        <v>742.09</v>
      </c>
    </row>
    <row r="5546" spans="1:4" x14ac:dyDescent="0.25">
      <c r="A5546" s="131">
        <v>104154</v>
      </c>
      <c r="B5546" s="131" t="s">
        <v>28984</v>
      </c>
      <c r="C5546" s="131" t="s">
        <v>15645</v>
      </c>
      <c r="D5546" s="133">
        <v>1013.49</v>
      </c>
    </row>
    <row r="5547" spans="1:4" x14ac:dyDescent="0.25">
      <c r="A5547" s="131">
        <v>96520</v>
      </c>
      <c r="B5547" s="131" t="s">
        <v>5375</v>
      </c>
      <c r="C5547" s="131" t="s">
        <v>39</v>
      </c>
      <c r="D5547" s="132">
        <v>105.71</v>
      </c>
    </row>
    <row r="5548" spans="1:4" x14ac:dyDescent="0.25">
      <c r="A5548" s="131">
        <v>96521</v>
      </c>
      <c r="B5548" s="131" t="s">
        <v>5376</v>
      </c>
      <c r="C5548" s="131" t="s">
        <v>39</v>
      </c>
      <c r="D5548" s="132">
        <v>47.86</v>
      </c>
    </row>
    <row r="5549" spans="1:4" x14ac:dyDescent="0.25">
      <c r="A5549" s="131">
        <v>96522</v>
      </c>
      <c r="B5549" s="131" t="s">
        <v>5377</v>
      </c>
      <c r="C5549" s="131" t="s">
        <v>39</v>
      </c>
      <c r="D5549" s="132">
        <v>146.66999999999999</v>
      </c>
    </row>
    <row r="5550" spans="1:4" x14ac:dyDescent="0.25">
      <c r="A5550" s="131">
        <v>96523</v>
      </c>
      <c r="B5550" s="131" t="s">
        <v>5378</v>
      </c>
      <c r="C5550" s="131" t="s">
        <v>39</v>
      </c>
      <c r="D5550" s="132">
        <v>93.09</v>
      </c>
    </row>
    <row r="5551" spans="1:4" x14ac:dyDescent="0.25">
      <c r="A5551" s="131">
        <v>96524</v>
      </c>
      <c r="B5551" s="131" t="s">
        <v>5379</v>
      </c>
      <c r="C5551" s="131" t="s">
        <v>39</v>
      </c>
      <c r="D5551" s="132">
        <v>192.73</v>
      </c>
    </row>
    <row r="5552" spans="1:4" x14ac:dyDescent="0.25">
      <c r="A5552" s="131">
        <v>96525</v>
      </c>
      <c r="B5552" s="131" t="s">
        <v>5380</v>
      </c>
      <c r="C5552" s="131" t="s">
        <v>39</v>
      </c>
      <c r="D5552" s="132">
        <v>50.05</v>
      </c>
    </row>
    <row r="5553" spans="1:4" x14ac:dyDescent="0.25">
      <c r="A5553" s="131">
        <v>96526</v>
      </c>
      <c r="B5553" s="131" t="s">
        <v>5381</v>
      </c>
      <c r="C5553" s="131" t="s">
        <v>39</v>
      </c>
      <c r="D5553" s="132">
        <v>296.70999999999998</v>
      </c>
    </row>
    <row r="5554" spans="1:4" x14ac:dyDescent="0.25">
      <c r="A5554" s="131">
        <v>96527</v>
      </c>
      <c r="B5554" s="131" t="s">
        <v>5382</v>
      </c>
      <c r="C5554" s="131" t="s">
        <v>39</v>
      </c>
      <c r="D5554" s="132">
        <v>122.04</v>
      </c>
    </row>
    <row r="5555" spans="1:4" x14ac:dyDescent="0.25">
      <c r="A5555" s="131">
        <v>96528</v>
      </c>
      <c r="B5555" s="131" t="s">
        <v>2003</v>
      </c>
      <c r="C5555" s="131" t="s">
        <v>2</v>
      </c>
      <c r="D5555" s="132">
        <v>257.25</v>
      </c>
    </row>
    <row r="5556" spans="1:4" x14ac:dyDescent="0.25">
      <c r="A5556" s="131">
        <v>101114</v>
      </c>
      <c r="B5556" s="131" t="s">
        <v>3989</v>
      </c>
      <c r="C5556" s="131" t="s">
        <v>39</v>
      </c>
      <c r="D5556" s="132">
        <v>4.28</v>
      </c>
    </row>
    <row r="5557" spans="1:4" x14ac:dyDescent="0.25">
      <c r="A5557" s="131">
        <v>101115</v>
      </c>
      <c r="B5557" s="131" t="s">
        <v>3990</v>
      </c>
      <c r="C5557" s="131" t="s">
        <v>39</v>
      </c>
      <c r="D5557" s="132">
        <v>3.58</v>
      </c>
    </row>
    <row r="5558" spans="1:4" x14ac:dyDescent="0.25">
      <c r="A5558" s="131">
        <v>101116</v>
      </c>
      <c r="B5558" s="131" t="s">
        <v>3991</v>
      </c>
      <c r="C5558" s="131" t="s">
        <v>39</v>
      </c>
      <c r="D5558" s="132">
        <v>2.23</v>
      </c>
    </row>
    <row r="5559" spans="1:4" x14ac:dyDescent="0.25">
      <c r="A5559" s="131">
        <v>101117</v>
      </c>
      <c r="B5559" s="131" t="s">
        <v>3992</v>
      </c>
      <c r="C5559" s="131" t="s">
        <v>39</v>
      </c>
      <c r="D5559" s="132">
        <v>3.09</v>
      </c>
    </row>
    <row r="5560" spans="1:4" x14ac:dyDescent="0.25">
      <c r="A5560" s="131">
        <v>101118</v>
      </c>
      <c r="B5560" s="131" t="s">
        <v>3993</v>
      </c>
      <c r="C5560" s="131" t="s">
        <v>39</v>
      </c>
      <c r="D5560" s="132">
        <v>3.68</v>
      </c>
    </row>
    <row r="5561" spans="1:4" x14ac:dyDescent="0.25">
      <c r="A5561" s="131">
        <v>101119</v>
      </c>
      <c r="B5561" s="131" t="s">
        <v>3994</v>
      </c>
      <c r="C5561" s="131" t="s">
        <v>39</v>
      </c>
      <c r="D5561" s="132">
        <v>8.17</v>
      </c>
    </row>
    <row r="5562" spans="1:4" x14ac:dyDescent="0.25">
      <c r="A5562" s="131">
        <v>101120</v>
      </c>
      <c r="B5562" s="131" t="s">
        <v>3995</v>
      </c>
      <c r="C5562" s="131" t="s">
        <v>39</v>
      </c>
      <c r="D5562" s="132">
        <v>6.85</v>
      </c>
    </row>
    <row r="5563" spans="1:4" x14ac:dyDescent="0.25">
      <c r="A5563" s="131">
        <v>101121</v>
      </c>
      <c r="B5563" s="131" t="s">
        <v>3996</v>
      </c>
      <c r="C5563" s="131" t="s">
        <v>39</v>
      </c>
      <c r="D5563" s="132">
        <v>4.28</v>
      </c>
    </row>
    <row r="5564" spans="1:4" x14ac:dyDescent="0.25">
      <c r="A5564" s="131">
        <v>101122</v>
      </c>
      <c r="B5564" s="131" t="s">
        <v>3997</v>
      </c>
      <c r="C5564" s="131" t="s">
        <v>39</v>
      </c>
      <c r="D5564" s="132">
        <v>5.9</v>
      </c>
    </row>
    <row r="5565" spans="1:4" x14ac:dyDescent="0.25">
      <c r="A5565" s="131">
        <v>101123</v>
      </c>
      <c r="B5565" s="131" t="s">
        <v>3998</v>
      </c>
      <c r="C5565" s="131" t="s">
        <v>39</v>
      </c>
      <c r="D5565" s="132">
        <v>7.03</v>
      </c>
    </row>
    <row r="5566" spans="1:4" x14ac:dyDescent="0.25">
      <c r="A5566" s="131">
        <v>101124</v>
      </c>
      <c r="B5566" s="131" t="s">
        <v>3999</v>
      </c>
      <c r="C5566" s="131" t="s">
        <v>39</v>
      </c>
      <c r="D5566" s="132">
        <v>15.49</v>
      </c>
    </row>
    <row r="5567" spans="1:4" x14ac:dyDescent="0.25">
      <c r="A5567" s="131">
        <v>101125</v>
      </c>
      <c r="B5567" s="131" t="s">
        <v>4000</v>
      </c>
      <c r="C5567" s="131" t="s">
        <v>39</v>
      </c>
      <c r="D5567" s="132">
        <v>14.79</v>
      </c>
    </row>
    <row r="5568" spans="1:4" x14ac:dyDescent="0.25">
      <c r="A5568" s="131">
        <v>101126</v>
      </c>
      <c r="B5568" s="131" t="s">
        <v>4001</v>
      </c>
      <c r="C5568" s="131" t="s">
        <v>39</v>
      </c>
      <c r="D5568" s="132">
        <v>13.43</v>
      </c>
    </row>
    <row r="5569" spans="1:4" x14ac:dyDescent="0.25">
      <c r="A5569" s="131">
        <v>101127</v>
      </c>
      <c r="B5569" s="131" t="s">
        <v>4002</v>
      </c>
      <c r="C5569" s="131" t="s">
        <v>39</v>
      </c>
      <c r="D5569" s="132">
        <v>14.3</v>
      </c>
    </row>
    <row r="5570" spans="1:4" x14ac:dyDescent="0.25">
      <c r="A5570" s="131">
        <v>101128</v>
      </c>
      <c r="B5570" s="131" t="s">
        <v>4003</v>
      </c>
      <c r="C5570" s="131" t="s">
        <v>39</v>
      </c>
      <c r="D5570" s="132">
        <v>14.89</v>
      </c>
    </row>
    <row r="5571" spans="1:4" x14ac:dyDescent="0.25">
      <c r="A5571" s="131">
        <v>101129</v>
      </c>
      <c r="B5571" s="131" t="s">
        <v>4004</v>
      </c>
      <c r="C5571" s="131" t="s">
        <v>39</v>
      </c>
      <c r="D5571" s="132">
        <v>19.829999999999998</v>
      </c>
    </row>
    <row r="5572" spans="1:4" x14ac:dyDescent="0.25">
      <c r="A5572" s="131">
        <v>101130</v>
      </c>
      <c r="B5572" s="131" t="s">
        <v>4005</v>
      </c>
      <c r="C5572" s="131" t="s">
        <v>39</v>
      </c>
      <c r="D5572" s="132">
        <v>18.510000000000002</v>
      </c>
    </row>
    <row r="5573" spans="1:4" x14ac:dyDescent="0.25">
      <c r="A5573" s="131">
        <v>101131</v>
      </c>
      <c r="B5573" s="131" t="s">
        <v>4006</v>
      </c>
      <c r="C5573" s="131" t="s">
        <v>39</v>
      </c>
      <c r="D5573" s="132">
        <v>15.94</v>
      </c>
    </row>
    <row r="5574" spans="1:4" x14ac:dyDescent="0.25">
      <c r="A5574" s="131">
        <v>101132</v>
      </c>
      <c r="B5574" s="131" t="s">
        <v>4007</v>
      </c>
      <c r="C5574" s="131" t="s">
        <v>39</v>
      </c>
      <c r="D5574" s="132">
        <v>17.559999999999999</v>
      </c>
    </row>
    <row r="5575" spans="1:4" x14ac:dyDescent="0.25">
      <c r="A5575" s="131">
        <v>101133</v>
      </c>
      <c r="B5575" s="131" t="s">
        <v>4008</v>
      </c>
      <c r="C5575" s="131" t="s">
        <v>39</v>
      </c>
      <c r="D5575" s="132">
        <v>18.690000000000001</v>
      </c>
    </row>
    <row r="5576" spans="1:4" x14ac:dyDescent="0.25">
      <c r="A5576" s="131">
        <v>101134</v>
      </c>
      <c r="B5576" s="131" t="s">
        <v>4009</v>
      </c>
      <c r="C5576" s="131" t="s">
        <v>39</v>
      </c>
      <c r="D5576" s="132">
        <v>16.149999999999999</v>
      </c>
    </row>
    <row r="5577" spans="1:4" x14ac:dyDescent="0.25">
      <c r="A5577" s="131">
        <v>101135</v>
      </c>
      <c r="B5577" s="131" t="s">
        <v>4010</v>
      </c>
      <c r="C5577" s="131" t="s">
        <v>39</v>
      </c>
      <c r="D5577" s="132">
        <v>15.45</v>
      </c>
    </row>
    <row r="5578" spans="1:4" x14ac:dyDescent="0.25">
      <c r="A5578" s="131">
        <v>101136</v>
      </c>
      <c r="B5578" s="131" t="s">
        <v>4011</v>
      </c>
      <c r="C5578" s="131" t="s">
        <v>39</v>
      </c>
      <c r="D5578" s="132">
        <v>14.1</v>
      </c>
    </row>
    <row r="5579" spans="1:4" x14ac:dyDescent="0.25">
      <c r="A5579" s="131">
        <v>101137</v>
      </c>
      <c r="B5579" s="131" t="s">
        <v>4012</v>
      </c>
      <c r="C5579" s="131" t="s">
        <v>39</v>
      </c>
      <c r="D5579" s="132">
        <v>14.96</v>
      </c>
    </row>
    <row r="5580" spans="1:4" x14ac:dyDescent="0.25">
      <c r="A5580" s="131">
        <v>101138</v>
      </c>
      <c r="B5580" s="131" t="s">
        <v>4013</v>
      </c>
      <c r="C5580" s="131" t="s">
        <v>39</v>
      </c>
      <c r="D5580" s="132">
        <v>15.55</v>
      </c>
    </row>
    <row r="5581" spans="1:4" x14ac:dyDescent="0.25">
      <c r="A5581" s="131">
        <v>101139</v>
      </c>
      <c r="B5581" s="131" t="s">
        <v>4014</v>
      </c>
      <c r="C5581" s="131" t="s">
        <v>39</v>
      </c>
      <c r="D5581" s="132">
        <v>20.52</v>
      </c>
    </row>
    <row r="5582" spans="1:4" x14ac:dyDescent="0.25">
      <c r="A5582" s="131">
        <v>101140</v>
      </c>
      <c r="B5582" s="131" t="s">
        <v>4015</v>
      </c>
      <c r="C5582" s="131" t="s">
        <v>39</v>
      </c>
      <c r="D5582" s="132">
        <v>19.2</v>
      </c>
    </row>
    <row r="5583" spans="1:4" x14ac:dyDescent="0.25">
      <c r="A5583" s="131">
        <v>101141</v>
      </c>
      <c r="B5583" s="131" t="s">
        <v>4016</v>
      </c>
      <c r="C5583" s="131" t="s">
        <v>39</v>
      </c>
      <c r="D5583" s="132">
        <v>16.63</v>
      </c>
    </row>
    <row r="5584" spans="1:4" x14ac:dyDescent="0.25">
      <c r="A5584" s="131">
        <v>101142</v>
      </c>
      <c r="B5584" s="131" t="s">
        <v>4017</v>
      </c>
      <c r="C5584" s="131" t="s">
        <v>39</v>
      </c>
      <c r="D5584" s="132">
        <v>18.25</v>
      </c>
    </row>
    <row r="5585" spans="1:4" x14ac:dyDescent="0.25">
      <c r="A5585" s="131">
        <v>101143</v>
      </c>
      <c r="B5585" s="131" t="s">
        <v>4018</v>
      </c>
      <c r="C5585" s="131" t="s">
        <v>39</v>
      </c>
      <c r="D5585" s="132">
        <v>19.38</v>
      </c>
    </row>
    <row r="5586" spans="1:4" x14ac:dyDescent="0.25">
      <c r="A5586" s="131">
        <v>101144</v>
      </c>
      <c r="B5586" s="131" t="s">
        <v>4019</v>
      </c>
      <c r="C5586" s="131" t="s">
        <v>39</v>
      </c>
      <c r="D5586" s="132">
        <v>16.29</v>
      </c>
    </row>
    <row r="5587" spans="1:4" x14ac:dyDescent="0.25">
      <c r="A5587" s="131">
        <v>101145</v>
      </c>
      <c r="B5587" s="131" t="s">
        <v>4020</v>
      </c>
      <c r="C5587" s="131" t="s">
        <v>39</v>
      </c>
      <c r="D5587" s="132">
        <v>15.59</v>
      </c>
    </row>
    <row r="5588" spans="1:4" x14ac:dyDescent="0.25">
      <c r="A5588" s="131">
        <v>101146</v>
      </c>
      <c r="B5588" s="131" t="s">
        <v>4021</v>
      </c>
      <c r="C5588" s="131" t="s">
        <v>39</v>
      </c>
      <c r="D5588" s="132">
        <v>14.24</v>
      </c>
    </row>
    <row r="5589" spans="1:4" x14ac:dyDescent="0.25">
      <c r="A5589" s="131">
        <v>101147</v>
      </c>
      <c r="B5589" s="131" t="s">
        <v>4022</v>
      </c>
      <c r="C5589" s="131" t="s">
        <v>39</v>
      </c>
      <c r="D5589" s="132">
        <v>15.1</v>
      </c>
    </row>
    <row r="5590" spans="1:4" x14ac:dyDescent="0.25">
      <c r="A5590" s="131">
        <v>101148</v>
      </c>
      <c r="B5590" s="131" t="s">
        <v>4023</v>
      </c>
      <c r="C5590" s="131" t="s">
        <v>39</v>
      </c>
      <c r="D5590" s="132">
        <v>15.69</v>
      </c>
    </row>
    <row r="5591" spans="1:4" x14ac:dyDescent="0.25">
      <c r="A5591" s="131">
        <v>101149</v>
      </c>
      <c r="B5591" s="131" t="s">
        <v>4024</v>
      </c>
      <c r="C5591" s="131" t="s">
        <v>39</v>
      </c>
      <c r="D5591" s="132">
        <v>20.65</v>
      </c>
    </row>
    <row r="5592" spans="1:4" x14ac:dyDescent="0.25">
      <c r="A5592" s="131">
        <v>101150</v>
      </c>
      <c r="B5592" s="131" t="s">
        <v>4025</v>
      </c>
      <c r="C5592" s="131" t="s">
        <v>39</v>
      </c>
      <c r="D5592" s="132">
        <v>19.329999999999998</v>
      </c>
    </row>
    <row r="5593" spans="1:4" x14ac:dyDescent="0.25">
      <c r="A5593" s="131">
        <v>101151</v>
      </c>
      <c r="B5593" s="131" t="s">
        <v>4026</v>
      </c>
      <c r="C5593" s="131" t="s">
        <v>39</v>
      </c>
      <c r="D5593" s="132">
        <v>16.760000000000002</v>
      </c>
    </row>
    <row r="5594" spans="1:4" x14ac:dyDescent="0.25">
      <c r="A5594" s="131">
        <v>101152</v>
      </c>
      <c r="B5594" s="131" t="s">
        <v>4027</v>
      </c>
      <c r="C5594" s="131" t="s">
        <v>39</v>
      </c>
      <c r="D5594" s="132">
        <v>18.38</v>
      </c>
    </row>
    <row r="5595" spans="1:4" x14ac:dyDescent="0.25">
      <c r="A5595" s="131">
        <v>101153</v>
      </c>
      <c r="B5595" s="131" t="s">
        <v>4028</v>
      </c>
      <c r="C5595" s="131" t="s">
        <v>39</v>
      </c>
      <c r="D5595" s="132">
        <v>19.510000000000002</v>
      </c>
    </row>
    <row r="5596" spans="1:4" x14ac:dyDescent="0.25">
      <c r="A5596" s="131">
        <v>101206</v>
      </c>
      <c r="B5596" s="131" t="s">
        <v>27953</v>
      </c>
      <c r="C5596" s="131" t="s">
        <v>39</v>
      </c>
      <c r="D5596" s="132">
        <v>12.93</v>
      </c>
    </row>
    <row r="5597" spans="1:4" x14ac:dyDescent="0.25">
      <c r="A5597" s="131">
        <v>101207</v>
      </c>
      <c r="B5597" s="131" t="s">
        <v>27954</v>
      </c>
      <c r="C5597" s="131" t="s">
        <v>39</v>
      </c>
      <c r="D5597" s="132">
        <v>11.13</v>
      </c>
    </row>
    <row r="5598" spans="1:4" x14ac:dyDescent="0.25">
      <c r="A5598" s="131">
        <v>101208</v>
      </c>
      <c r="B5598" s="131" t="s">
        <v>27955</v>
      </c>
      <c r="C5598" s="131" t="s">
        <v>39</v>
      </c>
      <c r="D5598" s="132">
        <v>10.89</v>
      </c>
    </row>
    <row r="5599" spans="1:4" x14ac:dyDescent="0.25">
      <c r="A5599" s="131">
        <v>101209</v>
      </c>
      <c r="B5599" s="131" t="s">
        <v>27956</v>
      </c>
      <c r="C5599" s="131" t="s">
        <v>39</v>
      </c>
      <c r="D5599" s="132">
        <v>10.11</v>
      </c>
    </row>
    <row r="5600" spans="1:4" x14ac:dyDescent="0.25">
      <c r="A5600" s="131">
        <v>101210</v>
      </c>
      <c r="B5600" s="131" t="s">
        <v>27957</v>
      </c>
      <c r="C5600" s="131" t="s">
        <v>39</v>
      </c>
      <c r="D5600" s="132">
        <v>17.96</v>
      </c>
    </row>
    <row r="5601" spans="1:4" x14ac:dyDescent="0.25">
      <c r="A5601" s="131">
        <v>101211</v>
      </c>
      <c r="B5601" s="131" t="s">
        <v>27958</v>
      </c>
      <c r="C5601" s="131" t="s">
        <v>39</v>
      </c>
      <c r="D5601" s="132">
        <v>19.27</v>
      </c>
    </row>
    <row r="5602" spans="1:4" x14ac:dyDescent="0.25">
      <c r="A5602" s="131">
        <v>101212</v>
      </c>
      <c r="B5602" s="131" t="s">
        <v>27959</v>
      </c>
      <c r="C5602" s="131" t="s">
        <v>39</v>
      </c>
      <c r="D5602" s="132">
        <v>22.48</v>
      </c>
    </row>
    <row r="5603" spans="1:4" x14ac:dyDescent="0.25">
      <c r="A5603" s="131">
        <v>101213</v>
      </c>
      <c r="B5603" s="131" t="s">
        <v>27960</v>
      </c>
      <c r="C5603" s="131" t="s">
        <v>39</v>
      </c>
      <c r="D5603" s="132">
        <v>25.16</v>
      </c>
    </row>
    <row r="5604" spans="1:4" x14ac:dyDescent="0.25">
      <c r="A5604" s="131">
        <v>101214</v>
      </c>
      <c r="B5604" s="131" t="s">
        <v>27961</v>
      </c>
      <c r="C5604" s="131" t="s">
        <v>39</v>
      </c>
      <c r="D5604" s="132">
        <v>30.35</v>
      </c>
    </row>
    <row r="5605" spans="1:4" x14ac:dyDescent="0.25">
      <c r="A5605" s="131">
        <v>101215</v>
      </c>
      <c r="B5605" s="131" t="s">
        <v>27962</v>
      </c>
      <c r="C5605" s="131" t="s">
        <v>39</v>
      </c>
      <c r="D5605" s="132">
        <v>17.28</v>
      </c>
    </row>
    <row r="5606" spans="1:4" x14ac:dyDescent="0.25">
      <c r="A5606" s="131">
        <v>101216</v>
      </c>
      <c r="B5606" s="131" t="s">
        <v>27963</v>
      </c>
      <c r="C5606" s="131" t="s">
        <v>39</v>
      </c>
      <c r="D5606" s="132">
        <v>18.100000000000001</v>
      </c>
    </row>
    <row r="5607" spans="1:4" x14ac:dyDescent="0.25">
      <c r="A5607" s="131">
        <v>101217</v>
      </c>
      <c r="B5607" s="131" t="s">
        <v>27964</v>
      </c>
      <c r="C5607" s="131" t="s">
        <v>39</v>
      </c>
      <c r="D5607" s="132">
        <v>21.08</v>
      </c>
    </row>
    <row r="5608" spans="1:4" x14ac:dyDescent="0.25">
      <c r="A5608" s="131">
        <v>101218</v>
      </c>
      <c r="B5608" s="131" t="s">
        <v>27965</v>
      </c>
      <c r="C5608" s="131" t="s">
        <v>39</v>
      </c>
      <c r="D5608" s="132">
        <v>22.28</v>
      </c>
    </row>
    <row r="5609" spans="1:4" x14ac:dyDescent="0.25">
      <c r="A5609" s="131">
        <v>101219</v>
      </c>
      <c r="B5609" s="131" t="s">
        <v>27966</v>
      </c>
      <c r="C5609" s="131" t="s">
        <v>39</v>
      </c>
      <c r="D5609" s="132">
        <v>26.97</v>
      </c>
    </row>
    <row r="5610" spans="1:4" x14ac:dyDescent="0.25">
      <c r="A5610" s="131">
        <v>101220</v>
      </c>
      <c r="B5610" s="131" t="s">
        <v>27967</v>
      </c>
      <c r="C5610" s="131" t="s">
        <v>39</v>
      </c>
      <c r="D5610" s="132">
        <v>16.940000000000001</v>
      </c>
    </row>
    <row r="5611" spans="1:4" x14ac:dyDescent="0.25">
      <c r="A5611" s="131">
        <v>101221</v>
      </c>
      <c r="B5611" s="131" t="s">
        <v>27968</v>
      </c>
      <c r="C5611" s="131" t="s">
        <v>39</v>
      </c>
      <c r="D5611" s="132">
        <v>17.89</v>
      </c>
    </row>
    <row r="5612" spans="1:4" x14ac:dyDescent="0.25">
      <c r="A5612" s="131">
        <v>101222</v>
      </c>
      <c r="B5612" s="131" t="s">
        <v>27969</v>
      </c>
      <c r="C5612" s="131" t="s">
        <v>39</v>
      </c>
      <c r="D5612" s="132">
        <v>20.78</v>
      </c>
    </row>
    <row r="5613" spans="1:4" x14ac:dyDescent="0.25">
      <c r="A5613" s="131">
        <v>101223</v>
      </c>
      <c r="B5613" s="131" t="s">
        <v>27970</v>
      </c>
      <c r="C5613" s="131" t="s">
        <v>39</v>
      </c>
      <c r="D5613" s="132">
        <v>23.14</v>
      </c>
    </row>
    <row r="5614" spans="1:4" x14ac:dyDescent="0.25">
      <c r="A5614" s="131">
        <v>101224</v>
      </c>
      <c r="B5614" s="131" t="s">
        <v>27971</v>
      </c>
      <c r="C5614" s="131" t="s">
        <v>39</v>
      </c>
      <c r="D5614" s="132">
        <v>28.99</v>
      </c>
    </row>
    <row r="5615" spans="1:4" x14ac:dyDescent="0.25">
      <c r="A5615" s="131">
        <v>101225</v>
      </c>
      <c r="B5615" s="131" t="s">
        <v>27972</v>
      </c>
      <c r="C5615" s="131" t="s">
        <v>39</v>
      </c>
      <c r="D5615" s="132">
        <v>15.55</v>
      </c>
    </row>
    <row r="5616" spans="1:4" x14ac:dyDescent="0.25">
      <c r="A5616" s="131">
        <v>101226</v>
      </c>
      <c r="B5616" s="131" t="s">
        <v>27973</v>
      </c>
      <c r="C5616" s="131" t="s">
        <v>39</v>
      </c>
      <c r="D5616" s="132">
        <v>16.37</v>
      </c>
    </row>
    <row r="5617" spans="1:4" x14ac:dyDescent="0.25">
      <c r="A5617" s="131">
        <v>101227</v>
      </c>
      <c r="B5617" s="131" t="s">
        <v>27974</v>
      </c>
      <c r="C5617" s="131" t="s">
        <v>39</v>
      </c>
      <c r="D5617" s="132">
        <v>18.98</v>
      </c>
    </row>
    <row r="5618" spans="1:4" x14ac:dyDescent="0.25">
      <c r="A5618" s="131">
        <v>101228</v>
      </c>
      <c r="B5618" s="131" t="s">
        <v>27975</v>
      </c>
      <c r="C5618" s="131" t="s">
        <v>39</v>
      </c>
      <c r="D5618" s="132">
        <v>20.22</v>
      </c>
    </row>
    <row r="5619" spans="1:4" x14ac:dyDescent="0.25">
      <c r="A5619" s="131">
        <v>101229</v>
      </c>
      <c r="B5619" s="131" t="s">
        <v>27976</v>
      </c>
      <c r="C5619" s="131" t="s">
        <v>39</v>
      </c>
      <c r="D5619" s="132">
        <v>25.49</v>
      </c>
    </row>
    <row r="5620" spans="1:4" x14ac:dyDescent="0.25">
      <c r="A5620" s="131">
        <v>101230</v>
      </c>
      <c r="B5620" s="131" t="s">
        <v>27977</v>
      </c>
      <c r="C5620" s="131" t="s">
        <v>39</v>
      </c>
      <c r="D5620" s="132">
        <v>11.37</v>
      </c>
    </row>
    <row r="5621" spans="1:4" x14ac:dyDescent="0.25">
      <c r="A5621" s="131">
        <v>101231</v>
      </c>
      <c r="B5621" s="131" t="s">
        <v>27978</v>
      </c>
      <c r="C5621" s="131" t="s">
        <v>39</v>
      </c>
      <c r="D5621" s="132">
        <v>10.83</v>
      </c>
    </row>
    <row r="5622" spans="1:4" x14ac:dyDescent="0.25">
      <c r="A5622" s="131">
        <v>101232</v>
      </c>
      <c r="B5622" s="131" t="s">
        <v>27979</v>
      </c>
      <c r="C5622" s="131" t="s">
        <v>39</v>
      </c>
      <c r="D5622" s="132">
        <v>9.7200000000000006</v>
      </c>
    </row>
    <row r="5623" spans="1:4" x14ac:dyDescent="0.25">
      <c r="A5623" s="131">
        <v>101233</v>
      </c>
      <c r="B5623" s="131" t="s">
        <v>27980</v>
      </c>
      <c r="C5623" s="131" t="s">
        <v>39</v>
      </c>
      <c r="D5623" s="132">
        <v>8.9700000000000006</v>
      </c>
    </row>
    <row r="5624" spans="1:4" x14ac:dyDescent="0.25">
      <c r="A5624" s="131">
        <v>101234</v>
      </c>
      <c r="B5624" s="131" t="s">
        <v>27981</v>
      </c>
      <c r="C5624" s="131" t="s">
        <v>39</v>
      </c>
      <c r="D5624" s="132">
        <v>17.64</v>
      </c>
    </row>
    <row r="5625" spans="1:4" x14ac:dyDescent="0.25">
      <c r="A5625" s="131">
        <v>101235</v>
      </c>
      <c r="B5625" s="131" t="s">
        <v>27982</v>
      </c>
      <c r="C5625" s="131" t="s">
        <v>39</v>
      </c>
      <c r="D5625" s="132">
        <v>18.55</v>
      </c>
    </row>
    <row r="5626" spans="1:4" x14ac:dyDescent="0.25">
      <c r="A5626" s="131">
        <v>101236</v>
      </c>
      <c r="B5626" s="131" t="s">
        <v>27983</v>
      </c>
      <c r="C5626" s="131" t="s">
        <v>39</v>
      </c>
      <c r="D5626" s="132">
        <v>21.6</v>
      </c>
    </row>
    <row r="5627" spans="1:4" x14ac:dyDescent="0.25">
      <c r="A5627" s="131">
        <v>101237</v>
      </c>
      <c r="B5627" s="131" t="s">
        <v>27984</v>
      </c>
      <c r="C5627" s="131" t="s">
        <v>39</v>
      </c>
      <c r="D5627" s="132">
        <v>22.97</v>
      </c>
    </row>
    <row r="5628" spans="1:4" x14ac:dyDescent="0.25">
      <c r="A5628" s="131">
        <v>101238</v>
      </c>
      <c r="B5628" s="131" t="s">
        <v>27985</v>
      </c>
      <c r="C5628" s="131" t="s">
        <v>39</v>
      </c>
      <c r="D5628" s="132">
        <v>29.06</v>
      </c>
    </row>
    <row r="5629" spans="1:4" x14ac:dyDescent="0.25">
      <c r="A5629" s="131">
        <v>101239</v>
      </c>
      <c r="B5629" s="131" t="s">
        <v>27986</v>
      </c>
      <c r="C5629" s="131" t="s">
        <v>39</v>
      </c>
      <c r="D5629" s="132">
        <v>15.47</v>
      </c>
    </row>
    <row r="5630" spans="1:4" x14ac:dyDescent="0.25">
      <c r="A5630" s="131">
        <v>101240</v>
      </c>
      <c r="B5630" s="131" t="s">
        <v>27987</v>
      </c>
      <c r="C5630" s="131" t="s">
        <v>39</v>
      </c>
      <c r="D5630" s="132">
        <v>16.3</v>
      </c>
    </row>
    <row r="5631" spans="1:4" x14ac:dyDescent="0.25">
      <c r="A5631" s="131">
        <v>101241</v>
      </c>
      <c r="B5631" s="131" t="s">
        <v>27988</v>
      </c>
      <c r="C5631" s="131" t="s">
        <v>39</v>
      </c>
      <c r="D5631" s="132">
        <v>19.059999999999999</v>
      </c>
    </row>
    <row r="5632" spans="1:4" x14ac:dyDescent="0.25">
      <c r="A5632" s="131">
        <v>101242</v>
      </c>
      <c r="B5632" s="131" t="s">
        <v>27989</v>
      </c>
      <c r="C5632" s="131" t="s">
        <v>39</v>
      </c>
      <c r="D5632" s="132">
        <v>21.31</v>
      </c>
    </row>
    <row r="5633" spans="1:4" x14ac:dyDescent="0.25">
      <c r="A5633" s="131">
        <v>101243</v>
      </c>
      <c r="B5633" s="131" t="s">
        <v>27990</v>
      </c>
      <c r="C5633" s="131" t="s">
        <v>39</v>
      </c>
      <c r="D5633" s="132">
        <v>25.79</v>
      </c>
    </row>
    <row r="5634" spans="1:4" x14ac:dyDescent="0.25">
      <c r="A5634" s="131">
        <v>101244</v>
      </c>
      <c r="B5634" s="131" t="s">
        <v>27991</v>
      </c>
      <c r="C5634" s="131" t="s">
        <v>39</v>
      </c>
      <c r="D5634" s="132">
        <v>16.29</v>
      </c>
    </row>
    <row r="5635" spans="1:4" x14ac:dyDescent="0.25">
      <c r="A5635" s="131">
        <v>101245</v>
      </c>
      <c r="B5635" s="131" t="s">
        <v>27992</v>
      </c>
      <c r="C5635" s="131" t="s">
        <v>39</v>
      </c>
      <c r="D5635" s="132">
        <v>17.22</v>
      </c>
    </row>
    <row r="5636" spans="1:4" x14ac:dyDescent="0.25">
      <c r="A5636" s="131">
        <v>101246</v>
      </c>
      <c r="B5636" s="131" t="s">
        <v>27993</v>
      </c>
      <c r="C5636" s="131" t="s">
        <v>39</v>
      </c>
      <c r="D5636" s="132">
        <v>19.989999999999998</v>
      </c>
    </row>
    <row r="5637" spans="1:4" x14ac:dyDescent="0.25">
      <c r="A5637" s="131">
        <v>101247</v>
      </c>
      <c r="B5637" s="131" t="s">
        <v>27994</v>
      </c>
      <c r="C5637" s="131" t="s">
        <v>39</v>
      </c>
      <c r="D5637" s="132">
        <v>22.18</v>
      </c>
    </row>
    <row r="5638" spans="1:4" x14ac:dyDescent="0.25">
      <c r="A5638" s="131">
        <v>101248</v>
      </c>
      <c r="B5638" s="131" t="s">
        <v>27995</v>
      </c>
      <c r="C5638" s="131" t="s">
        <v>39</v>
      </c>
      <c r="D5638" s="132">
        <v>27.74</v>
      </c>
    </row>
    <row r="5639" spans="1:4" x14ac:dyDescent="0.25">
      <c r="A5639" s="131">
        <v>101249</v>
      </c>
      <c r="B5639" s="131" t="s">
        <v>27996</v>
      </c>
      <c r="C5639" s="131" t="s">
        <v>39</v>
      </c>
      <c r="D5639" s="132">
        <v>14.14</v>
      </c>
    </row>
    <row r="5640" spans="1:4" x14ac:dyDescent="0.25">
      <c r="A5640" s="131">
        <v>101250</v>
      </c>
      <c r="B5640" s="131" t="s">
        <v>27997</v>
      </c>
      <c r="C5640" s="131" t="s">
        <v>39</v>
      </c>
      <c r="D5640" s="132">
        <v>15.71</v>
      </c>
    </row>
    <row r="5641" spans="1:4" x14ac:dyDescent="0.25">
      <c r="A5641" s="131">
        <v>101251</v>
      </c>
      <c r="B5641" s="131" t="s">
        <v>27998</v>
      </c>
      <c r="C5641" s="131" t="s">
        <v>39</v>
      </c>
      <c r="D5641" s="132">
        <v>17.89</v>
      </c>
    </row>
    <row r="5642" spans="1:4" x14ac:dyDescent="0.25">
      <c r="A5642" s="131">
        <v>101252</v>
      </c>
      <c r="B5642" s="131" t="s">
        <v>27999</v>
      </c>
      <c r="C5642" s="131" t="s">
        <v>39</v>
      </c>
      <c r="D5642" s="132">
        <v>19.39</v>
      </c>
    </row>
    <row r="5643" spans="1:4" x14ac:dyDescent="0.25">
      <c r="A5643" s="131">
        <v>101253</v>
      </c>
      <c r="B5643" s="131" t="s">
        <v>28000</v>
      </c>
      <c r="C5643" s="131" t="s">
        <v>39</v>
      </c>
      <c r="D5643" s="132">
        <v>24.4</v>
      </c>
    </row>
    <row r="5644" spans="1:4" x14ac:dyDescent="0.25">
      <c r="A5644" s="131">
        <v>101254</v>
      </c>
      <c r="B5644" s="131" t="s">
        <v>28001</v>
      </c>
      <c r="C5644" s="131" t="s">
        <v>39</v>
      </c>
      <c r="D5644" s="132">
        <v>12.94</v>
      </c>
    </row>
    <row r="5645" spans="1:4" x14ac:dyDescent="0.25">
      <c r="A5645" s="131">
        <v>101255</v>
      </c>
      <c r="B5645" s="131" t="s">
        <v>28002</v>
      </c>
      <c r="C5645" s="131" t="s">
        <v>39</v>
      </c>
      <c r="D5645" s="132">
        <v>11.41</v>
      </c>
    </row>
    <row r="5646" spans="1:4" x14ac:dyDescent="0.25">
      <c r="A5646" s="131">
        <v>101256</v>
      </c>
      <c r="B5646" s="131" t="s">
        <v>28003</v>
      </c>
      <c r="C5646" s="131" t="s">
        <v>39</v>
      </c>
      <c r="D5646" s="132">
        <v>19.86</v>
      </c>
    </row>
    <row r="5647" spans="1:4" x14ac:dyDescent="0.25">
      <c r="A5647" s="131">
        <v>101257</v>
      </c>
      <c r="B5647" s="131" t="s">
        <v>28004</v>
      </c>
      <c r="C5647" s="131" t="s">
        <v>39</v>
      </c>
      <c r="D5647" s="132">
        <v>20.9</v>
      </c>
    </row>
    <row r="5648" spans="1:4" x14ac:dyDescent="0.25">
      <c r="A5648" s="131">
        <v>101258</v>
      </c>
      <c r="B5648" s="131" t="s">
        <v>28005</v>
      </c>
      <c r="C5648" s="131" t="s">
        <v>39</v>
      </c>
      <c r="D5648" s="132">
        <v>24.22</v>
      </c>
    </row>
    <row r="5649" spans="1:4" x14ac:dyDescent="0.25">
      <c r="A5649" s="131">
        <v>101259</v>
      </c>
      <c r="B5649" s="131" t="s">
        <v>28006</v>
      </c>
      <c r="C5649" s="131" t="s">
        <v>39</v>
      </c>
      <c r="D5649" s="132">
        <v>26.89</v>
      </c>
    </row>
    <row r="5650" spans="1:4" x14ac:dyDescent="0.25">
      <c r="A5650" s="131">
        <v>101260</v>
      </c>
      <c r="B5650" s="131" t="s">
        <v>28007</v>
      </c>
      <c r="C5650" s="131" t="s">
        <v>39</v>
      </c>
      <c r="D5650" s="132">
        <v>33.57</v>
      </c>
    </row>
    <row r="5651" spans="1:4" x14ac:dyDescent="0.25">
      <c r="A5651" s="131">
        <v>101261</v>
      </c>
      <c r="B5651" s="131" t="s">
        <v>28008</v>
      </c>
      <c r="C5651" s="131" t="s">
        <v>39</v>
      </c>
      <c r="D5651" s="132">
        <v>18.77</v>
      </c>
    </row>
    <row r="5652" spans="1:4" x14ac:dyDescent="0.25">
      <c r="A5652" s="131">
        <v>101262</v>
      </c>
      <c r="B5652" s="131" t="s">
        <v>28009</v>
      </c>
      <c r="C5652" s="131" t="s">
        <v>39</v>
      </c>
      <c r="D5652" s="132">
        <v>19.79</v>
      </c>
    </row>
    <row r="5653" spans="1:4" x14ac:dyDescent="0.25">
      <c r="A5653" s="131">
        <v>101263</v>
      </c>
      <c r="B5653" s="131" t="s">
        <v>28010</v>
      </c>
      <c r="C5653" s="131" t="s">
        <v>39</v>
      </c>
      <c r="D5653" s="132">
        <v>22.85</v>
      </c>
    </row>
    <row r="5654" spans="1:4" x14ac:dyDescent="0.25">
      <c r="A5654" s="131">
        <v>101264</v>
      </c>
      <c r="B5654" s="131" t="s">
        <v>28011</v>
      </c>
      <c r="C5654" s="131" t="s">
        <v>39</v>
      </c>
      <c r="D5654" s="132">
        <v>25.32</v>
      </c>
    </row>
    <row r="5655" spans="1:4" x14ac:dyDescent="0.25">
      <c r="A5655" s="131">
        <v>101265</v>
      </c>
      <c r="B5655" s="131" t="s">
        <v>28012</v>
      </c>
      <c r="C5655" s="131" t="s">
        <v>39</v>
      </c>
      <c r="D5655" s="132">
        <v>31.51</v>
      </c>
    </row>
    <row r="5656" spans="1:4" x14ac:dyDescent="0.25">
      <c r="A5656" s="131">
        <v>101266</v>
      </c>
      <c r="B5656" s="131" t="s">
        <v>28013</v>
      </c>
      <c r="C5656" s="131" t="s">
        <v>39</v>
      </c>
      <c r="D5656" s="132">
        <v>11.48</v>
      </c>
    </row>
    <row r="5657" spans="1:4" x14ac:dyDescent="0.25">
      <c r="A5657" s="131">
        <v>101267</v>
      </c>
      <c r="B5657" s="131" t="s">
        <v>28014</v>
      </c>
      <c r="C5657" s="131" t="s">
        <v>39</v>
      </c>
      <c r="D5657" s="132">
        <v>11.04</v>
      </c>
    </row>
    <row r="5658" spans="1:4" x14ac:dyDescent="0.25">
      <c r="A5658" s="131">
        <v>101268</v>
      </c>
      <c r="B5658" s="131" t="s">
        <v>28015</v>
      </c>
      <c r="C5658" s="131" t="s">
        <v>39</v>
      </c>
      <c r="D5658" s="132">
        <v>18</v>
      </c>
    </row>
    <row r="5659" spans="1:4" x14ac:dyDescent="0.25">
      <c r="A5659" s="131">
        <v>101269</v>
      </c>
      <c r="B5659" s="131" t="s">
        <v>28016</v>
      </c>
      <c r="C5659" s="131" t="s">
        <v>39</v>
      </c>
      <c r="D5659" s="132">
        <v>20.03</v>
      </c>
    </row>
    <row r="5660" spans="1:4" x14ac:dyDescent="0.25">
      <c r="A5660" s="131">
        <v>101270</v>
      </c>
      <c r="B5660" s="131" t="s">
        <v>28017</v>
      </c>
      <c r="C5660" s="131" t="s">
        <v>39</v>
      </c>
      <c r="D5660" s="132">
        <v>23.18</v>
      </c>
    </row>
    <row r="5661" spans="1:4" x14ac:dyDescent="0.25">
      <c r="A5661" s="131">
        <v>101271</v>
      </c>
      <c r="B5661" s="131" t="s">
        <v>28018</v>
      </c>
      <c r="C5661" s="131" t="s">
        <v>39</v>
      </c>
      <c r="D5661" s="132">
        <v>25.7</v>
      </c>
    </row>
    <row r="5662" spans="1:4" x14ac:dyDescent="0.25">
      <c r="A5662" s="131">
        <v>101272</v>
      </c>
      <c r="B5662" s="131" t="s">
        <v>28019</v>
      </c>
      <c r="C5662" s="131" t="s">
        <v>39</v>
      </c>
      <c r="D5662" s="132">
        <v>32.020000000000003</v>
      </c>
    </row>
    <row r="5663" spans="1:4" x14ac:dyDescent="0.25">
      <c r="A5663" s="131">
        <v>101273</v>
      </c>
      <c r="B5663" s="131" t="s">
        <v>28020</v>
      </c>
      <c r="C5663" s="131" t="s">
        <v>39</v>
      </c>
      <c r="D5663" s="132">
        <v>17.2</v>
      </c>
    </row>
    <row r="5664" spans="1:4" x14ac:dyDescent="0.25">
      <c r="A5664" s="131">
        <v>101274</v>
      </c>
      <c r="B5664" s="131" t="s">
        <v>28021</v>
      </c>
      <c r="C5664" s="131" t="s">
        <v>39</v>
      </c>
      <c r="D5664" s="132">
        <v>19</v>
      </c>
    </row>
    <row r="5665" spans="1:4" x14ac:dyDescent="0.25">
      <c r="A5665" s="131">
        <v>101275</v>
      </c>
      <c r="B5665" s="131" t="s">
        <v>28022</v>
      </c>
      <c r="C5665" s="131" t="s">
        <v>39</v>
      </c>
      <c r="D5665" s="132">
        <v>21.97</v>
      </c>
    </row>
    <row r="5666" spans="1:4" x14ac:dyDescent="0.25">
      <c r="A5666" s="131">
        <v>101276</v>
      </c>
      <c r="B5666" s="131" t="s">
        <v>28023</v>
      </c>
      <c r="C5666" s="131" t="s">
        <v>39</v>
      </c>
      <c r="D5666" s="132">
        <v>24.28</v>
      </c>
    </row>
    <row r="5667" spans="1:4" x14ac:dyDescent="0.25">
      <c r="A5667" s="131">
        <v>101277</v>
      </c>
      <c r="B5667" s="131" t="s">
        <v>28024</v>
      </c>
      <c r="C5667" s="131" t="s">
        <v>39</v>
      </c>
      <c r="D5667" s="132">
        <v>31</v>
      </c>
    </row>
    <row r="5668" spans="1:4" x14ac:dyDescent="0.25">
      <c r="A5668" s="131">
        <v>102354</v>
      </c>
      <c r="B5668" s="131" t="s">
        <v>4881</v>
      </c>
      <c r="C5668" s="131" t="s">
        <v>39</v>
      </c>
      <c r="D5668" s="132">
        <v>154.91999999999999</v>
      </c>
    </row>
    <row r="5669" spans="1:4" x14ac:dyDescent="0.25">
      <c r="A5669" s="131">
        <v>102355</v>
      </c>
      <c r="B5669" s="131" t="s">
        <v>4882</v>
      </c>
      <c r="C5669" s="131" t="s">
        <v>39</v>
      </c>
      <c r="D5669" s="132">
        <v>182.39</v>
      </c>
    </row>
    <row r="5670" spans="1:4" x14ac:dyDescent="0.25">
      <c r="A5670" s="131">
        <v>102360</v>
      </c>
      <c r="B5670" s="131" t="s">
        <v>4883</v>
      </c>
      <c r="C5670" s="131" t="s">
        <v>39</v>
      </c>
      <c r="D5670" s="132">
        <v>27.06</v>
      </c>
    </row>
    <row r="5671" spans="1:4" x14ac:dyDescent="0.25">
      <c r="A5671" s="131">
        <v>102361</v>
      </c>
      <c r="B5671" s="131" t="s">
        <v>4884</v>
      </c>
      <c r="C5671" s="131" t="s">
        <v>39</v>
      </c>
      <c r="D5671" s="132">
        <v>40.94</v>
      </c>
    </row>
    <row r="5672" spans="1:4" x14ac:dyDescent="0.25">
      <c r="A5672" s="131">
        <v>90082</v>
      </c>
      <c r="B5672" s="131" t="s">
        <v>5413</v>
      </c>
      <c r="C5672" s="131" t="s">
        <v>39</v>
      </c>
      <c r="D5672" s="132">
        <v>12.09</v>
      </c>
    </row>
    <row r="5673" spans="1:4" x14ac:dyDescent="0.25">
      <c r="A5673" s="131">
        <v>90084</v>
      </c>
      <c r="B5673" s="131" t="s">
        <v>5414</v>
      </c>
      <c r="C5673" s="131" t="s">
        <v>39</v>
      </c>
      <c r="D5673" s="132">
        <v>11.72</v>
      </c>
    </row>
    <row r="5674" spans="1:4" x14ac:dyDescent="0.25">
      <c r="A5674" s="131">
        <v>90086</v>
      </c>
      <c r="B5674" s="131" t="s">
        <v>5415</v>
      </c>
      <c r="C5674" s="131" t="s">
        <v>39</v>
      </c>
      <c r="D5674" s="132">
        <v>11.07</v>
      </c>
    </row>
    <row r="5675" spans="1:4" x14ac:dyDescent="0.25">
      <c r="A5675" s="131">
        <v>90087</v>
      </c>
      <c r="B5675" s="131" t="s">
        <v>5416</v>
      </c>
      <c r="C5675" s="131" t="s">
        <v>39</v>
      </c>
      <c r="D5675" s="132">
        <v>10.07</v>
      </c>
    </row>
    <row r="5676" spans="1:4" x14ac:dyDescent="0.25">
      <c r="A5676" s="131">
        <v>90090</v>
      </c>
      <c r="B5676" s="131" t="s">
        <v>5417</v>
      </c>
      <c r="C5676" s="131" t="s">
        <v>39</v>
      </c>
      <c r="D5676" s="132">
        <v>9.84</v>
      </c>
    </row>
    <row r="5677" spans="1:4" x14ac:dyDescent="0.25">
      <c r="A5677" s="131">
        <v>90091</v>
      </c>
      <c r="B5677" s="131" t="s">
        <v>5418</v>
      </c>
      <c r="C5677" s="131" t="s">
        <v>39</v>
      </c>
      <c r="D5677" s="132">
        <v>6.53</v>
      </c>
    </row>
    <row r="5678" spans="1:4" x14ac:dyDescent="0.25">
      <c r="A5678" s="131">
        <v>90092</v>
      </c>
      <c r="B5678" s="131" t="s">
        <v>5419</v>
      </c>
      <c r="C5678" s="131" t="s">
        <v>39</v>
      </c>
      <c r="D5678" s="132">
        <v>6.45</v>
      </c>
    </row>
    <row r="5679" spans="1:4" x14ac:dyDescent="0.25">
      <c r="A5679" s="131">
        <v>90094</v>
      </c>
      <c r="B5679" s="131" t="s">
        <v>5420</v>
      </c>
      <c r="C5679" s="131" t="s">
        <v>39</v>
      </c>
      <c r="D5679" s="132">
        <v>6.11</v>
      </c>
    </row>
    <row r="5680" spans="1:4" x14ac:dyDescent="0.25">
      <c r="A5680" s="131">
        <v>90095</v>
      </c>
      <c r="B5680" s="131" t="s">
        <v>5421</v>
      </c>
      <c r="C5680" s="131" t="s">
        <v>39</v>
      </c>
      <c r="D5680" s="132">
        <v>5.53</v>
      </c>
    </row>
    <row r="5681" spans="1:4" x14ac:dyDescent="0.25">
      <c r="A5681" s="131">
        <v>90098</v>
      </c>
      <c r="B5681" s="131" t="s">
        <v>5422</v>
      </c>
      <c r="C5681" s="131" t="s">
        <v>39</v>
      </c>
      <c r="D5681" s="132">
        <v>5.44</v>
      </c>
    </row>
    <row r="5682" spans="1:4" x14ac:dyDescent="0.25">
      <c r="A5682" s="131">
        <v>90099</v>
      </c>
      <c r="B5682" s="131" t="s">
        <v>5423</v>
      </c>
      <c r="C5682" s="131" t="s">
        <v>39</v>
      </c>
      <c r="D5682" s="132">
        <v>16.82</v>
      </c>
    </row>
    <row r="5683" spans="1:4" x14ac:dyDescent="0.25">
      <c r="A5683" s="131">
        <v>90100</v>
      </c>
      <c r="B5683" s="131" t="s">
        <v>5424</v>
      </c>
      <c r="C5683" s="131" t="s">
        <v>39</v>
      </c>
      <c r="D5683" s="132">
        <v>14.28</v>
      </c>
    </row>
    <row r="5684" spans="1:4" x14ac:dyDescent="0.25">
      <c r="A5684" s="131">
        <v>90101</v>
      </c>
      <c r="B5684" s="131" t="s">
        <v>5425</v>
      </c>
      <c r="C5684" s="131" t="s">
        <v>39</v>
      </c>
      <c r="D5684" s="132">
        <v>14.12</v>
      </c>
    </row>
    <row r="5685" spans="1:4" x14ac:dyDescent="0.25">
      <c r="A5685" s="131">
        <v>90102</v>
      </c>
      <c r="B5685" s="131" t="s">
        <v>5426</v>
      </c>
      <c r="C5685" s="131" t="s">
        <v>39</v>
      </c>
      <c r="D5685" s="132">
        <v>12.84</v>
      </c>
    </row>
    <row r="5686" spans="1:4" x14ac:dyDescent="0.25">
      <c r="A5686" s="131">
        <v>90105</v>
      </c>
      <c r="B5686" s="131" t="s">
        <v>5427</v>
      </c>
      <c r="C5686" s="131" t="s">
        <v>39</v>
      </c>
      <c r="D5686" s="132">
        <v>9.27</v>
      </c>
    </row>
    <row r="5687" spans="1:4" x14ac:dyDescent="0.25">
      <c r="A5687" s="131">
        <v>90106</v>
      </c>
      <c r="B5687" s="131" t="s">
        <v>5428</v>
      </c>
      <c r="C5687" s="131" t="s">
        <v>39</v>
      </c>
      <c r="D5687" s="132">
        <v>7.89</v>
      </c>
    </row>
    <row r="5688" spans="1:4" x14ac:dyDescent="0.25">
      <c r="A5688" s="131">
        <v>90107</v>
      </c>
      <c r="B5688" s="131" t="s">
        <v>5429</v>
      </c>
      <c r="C5688" s="131" t="s">
        <v>39</v>
      </c>
      <c r="D5688" s="132">
        <v>7.78</v>
      </c>
    </row>
    <row r="5689" spans="1:4" x14ac:dyDescent="0.25">
      <c r="A5689" s="131">
        <v>90108</v>
      </c>
      <c r="B5689" s="131" t="s">
        <v>5430</v>
      </c>
      <c r="C5689" s="131" t="s">
        <v>39</v>
      </c>
      <c r="D5689" s="132">
        <v>7.09</v>
      </c>
    </row>
    <row r="5690" spans="1:4" x14ac:dyDescent="0.25">
      <c r="A5690" s="131">
        <v>93358</v>
      </c>
      <c r="B5690" s="131" t="s">
        <v>4885</v>
      </c>
      <c r="C5690" s="131" t="s">
        <v>39</v>
      </c>
      <c r="D5690" s="132">
        <v>78.88</v>
      </c>
    </row>
    <row r="5691" spans="1:4" x14ac:dyDescent="0.25">
      <c r="A5691" s="131">
        <v>102276</v>
      </c>
      <c r="B5691" s="131" t="s">
        <v>5431</v>
      </c>
      <c r="C5691" s="131" t="s">
        <v>39</v>
      </c>
      <c r="D5691" s="132">
        <v>13.61</v>
      </c>
    </row>
    <row r="5692" spans="1:4" x14ac:dyDescent="0.25">
      <c r="A5692" s="131">
        <v>102277</v>
      </c>
      <c r="B5692" s="131" t="s">
        <v>5432</v>
      </c>
      <c r="C5692" s="131" t="s">
        <v>39</v>
      </c>
      <c r="D5692" s="132">
        <v>10.75</v>
      </c>
    </row>
    <row r="5693" spans="1:4" x14ac:dyDescent="0.25">
      <c r="A5693" s="131">
        <v>102278</v>
      </c>
      <c r="B5693" s="131" t="s">
        <v>5433</v>
      </c>
      <c r="C5693" s="131" t="s">
        <v>39</v>
      </c>
      <c r="D5693" s="132">
        <v>10.48</v>
      </c>
    </row>
    <row r="5694" spans="1:4" x14ac:dyDescent="0.25">
      <c r="A5694" s="131">
        <v>102279</v>
      </c>
      <c r="B5694" s="131" t="s">
        <v>5434</v>
      </c>
      <c r="C5694" s="131" t="s">
        <v>39</v>
      </c>
      <c r="D5694" s="132">
        <v>7.5</v>
      </c>
    </row>
    <row r="5695" spans="1:4" x14ac:dyDescent="0.25">
      <c r="A5695" s="131">
        <v>102280</v>
      </c>
      <c r="B5695" s="131" t="s">
        <v>5435</v>
      </c>
      <c r="C5695" s="131" t="s">
        <v>39</v>
      </c>
      <c r="D5695" s="132">
        <v>5.93</v>
      </c>
    </row>
    <row r="5696" spans="1:4" x14ac:dyDescent="0.25">
      <c r="A5696" s="131">
        <v>102281</v>
      </c>
      <c r="B5696" s="131" t="s">
        <v>5436</v>
      </c>
      <c r="C5696" s="131" t="s">
        <v>39</v>
      </c>
      <c r="D5696" s="132">
        <v>5.79</v>
      </c>
    </row>
    <row r="5697" spans="1:4" x14ac:dyDescent="0.25">
      <c r="A5697" s="131">
        <v>102282</v>
      </c>
      <c r="B5697" s="131" t="s">
        <v>5437</v>
      </c>
      <c r="C5697" s="131" t="s">
        <v>39</v>
      </c>
      <c r="D5697" s="132">
        <v>15.11</v>
      </c>
    </row>
    <row r="5698" spans="1:4" x14ac:dyDescent="0.25">
      <c r="A5698" s="131">
        <v>102283</v>
      </c>
      <c r="B5698" s="131" t="s">
        <v>5438</v>
      </c>
      <c r="C5698" s="131" t="s">
        <v>39</v>
      </c>
      <c r="D5698" s="132">
        <v>13.42</v>
      </c>
    </row>
    <row r="5699" spans="1:4" x14ac:dyDescent="0.25">
      <c r="A5699" s="131">
        <v>102284</v>
      </c>
      <c r="B5699" s="131" t="s">
        <v>5439</v>
      </c>
      <c r="C5699" s="131" t="s">
        <v>39</v>
      </c>
      <c r="D5699" s="132">
        <v>13</v>
      </c>
    </row>
    <row r="5700" spans="1:4" x14ac:dyDescent="0.25">
      <c r="A5700" s="131">
        <v>102285</v>
      </c>
      <c r="B5700" s="131" t="s">
        <v>5440</v>
      </c>
      <c r="C5700" s="131" t="s">
        <v>39</v>
      </c>
      <c r="D5700" s="132">
        <v>12.29</v>
      </c>
    </row>
    <row r="5701" spans="1:4" x14ac:dyDescent="0.25">
      <c r="A5701" s="131">
        <v>102286</v>
      </c>
      <c r="B5701" s="131" t="s">
        <v>5441</v>
      </c>
      <c r="C5701" s="131" t="s">
        <v>39</v>
      </c>
      <c r="D5701" s="132">
        <v>11.95</v>
      </c>
    </row>
    <row r="5702" spans="1:4" x14ac:dyDescent="0.25">
      <c r="A5702" s="131">
        <v>102287</v>
      </c>
      <c r="B5702" s="131" t="s">
        <v>5442</v>
      </c>
      <c r="C5702" s="131" t="s">
        <v>39</v>
      </c>
      <c r="D5702" s="132">
        <v>11.66</v>
      </c>
    </row>
    <row r="5703" spans="1:4" x14ac:dyDescent="0.25">
      <c r="A5703" s="131">
        <v>102288</v>
      </c>
      <c r="B5703" s="131" t="s">
        <v>5443</v>
      </c>
      <c r="C5703" s="131" t="s">
        <v>39</v>
      </c>
      <c r="D5703" s="132">
        <v>11.2</v>
      </c>
    </row>
    <row r="5704" spans="1:4" x14ac:dyDescent="0.25">
      <c r="A5704" s="131">
        <v>102289</v>
      </c>
      <c r="B5704" s="131" t="s">
        <v>5444</v>
      </c>
      <c r="C5704" s="131" t="s">
        <v>39</v>
      </c>
      <c r="D5704" s="132">
        <v>10.93</v>
      </c>
    </row>
    <row r="5705" spans="1:4" x14ac:dyDescent="0.25">
      <c r="A5705" s="131">
        <v>102290</v>
      </c>
      <c r="B5705" s="131" t="s">
        <v>5445</v>
      </c>
      <c r="C5705" s="131" t="s">
        <v>39</v>
      </c>
      <c r="D5705" s="132">
        <v>8.33</v>
      </c>
    </row>
    <row r="5706" spans="1:4" x14ac:dyDescent="0.25">
      <c r="A5706" s="131">
        <v>102291</v>
      </c>
      <c r="B5706" s="131" t="s">
        <v>5446</v>
      </c>
      <c r="C5706" s="131" t="s">
        <v>39</v>
      </c>
      <c r="D5706" s="132">
        <v>7.41</v>
      </c>
    </row>
    <row r="5707" spans="1:4" x14ac:dyDescent="0.25">
      <c r="A5707" s="131">
        <v>102292</v>
      </c>
      <c r="B5707" s="131" t="s">
        <v>5447</v>
      </c>
      <c r="C5707" s="131" t="s">
        <v>39</v>
      </c>
      <c r="D5707" s="132">
        <v>7.17</v>
      </c>
    </row>
    <row r="5708" spans="1:4" x14ac:dyDescent="0.25">
      <c r="A5708" s="131">
        <v>102293</v>
      </c>
      <c r="B5708" s="131" t="s">
        <v>5448</v>
      </c>
      <c r="C5708" s="131" t="s">
        <v>39</v>
      </c>
      <c r="D5708" s="132">
        <v>6.8</v>
      </c>
    </row>
    <row r="5709" spans="1:4" x14ac:dyDescent="0.25">
      <c r="A5709" s="131">
        <v>102294</v>
      </c>
      <c r="B5709" s="131" t="s">
        <v>5449</v>
      </c>
      <c r="C5709" s="131" t="s">
        <v>39</v>
      </c>
      <c r="D5709" s="132">
        <v>6.6</v>
      </c>
    </row>
    <row r="5710" spans="1:4" x14ac:dyDescent="0.25">
      <c r="A5710" s="131">
        <v>102295</v>
      </c>
      <c r="B5710" s="131" t="s">
        <v>5450</v>
      </c>
      <c r="C5710" s="131" t="s">
        <v>39</v>
      </c>
      <c r="D5710" s="132">
        <v>6.43</v>
      </c>
    </row>
    <row r="5711" spans="1:4" x14ac:dyDescent="0.25">
      <c r="A5711" s="131">
        <v>102296</v>
      </c>
      <c r="B5711" s="131" t="s">
        <v>5451</v>
      </c>
      <c r="C5711" s="131" t="s">
        <v>39</v>
      </c>
      <c r="D5711" s="132">
        <v>6.17</v>
      </c>
    </row>
    <row r="5712" spans="1:4" x14ac:dyDescent="0.25">
      <c r="A5712" s="131">
        <v>102297</v>
      </c>
      <c r="B5712" s="131" t="s">
        <v>5452</v>
      </c>
      <c r="C5712" s="131" t="s">
        <v>39</v>
      </c>
      <c r="D5712" s="132">
        <v>6.03</v>
      </c>
    </row>
    <row r="5713" spans="1:4" x14ac:dyDescent="0.25">
      <c r="A5713" s="131">
        <v>102298</v>
      </c>
      <c r="B5713" s="131" t="s">
        <v>5453</v>
      </c>
      <c r="C5713" s="131" t="s">
        <v>39</v>
      </c>
      <c r="D5713" s="132">
        <v>18.7</v>
      </c>
    </row>
    <row r="5714" spans="1:4" x14ac:dyDescent="0.25">
      <c r="A5714" s="131">
        <v>102299</v>
      </c>
      <c r="B5714" s="131" t="s">
        <v>5454</v>
      </c>
      <c r="C5714" s="131" t="s">
        <v>39</v>
      </c>
      <c r="D5714" s="132">
        <v>15.89</v>
      </c>
    </row>
    <row r="5715" spans="1:4" x14ac:dyDescent="0.25">
      <c r="A5715" s="131">
        <v>102300</v>
      </c>
      <c r="B5715" s="131" t="s">
        <v>5455</v>
      </c>
      <c r="C5715" s="131" t="s">
        <v>39</v>
      </c>
      <c r="D5715" s="132">
        <v>15.69</v>
      </c>
    </row>
    <row r="5716" spans="1:4" x14ac:dyDescent="0.25">
      <c r="A5716" s="131">
        <v>102301</v>
      </c>
      <c r="B5716" s="131" t="s">
        <v>5456</v>
      </c>
      <c r="C5716" s="131" t="s">
        <v>39</v>
      </c>
      <c r="D5716" s="132">
        <v>14.26</v>
      </c>
    </row>
    <row r="5717" spans="1:4" x14ac:dyDescent="0.25">
      <c r="A5717" s="131">
        <v>102302</v>
      </c>
      <c r="B5717" s="131" t="s">
        <v>5457</v>
      </c>
      <c r="C5717" s="131" t="s">
        <v>39</v>
      </c>
      <c r="D5717" s="132">
        <v>10.31</v>
      </c>
    </row>
    <row r="5718" spans="1:4" x14ac:dyDescent="0.25">
      <c r="A5718" s="131">
        <v>102303</v>
      </c>
      <c r="B5718" s="131" t="s">
        <v>5458</v>
      </c>
      <c r="C5718" s="131" t="s">
        <v>39</v>
      </c>
      <c r="D5718" s="132">
        <v>8.76</v>
      </c>
    </row>
    <row r="5719" spans="1:4" x14ac:dyDescent="0.25">
      <c r="A5719" s="131">
        <v>102304</v>
      </c>
      <c r="B5719" s="131" t="s">
        <v>5459</v>
      </c>
      <c r="C5719" s="131" t="s">
        <v>39</v>
      </c>
      <c r="D5719" s="132">
        <v>8.64</v>
      </c>
    </row>
    <row r="5720" spans="1:4" x14ac:dyDescent="0.25">
      <c r="A5720" s="131">
        <v>102305</v>
      </c>
      <c r="B5720" s="131" t="s">
        <v>5460</v>
      </c>
      <c r="C5720" s="131" t="s">
        <v>39</v>
      </c>
      <c r="D5720" s="132">
        <v>7.87</v>
      </c>
    </row>
    <row r="5721" spans="1:4" x14ac:dyDescent="0.25">
      <c r="A5721" s="131">
        <v>102306</v>
      </c>
      <c r="B5721" s="131" t="s">
        <v>5461</v>
      </c>
      <c r="C5721" s="131" t="s">
        <v>39</v>
      </c>
      <c r="D5721" s="132">
        <v>17.02</v>
      </c>
    </row>
    <row r="5722" spans="1:4" x14ac:dyDescent="0.25">
      <c r="A5722" s="131">
        <v>102307</v>
      </c>
      <c r="B5722" s="131" t="s">
        <v>5462</v>
      </c>
      <c r="C5722" s="131" t="s">
        <v>39</v>
      </c>
      <c r="D5722" s="132">
        <v>15.11</v>
      </c>
    </row>
    <row r="5723" spans="1:4" x14ac:dyDescent="0.25">
      <c r="A5723" s="131">
        <v>102308</v>
      </c>
      <c r="B5723" s="131" t="s">
        <v>5463</v>
      </c>
      <c r="C5723" s="131" t="s">
        <v>39</v>
      </c>
      <c r="D5723" s="132">
        <v>14.65</v>
      </c>
    </row>
    <row r="5724" spans="1:4" x14ac:dyDescent="0.25">
      <c r="A5724" s="131">
        <v>102309</v>
      </c>
      <c r="B5724" s="131" t="s">
        <v>5464</v>
      </c>
      <c r="C5724" s="131" t="s">
        <v>39</v>
      </c>
      <c r="D5724" s="132">
        <v>13.86</v>
      </c>
    </row>
    <row r="5725" spans="1:4" x14ac:dyDescent="0.25">
      <c r="A5725" s="131">
        <v>102310</v>
      </c>
      <c r="B5725" s="131" t="s">
        <v>5465</v>
      </c>
      <c r="C5725" s="131" t="s">
        <v>39</v>
      </c>
      <c r="D5725" s="132">
        <v>13.45</v>
      </c>
    </row>
    <row r="5726" spans="1:4" x14ac:dyDescent="0.25">
      <c r="A5726" s="131">
        <v>102311</v>
      </c>
      <c r="B5726" s="131" t="s">
        <v>5466</v>
      </c>
      <c r="C5726" s="131" t="s">
        <v>39</v>
      </c>
      <c r="D5726" s="132">
        <v>13.11</v>
      </c>
    </row>
    <row r="5727" spans="1:4" x14ac:dyDescent="0.25">
      <c r="A5727" s="131">
        <v>102312</v>
      </c>
      <c r="B5727" s="131" t="s">
        <v>5467</v>
      </c>
      <c r="C5727" s="131" t="s">
        <v>39</v>
      </c>
      <c r="D5727" s="132">
        <v>12.59</v>
      </c>
    </row>
    <row r="5728" spans="1:4" x14ac:dyDescent="0.25">
      <c r="A5728" s="131">
        <v>102313</v>
      </c>
      <c r="B5728" s="131" t="s">
        <v>5468</v>
      </c>
      <c r="C5728" s="131" t="s">
        <v>39</v>
      </c>
      <c r="D5728" s="132">
        <v>12.31</v>
      </c>
    </row>
    <row r="5729" spans="1:4" x14ac:dyDescent="0.25">
      <c r="A5729" s="131">
        <v>102314</v>
      </c>
      <c r="B5729" s="131" t="s">
        <v>5469</v>
      </c>
      <c r="C5729" s="131" t="s">
        <v>39</v>
      </c>
      <c r="D5729" s="132">
        <v>9.39</v>
      </c>
    </row>
    <row r="5730" spans="1:4" x14ac:dyDescent="0.25">
      <c r="A5730" s="131">
        <v>102315</v>
      </c>
      <c r="B5730" s="131" t="s">
        <v>5470</v>
      </c>
      <c r="C5730" s="131" t="s">
        <v>39</v>
      </c>
      <c r="D5730" s="132">
        <v>8.33</v>
      </c>
    </row>
    <row r="5731" spans="1:4" x14ac:dyDescent="0.25">
      <c r="A5731" s="131">
        <v>102316</v>
      </c>
      <c r="B5731" s="131" t="s">
        <v>5471</v>
      </c>
      <c r="C5731" s="131" t="s">
        <v>39</v>
      </c>
      <c r="D5731" s="132">
        <v>8.07</v>
      </c>
    </row>
    <row r="5732" spans="1:4" x14ac:dyDescent="0.25">
      <c r="A5732" s="131">
        <v>102317</v>
      </c>
      <c r="B5732" s="131" t="s">
        <v>5472</v>
      </c>
      <c r="C5732" s="131" t="s">
        <v>39</v>
      </c>
      <c r="D5732" s="132">
        <v>7.62</v>
      </c>
    </row>
    <row r="5733" spans="1:4" x14ac:dyDescent="0.25">
      <c r="A5733" s="131">
        <v>102318</v>
      </c>
      <c r="B5733" s="131" t="s">
        <v>5473</v>
      </c>
      <c r="C5733" s="131" t="s">
        <v>39</v>
      </c>
      <c r="D5733" s="132">
        <v>7.43</v>
      </c>
    </row>
    <row r="5734" spans="1:4" x14ac:dyDescent="0.25">
      <c r="A5734" s="131">
        <v>102319</v>
      </c>
      <c r="B5734" s="131" t="s">
        <v>5474</v>
      </c>
      <c r="C5734" s="131" t="s">
        <v>39</v>
      </c>
      <c r="D5734" s="132">
        <v>7.22</v>
      </c>
    </row>
    <row r="5735" spans="1:4" x14ac:dyDescent="0.25">
      <c r="A5735" s="131">
        <v>102320</v>
      </c>
      <c r="B5735" s="131" t="s">
        <v>5475</v>
      </c>
      <c r="C5735" s="131" t="s">
        <v>39</v>
      </c>
      <c r="D5735" s="132">
        <v>6.93</v>
      </c>
    </row>
    <row r="5736" spans="1:4" x14ac:dyDescent="0.25">
      <c r="A5736" s="131">
        <v>102321</v>
      </c>
      <c r="B5736" s="131" t="s">
        <v>5476</v>
      </c>
      <c r="C5736" s="131" t="s">
        <v>39</v>
      </c>
      <c r="D5736" s="132">
        <v>6.8</v>
      </c>
    </row>
    <row r="5737" spans="1:4" x14ac:dyDescent="0.25">
      <c r="A5737" s="131">
        <v>102322</v>
      </c>
      <c r="B5737" s="131" t="s">
        <v>5477</v>
      </c>
      <c r="C5737" s="131" t="s">
        <v>39</v>
      </c>
      <c r="D5737" s="132">
        <v>21.04</v>
      </c>
    </row>
    <row r="5738" spans="1:4" x14ac:dyDescent="0.25">
      <c r="A5738" s="131">
        <v>102323</v>
      </c>
      <c r="B5738" s="131" t="s">
        <v>5478</v>
      </c>
      <c r="C5738" s="131" t="s">
        <v>39</v>
      </c>
      <c r="D5738" s="132">
        <v>17.87</v>
      </c>
    </row>
    <row r="5739" spans="1:4" x14ac:dyDescent="0.25">
      <c r="A5739" s="131">
        <v>102324</v>
      </c>
      <c r="B5739" s="131" t="s">
        <v>5479</v>
      </c>
      <c r="C5739" s="131" t="s">
        <v>39</v>
      </c>
      <c r="D5739" s="132">
        <v>17.64</v>
      </c>
    </row>
    <row r="5740" spans="1:4" x14ac:dyDescent="0.25">
      <c r="A5740" s="131">
        <v>102325</v>
      </c>
      <c r="B5740" s="131" t="s">
        <v>5480</v>
      </c>
      <c r="C5740" s="131" t="s">
        <v>39</v>
      </c>
      <c r="D5740" s="132">
        <v>16.059999999999999</v>
      </c>
    </row>
    <row r="5741" spans="1:4" x14ac:dyDescent="0.25">
      <c r="A5741" s="131">
        <v>102326</v>
      </c>
      <c r="B5741" s="131" t="s">
        <v>5481</v>
      </c>
      <c r="C5741" s="131" t="s">
        <v>39</v>
      </c>
      <c r="D5741" s="132">
        <v>11.61</v>
      </c>
    </row>
    <row r="5742" spans="1:4" x14ac:dyDescent="0.25">
      <c r="A5742" s="131">
        <v>102327</v>
      </c>
      <c r="B5742" s="131" t="s">
        <v>5482</v>
      </c>
      <c r="C5742" s="131" t="s">
        <v>39</v>
      </c>
      <c r="D5742" s="132">
        <v>9.86</v>
      </c>
    </row>
    <row r="5743" spans="1:4" x14ac:dyDescent="0.25">
      <c r="A5743" s="131">
        <v>102328</v>
      </c>
      <c r="B5743" s="131" t="s">
        <v>5483</v>
      </c>
      <c r="C5743" s="131" t="s">
        <v>39</v>
      </c>
      <c r="D5743" s="132">
        <v>9.73</v>
      </c>
    </row>
    <row r="5744" spans="1:4" x14ac:dyDescent="0.25">
      <c r="A5744" s="131">
        <v>102329</v>
      </c>
      <c r="B5744" s="131" t="s">
        <v>5484</v>
      </c>
      <c r="C5744" s="131" t="s">
        <v>39</v>
      </c>
      <c r="D5744" s="132">
        <v>8.86</v>
      </c>
    </row>
    <row r="5745" spans="1:4" x14ac:dyDescent="0.25">
      <c r="A5745" s="131">
        <v>94304</v>
      </c>
      <c r="B5745" s="131" t="s">
        <v>29424</v>
      </c>
      <c r="C5745" s="131" t="s">
        <v>39</v>
      </c>
      <c r="D5745" s="132">
        <v>75.48</v>
      </c>
    </row>
    <row r="5746" spans="1:4" x14ac:dyDescent="0.25">
      <c r="A5746" s="131">
        <v>94306</v>
      </c>
      <c r="B5746" s="131" t="s">
        <v>29425</v>
      </c>
      <c r="C5746" s="131" t="s">
        <v>39</v>
      </c>
      <c r="D5746" s="132">
        <v>68.540000000000006</v>
      </c>
    </row>
    <row r="5747" spans="1:4" x14ac:dyDescent="0.25">
      <c r="A5747" s="131">
        <v>94310</v>
      </c>
      <c r="B5747" s="131" t="s">
        <v>29426</v>
      </c>
      <c r="C5747" s="131" t="s">
        <v>39</v>
      </c>
      <c r="D5747" s="132">
        <v>65.400000000000006</v>
      </c>
    </row>
    <row r="5748" spans="1:4" x14ac:dyDescent="0.25">
      <c r="A5748" s="131">
        <v>94316</v>
      </c>
      <c r="B5748" s="131" t="s">
        <v>29427</v>
      </c>
      <c r="C5748" s="131" t="s">
        <v>39</v>
      </c>
      <c r="D5748" s="132">
        <v>69.97</v>
      </c>
    </row>
    <row r="5749" spans="1:4" x14ac:dyDescent="0.25">
      <c r="A5749" s="131">
        <v>94318</v>
      </c>
      <c r="B5749" s="131" t="s">
        <v>29428</v>
      </c>
      <c r="C5749" s="131" t="s">
        <v>39</v>
      </c>
      <c r="D5749" s="132">
        <v>63.99</v>
      </c>
    </row>
    <row r="5750" spans="1:4" x14ac:dyDescent="0.25">
      <c r="A5750" s="131">
        <v>94319</v>
      </c>
      <c r="B5750" s="131" t="s">
        <v>29429</v>
      </c>
      <c r="C5750" s="131" t="s">
        <v>39</v>
      </c>
      <c r="D5750" s="132">
        <v>76.069999999999993</v>
      </c>
    </row>
    <row r="5751" spans="1:4" x14ac:dyDescent="0.25">
      <c r="A5751" s="131">
        <v>94327</v>
      </c>
      <c r="B5751" s="131" t="s">
        <v>29430</v>
      </c>
      <c r="C5751" s="131" t="s">
        <v>39</v>
      </c>
      <c r="D5751" s="132">
        <v>92.48</v>
      </c>
    </row>
    <row r="5752" spans="1:4" x14ac:dyDescent="0.25">
      <c r="A5752" s="131">
        <v>94329</v>
      </c>
      <c r="B5752" s="131" t="s">
        <v>29431</v>
      </c>
      <c r="C5752" s="131" t="s">
        <v>39</v>
      </c>
      <c r="D5752" s="132">
        <v>85.54</v>
      </c>
    </row>
    <row r="5753" spans="1:4" x14ac:dyDescent="0.25">
      <c r="A5753" s="131">
        <v>94333</v>
      </c>
      <c r="B5753" s="131" t="s">
        <v>29432</v>
      </c>
      <c r="C5753" s="131" t="s">
        <v>39</v>
      </c>
      <c r="D5753" s="132">
        <v>82.4</v>
      </c>
    </row>
    <row r="5754" spans="1:4" x14ac:dyDescent="0.25">
      <c r="A5754" s="131">
        <v>94339</v>
      </c>
      <c r="B5754" s="131" t="s">
        <v>29433</v>
      </c>
      <c r="C5754" s="131" t="s">
        <v>39</v>
      </c>
      <c r="D5754" s="132">
        <v>86.97</v>
      </c>
    </row>
    <row r="5755" spans="1:4" x14ac:dyDescent="0.25">
      <c r="A5755" s="131">
        <v>94341</v>
      </c>
      <c r="B5755" s="131" t="s">
        <v>29434</v>
      </c>
      <c r="C5755" s="131" t="s">
        <v>39</v>
      </c>
      <c r="D5755" s="132">
        <v>80.989999999999995</v>
      </c>
    </row>
    <row r="5756" spans="1:4" x14ac:dyDescent="0.25">
      <c r="A5756" s="131">
        <v>94342</v>
      </c>
      <c r="B5756" s="131" t="s">
        <v>29435</v>
      </c>
      <c r="C5756" s="131" t="s">
        <v>39</v>
      </c>
      <c r="D5756" s="132">
        <v>93.07</v>
      </c>
    </row>
    <row r="5757" spans="1:4" x14ac:dyDescent="0.25">
      <c r="A5757" s="131">
        <v>96385</v>
      </c>
      <c r="B5757" s="131" t="s">
        <v>2004</v>
      </c>
      <c r="C5757" s="131" t="s">
        <v>39</v>
      </c>
      <c r="D5757" s="132">
        <v>11.59</v>
      </c>
    </row>
    <row r="5758" spans="1:4" x14ac:dyDescent="0.25">
      <c r="A5758" s="131">
        <v>96386</v>
      </c>
      <c r="B5758" s="131" t="s">
        <v>2005</v>
      </c>
      <c r="C5758" s="131" t="s">
        <v>39</v>
      </c>
      <c r="D5758" s="132">
        <v>8.67</v>
      </c>
    </row>
    <row r="5759" spans="1:4" x14ac:dyDescent="0.25">
      <c r="A5759" s="131">
        <v>93367</v>
      </c>
      <c r="B5759" s="131" t="s">
        <v>29436</v>
      </c>
      <c r="C5759" s="131" t="s">
        <v>39</v>
      </c>
      <c r="D5759" s="132">
        <v>24.78</v>
      </c>
    </row>
    <row r="5760" spans="1:4" x14ac:dyDescent="0.25">
      <c r="A5760" s="131">
        <v>93368</v>
      </c>
      <c r="B5760" s="131" t="s">
        <v>29437</v>
      </c>
      <c r="C5760" s="131" t="s">
        <v>39</v>
      </c>
      <c r="D5760" s="132">
        <v>21.71</v>
      </c>
    </row>
    <row r="5761" spans="1:4" x14ac:dyDescent="0.25">
      <c r="A5761" s="131">
        <v>93369</v>
      </c>
      <c r="B5761" s="131" t="s">
        <v>29438</v>
      </c>
      <c r="C5761" s="131" t="s">
        <v>39</v>
      </c>
      <c r="D5761" s="132">
        <v>17.84</v>
      </c>
    </row>
    <row r="5762" spans="1:4" x14ac:dyDescent="0.25">
      <c r="A5762" s="131">
        <v>93372</v>
      </c>
      <c r="B5762" s="131" t="s">
        <v>29439</v>
      </c>
      <c r="C5762" s="131" t="s">
        <v>39</v>
      </c>
      <c r="D5762" s="132">
        <v>17.14</v>
      </c>
    </row>
    <row r="5763" spans="1:4" x14ac:dyDescent="0.25">
      <c r="A5763" s="131">
        <v>93373</v>
      </c>
      <c r="B5763" s="131" t="s">
        <v>29440</v>
      </c>
      <c r="C5763" s="131" t="s">
        <v>39</v>
      </c>
      <c r="D5763" s="132">
        <v>14.7</v>
      </c>
    </row>
    <row r="5764" spans="1:4" x14ac:dyDescent="0.25">
      <c r="A5764" s="131">
        <v>93378</v>
      </c>
      <c r="B5764" s="131" t="s">
        <v>29441</v>
      </c>
      <c r="C5764" s="131" t="s">
        <v>39</v>
      </c>
      <c r="D5764" s="132">
        <v>25.09</v>
      </c>
    </row>
    <row r="5765" spans="1:4" x14ac:dyDescent="0.25">
      <c r="A5765" s="131">
        <v>93379</v>
      </c>
      <c r="B5765" s="131" t="s">
        <v>29442</v>
      </c>
      <c r="C5765" s="131" t="s">
        <v>39</v>
      </c>
      <c r="D5765" s="132">
        <v>19.27</v>
      </c>
    </row>
    <row r="5766" spans="1:4" x14ac:dyDescent="0.25">
      <c r="A5766" s="131">
        <v>93380</v>
      </c>
      <c r="B5766" s="131" t="s">
        <v>29443</v>
      </c>
      <c r="C5766" s="131" t="s">
        <v>39</v>
      </c>
      <c r="D5766" s="132">
        <v>16.39</v>
      </c>
    </row>
    <row r="5767" spans="1:4" x14ac:dyDescent="0.25">
      <c r="A5767" s="131">
        <v>93381</v>
      </c>
      <c r="B5767" s="131" t="s">
        <v>29444</v>
      </c>
      <c r="C5767" s="131" t="s">
        <v>39</v>
      </c>
      <c r="D5767" s="132">
        <v>13.29</v>
      </c>
    </row>
    <row r="5768" spans="1:4" x14ac:dyDescent="0.25">
      <c r="A5768" s="131">
        <v>93382</v>
      </c>
      <c r="B5768" s="131" t="s">
        <v>29445</v>
      </c>
      <c r="C5768" s="131" t="s">
        <v>39</v>
      </c>
      <c r="D5768" s="132">
        <v>25.37</v>
      </c>
    </row>
    <row r="5769" spans="1:4" x14ac:dyDescent="0.25">
      <c r="A5769" s="131">
        <v>104728</v>
      </c>
      <c r="B5769" s="131" t="s">
        <v>29446</v>
      </c>
      <c r="C5769" s="131" t="s">
        <v>39</v>
      </c>
      <c r="D5769" s="132">
        <v>20.260000000000002</v>
      </c>
    </row>
    <row r="5770" spans="1:4" x14ac:dyDescent="0.25">
      <c r="A5770" s="131">
        <v>104729</v>
      </c>
      <c r="B5770" s="131" t="s">
        <v>29447</v>
      </c>
      <c r="C5770" s="131" t="s">
        <v>39</v>
      </c>
      <c r="D5770" s="132">
        <v>17.239999999999998</v>
      </c>
    </row>
    <row r="5771" spans="1:4" x14ac:dyDescent="0.25">
      <c r="A5771" s="131">
        <v>104730</v>
      </c>
      <c r="B5771" s="131" t="s">
        <v>29448</v>
      </c>
      <c r="C5771" s="131" t="s">
        <v>39</v>
      </c>
      <c r="D5771" s="132">
        <v>13.42</v>
      </c>
    </row>
    <row r="5772" spans="1:4" x14ac:dyDescent="0.25">
      <c r="A5772" s="131">
        <v>104731</v>
      </c>
      <c r="B5772" s="131" t="s">
        <v>29449</v>
      </c>
      <c r="C5772" s="131" t="s">
        <v>39</v>
      </c>
      <c r="D5772" s="132">
        <v>12.73</v>
      </c>
    </row>
    <row r="5773" spans="1:4" x14ac:dyDescent="0.25">
      <c r="A5773" s="131">
        <v>104732</v>
      </c>
      <c r="B5773" s="131" t="s">
        <v>29450</v>
      </c>
      <c r="C5773" s="131" t="s">
        <v>39</v>
      </c>
      <c r="D5773" s="132">
        <v>10.28</v>
      </c>
    </row>
    <row r="5774" spans="1:4" x14ac:dyDescent="0.25">
      <c r="A5774" s="131">
        <v>104733</v>
      </c>
      <c r="B5774" s="131" t="s">
        <v>29451</v>
      </c>
      <c r="C5774" s="131" t="s">
        <v>39</v>
      </c>
      <c r="D5774" s="132">
        <v>19.829999999999998</v>
      </c>
    </row>
    <row r="5775" spans="1:4" x14ac:dyDescent="0.25">
      <c r="A5775" s="131">
        <v>104734</v>
      </c>
      <c r="B5775" s="131" t="s">
        <v>29452</v>
      </c>
      <c r="C5775" s="131" t="s">
        <v>39</v>
      </c>
      <c r="D5775" s="132">
        <v>14.41</v>
      </c>
    </row>
    <row r="5776" spans="1:4" x14ac:dyDescent="0.25">
      <c r="A5776" s="131">
        <v>104735</v>
      </c>
      <c r="B5776" s="131" t="s">
        <v>29453</v>
      </c>
      <c r="C5776" s="131" t="s">
        <v>39</v>
      </c>
      <c r="D5776" s="132">
        <v>11.78</v>
      </c>
    </row>
    <row r="5777" spans="1:4" x14ac:dyDescent="0.25">
      <c r="A5777" s="131">
        <v>104736</v>
      </c>
      <c r="B5777" s="131" t="s">
        <v>29454</v>
      </c>
      <c r="C5777" s="131" t="s">
        <v>39</v>
      </c>
      <c r="D5777" s="132">
        <v>8.83</v>
      </c>
    </row>
    <row r="5778" spans="1:4" x14ac:dyDescent="0.25">
      <c r="A5778" s="131">
        <v>104737</v>
      </c>
      <c r="B5778" s="131" t="s">
        <v>29455</v>
      </c>
      <c r="C5778" s="131" t="s">
        <v>39</v>
      </c>
      <c r="D5778" s="132">
        <v>20.11</v>
      </c>
    </row>
    <row r="5779" spans="1:4" x14ac:dyDescent="0.25">
      <c r="A5779" s="131">
        <v>104738</v>
      </c>
      <c r="B5779" s="131" t="s">
        <v>29456</v>
      </c>
      <c r="C5779" s="131" t="s">
        <v>39</v>
      </c>
      <c r="D5779" s="132">
        <v>78.569999999999993</v>
      </c>
    </row>
    <row r="5780" spans="1:4" x14ac:dyDescent="0.25">
      <c r="A5780" s="131">
        <v>104739</v>
      </c>
      <c r="B5780" s="131" t="s">
        <v>29457</v>
      </c>
      <c r="C5780" s="131" t="s">
        <v>39</v>
      </c>
      <c r="D5780" s="132">
        <v>95.57</v>
      </c>
    </row>
    <row r="5781" spans="1:4" x14ac:dyDescent="0.25">
      <c r="A5781" s="131">
        <v>104740</v>
      </c>
      <c r="B5781" s="131" t="s">
        <v>29458</v>
      </c>
      <c r="C5781" s="131" t="s">
        <v>39</v>
      </c>
      <c r="D5781" s="132">
        <v>27.87</v>
      </c>
    </row>
    <row r="5782" spans="1:4" x14ac:dyDescent="0.25">
      <c r="A5782" s="131">
        <v>104741</v>
      </c>
      <c r="B5782" s="131" t="s">
        <v>29459</v>
      </c>
      <c r="C5782" s="131" t="s">
        <v>39</v>
      </c>
      <c r="D5782" s="132">
        <v>22.61</v>
      </c>
    </row>
    <row r="5783" spans="1:4" x14ac:dyDescent="0.25">
      <c r="A5783" s="131">
        <v>104742</v>
      </c>
      <c r="B5783" s="131" t="s">
        <v>29460</v>
      </c>
      <c r="C5783" s="131" t="s">
        <v>2</v>
      </c>
      <c r="D5783" s="132">
        <v>8.15</v>
      </c>
    </row>
    <row r="5784" spans="1:4" x14ac:dyDescent="0.25">
      <c r="A5784" s="131">
        <v>97916</v>
      </c>
      <c r="B5784" s="131" t="s">
        <v>3532</v>
      </c>
      <c r="C5784" s="131" t="s">
        <v>1126</v>
      </c>
      <c r="D5784" s="132">
        <v>2.48</v>
      </c>
    </row>
    <row r="5785" spans="1:4" x14ac:dyDescent="0.25">
      <c r="A5785" s="131">
        <v>97917</v>
      </c>
      <c r="B5785" s="131" t="s">
        <v>3533</v>
      </c>
      <c r="C5785" s="131" t="s">
        <v>1126</v>
      </c>
      <c r="D5785" s="132">
        <v>2.14</v>
      </c>
    </row>
    <row r="5786" spans="1:4" x14ac:dyDescent="0.25">
      <c r="A5786" s="131">
        <v>97918</v>
      </c>
      <c r="B5786" s="131" t="s">
        <v>3534</v>
      </c>
      <c r="C5786" s="131" t="s">
        <v>1126</v>
      </c>
      <c r="D5786" s="132">
        <v>1.97</v>
      </c>
    </row>
    <row r="5787" spans="1:4" x14ac:dyDescent="0.25">
      <c r="A5787" s="131">
        <v>97919</v>
      </c>
      <c r="B5787" s="131" t="s">
        <v>3535</v>
      </c>
      <c r="C5787" s="131" t="s">
        <v>1126</v>
      </c>
      <c r="D5787" s="132">
        <v>0.78</v>
      </c>
    </row>
    <row r="5788" spans="1:4" x14ac:dyDescent="0.25">
      <c r="A5788" s="131">
        <v>101616</v>
      </c>
      <c r="B5788" s="131" t="s">
        <v>4029</v>
      </c>
      <c r="C5788" s="131" t="s">
        <v>2</v>
      </c>
      <c r="D5788" s="132">
        <v>6.07</v>
      </c>
    </row>
    <row r="5789" spans="1:4" x14ac:dyDescent="0.25">
      <c r="A5789" s="131">
        <v>101617</v>
      </c>
      <c r="B5789" s="131" t="s">
        <v>4030</v>
      </c>
      <c r="C5789" s="131" t="s">
        <v>2</v>
      </c>
      <c r="D5789" s="132">
        <v>2.99</v>
      </c>
    </row>
    <row r="5790" spans="1:4" x14ac:dyDescent="0.25">
      <c r="A5790" s="131">
        <v>101618</v>
      </c>
      <c r="B5790" s="131" t="s">
        <v>4031</v>
      </c>
      <c r="C5790" s="131" t="s">
        <v>39</v>
      </c>
      <c r="D5790" s="132">
        <v>227.7</v>
      </c>
    </row>
    <row r="5791" spans="1:4" x14ac:dyDescent="0.25">
      <c r="A5791" s="131">
        <v>101619</v>
      </c>
      <c r="B5791" s="131" t="s">
        <v>4032</v>
      </c>
      <c r="C5791" s="131" t="s">
        <v>39</v>
      </c>
      <c r="D5791" s="132">
        <v>298.70999999999998</v>
      </c>
    </row>
    <row r="5792" spans="1:4" x14ac:dyDescent="0.25">
      <c r="A5792" s="131">
        <v>101620</v>
      </c>
      <c r="B5792" s="131" t="s">
        <v>4033</v>
      </c>
      <c r="C5792" s="131" t="s">
        <v>39</v>
      </c>
      <c r="D5792" s="132">
        <v>202.94</v>
      </c>
    </row>
    <row r="5793" spans="1:4" x14ac:dyDescent="0.25">
      <c r="A5793" s="131">
        <v>101621</v>
      </c>
      <c r="B5793" s="131" t="s">
        <v>4034</v>
      </c>
      <c r="C5793" s="131" t="s">
        <v>39</v>
      </c>
      <c r="D5793" s="132">
        <v>273.94</v>
      </c>
    </row>
    <row r="5794" spans="1:4" x14ac:dyDescent="0.25">
      <c r="A5794" s="131">
        <v>101622</v>
      </c>
      <c r="B5794" s="131" t="s">
        <v>4035</v>
      </c>
      <c r="C5794" s="131" t="s">
        <v>39</v>
      </c>
      <c r="D5794" s="132">
        <v>208.23</v>
      </c>
    </row>
    <row r="5795" spans="1:4" x14ac:dyDescent="0.25">
      <c r="A5795" s="131">
        <v>101623</v>
      </c>
      <c r="B5795" s="131" t="s">
        <v>4036</v>
      </c>
      <c r="C5795" s="131" t="s">
        <v>39</v>
      </c>
      <c r="D5795" s="132">
        <v>274.70999999999998</v>
      </c>
    </row>
    <row r="5796" spans="1:4" x14ac:dyDescent="0.25">
      <c r="A5796" s="131">
        <v>101624</v>
      </c>
      <c r="B5796" s="131" t="s">
        <v>4037</v>
      </c>
      <c r="C5796" s="131" t="s">
        <v>39</v>
      </c>
      <c r="D5796" s="132">
        <v>227.05</v>
      </c>
    </row>
    <row r="5797" spans="1:4" x14ac:dyDescent="0.25">
      <c r="A5797" s="131">
        <v>101625</v>
      </c>
      <c r="B5797" s="131" t="s">
        <v>4038</v>
      </c>
      <c r="C5797" s="131" t="s">
        <v>39</v>
      </c>
      <c r="D5797" s="132">
        <v>166.55</v>
      </c>
    </row>
    <row r="5798" spans="1:4" x14ac:dyDescent="0.25">
      <c r="A5798" s="131">
        <v>101159</v>
      </c>
      <c r="B5798" s="131" t="s">
        <v>3536</v>
      </c>
      <c r="C5798" s="131" t="s">
        <v>2</v>
      </c>
      <c r="D5798" s="132">
        <v>135.28</v>
      </c>
    </row>
    <row r="5799" spans="1:4" x14ac:dyDescent="0.25">
      <c r="A5799" s="131">
        <v>103322</v>
      </c>
      <c r="B5799" s="131" t="s">
        <v>5636</v>
      </c>
      <c r="C5799" s="131" t="s">
        <v>2</v>
      </c>
      <c r="D5799" s="132">
        <v>55.79</v>
      </c>
    </row>
    <row r="5800" spans="1:4" x14ac:dyDescent="0.25">
      <c r="A5800" s="131">
        <v>103323</v>
      </c>
      <c r="B5800" s="131" t="s">
        <v>5637</v>
      </c>
      <c r="C5800" s="131" t="s">
        <v>2</v>
      </c>
      <c r="D5800" s="132">
        <v>56.81</v>
      </c>
    </row>
    <row r="5801" spans="1:4" x14ac:dyDescent="0.25">
      <c r="A5801" s="131">
        <v>103324</v>
      </c>
      <c r="B5801" s="131" t="s">
        <v>5638</v>
      </c>
      <c r="C5801" s="131" t="s">
        <v>2</v>
      </c>
      <c r="D5801" s="132">
        <v>74.95</v>
      </c>
    </row>
    <row r="5802" spans="1:4" x14ac:dyDescent="0.25">
      <c r="A5802" s="131">
        <v>103325</v>
      </c>
      <c r="B5802" s="131" t="s">
        <v>5639</v>
      </c>
      <c r="C5802" s="131" t="s">
        <v>2</v>
      </c>
      <c r="D5802" s="132">
        <v>76.099999999999994</v>
      </c>
    </row>
    <row r="5803" spans="1:4" x14ac:dyDescent="0.25">
      <c r="A5803" s="131">
        <v>103326</v>
      </c>
      <c r="B5803" s="131" t="s">
        <v>5640</v>
      </c>
      <c r="C5803" s="131" t="s">
        <v>2</v>
      </c>
      <c r="D5803" s="132">
        <v>90.15</v>
      </c>
    </row>
    <row r="5804" spans="1:4" x14ac:dyDescent="0.25">
      <c r="A5804" s="131">
        <v>103327</v>
      </c>
      <c r="B5804" s="131" t="s">
        <v>5641</v>
      </c>
      <c r="C5804" s="131" t="s">
        <v>2</v>
      </c>
      <c r="D5804" s="132">
        <v>91.5</v>
      </c>
    </row>
    <row r="5805" spans="1:4" x14ac:dyDescent="0.25">
      <c r="A5805" s="131">
        <v>103328</v>
      </c>
      <c r="B5805" s="131" t="s">
        <v>5642</v>
      </c>
      <c r="C5805" s="131" t="s">
        <v>2</v>
      </c>
      <c r="D5805" s="132">
        <v>87.74</v>
      </c>
    </row>
    <row r="5806" spans="1:4" x14ac:dyDescent="0.25">
      <c r="A5806" s="131">
        <v>103329</v>
      </c>
      <c r="B5806" s="131" t="s">
        <v>5643</v>
      </c>
      <c r="C5806" s="131" t="s">
        <v>2</v>
      </c>
      <c r="D5806" s="132">
        <v>88.63</v>
      </c>
    </row>
    <row r="5807" spans="1:4" x14ac:dyDescent="0.25">
      <c r="A5807" s="131">
        <v>103330</v>
      </c>
      <c r="B5807" s="131" t="s">
        <v>5644</v>
      </c>
      <c r="C5807" s="131" t="s">
        <v>2</v>
      </c>
      <c r="D5807" s="132">
        <v>80.72</v>
      </c>
    </row>
    <row r="5808" spans="1:4" x14ac:dyDescent="0.25">
      <c r="A5808" s="131">
        <v>103331</v>
      </c>
      <c r="B5808" s="131" t="s">
        <v>5645</v>
      </c>
      <c r="C5808" s="131" t="s">
        <v>2</v>
      </c>
      <c r="D5808" s="132">
        <v>81.680000000000007</v>
      </c>
    </row>
    <row r="5809" spans="1:4" x14ac:dyDescent="0.25">
      <c r="A5809" s="131">
        <v>103332</v>
      </c>
      <c r="B5809" s="131" t="s">
        <v>5646</v>
      </c>
      <c r="C5809" s="131" t="s">
        <v>2</v>
      </c>
      <c r="D5809" s="132">
        <v>115.49</v>
      </c>
    </row>
    <row r="5810" spans="1:4" x14ac:dyDescent="0.25">
      <c r="A5810" s="131">
        <v>103333</v>
      </c>
      <c r="B5810" s="131" t="s">
        <v>5647</v>
      </c>
      <c r="C5810" s="131" t="s">
        <v>2</v>
      </c>
      <c r="D5810" s="132">
        <v>116.52</v>
      </c>
    </row>
    <row r="5811" spans="1:4" x14ac:dyDescent="0.25">
      <c r="A5811" s="131">
        <v>103334</v>
      </c>
      <c r="B5811" s="131" t="s">
        <v>5648</v>
      </c>
      <c r="C5811" s="131" t="s">
        <v>2</v>
      </c>
      <c r="D5811" s="132">
        <v>140.08000000000001</v>
      </c>
    </row>
    <row r="5812" spans="1:4" x14ac:dyDescent="0.25">
      <c r="A5812" s="131">
        <v>103335</v>
      </c>
      <c r="B5812" s="131" t="s">
        <v>5649</v>
      </c>
      <c r="C5812" s="131" t="s">
        <v>2</v>
      </c>
      <c r="D5812" s="132">
        <v>141.87</v>
      </c>
    </row>
    <row r="5813" spans="1:4" x14ac:dyDescent="0.25">
      <c r="A5813" s="131">
        <v>103350</v>
      </c>
      <c r="B5813" s="131" t="s">
        <v>5650</v>
      </c>
      <c r="C5813" s="131" t="s">
        <v>2</v>
      </c>
      <c r="D5813" s="132">
        <v>172.45</v>
      </c>
    </row>
    <row r="5814" spans="1:4" x14ac:dyDescent="0.25">
      <c r="A5814" s="131">
        <v>103351</v>
      </c>
      <c r="B5814" s="131" t="s">
        <v>5651</v>
      </c>
      <c r="C5814" s="131" t="s">
        <v>2</v>
      </c>
      <c r="D5814" s="132">
        <v>173.77</v>
      </c>
    </row>
    <row r="5815" spans="1:4" x14ac:dyDescent="0.25">
      <c r="A5815" s="131">
        <v>103356</v>
      </c>
      <c r="B5815" s="131" t="s">
        <v>5652</v>
      </c>
      <c r="C5815" s="131" t="s">
        <v>2</v>
      </c>
      <c r="D5815" s="132">
        <v>54.11</v>
      </c>
    </row>
    <row r="5816" spans="1:4" x14ac:dyDescent="0.25">
      <c r="A5816" s="131">
        <v>103357</v>
      </c>
      <c r="B5816" s="131" t="s">
        <v>5653</v>
      </c>
      <c r="C5816" s="131" t="s">
        <v>2</v>
      </c>
      <c r="D5816" s="132">
        <v>54.86</v>
      </c>
    </row>
    <row r="5817" spans="1:4" x14ac:dyDescent="0.25">
      <c r="A5817" s="131">
        <v>89282</v>
      </c>
      <c r="B5817" s="131" t="s">
        <v>21320</v>
      </c>
      <c r="C5817" s="131" t="s">
        <v>2</v>
      </c>
      <c r="D5817" s="132">
        <v>68.66</v>
      </c>
    </row>
    <row r="5818" spans="1:4" x14ac:dyDescent="0.25">
      <c r="A5818" s="131">
        <v>89283</v>
      </c>
      <c r="B5818" s="131" t="s">
        <v>21321</v>
      </c>
      <c r="C5818" s="131" t="s">
        <v>2</v>
      </c>
      <c r="D5818" s="132">
        <v>69.790000000000006</v>
      </c>
    </row>
    <row r="5819" spans="1:4" x14ac:dyDescent="0.25">
      <c r="A5819" s="131">
        <v>89290</v>
      </c>
      <c r="B5819" s="131" t="s">
        <v>21322</v>
      </c>
      <c r="C5819" s="131" t="s">
        <v>2</v>
      </c>
      <c r="D5819" s="132">
        <v>77.87</v>
      </c>
    </row>
    <row r="5820" spans="1:4" x14ac:dyDescent="0.25">
      <c r="A5820" s="131">
        <v>89291</v>
      </c>
      <c r="B5820" s="131" t="s">
        <v>21323</v>
      </c>
      <c r="C5820" s="131" t="s">
        <v>2</v>
      </c>
      <c r="D5820" s="132">
        <v>79.13</v>
      </c>
    </row>
    <row r="5821" spans="1:4" x14ac:dyDescent="0.25">
      <c r="A5821" s="131">
        <v>89298</v>
      </c>
      <c r="B5821" s="131" t="s">
        <v>21324</v>
      </c>
      <c r="C5821" s="131" t="s">
        <v>2</v>
      </c>
      <c r="D5821" s="132">
        <v>79.52</v>
      </c>
    </row>
    <row r="5822" spans="1:4" x14ac:dyDescent="0.25">
      <c r="A5822" s="131">
        <v>89299</v>
      </c>
      <c r="B5822" s="131" t="s">
        <v>21325</v>
      </c>
      <c r="C5822" s="131" t="s">
        <v>2</v>
      </c>
      <c r="D5822" s="132">
        <v>81.040000000000006</v>
      </c>
    </row>
    <row r="5823" spans="1:4" x14ac:dyDescent="0.25">
      <c r="A5823" s="131">
        <v>89306</v>
      </c>
      <c r="B5823" s="131" t="s">
        <v>21326</v>
      </c>
      <c r="C5823" s="131" t="s">
        <v>2</v>
      </c>
      <c r="D5823" s="132">
        <v>93.27</v>
      </c>
    </row>
    <row r="5824" spans="1:4" x14ac:dyDescent="0.25">
      <c r="A5824" s="131">
        <v>89307</v>
      </c>
      <c r="B5824" s="131" t="s">
        <v>21327</v>
      </c>
      <c r="C5824" s="131" t="s">
        <v>2</v>
      </c>
      <c r="D5824" s="132">
        <v>94.96</v>
      </c>
    </row>
    <row r="5825" spans="1:4" x14ac:dyDescent="0.25">
      <c r="A5825" s="131">
        <v>101157</v>
      </c>
      <c r="B5825" s="131" t="s">
        <v>5485</v>
      </c>
      <c r="C5825" s="131" t="s">
        <v>2</v>
      </c>
      <c r="D5825" s="132">
        <v>63.17</v>
      </c>
    </row>
    <row r="5826" spans="1:4" x14ac:dyDescent="0.25">
      <c r="A5826" s="131">
        <v>101158</v>
      </c>
      <c r="B5826" s="131" t="s">
        <v>5486</v>
      </c>
      <c r="C5826" s="131" t="s">
        <v>2</v>
      </c>
      <c r="D5826" s="132">
        <v>82.72</v>
      </c>
    </row>
    <row r="5827" spans="1:4" x14ac:dyDescent="0.25">
      <c r="A5827" s="131">
        <v>101162</v>
      </c>
      <c r="B5827" s="131" t="s">
        <v>3537</v>
      </c>
      <c r="C5827" s="131" t="s">
        <v>2</v>
      </c>
      <c r="D5827" s="132">
        <v>150.69999999999999</v>
      </c>
    </row>
    <row r="5828" spans="1:4" x14ac:dyDescent="0.25">
      <c r="A5828" s="131">
        <v>103316</v>
      </c>
      <c r="B5828" s="131" t="s">
        <v>5654</v>
      </c>
      <c r="C5828" s="131" t="s">
        <v>2</v>
      </c>
      <c r="D5828" s="132">
        <v>72.14</v>
      </c>
    </row>
    <row r="5829" spans="1:4" x14ac:dyDescent="0.25">
      <c r="A5829" s="131">
        <v>103317</v>
      </c>
      <c r="B5829" s="131" t="s">
        <v>5655</v>
      </c>
      <c r="C5829" s="131" t="s">
        <v>2</v>
      </c>
      <c r="D5829" s="132">
        <v>72.989999999999995</v>
      </c>
    </row>
    <row r="5830" spans="1:4" x14ac:dyDescent="0.25">
      <c r="A5830" s="131">
        <v>103318</v>
      </c>
      <c r="B5830" s="131" t="s">
        <v>5656</v>
      </c>
      <c r="C5830" s="131" t="s">
        <v>2</v>
      </c>
      <c r="D5830" s="132">
        <v>93.66</v>
      </c>
    </row>
    <row r="5831" spans="1:4" x14ac:dyDescent="0.25">
      <c r="A5831" s="131">
        <v>103319</v>
      </c>
      <c r="B5831" s="131" t="s">
        <v>5657</v>
      </c>
      <c r="C5831" s="131" t="s">
        <v>2</v>
      </c>
      <c r="D5831" s="132">
        <v>94.66</v>
      </c>
    </row>
    <row r="5832" spans="1:4" x14ac:dyDescent="0.25">
      <c r="A5832" s="131">
        <v>103320</v>
      </c>
      <c r="B5832" s="131" t="s">
        <v>5658</v>
      </c>
      <c r="C5832" s="131" t="s">
        <v>2</v>
      </c>
      <c r="D5832" s="132">
        <v>112.73</v>
      </c>
    </row>
    <row r="5833" spans="1:4" x14ac:dyDescent="0.25">
      <c r="A5833" s="131">
        <v>103321</v>
      </c>
      <c r="B5833" s="131" t="s">
        <v>5659</v>
      </c>
      <c r="C5833" s="131" t="s">
        <v>2</v>
      </c>
      <c r="D5833" s="132">
        <v>113.98</v>
      </c>
    </row>
    <row r="5834" spans="1:4" x14ac:dyDescent="0.25">
      <c r="A5834" s="131">
        <v>103336</v>
      </c>
      <c r="B5834" s="131" t="s">
        <v>5660</v>
      </c>
      <c r="C5834" s="131" t="s">
        <v>2</v>
      </c>
      <c r="D5834" s="132">
        <v>80.98</v>
      </c>
    </row>
    <row r="5835" spans="1:4" x14ac:dyDescent="0.25">
      <c r="A5835" s="131">
        <v>103337</v>
      </c>
      <c r="B5835" s="131" t="s">
        <v>5661</v>
      </c>
      <c r="C5835" s="131" t="s">
        <v>2</v>
      </c>
      <c r="D5835" s="132">
        <v>81.83</v>
      </c>
    </row>
    <row r="5836" spans="1:4" x14ac:dyDescent="0.25">
      <c r="A5836" s="131">
        <v>103338</v>
      </c>
      <c r="B5836" s="131" t="s">
        <v>5662</v>
      </c>
      <c r="C5836" s="131" t="s">
        <v>2</v>
      </c>
      <c r="D5836" s="132">
        <v>106.69</v>
      </c>
    </row>
    <row r="5837" spans="1:4" x14ac:dyDescent="0.25">
      <c r="A5837" s="131">
        <v>103339</v>
      </c>
      <c r="B5837" s="131" t="s">
        <v>5663</v>
      </c>
      <c r="C5837" s="131" t="s">
        <v>2</v>
      </c>
      <c r="D5837" s="132">
        <v>107.69</v>
      </c>
    </row>
    <row r="5838" spans="1:4" x14ac:dyDescent="0.25">
      <c r="A5838" s="131">
        <v>103340</v>
      </c>
      <c r="B5838" s="131" t="s">
        <v>5664</v>
      </c>
      <c r="C5838" s="131" t="s">
        <v>2</v>
      </c>
      <c r="D5838" s="132">
        <v>129.13999999999999</v>
      </c>
    </row>
    <row r="5839" spans="1:4" x14ac:dyDescent="0.25">
      <c r="A5839" s="131">
        <v>103341</v>
      </c>
      <c r="B5839" s="131" t="s">
        <v>5665</v>
      </c>
      <c r="C5839" s="131" t="s">
        <v>2</v>
      </c>
      <c r="D5839" s="132">
        <v>130.38999999999999</v>
      </c>
    </row>
    <row r="5840" spans="1:4" x14ac:dyDescent="0.25">
      <c r="A5840" s="131">
        <v>103342</v>
      </c>
      <c r="B5840" s="131" t="s">
        <v>5666</v>
      </c>
      <c r="C5840" s="131" t="s">
        <v>2</v>
      </c>
      <c r="D5840" s="132">
        <v>109.27</v>
      </c>
    </row>
    <row r="5841" spans="1:4" x14ac:dyDescent="0.25">
      <c r="A5841" s="131">
        <v>103343</v>
      </c>
      <c r="B5841" s="131" t="s">
        <v>5667</v>
      </c>
      <c r="C5841" s="131" t="s">
        <v>2</v>
      </c>
      <c r="D5841" s="132">
        <v>110.38</v>
      </c>
    </row>
    <row r="5842" spans="1:4" x14ac:dyDescent="0.25">
      <c r="A5842" s="131">
        <v>89453</v>
      </c>
      <c r="B5842" s="131" t="s">
        <v>16325</v>
      </c>
      <c r="C5842" s="131" t="s">
        <v>2</v>
      </c>
      <c r="D5842" s="132">
        <v>81.89</v>
      </c>
    </row>
    <row r="5843" spans="1:4" x14ac:dyDescent="0.25">
      <c r="A5843" s="131">
        <v>89455</v>
      </c>
      <c r="B5843" s="131" t="s">
        <v>16326</v>
      </c>
      <c r="C5843" s="131" t="s">
        <v>2</v>
      </c>
      <c r="D5843" s="132">
        <v>99.45</v>
      </c>
    </row>
    <row r="5844" spans="1:4" x14ac:dyDescent="0.25">
      <c r="A5844" s="131">
        <v>89462</v>
      </c>
      <c r="B5844" s="131" t="s">
        <v>16327</v>
      </c>
      <c r="C5844" s="131" t="s">
        <v>2</v>
      </c>
      <c r="D5844" s="132">
        <v>107.73</v>
      </c>
    </row>
    <row r="5845" spans="1:4" x14ac:dyDescent="0.25">
      <c r="A5845" s="131">
        <v>89464</v>
      </c>
      <c r="B5845" s="131" t="s">
        <v>28247</v>
      </c>
      <c r="C5845" s="131" t="s">
        <v>2</v>
      </c>
      <c r="D5845" s="132">
        <v>127.16</v>
      </c>
    </row>
    <row r="5846" spans="1:4" x14ac:dyDescent="0.25">
      <c r="A5846" s="131">
        <v>89470</v>
      </c>
      <c r="B5846" s="131" t="s">
        <v>16328</v>
      </c>
      <c r="C5846" s="131" t="s">
        <v>2</v>
      </c>
      <c r="D5846" s="132">
        <v>92.79</v>
      </c>
    </row>
    <row r="5847" spans="1:4" x14ac:dyDescent="0.25">
      <c r="A5847" s="131">
        <v>89472</v>
      </c>
      <c r="B5847" s="131" t="s">
        <v>16329</v>
      </c>
      <c r="C5847" s="131" t="s">
        <v>2</v>
      </c>
      <c r="D5847" s="132">
        <v>111.39</v>
      </c>
    </row>
    <row r="5848" spans="1:4" x14ac:dyDescent="0.25">
      <c r="A5848" s="131">
        <v>89478</v>
      </c>
      <c r="B5848" s="131" t="s">
        <v>16330</v>
      </c>
      <c r="C5848" s="131" t="s">
        <v>2</v>
      </c>
      <c r="D5848" s="132">
        <v>125.58</v>
      </c>
    </row>
    <row r="5849" spans="1:4" x14ac:dyDescent="0.25">
      <c r="A5849" s="131">
        <v>89480</v>
      </c>
      <c r="B5849" s="131" t="s">
        <v>16331</v>
      </c>
      <c r="C5849" s="131" t="s">
        <v>2</v>
      </c>
      <c r="D5849" s="132">
        <v>146.07</v>
      </c>
    </row>
    <row r="5850" spans="1:4" x14ac:dyDescent="0.25">
      <c r="A5850" s="131">
        <v>101161</v>
      </c>
      <c r="B5850" s="131" t="s">
        <v>3538</v>
      </c>
      <c r="C5850" s="131" t="s">
        <v>2</v>
      </c>
      <c r="D5850" s="132">
        <v>213.8</v>
      </c>
    </row>
    <row r="5851" spans="1:4" x14ac:dyDescent="0.25">
      <c r="A5851" s="131">
        <v>101163</v>
      </c>
      <c r="B5851" s="131" t="s">
        <v>3539</v>
      </c>
      <c r="C5851" s="131" t="s">
        <v>2</v>
      </c>
      <c r="D5851" s="132">
        <v>564.92999999999995</v>
      </c>
    </row>
    <row r="5852" spans="1:4" x14ac:dyDescent="0.25">
      <c r="A5852" s="131">
        <v>101164</v>
      </c>
      <c r="B5852" s="131" t="s">
        <v>3540</v>
      </c>
      <c r="C5852" s="131" t="s">
        <v>2</v>
      </c>
      <c r="D5852" s="132">
        <v>573.72</v>
      </c>
    </row>
    <row r="5853" spans="1:4" x14ac:dyDescent="0.25">
      <c r="A5853" s="131">
        <v>96358</v>
      </c>
      <c r="B5853" s="131" t="s">
        <v>28985</v>
      </c>
      <c r="C5853" s="131" t="s">
        <v>2</v>
      </c>
      <c r="D5853" s="132">
        <v>93.56</v>
      </c>
    </row>
    <row r="5854" spans="1:4" x14ac:dyDescent="0.25">
      <c r="A5854" s="131">
        <v>96359</v>
      </c>
      <c r="B5854" s="131" t="s">
        <v>28986</v>
      </c>
      <c r="C5854" s="131" t="s">
        <v>2</v>
      </c>
      <c r="D5854" s="132">
        <v>104.67</v>
      </c>
    </row>
    <row r="5855" spans="1:4" x14ac:dyDescent="0.25">
      <c r="A5855" s="131">
        <v>96360</v>
      </c>
      <c r="B5855" s="131" t="s">
        <v>28987</v>
      </c>
      <c r="C5855" s="131" t="s">
        <v>2</v>
      </c>
      <c r="D5855" s="132">
        <v>121.98</v>
      </c>
    </row>
    <row r="5856" spans="1:4" x14ac:dyDescent="0.25">
      <c r="A5856" s="131">
        <v>96361</v>
      </c>
      <c r="B5856" s="131" t="s">
        <v>28988</v>
      </c>
      <c r="C5856" s="131" t="s">
        <v>2</v>
      </c>
      <c r="D5856" s="132">
        <v>143.12</v>
      </c>
    </row>
    <row r="5857" spans="1:4" x14ac:dyDescent="0.25">
      <c r="A5857" s="131">
        <v>96362</v>
      </c>
      <c r="B5857" s="131" t="s">
        <v>28989</v>
      </c>
      <c r="C5857" s="131" t="s">
        <v>2</v>
      </c>
      <c r="D5857" s="132">
        <v>121.66</v>
      </c>
    </row>
    <row r="5858" spans="1:4" x14ac:dyDescent="0.25">
      <c r="A5858" s="131">
        <v>96363</v>
      </c>
      <c r="B5858" s="131" t="s">
        <v>28990</v>
      </c>
      <c r="C5858" s="131" t="s">
        <v>2</v>
      </c>
      <c r="D5858" s="132">
        <v>133.32</v>
      </c>
    </row>
    <row r="5859" spans="1:4" x14ac:dyDescent="0.25">
      <c r="A5859" s="131">
        <v>96364</v>
      </c>
      <c r="B5859" s="131" t="s">
        <v>28991</v>
      </c>
      <c r="C5859" s="131" t="s">
        <v>2</v>
      </c>
      <c r="D5859" s="132">
        <v>150.07</v>
      </c>
    </row>
    <row r="5860" spans="1:4" x14ac:dyDescent="0.25">
      <c r="A5860" s="131">
        <v>96365</v>
      </c>
      <c r="B5860" s="131" t="s">
        <v>28992</v>
      </c>
      <c r="C5860" s="131" t="s">
        <v>2</v>
      </c>
      <c r="D5860" s="132">
        <v>171.78</v>
      </c>
    </row>
    <row r="5861" spans="1:4" x14ac:dyDescent="0.25">
      <c r="A5861" s="131">
        <v>96366</v>
      </c>
      <c r="B5861" s="131" t="s">
        <v>28993</v>
      </c>
      <c r="C5861" s="131" t="s">
        <v>2</v>
      </c>
      <c r="D5861" s="132">
        <v>149.75</v>
      </c>
    </row>
    <row r="5862" spans="1:4" x14ac:dyDescent="0.25">
      <c r="A5862" s="131">
        <v>96367</v>
      </c>
      <c r="B5862" s="131" t="s">
        <v>28994</v>
      </c>
      <c r="C5862" s="131" t="s">
        <v>2</v>
      </c>
      <c r="D5862" s="132">
        <v>161.97</v>
      </c>
    </row>
    <row r="5863" spans="1:4" x14ac:dyDescent="0.25">
      <c r="A5863" s="131">
        <v>96368</v>
      </c>
      <c r="B5863" s="131" t="s">
        <v>28995</v>
      </c>
      <c r="C5863" s="131" t="s">
        <v>2</v>
      </c>
      <c r="D5863" s="132">
        <v>178.19</v>
      </c>
    </row>
    <row r="5864" spans="1:4" x14ac:dyDescent="0.25">
      <c r="A5864" s="131">
        <v>96369</v>
      </c>
      <c r="B5864" s="131" t="s">
        <v>28996</v>
      </c>
      <c r="C5864" s="131" t="s">
        <v>2</v>
      </c>
      <c r="D5864" s="132">
        <v>200.43</v>
      </c>
    </row>
    <row r="5865" spans="1:4" x14ac:dyDescent="0.25">
      <c r="A5865" s="131">
        <v>96370</v>
      </c>
      <c r="B5865" s="131" t="s">
        <v>28997</v>
      </c>
      <c r="C5865" s="131" t="s">
        <v>2</v>
      </c>
      <c r="D5865" s="132">
        <v>62.16</v>
      </c>
    </row>
    <row r="5866" spans="1:4" x14ac:dyDescent="0.25">
      <c r="A5866" s="131">
        <v>96371</v>
      </c>
      <c r="B5866" s="131" t="s">
        <v>28998</v>
      </c>
      <c r="C5866" s="131" t="s">
        <v>2</v>
      </c>
      <c r="D5866" s="132">
        <v>72.7</v>
      </c>
    </row>
    <row r="5867" spans="1:4" x14ac:dyDescent="0.25">
      <c r="A5867" s="131">
        <v>96373</v>
      </c>
      <c r="B5867" s="131" t="s">
        <v>28999</v>
      </c>
      <c r="C5867" s="131" t="s">
        <v>3</v>
      </c>
      <c r="D5867" s="132">
        <v>11.7</v>
      </c>
    </row>
    <row r="5868" spans="1:4" x14ac:dyDescent="0.25">
      <c r="A5868" s="131">
        <v>96374</v>
      </c>
      <c r="B5868" s="131" t="s">
        <v>29000</v>
      </c>
      <c r="C5868" s="131" t="s">
        <v>3</v>
      </c>
      <c r="D5868" s="132">
        <v>41.5</v>
      </c>
    </row>
    <row r="5869" spans="1:4" x14ac:dyDescent="0.25">
      <c r="A5869" s="131">
        <v>102235</v>
      </c>
      <c r="B5869" s="131" t="s">
        <v>28025</v>
      </c>
      <c r="C5869" s="131" t="s">
        <v>2</v>
      </c>
      <c r="D5869" s="132">
        <v>317.08999999999997</v>
      </c>
    </row>
    <row r="5870" spans="1:4" x14ac:dyDescent="0.25">
      <c r="A5870" s="131">
        <v>102253</v>
      </c>
      <c r="B5870" s="131" t="s">
        <v>4777</v>
      </c>
      <c r="C5870" s="131" t="s">
        <v>2</v>
      </c>
      <c r="D5870" s="132">
        <v>656.55</v>
      </c>
    </row>
    <row r="5871" spans="1:4" x14ac:dyDescent="0.25">
      <c r="A5871" s="131">
        <v>102254</v>
      </c>
      <c r="B5871" s="131" t="s">
        <v>4778</v>
      </c>
      <c r="C5871" s="131" t="s">
        <v>2</v>
      </c>
      <c r="D5871" s="132">
        <v>613.49</v>
      </c>
    </row>
    <row r="5872" spans="1:4" x14ac:dyDescent="0.25">
      <c r="A5872" s="131">
        <v>102255</v>
      </c>
      <c r="B5872" s="131" t="s">
        <v>4779</v>
      </c>
      <c r="C5872" s="131" t="s">
        <v>2</v>
      </c>
      <c r="D5872" s="132">
        <v>702.24</v>
      </c>
    </row>
    <row r="5873" spans="1:4" x14ac:dyDescent="0.25">
      <c r="A5873" s="131">
        <v>102256</v>
      </c>
      <c r="B5873" s="131" t="s">
        <v>4780</v>
      </c>
      <c r="C5873" s="131" t="s">
        <v>2</v>
      </c>
      <c r="D5873" s="132">
        <v>661.23</v>
      </c>
    </row>
    <row r="5874" spans="1:4" x14ac:dyDescent="0.25">
      <c r="A5874" s="131">
        <v>102257</v>
      </c>
      <c r="B5874" s="131" t="s">
        <v>4781</v>
      </c>
      <c r="C5874" s="131" t="s">
        <v>2</v>
      </c>
      <c r="D5874" s="132">
        <v>334</v>
      </c>
    </row>
    <row r="5875" spans="1:4" x14ac:dyDescent="0.25">
      <c r="A5875" s="131">
        <v>102258</v>
      </c>
      <c r="B5875" s="131" t="s">
        <v>4782</v>
      </c>
      <c r="C5875" s="131" t="s">
        <v>2</v>
      </c>
      <c r="D5875" s="132">
        <v>386.72</v>
      </c>
    </row>
    <row r="5876" spans="1:4" x14ac:dyDescent="0.25">
      <c r="A5876" s="131">
        <v>104718</v>
      </c>
      <c r="B5876" s="131" t="s">
        <v>29001</v>
      </c>
      <c r="C5876" s="131" t="s">
        <v>2</v>
      </c>
      <c r="D5876" s="132">
        <v>124.49</v>
      </c>
    </row>
    <row r="5877" spans="1:4" x14ac:dyDescent="0.25">
      <c r="A5877" s="131">
        <v>104719</v>
      </c>
      <c r="B5877" s="131" t="s">
        <v>29002</v>
      </c>
      <c r="C5877" s="131" t="s">
        <v>2</v>
      </c>
      <c r="D5877" s="132">
        <v>179.86</v>
      </c>
    </row>
    <row r="5878" spans="1:4" x14ac:dyDescent="0.25">
      <c r="A5878" s="131">
        <v>104720</v>
      </c>
      <c r="B5878" s="131" t="s">
        <v>29003</v>
      </c>
      <c r="C5878" s="131" t="s">
        <v>2</v>
      </c>
      <c r="D5878" s="132">
        <v>154.24</v>
      </c>
    </row>
    <row r="5879" spans="1:4" x14ac:dyDescent="0.25">
      <c r="A5879" s="131">
        <v>104721</v>
      </c>
      <c r="B5879" s="131" t="s">
        <v>29004</v>
      </c>
      <c r="C5879" s="131" t="s">
        <v>2</v>
      </c>
      <c r="D5879" s="132">
        <v>209.61</v>
      </c>
    </row>
    <row r="5880" spans="1:4" x14ac:dyDescent="0.25">
      <c r="A5880" s="131">
        <v>104722</v>
      </c>
      <c r="B5880" s="131" t="s">
        <v>29005</v>
      </c>
      <c r="C5880" s="131" t="s">
        <v>2</v>
      </c>
      <c r="D5880" s="132">
        <v>183.99</v>
      </c>
    </row>
    <row r="5881" spans="1:4" x14ac:dyDescent="0.25">
      <c r="A5881" s="131">
        <v>104723</v>
      </c>
      <c r="B5881" s="131" t="s">
        <v>29006</v>
      </c>
      <c r="C5881" s="131" t="s">
        <v>2</v>
      </c>
      <c r="D5881" s="132">
        <v>239.37</v>
      </c>
    </row>
    <row r="5882" spans="1:4" x14ac:dyDescent="0.25">
      <c r="A5882" s="131">
        <v>104724</v>
      </c>
      <c r="B5882" s="131" t="s">
        <v>29007</v>
      </c>
      <c r="C5882" s="131" t="s">
        <v>2</v>
      </c>
      <c r="D5882" s="132">
        <v>91.4</v>
      </c>
    </row>
    <row r="5883" spans="1:4" x14ac:dyDescent="0.25">
      <c r="A5883" s="131">
        <v>101154</v>
      </c>
      <c r="B5883" s="131" t="s">
        <v>3541</v>
      </c>
      <c r="C5883" s="131" t="s">
        <v>2</v>
      </c>
      <c r="D5883" s="132">
        <v>121.99</v>
      </c>
    </row>
    <row r="5884" spans="1:4" x14ac:dyDescent="0.25">
      <c r="A5884" s="131">
        <v>101155</v>
      </c>
      <c r="B5884" s="131" t="s">
        <v>3542</v>
      </c>
      <c r="C5884" s="131" t="s">
        <v>2</v>
      </c>
      <c r="D5884" s="132">
        <v>171.26</v>
      </c>
    </row>
    <row r="5885" spans="1:4" x14ac:dyDescent="0.25">
      <c r="A5885" s="131">
        <v>101156</v>
      </c>
      <c r="B5885" s="131" t="s">
        <v>3543</v>
      </c>
      <c r="C5885" s="131" t="s">
        <v>2</v>
      </c>
      <c r="D5885" s="132">
        <v>251.56</v>
      </c>
    </row>
    <row r="5886" spans="1:4" x14ac:dyDescent="0.25">
      <c r="A5886" s="131">
        <v>101814</v>
      </c>
      <c r="B5886" s="131" t="s">
        <v>4886</v>
      </c>
      <c r="C5886" s="131" t="s">
        <v>2</v>
      </c>
      <c r="D5886" s="132">
        <v>44.28</v>
      </c>
    </row>
    <row r="5887" spans="1:4" x14ac:dyDescent="0.25">
      <c r="A5887" s="131">
        <v>101816</v>
      </c>
      <c r="B5887" s="131" t="s">
        <v>4887</v>
      </c>
      <c r="C5887" s="131" t="s">
        <v>2</v>
      </c>
      <c r="D5887" s="132">
        <v>68.05</v>
      </c>
    </row>
    <row r="5888" spans="1:4" x14ac:dyDescent="0.25">
      <c r="A5888" s="131">
        <v>101817</v>
      </c>
      <c r="B5888" s="131" t="s">
        <v>4888</v>
      </c>
      <c r="C5888" s="131" t="s">
        <v>2</v>
      </c>
      <c r="D5888" s="132">
        <v>47.7</v>
      </c>
    </row>
    <row r="5889" spans="1:4" x14ac:dyDescent="0.25">
      <c r="A5889" s="131">
        <v>101819</v>
      </c>
      <c r="B5889" s="131" t="s">
        <v>4889</v>
      </c>
      <c r="C5889" s="131" t="s">
        <v>2</v>
      </c>
      <c r="D5889" s="132">
        <v>60.92</v>
      </c>
    </row>
    <row r="5890" spans="1:4" x14ac:dyDescent="0.25">
      <c r="A5890" s="131">
        <v>101820</v>
      </c>
      <c r="B5890" s="131" t="s">
        <v>4890</v>
      </c>
      <c r="C5890" s="131" t="s">
        <v>2</v>
      </c>
      <c r="D5890" s="132">
        <v>38.76</v>
      </c>
    </row>
    <row r="5891" spans="1:4" x14ac:dyDescent="0.25">
      <c r="A5891" s="131">
        <v>101822</v>
      </c>
      <c r="B5891" s="131" t="s">
        <v>4891</v>
      </c>
      <c r="C5891" s="131" t="s">
        <v>39</v>
      </c>
      <c r="D5891" s="132">
        <v>121</v>
      </c>
    </row>
    <row r="5892" spans="1:4" x14ac:dyDescent="0.25">
      <c r="A5892" s="131">
        <v>101823</v>
      </c>
      <c r="B5892" s="131" t="s">
        <v>4892</v>
      </c>
      <c r="C5892" s="131" t="s">
        <v>39</v>
      </c>
      <c r="D5892" s="132">
        <v>157.61000000000001</v>
      </c>
    </row>
    <row r="5893" spans="1:4" x14ac:dyDescent="0.25">
      <c r="A5893" s="131">
        <v>101824</v>
      </c>
      <c r="B5893" s="131" t="s">
        <v>4893</v>
      </c>
      <c r="C5893" s="131" t="s">
        <v>39</v>
      </c>
      <c r="D5893" s="132">
        <v>191.69</v>
      </c>
    </row>
    <row r="5894" spans="1:4" x14ac:dyDescent="0.25">
      <c r="A5894" s="131">
        <v>101825</v>
      </c>
      <c r="B5894" s="131" t="s">
        <v>4894</v>
      </c>
      <c r="C5894" s="131" t="s">
        <v>39</v>
      </c>
      <c r="D5894" s="132">
        <v>224.86</v>
      </c>
    </row>
    <row r="5895" spans="1:4" x14ac:dyDescent="0.25">
      <c r="A5895" s="131">
        <v>101826</v>
      </c>
      <c r="B5895" s="131" t="s">
        <v>4895</v>
      </c>
      <c r="C5895" s="131" t="s">
        <v>39</v>
      </c>
      <c r="D5895" s="132">
        <v>257.58999999999997</v>
      </c>
    </row>
    <row r="5896" spans="1:4" x14ac:dyDescent="0.25">
      <c r="A5896" s="131">
        <v>101827</v>
      </c>
      <c r="B5896" s="131" t="s">
        <v>4896</v>
      </c>
      <c r="C5896" s="131" t="s">
        <v>39</v>
      </c>
      <c r="D5896" s="132">
        <v>219.34</v>
      </c>
    </row>
    <row r="5897" spans="1:4" x14ac:dyDescent="0.25">
      <c r="A5897" s="131">
        <v>101828</v>
      </c>
      <c r="B5897" s="131" t="s">
        <v>4897</v>
      </c>
      <c r="C5897" s="131" t="s">
        <v>39</v>
      </c>
      <c r="D5897" s="132">
        <v>202.96</v>
      </c>
    </row>
    <row r="5898" spans="1:4" x14ac:dyDescent="0.25">
      <c r="A5898" s="131">
        <v>101829</v>
      </c>
      <c r="B5898" s="131" t="s">
        <v>5525</v>
      </c>
      <c r="C5898" s="131" t="s">
        <v>39</v>
      </c>
      <c r="D5898" s="132">
        <v>286.10000000000002</v>
      </c>
    </row>
    <row r="5899" spans="1:4" x14ac:dyDescent="0.25">
      <c r="A5899" s="131">
        <v>101830</v>
      </c>
      <c r="B5899" s="131" t="s">
        <v>5526</v>
      </c>
      <c r="C5899" s="131" t="s">
        <v>39</v>
      </c>
      <c r="D5899" s="132">
        <v>317.3</v>
      </c>
    </row>
    <row r="5900" spans="1:4" x14ac:dyDescent="0.25">
      <c r="A5900" s="131">
        <v>101831</v>
      </c>
      <c r="B5900" s="131" t="s">
        <v>5527</v>
      </c>
      <c r="C5900" s="131" t="s">
        <v>39</v>
      </c>
      <c r="D5900" s="132">
        <v>348.07</v>
      </c>
    </row>
    <row r="5901" spans="1:4" x14ac:dyDescent="0.25">
      <c r="A5901" s="131">
        <v>101832</v>
      </c>
      <c r="B5901" s="131" t="s">
        <v>4898</v>
      </c>
      <c r="C5901" s="131" t="s">
        <v>39</v>
      </c>
      <c r="D5901" s="132">
        <v>270.37</v>
      </c>
    </row>
    <row r="5902" spans="1:4" x14ac:dyDescent="0.25">
      <c r="A5902" s="131">
        <v>101833</v>
      </c>
      <c r="B5902" s="131" t="s">
        <v>4899</v>
      </c>
      <c r="C5902" s="131" t="s">
        <v>39</v>
      </c>
      <c r="D5902" s="132">
        <v>301.89</v>
      </c>
    </row>
    <row r="5903" spans="1:4" x14ac:dyDescent="0.25">
      <c r="A5903" s="131">
        <v>101834</v>
      </c>
      <c r="B5903" s="131" t="s">
        <v>4900</v>
      </c>
      <c r="C5903" s="131" t="s">
        <v>39</v>
      </c>
      <c r="D5903" s="132">
        <v>332.99</v>
      </c>
    </row>
    <row r="5904" spans="1:4" x14ac:dyDescent="0.25">
      <c r="A5904" s="131">
        <v>101835</v>
      </c>
      <c r="B5904" s="131" t="s">
        <v>4901</v>
      </c>
      <c r="C5904" s="131" t="s">
        <v>39</v>
      </c>
      <c r="D5904" s="132">
        <v>309.25</v>
      </c>
    </row>
    <row r="5905" spans="1:4" x14ac:dyDescent="0.25">
      <c r="A5905" s="131">
        <v>101836</v>
      </c>
      <c r="B5905" s="131" t="s">
        <v>4902</v>
      </c>
      <c r="C5905" s="131" t="s">
        <v>39</v>
      </c>
      <c r="D5905" s="132">
        <v>27.37</v>
      </c>
    </row>
    <row r="5906" spans="1:4" x14ac:dyDescent="0.25">
      <c r="A5906" s="131">
        <v>101837</v>
      </c>
      <c r="B5906" s="131" t="s">
        <v>4903</v>
      </c>
      <c r="C5906" s="131" t="s">
        <v>39</v>
      </c>
      <c r="D5906" s="132">
        <v>63.98</v>
      </c>
    </row>
    <row r="5907" spans="1:4" x14ac:dyDescent="0.25">
      <c r="A5907" s="131">
        <v>101838</v>
      </c>
      <c r="B5907" s="131" t="s">
        <v>4904</v>
      </c>
      <c r="C5907" s="131" t="s">
        <v>39</v>
      </c>
      <c r="D5907" s="132">
        <v>98.06</v>
      </c>
    </row>
    <row r="5908" spans="1:4" x14ac:dyDescent="0.25">
      <c r="A5908" s="131">
        <v>101839</v>
      </c>
      <c r="B5908" s="131" t="s">
        <v>4905</v>
      </c>
      <c r="C5908" s="131" t="s">
        <v>39</v>
      </c>
      <c r="D5908" s="132">
        <v>131.22999999999999</v>
      </c>
    </row>
    <row r="5909" spans="1:4" x14ac:dyDescent="0.25">
      <c r="A5909" s="131">
        <v>101840</v>
      </c>
      <c r="B5909" s="131" t="s">
        <v>4906</v>
      </c>
      <c r="C5909" s="131" t="s">
        <v>39</v>
      </c>
      <c r="D5909" s="132">
        <v>218.75</v>
      </c>
    </row>
    <row r="5910" spans="1:4" x14ac:dyDescent="0.25">
      <c r="A5910" s="131">
        <v>101841</v>
      </c>
      <c r="B5910" s="131" t="s">
        <v>4907</v>
      </c>
      <c r="C5910" s="131" t="s">
        <v>39</v>
      </c>
      <c r="D5910" s="132">
        <v>125.71</v>
      </c>
    </row>
    <row r="5911" spans="1:4" x14ac:dyDescent="0.25">
      <c r="A5911" s="131">
        <v>101842</v>
      </c>
      <c r="B5911" s="131" t="s">
        <v>4908</v>
      </c>
      <c r="C5911" s="131" t="s">
        <v>39</v>
      </c>
      <c r="D5911" s="132">
        <v>109.33</v>
      </c>
    </row>
    <row r="5912" spans="1:4" x14ac:dyDescent="0.25">
      <c r="A5912" s="131">
        <v>101843</v>
      </c>
      <c r="B5912" s="131" t="s">
        <v>5528</v>
      </c>
      <c r="C5912" s="131" t="s">
        <v>39</v>
      </c>
      <c r="D5912" s="132">
        <v>192.47</v>
      </c>
    </row>
    <row r="5913" spans="1:4" x14ac:dyDescent="0.25">
      <c r="A5913" s="131">
        <v>101844</v>
      </c>
      <c r="B5913" s="131" t="s">
        <v>5529</v>
      </c>
      <c r="C5913" s="131" t="s">
        <v>39</v>
      </c>
      <c r="D5913" s="132">
        <v>223.67</v>
      </c>
    </row>
    <row r="5914" spans="1:4" x14ac:dyDescent="0.25">
      <c r="A5914" s="131">
        <v>101845</v>
      </c>
      <c r="B5914" s="131" t="s">
        <v>5530</v>
      </c>
      <c r="C5914" s="131" t="s">
        <v>39</v>
      </c>
      <c r="D5914" s="132">
        <v>254.44</v>
      </c>
    </row>
    <row r="5915" spans="1:4" x14ac:dyDescent="0.25">
      <c r="A5915" s="131">
        <v>101846</v>
      </c>
      <c r="B5915" s="131" t="s">
        <v>4909</v>
      </c>
      <c r="C5915" s="131" t="s">
        <v>39</v>
      </c>
      <c r="D5915" s="132">
        <v>176.74</v>
      </c>
    </row>
    <row r="5916" spans="1:4" x14ac:dyDescent="0.25">
      <c r="A5916" s="131">
        <v>101847</v>
      </c>
      <c r="B5916" s="131" t="s">
        <v>4910</v>
      </c>
      <c r="C5916" s="131" t="s">
        <v>39</v>
      </c>
      <c r="D5916" s="132">
        <v>208.26</v>
      </c>
    </row>
    <row r="5917" spans="1:4" x14ac:dyDescent="0.25">
      <c r="A5917" s="131">
        <v>101848</v>
      </c>
      <c r="B5917" s="131" t="s">
        <v>4911</v>
      </c>
      <c r="C5917" s="131" t="s">
        <v>39</v>
      </c>
      <c r="D5917" s="132">
        <v>239.36</v>
      </c>
    </row>
    <row r="5918" spans="1:4" x14ac:dyDescent="0.25">
      <c r="A5918" s="131">
        <v>101849</v>
      </c>
      <c r="B5918" s="131" t="s">
        <v>4912</v>
      </c>
      <c r="C5918" s="131" t="s">
        <v>39</v>
      </c>
      <c r="D5918" s="132">
        <v>215.62</v>
      </c>
    </row>
    <row r="5919" spans="1:4" x14ac:dyDescent="0.25">
      <c r="A5919" s="131">
        <v>101850</v>
      </c>
      <c r="B5919" s="131" t="s">
        <v>4913</v>
      </c>
      <c r="C5919" s="131" t="s">
        <v>2</v>
      </c>
      <c r="D5919" s="132">
        <v>55.73</v>
      </c>
    </row>
    <row r="5920" spans="1:4" x14ac:dyDescent="0.25">
      <c r="A5920" s="131">
        <v>101852</v>
      </c>
      <c r="B5920" s="131" t="s">
        <v>4914</v>
      </c>
      <c r="C5920" s="131" t="s">
        <v>2</v>
      </c>
      <c r="D5920" s="132">
        <v>69.260000000000005</v>
      </c>
    </row>
    <row r="5921" spans="1:4" x14ac:dyDescent="0.25">
      <c r="A5921" s="131">
        <v>101853</v>
      </c>
      <c r="B5921" s="131" t="s">
        <v>4915</v>
      </c>
      <c r="C5921" s="131" t="s">
        <v>2</v>
      </c>
      <c r="D5921" s="132">
        <v>50.64</v>
      </c>
    </row>
    <row r="5922" spans="1:4" x14ac:dyDescent="0.25">
      <c r="A5922" s="131">
        <v>101855</v>
      </c>
      <c r="B5922" s="131" t="s">
        <v>4916</v>
      </c>
      <c r="C5922" s="131" t="s">
        <v>2</v>
      </c>
      <c r="D5922" s="132">
        <v>74.64</v>
      </c>
    </row>
    <row r="5923" spans="1:4" x14ac:dyDescent="0.25">
      <c r="A5923" s="131">
        <v>101856</v>
      </c>
      <c r="B5923" s="131" t="s">
        <v>4917</v>
      </c>
      <c r="C5923" s="131" t="s">
        <v>2</v>
      </c>
      <c r="D5923" s="132">
        <v>24.25</v>
      </c>
    </row>
    <row r="5924" spans="1:4" x14ac:dyDescent="0.25">
      <c r="A5924" s="131">
        <v>101857</v>
      </c>
      <c r="B5924" s="131" t="s">
        <v>4918</v>
      </c>
      <c r="C5924" s="131" t="s">
        <v>2</v>
      </c>
      <c r="D5924" s="132">
        <v>29.96</v>
      </c>
    </row>
    <row r="5925" spans="1:4" x14ac:dyDescent="0.25">
      <c r="A5925" s="131">
        <v>101858</v>
      </c>
      <c r="B5925" s="131" t="s">
        <v>4919</v>
      </c>
      <c r="C5925" s="131" t="s">
        <v>2</v>
      </c>
      <c r="D5925" s="132">
        <v>24.73</v>
      </c>
    </row>
    <row r="5926" spans="1:4" x14ac:dyDescent="0.25">
      <c r="A5926" s="131">
        <v>101859</v>
      </c>
      <c r="B5926" s="131" t="s">
        <v>4920</v>
      </c>
      <c r="C5926" s="131" t="s">
        <v>2</v>
      </c>
      <c r="D5926" s="132">
        <v>27.18</v>
      </c>
    </row>
    <row r="5927" spans="1:4" x14ac:dyDescent="0.25">
      <c r="A5927" s="131">
        <v>101860</v>
      </c>
      <c r="B5927" s="131" t="s">
        <v>4921</v>
      </c>
      <c r="C5927" s="131" t="s">
        <v>2</v>
      </c>
      <c r="D5927" s="132">
        <v>31.05</v>
      </c>
    </row>
    <row r="5928" spans="1:4" x14ac:dyDescent="0.25">
      <c r="A5928" s="131">
        <v>101861</v>
      </c>
      <c r="B5928" s="131" t="s">
        <v>4922</v>
      </c>
      <c r="C5928" s="131" t="s">
        <v>2</v>
      </c>
      <c r="D5928" s="132">
        <v>29.13</v>
      </c>
    </row>
    <row r="5929" spans="1:4" x14ac:dyDescent="0.25">
      <c r="A5929" s="131">
        <v>101862</v>
      </c>
      <c r="B5929" s="131" t="s">
        <v>4923</v>
      </c>
      <c r="C5929" s="131" t="s">
        <v>2</v>
      </c>
      <c r="D5929" s="132">
        <v>31.63</v>
      </c>
    </row>
    <row r="5930" spans="1:4" x14ac:dyDescent="0.25">
      <c r="A5930" s="131">
        <v>101863</v>
      </c>
      <c r="B5930" s="131" t="s">
        <v>4924</v>
      </c>
      <c r="C5930" s="131" t="s">
        <v>2</v>
      </c>
      <c r="D5930" s="132">
        <v>25.07</v>
      </c>
    </row>
    <row r="5931" spans="1:4" x14ac:dyDescent="0.25">
      <c r="A5931" s="131">
        <v>101864</v>
      </c>
      <c r="B5931" s="131" t="s">
        <v>4925</v>
      </c>
      <c r="C5931" s="131" t="s">
        <v>2</v>
      </c>
      <c r="D5931" s="132">
        <v>28.93</v>
      </c>
    </row>
    <row r="5932" spans="1:4" x14ac:dyDescent="0.25">
      <c r="A5932" s="131">
        <v>101865</v>
      </c>
      <c r="B5932" s="131" t="s">
        <v>4926</v>
      </c>
      <c r="C5932" s="131" t="s">
        <v>2</v>
      </c>
      <c r="D5932" s="132">
        <v>32.79</v>
      </c>
    </row>
    <row r="5933" spans="1:4" x14ac:dyDescent="0.25">
      <c r="A5933" s="131">
        <v>101866</v>
      </c>
      <c r="B5933" s="131" t="s">
        <v>4927</v>
      </c>
      <c r="C5933" s="131" t="s">
        <v>2</v>
      </c>
      <c r="D5933" s="132">
        <v>29.32</v>
      </c>
    </row>
    <row r="5934" spans="1:4" x14ac:dyDescent="0.25">
      <c r="A5934" s="131">
        <v>101867</v>
      </c>
      <c r="B5934" s="131" t="s">
        <v>4928</v>
      </c>
      <c r="C5934" s="131" t="s">
        <v>2</v>
      </c>
      <c r="D5934" s="132">
        <v>33.17</v>
      </c>
    </row>
    <row r="5935" spans="1:4" x14ac:dyDescent="0.25">
      <c r="A5935" s="131">
        <v>101868</v>
      </c>
      <c r="B5935" s="131" t="s">
        <v>4929</v>
      </c>
      <c r="C5935" s="131" t="s">
        <v>2</v>
      </c>
      <c r="D5935" s="132">
        <v>26.62</v>
      </c>
    </row>
    <row r="5936" spans="1:4" x14ac:dyDescent="0.25">
      <c r="A5936" s="131">
        <v>101869</v>
      </c>
      <c r="B5936" s="131" t="s">
        <v>4930</v>
      </c>
      <c r="C5936" s="131" t="s">
        <v>2</v>
      </c>
      <c r="D5936" s="132">
        <v>30.49</v>
      </c>
    </row>
    <row r="5937" spans="1:4" x14ac:dyDescent="0.25">
      <c r="A5937" s="131">
        <v>101870</v>
      </c>
      <c r="B5937" s="131" t="s">
        <v>4931</v>
      </c>
      <c r="C5937" s="131" t="s">
        <v>2</v>
      </c>
      <c r="D5937" s="132">
        <v>34.340000000000003</v>
      </c>
    </row>
    <row r="5938" spans="1:4" x14ac:dyDescent="0.25">
      <c r="A5938" s="131">
        <v>102098</v>
      </c>
      <c r="B5938" s="131" t="s">
        <v>4932</v>
      </c>
      <c r="C5938" s="131" t="s">
        <v>39</v>
      </c>
      <c r="D5938" s="133">
        <v>2385.7600000000002</v>
      </c>
    </row>
    <row r="5939" spans="1:4" x14ac:dyDescent="0.25">
      <c r="A5939" s="131">
        <v>102988</v>
      </c>
      <c r="B5939" s="131" t="s">
        <v>5383</v>
      </c>
      <c r="C5939" s="131" t="s">
        <v>2</v>
      </c>
      <c r="D5939" s="132">
        <v>51.59</v>
      </c>
    </row>
    <row r="5940" spans="1:4" x14ac:dyDescent="0.25">
      <c r="A5940" s="131">
        <v>100576</v>
      </c>
      <c r="B5940" s="131" t="s">
        <v>2006</v>
      </c>
      <c r="C5940" s="131" t="s">
        <v>2</v>
      </c>
      <c r="D5940" s="132">
        <v>2.5299999999999998</v>
      </c>
    </row>
    <row r="5941" spans="1:4" x14ac:dyDescent="0.25">
      <c r="A5941" s="131">
        <v>100577</v>
      </c>
      <c r="B5941" s="131" t="s">
        <v>2007</v>
      </c>
      <c r="C5941" s="131" t="s">
        <v>2</v>
      </c>
      <c r="D5941" s="132">
        <v>1.22</v>
      </c>
    </row>
    <row r="5942" spans="1:4" x14ac:dyDescent="0.25">
      <c r="A5942" s="131">
        <v>96388</v>
      </c>
      <c r="B5942" s="131" t="s">
        <v>2008</v>
      </c>
      <c r="C5942" s="131" t="s">
        <v>39</v>
      </c>
      <c r="D5942" s="132">
        <v>12.24</v>
      </c>
    </row>
    <row r="5943" spans="1:4" x14ac:dyDescent="0.25">
      <c r="A5943" s="131">
        <v>96389</v>
      </c>
      <c r="B5943" s="131" t="s">
        <v>3473</v>
      </c>
      <c r="C5943" s="131" t="s">
        <v>39</v>
      </c>
      <c r="D5943" s="132">
        <v>53.8</v>
      </c>
    </row>
    <row r="5944" spans="1:4" x14ac:dyDescent="0.25">
      <c r="A5944" s="131">
        <v>96390</v>
      </c>
      <c r="B5944" s="131" t="s">
        <v>3474</v>
      </c>
      <c r="C5944" s="131" t="s">
        <v>39</v>
      </c>
      <c r="D5944" s="132">
        <v>85.97</v>
      </c>
    </row>
    <row r="5945" spans="1:4" x14ac:dyDescent="0.25">
      <c r="A5945" s="131">
        <v>96391</v>
      </c>
      <c r="B5945" s="131" t="s">
        <v>2009</v>
      </c>
      <c r="C5945" s="131" t="s">
        <v>39</v>
      </c>
      <c r="D5945" s="132">
        <v>120.09</v>
      </c>
    </row>
    <row r="5946" spans="1:4" x14ac:dyDescent="0.25">
      <c r="A5946" s="131">
        <v>96392</v>
      </c>
      <c r="B5946" s="131" t="s">
        <v>2010</v>
      </c>
      <c r="C5946" s="131" t="s">
        <v>39</v>
      </c>
      <c r="D5946" s="132">
        <v>152.82</v>
      </c>
    </row>
    <row r="5947" spans="1:4" x14ac:dyDescent="0.25">
      <c r="A5947" s="131">
        <v>96396</v>
      </c>
      <c r="B5947" s="131" t="s">
        <v>2011</v>
      </c>
      <c r="C5947" s="131" t="s">
        <v>39</v>
      </c>
      <c r="D5947" s="132">
        <v>201.9</v>
      </c>
    </row>
    <row r="5948" spans="1:4" x14ac:dyDescent="0.25">
      <c r="A5948" s="131">
        <v>96397</v>
      </c>
      <c r="B5948" s="131" t="s">
        <v>2012</v>
      </c>
      <c r="C5948" s="131" t="s">
        <v>39</v>
      </c>
      <c r="D5948" s="132">
        <v>266.76</v>
      </c>
    </row>
    <row r="5949" spans="1:4" x14ac:dyDescent="0.25">
      <c r="A5949" s="131">
        <v>96398</v>
      </c>
      <c r="B5949" s="131" t="s">
        <v>2013</v>
      </c>
      <c r="C5949" s="131" t="s">
        <v>39</v>
      </c>
      <c r="D5949" s="132">
        <v>353.17</v>
      </c>
    </row>
    <row r="5950" spans="1:4" x14ac:dyDescent="0.25">
      <c r="A5950" s="131">
        <v>96399</v>
      </c>
      <c r="B5950" s="131" t="s">
        <v>3475</v>
      </c>
      <c r="C5950" s="131" t="s">
        <v>39</v>
      </c>
      <c r="D5950" s="132">
        <v>138.47999999999999</v>
      </c>
    </row>
    <row r="5951" spans="1:4" x14ac:dyDescent="0.25">
      <c r="A5951" s="131">
        <v>96400</v>
      </c>
      <c r="B5951" s="131" t="s">
        <v>2014</v>
      </c>
      <c r="C5951" s="131" t="s">
        <v>39</v>
      </c>
      <c r="D5951" s="132">
        <v>180.4</v>
      </c>
    </row>
    <row r="5952" spans="1:4" x14ac:dyDescent="0.25">
      <c r="A5952" s="131">
        <v>100564</v>
      </c>
      <c r="B5952" s="131" t="s">
        <v>2015</v>
      </c>
      <c r="C5952" s="131" t="s">
        <v>39</v>
      </c>
      <c r="D5952" s="132">
        <v>121.74</v>
      </c>
    </row>
    <row r="5953" spans="1:4" x14ac:dyDescent="0.25">
      <c r="A5953" s="131">
        <v>100565</v>
      </c>
      <c r="B5953" s="131" t="s">
        <v>2016</v>
      </c>
      <c r="C5953" s="131" t="s">
        <v>39</v>
      </c>
      <c r="D5953" s="132">
        <v>105.41</v>
      </c>
    </row>
    <row r="5954" spans="1:4" x14ac:dyDescent="0.25">
      <c r="A5954" s="131">
        <v>100566</v>
      </c>
      <c r="B5954" s="131" t="s">
        <v>2017</v>
      </c>
      <c r="C5954" s="131" t="s">
        <v>39</v>
      </c>
      <c r="D5954" s="132">
        <v>188.5</v>
      </c>
    </row>
    <row r="5955" spans="1:4" x14ac:dyDescent="0.25">
      <c r="A5955" s="131">
        <v>100567</v>
      </c>
      <c r="B5955" s="131" t="s">
        <v>2018</v>
      </c>
      <c r="C5955" s="131" t="s">
        <v>39</v>
      </c>
      <c r="D5955" s="132">
        <v>219.76</v>
      </c>
    </row>
    <row r="5956" spans="1:4" x14ac:dyDescent="0.25">
      <c r="A5956" s="131">
        <v>100568</v>
      </c>
      <c r="B5956" s="131" t="s">
        <v>2019</v>
      </c>
      <c r="C5956" s="131" t="s">
        <v>39</v>
      </c>
      <c r="D5956" s="132">
        <v>250.46</v>
      </c>
    </row>
    <row r="5957" spans="1:4" x14ac:dyDescent="0.25">
      <c r="A5957" s="131">
        <v>100569</v>
      </c>
      <c r="B5957" s="131" t="s">
        <v>2020</v>
      </c>
      <c r="C5957" s="131" t="s">
        <v>39</v>
      </c>
      <c r="D5957" s="132">
        <v>172.76</v>
      </c>
    </row>
    <row r="5958" spans="1:4" x14ac:dyDescent="0.25">
      <c r="A5958" s="131">
        <v>100570</v>
      </c>
      <c r="B5958" s="131" t="s">
        <v>2021</v>
      </c>
      <c r="C5958" s="131" t="s">
        <v>39</v>
      </c>
      <c r="D5958" s="132">
        <v>206.54</v>
      </c>
    </row>
    <row r="5959" spans="1:4" x14ac:dyDescent="0.25">
      <c r="A5959" s="131">
        <v>100571</v>
      </c>
      <c r="B5959" s="131" t="s">
        <v>2022</v>
      </c>
      <c r="C5959" s="131" t="s">
        <v>39</v>
      </c>
      <c r="D5959" s="132">
        <v>235.45</v>
      </c>
    </row>
    <row r="5960" spans="1:4" x14ac:dyDescent="0.25">
      <c r="A5960" s="131">
        <v>100572</v>
      </c>
      <c r="B5960" s="131" t="s">
        <v>2023</v>
      </c>
      <c r="C5960" s="131" t="s">
        <v>39</v>
      </c>
      <c r="D5960" s="132">
        <v>126.68</v>
      </c>
    </row>
    <row r="5961" spans="1:4" x14ac:dyDescent="0.25">
      <c r="A5961" s="131">
        <v>100573</v>
      </c>
      <c r="B5961" s="131" t="s">
        <v>2024</v>
      </c>
      <c r="C5961" s="131" t="s">
        <v>39</v>
      </c>
      <c r="D5961" s="132">
        <v>110.35</v>
      </c>
    </row>
    <row r="5962" spans="1:4" x14ac:dyDescent="0.25">
      <c r="A5962" s="131">
        <v>100574</v>
      </c>
      <c r="B5962" s="131" t="s">
        <v>2025</v>
      </c>
      <c r="C5962" s="131" t="s">
        <v>39</v>
      </c>
      <c r="D5962" s="132">
        <v>1.44</v>
      </c>
    </row>
    <row r="5963" spans="1:4" x14ac:dyDescent="0.25">
      <c r="A5963" s="131">
        <v>100575</v>
      </c>
      <c r="B5963" s="131" t="s">
        <v>2026</v>
      </c>
      <c r="C5963" s="131" t="s">
        <v>2</v>
      </c>
      <c r="D5963" s="132">
        <v>0.13</v>
      </c>
    </row>
    <row r="5964" spans="1:4" x14ac:dyDescent="0.25">
      <c r="A5964" s="131">
        <v>101767</v>
      </c>
      <c r="B5964" s="131" t="s">
        <v>4039</v>
      </c>
      <c r="C5964" s="131" t="s">
        <v>39</v>
      </c>
      <c r="D5964" s="132">
        <v>28.33</v>
      </c>
    </row>
    <row r="5965" spans="1:4" x14ac:dyDescent="0.25">
      <c r="A5965" s="131">
        <v>101768</v>
      </c>
      <c r="B5965" s="131" t="s">
        <v>29461</v>
      </c>
      <c r="C5965" s="131" t="s">
        <v>39</v>
      </c>
      <c r="D5965" s="132">
        <v>24.66</v>
      </c>
    </row>
    <row r="5966" spans="1:4" x14ac:dyDescent="0.25">
      <c r="A5966" s="131">
        <v>92391</v>
      </c>
      <c r="B5966" s="131" t="s">
        <v>16332</v>
      </c>
      <c r="C5966" s="131" t="s">
        <v>2</v>
      </c>
      <c r="D5966" s="132">
        <v>63.6</v>
      </c>
    </row>
    <row r="5967" spans="1:4" x14ac:dyDescent="0.25">
      <c r="A5967" s="131">
        <v>92392</v>
      </c>
      <c r="B5967" s="131" t="s">
        <v>16333</v>
      </c>
      <c r="C5967" s="131" t="s">
        <v>2</v>
      </c>
      <c r="D5967" s="132">
        <v>131.44999999999999</v>
      </c>
    </row>
    <row r="5968" spans="1:4" x14ac:dyDescent="0.25">
      <c r="A5968" s="131">
        <v>92393</v>
      </c>
      <c r="B5968" s="131" t="s">
        <v>16334</v>
      </c>
      <c r="C5968" s="131" t="s">
        <v>2</v>
      </c>
      <c r="D5968" s="132">
        <v>62.67</v>
      </c>
    </row>
    <row r="5969" spans="1:4" x14ac:dyDescent="0.25">
      <c r="A5969" s="131">
        <v>92394</v>
      </c>
      <c r="B5969" s="131" t="s">
        <v>16335</v>
      </c>
      <c r="C5969" s="131" t="s">
        <v>2</v>
      </c>
      <c r="D5969" s="132">
        <v>77.819999999999993</v>
      </c>
    </row>
    <row r="5970" spans="1:4" x14ac:dyDescent="0.25">
      <c r="A5970" s="131">
        <v>92395</v>
      </c>
      <c r="B5970" s="131" t="s">
        <v>16336</v>
      </c>
      <c r="C5970" s="131" t="s">
        <v>2</v>
      </c>
      <c r="D5970" s="132">
        <v>93.31</v>
      </c>
    </row>
    <row r="5971" spans="1:4" x14ac:dyDescent="0.25">
      <c r="A5971" s="131">
        <v>92396</v>
      </c>
      <c r="B5971" s="131" t="s">
        <v>16337</v>
      </c>
      <c r="C5971" s="131" t="s">
        <v>2</v>
      </c>
      <c r="D5971" s="132">
        <v>74.72</v>
      </c>
    </row>
    <row r="5972" spans="1:4" x14ac:dyDescent="0.25">
      <c r="A5972" s="131">
        <v>92397</v>
      </c>
      <c r="B5972" s="131" t="s">
        <v>16338</v>
      </c>
      <c r="C5972" s="131" t="s">
        <v>2</v>
      </c>
      <c r="D5972" s="132">
        <v>65.900000000000006</v>
      </c>
    </row>
    <row r="5973" spans="1:4" x14ac:dyDescent="0.25">
      <c r="A5973" s="131">
        <v>92398</v>
      </c>
      <c r="B5973" s="131" t="s">
        <v>16339</v>
      </c>
      <c r="C5973" s="131" t="s">
        <v>2</v>
      </c>
      <c r="D5973" s="132">
        <v>81.87</v>
      </c>
    </row>
    <row r="5974" spans="1:4" x14ac:dyDescent="0.25">
      <c r="A5974" s="131">
        <v>92400</v>
      </c>
      <c r="B5974" s="131" t="s">
        <v>16340</v>
      </c>
      <c r="C5974" s="131" t="s">
        <v>2</v>
      </c>
      <c r="D5974" s="132">
        <v>95.96</v>
      </c>
    </row>
    <row r="5975" spans="1:4" x14ac:dyDescent="0.25">
      <c r="A5975" s="131">
        <v>92402</v>
      </c>
      <c r="B5975" s="131" t="s">
        <v>16341</v>
      </c>
      <c r="C5975" s="131" t="s">
        <v>2</v>
      </c>
      <c r="D5975" s="132">
        <v>72.94</v>
      </c>
    </row>
    <row r="5976" spans="1:4" x14ac:dyDescent="0.25">
      <c r="A5976" s="131">
        <v>92403</v>
      </c>
      <c r="B5976" s="131" t="s">
        <v>16342</v>
      </c>
      <c r="C5976" s="131" t="s">
        <v>2</v>
      </c>
      <c r="D5976" s="132">
        <v>63.81</v>
      </c>
    </row>
    <row r="5977" spans="1:4" x14ac:dyDescent="0.25">
      <c r="A5977" s="131">
        <v>92404</v>
      </c>
      <c r="B5977" s="131" t="s">
        <v>16343</v>
      </c>
      <c r="C5977" s="131" t="s">
        <v>2</v>
      </c>
      <c r="D5977" s="132">
        <v>79.77</v>
      </c>
    </row>
    <row r="5978" spans="1:4" x14ac:dyDescent="0.25">
      <c r="A5978" s="131">
        <v>92406</v>
      </c>
      <c r="B5978" s="131" t="s">
        <v>16344</v>
      </c>
      <c r="C5978" s="131" t="s">
        <v>2</v>
      </c>
      <c r="D5978" s="132">
        <v>95.53</v>
      </c>
    </row>
    <row r="5979" spans="1:4" x14ac:dyDescent="0.25">
      <c r="A5979" s="131">
        <v>93679</v>
      </c>
      <c r="B5979" s="131" t="s">
        <v>16345</v>
      </c>
      <c r="C5979" s="131" t="s">
        <v>2</v>
      </c>
      <c r="D5979" s="132">
        <v>83</v>
      </c>
    </row>
    <row r="5980" spans="1:4" x14ac:dyDescent="0.25">
      <c r="A5980" s="131">
        <v>93680</v>
      </c>
      <c r="B5980" s="131" t="s">
        <v>16346</v>
      </c>
      <c r="C5980" s="131" t="s">
        <v>2</v>
      </c>
      <c r="D5980" s="132">
        <v>73.97</v>
      </c>
    </row>
    <row r="5981" spans="1:4" x14ac:dyDescent="0.25">
      <c r="A5981" s="131">
        <v>93681</v>
      </c>
      <c r="B5981" s="131" t="s">
        <v>16347</v>
      </c>
      <c r="C5981" s="131" t="s">
        <v>2</v>
      </c>
      <c r="D5981" s="132">
        <v>88.32</v>
      </c>
    </row>
    <row r="5982" spans="1:4" x14ac:dyDescent="0.25">
      <c r="A5982" s="131">
        <v>97104</v>
      </c>
      <c r="B5982" s="131" t="s">
        <v>14515</v>
      </c>
      <c r="C5982" s="131" t="s">
        <v>2</v>
      </c>
      <c r="D5982" s="132">
        <v>141.54</v>
      </c>
    </row>
    <row r="5983" spans="1:4" x14ac:dyDescent="0.25">
      <c r="A5983" s="131">
        <v>97105</v>
      </c>
      <c r="B5983" s="131" t="s">
        <v>14516</v>
      </c>
      <c r="C5983" s="131" t="s">
        <v>2</v>
      </c>
      <c r="D5983" s="132">
        <v>160.74</v>
      </c>
    </row>
    <row r="5984" spans="1:4" x14ac:dyDescent="0.25">
      <c r="A5984" s="131">
        <v>97106</v>
      </c>
      <c r="B5984" s="131" t="s">
        <v>14517</v>
      </c>
      <c r="C5984" s="131" t="s">
        <v>2</v>
      </c>
      <c r="D5984" s="132">
        <v>178.85</v>
      </c>
    </row>
    <row r="5985" spans="1:4" x14ac:dyDescent="0.25">
      <c r="A5985" s="131">
        <v>97107</v>
      </c>
      <c r="B5985" s="131" t="s">
        <v>14518</v>
      </c>
      <c r="C5985" s="131" t="s">
        <v>2</v>
      </c>
      <c r="D5985" s="132">
        <v>203.67</v>
      </c>
    </row>
    <row r="5986" spans="1:4" x14ac:dyDescent="0.25">
      <c r="A5986" s="131">
        <v>97108</v>
      </c>
      <c r="B5986" s="131" t="s">
        <v>14519</v>
      </c>
      <c r="C5986" s="131" t="s">
        <v>2</v>
      </c>
      <c r="D5986" s="132">
        <v>230.44</v>
      </c>
    </row>
    <row r="5987" spans="1:4" x14ac:dyDescent="0.25">
      <c r="A5987" s="131">
        <v>97109</v>
      </c>
      <c r="B5987" s="131" t="s">
        <v>14520</v>
      </c>
      <c r="C5987" s="131" t="s">
        <v>2</v>
      </c>
      <c r="D5987" s="132">
        <v>254.1</v>
      </c>
    </row>
    <row r="5988" spans="1:4" x14ac:dyDescent="0.25">
      <c r="A5988" s="131">
        <v>97111</v>
      </c>
      <c r="B5988" s="131" t="s">
        <v>14521</v>
      </c>
      <c r="C5988" s="131" t="s">
        <v>2</v>
      </c>
      <c r="D5988" s="132">
        <v>266.75</v>
      </c>
    </row>
    <row r="5989" spans="1:4" x14ac:dyDescent="0.25">
      <c r="A5989" s="131">
        <v>97112</v>
      </c>
      <c r="B5989" s="131" t="s">
        <v>14522</v>
      </c>
      <c r="C5989" s="131" t="s">
        <v>2</v>
      </c>
      <c r="D5989" s="132">
        <v>235.93</v>
      </c>
    </row>
    <row r="5990" spans="1:4" x14ac:dyDescent="0.25">
      <c r="A5990" s="131">
        <v>97113</v>
      </c>
      <c r="B5990" s="131" t="s">
        <v>14523</v>
      </c>
      <c r="C5990" s="131" t="s">
        <v>2</v>
      </c>
      <c r="D5990" s="132">
        <v>2.66</v>
      </c>
    </row>
    <row r="5991" spans="1:4" x14ac:dyDescent="0.25">
      <c r="A5991" s="131">
        <v>97114</v>
      </c>
      <c r="B5991" s="131" t="s">
        <v>14524</v>
      </c>
      <c r="C5991" s="131" t="s">
        <v>3</v>
      </c>
      <c r="D5991" s="132">
        <v>0.36</v>
      </c>
    </row>
    <row r="5992" spans="1:4" x14ac:dyDescent="0.25">
      <c r="A5992" s="131">
        <v>97115</v>
      </c>
      <c r="B5992" s="131" t="s">
        <v>14525</v>
      </c>
      <c r="C5992" s="131" t="s">
        <v>4</v>
      </c>
      <c r="D5992" s="132">
        <v>56.6</v>
      </c>
    </row>
    <row r="5993" spans="1:4" x14ac:dyDescent="0.25">
      <c r="A5993" s="131">
        <v>97116</v>
      </c>
      <c r="B5993" s="131" t="s">
        <v>14526</v>
      </c>
      <c r="C5993" s="131" t="s">
        <v>4</v>
      </c>
      <c r="D5993" s="132">
        <v>21.6</v>
      </c>
    </row>
    <row r="5994" spans="1:4" x14ac:dyDescent="0.25">
      <c r="A5994" s="131">
        <v>97117</v>
      </c>
      <c r="B5994" s="131" t="s">
        <v>14527</v>
      </c>
      <c r="C5994" s="131" t="s">
        <v>4</v>
      </c>
      <c r="D5994" s="132">
        <v>18.440000000000001</v>
      </c>
    </row>
    <row r="5995" spans="1:4" x14ac:dyDescent="0.25">
      <c r="A5995" s="131">
        <v>97118</v>
      </c>
      <c r="B5995" s="131" t="s">
        <v>14528</v>
      </c>
      <c r="C5995" s="131" t="s">
        <v>4</v>
      </c>
      <c r="D5995" s="132">
        <v>15.05</v>
      </c>
    </row>
    <row r="5996" spans="1:4" x14ac:dyDescent="0.25">
      <c r="A5996" s="131">
        <v>97119</v>
      </c>
      <c r="B5996" s="131" t="s">
        <v>14529</v>
      </c>
      <c r="C5996" s="131" t="s">
        <v>4</v>
      </c>
      <c r="D5996" s="132">
        <v>13.34</v>
      </c>
    </row>
    <row r="5997" spans="1:4" x14ac:dyDescent="0.25">
      <c r="A5997" s="131">
        <v>97120</v>
      </c>
      <c r="B5997" s="131" t="s">
        <v>14530</v>
      </c>
      <c r="C5997" s="131" t="s">
        <v>4</v>
      </c>
      <c r="D5997" s="132">
        <v>8.52</v>
      </c>
    </row>
    <row r="5998" spans="1:4" x14ac:dyDescent="0.25">
      <c r="A5998" s="131">
        <v>101167</v>
      </c>
      <c r="B5998" s="131" t="s">
        <v>3544</v>
      </c>
      <c r="C5998" s="131" t="s">
        <v>2</v>
      </c>
      <c r="D5998" s="132">
        <v>181.14</v>
      </c>
    </row>
    <row r="5999" spans="1:4" x14ac:dyDescent="0.25">
      <c r="A5999" s="131">
        <v>101169</v>
      </c>
      <c r="B5999" s="131" t="s">
        <v>3545</v>
      </c>
      <c r="C5999" s="131" t="s">
        <v>2</v>
      </c>
      <c r="D5999" s="132">
        <v>194.72</v>
      </c>
    </row>
    <row r="6000" spans="1:4" x14ac:dyDescent="0.25">
      <c r="A6000" s="131">
        <v>101170</v>
      </c>
      <c r="B6000" s="131" t="s">
        <v>3546</v>
      </c>
      <c r="C6000" s="131" t="s">
        <v>2</v>
      </c>
      <c r="D6000" s="132">
        <v>48.09</v>
      </c>
    </row>
    <row r="6001" spans="1:4" x14ac:dyDescent="0.25">
      <c r="A6001" s="131">
        <v>101172</v>
      </c>
      <c r="B6001" s="131" t="s">
        <v>3547</v>
      </c>
      <c r="C6001" s="131" t="s">
        <v>2</v>
      </c>
      <c r="D6001" s="132">
        <v>72.209999999999994</v>
      </c>
    </row>
    <row r="6002" spans="1:4" x14ac:dyDescent="0.25">
      <c r="A6002" s="131">
        <v>103904</v>
      </c>
      <c r="B6002" s="131" t="s">
        <v>14531</v>
      </c>
      <c r="C6002" s="131" t="s">
        <v>2</v>
      </c>
      <c r="D6002" s="132">
        <v>137.4</v>
      </c>
    </row>
    <row r="6003" spans="1:4" x14ac:dyDescent="0.25">
      <c r="A6003" s="131">
        <v>103905</v>
      </c>
      <c r="B6003" s="131" t="s">
        <v>14532</v>
      </c>
      <c r="C6003" s="131" t="s">
        <v>2</v>
      </c>
      <c r="D6003" s="132">
        <v>145.41999999999999</v>
      </c>
    </row>
    <row r="6004" spans="1:4" x14ac:dyDescent="0.25">
      <c r="A6004" s="131">
        <v>103906</v>
      </c>
      <c r="B6004" s="131" t="s">
        <v>14533</v>
      </c>
      <c r="C6004" s="131" t="s">
        <v>2</v>
      </c>
      <c r="D6004" s="132">
        <v>174.08</v>
      </c>
    </row>
    <row r="6005" spans="1:4" x14ac:dyDescent="0.25">
      <c r="A6005" s="131">
        <v>103907</v>
      </c>
      <c r="B6005" s="131" t="s">
        <v>14534</v>
      </c>
      <c r="C6005" s="131" t="s">
        <v>2</v>
      </c>
      <c r="D6005" s="132">
        <v>153.37</v>
      </c>
    </row>
    <row r="6006" spans="1:4" x14ac:dyDescent="0.25">
      <c r="A6006" s="131">
        <v>103908</v>
      </c>
      <c r="B6006" s="131" t="s">
        <v>14535</v>
      </c>
      <c r="C6006" s="131" t="s">
        <v>2</v>
      </c>
      <c r="D6006" s="132">
        <v>173.33</v>
      </c>
    </row>
    <row r="6007" spans="1:4" x14ac:dyDescent="0.25">
      <c r="A6007" s="131">
        <v>103909</v>
      </c>
      <c r="B6007" s="131" t="s">
        <v>14536</v>
      </c>
      <c r="C6007" s="131" t="s">
        <v>2</v>
      </c>
      <c r="D6007" s="132">
        <v>197.46</v>
      </c>
    </row>
    <row r="6008" spans="1:4" x14ac:dyDescent="0.25">
      <c r="A6008" s="131">
        <v>103911</v>
      </c>
      <c r="B6008" s="131" t="s">
        <v>14537</v>
      </c>
      <c r="C6008" s="131" t="s">
        <v>2</v>
      </c>
      <c r="D6008" s="132">
        <v>223.54</v>
      </c>
    </row>
    <row r="6009" spans="1:4" x14ac:dyDescent="0.25">
      <c r="A6009" s="131">
        <v>103912</v>
      </c>
      <c r="B6009" s="131" t="s">
        <v>14538</v>
      </c>
      <c r="C6009" s="131" t="s">
        <v>2</v>
      </c>
      <c r="D6009" s="132">
        <v>246.51</v>
      </c>
    </row>
    <row r="6010" spans="1:4" x14ac:dyDescent="0.25">
      <c r="A6010" s="131">
        <v>103913</v>
      </c>
      <c r="B6010" s="131" t="s">
        <v>14539</v>
      </c>
      <c r="C6010" s="131" t="s">
        <v>2</v>
      </c>
      <c r="D6010" s="132">
        <v>130.28</v>
      </c>
    </row>
    <row r="6011" spans="1:4" x14ac:dyDescent="0.25">
      <c r="A6011" s="131">
        <v>103914</v>
      </c>
      <c r="B6011" s="131" t="s">
        <v>14540</v>
      </c>
      <c r="C6011" s="131" t="s">
        <v>2</v>
      </c>
      <c r="D6011" s="132">
        <v>151.19</v>
      </c>
    </row>
    <row r="6012" spans="1:4" x14ac:dyDescent="0.25">
      <c r="A6012" s="131">
        <v>103915</v>
      </c>
      <c r="B6012" s="131" t="s">
        <v>14541</v>
      </c>
      <c r="C6012" s="131" t="s">
        <v>2</v>
      </c>
      <c r="D6012" s="132">
        <v>164.98</v>
      </c>
    </row>
    <row r="6013" spans="1:4" x14ac:dyDescent="0.25">
      <c r="A6013" s="131">
        <v>103916</v>
      </c>
      <c r="B6013" s="131" t="s">
        <v>14542</v>
      </c>
      <c r="C6013" s="131" t="s">
        <v>2</v>
      </c>
      <c r="D6013" s="132">
        <v>188.96</v>
      </c>
    </row>
    <row r="6014" spans="1:4" x14ac:dyDescent="0.25">
      <c r="A6014" s="131">
        <v>103917</v>
      </c>
      <c r="B6014" s="131" t="s">
        <v>14543</v>
      </c>
      <c r="C6014" s="131" t="s">
        <v>2</v>
      </c>
      <c r="D6014" s="132">
        <v>217.54</v>
      </c>
    </row>
    <row r="6015" spans="1:4" x14ac:dyDescent="0.25">
      <c r="A6015" s="131">
        <v>103918</v>
      </c>
      <c r="B6015" s="131" t="s">
        <v>14544</v>
      </c>
      <c r="C6015" s="131" t="s">
        <v>2</v>
      </c>
      <c r="D6015" s="132">
        <v>230.84</v>
      </c>
    </row>
    <row r="6016" spans="1:4" x14ac:dyDescent="0.25">
      <c r="A6016" s="131">
        <v>104432</v>
      </c>
      <c r="B6016" s="131" t="s">
        <v>16348</v>
      </c>
      <c r="C6016" s="131" t="s">
        <v>2</v>
      </c>
      <c r="D6016" s="132">
        <v>78.58</v>
      </c>
    </row>
    <row r="6017" spans="1:4" x14ac:dyDescent="0.25">
      <c r="A6017" s="131">
        <v>104433</v>
      </c>
      <c r="B6017" s="131" t="s">
        <v>16349</v>
      </c>
      <c r="C6017" s="131" t="s">
        <v>2</v>
      </c>
      <c r="D6017" s="132">
        <v>68.7</v>
      </c>
    </row>
    <row r="6018" spans="1:4" x14ac:dyDescent="0.25">
      <c r="A6018" s="131">
        <v>103689</v>
      </c>
      <c r="B6018" s="131" t="s">
        <v>28026</v>
      </c>
      <c r="C6018" s="131" t="s">
        <v>2</v>
      </c>
      <c r="D6018" s="132">
        <v>307.8</v>
      </c>
    </row>
    <row r="6019" spans="1:4" x14ac:dyDescent="0.25">
      <c r="A6019" s="131">
        <v>103694</v>
      </c>
      <c r="B6019" s="131" t="s">
        <v>14253</v>
      </c>
      <c r="C6019" s="131" t="s">
        <v>15645</v>
      </c>
      <c r="D6019" s="132">
        <v>109.62</v>
      </c>
    </row>
    <row r="6020" spans="1:4" x14ac:dyDescent="0.25">
      <c r="A6020" s="131">
        <v>103695</v>
      </c>
      <c r="B6020" s="131" t="s">
        <v>14545</v>
      </c>
      <c r="C6020" s="131" t="s">
        <v>15645</v>
      </c>
      <c r="D6020" s="132">
        <v>98.04</v>
      </c>
    </row>
    <row r="6021" spans="1:4" x14ac:dyDescent="0.25">
      <c r="A6021" s="131">
        <v>103696</v>
      </c>
      <c r="B6021" s="131" t="s">
        <v>14254</v>
      </c>
      <c r="C6021" s="131" t="s">
        <v>15645</v>
      </c>
      <c r="D6021" s="132">
        <v>135.71</v>
      </c>
    </row>
    <row r="6022" spans="1:4" x14ac:dyDescent="0.25">
      <c r="A6022" s="131">
        <v>103697</v>
      </c>
      <c r="B6022" s="131" t="s">
        <v>14546</v>
      </c>
      <c r="C6022" s="131" t="s">
        <v>15645</v>
      </c>
      <c r="D6022" s="132">
        <v>124.13</v>
      </c>
    </row>
    <row r="6023" spans="1:4" x14ac:dyDescent="0.25">
      <c r="A6023" s="131">
        <v>95995</v>
      </c>
      <c r="B6023" s="131" t="s">
        <v>2027</v>
      </c>
      <c r="C6023" s="131" t="s">
        <v>39</v>
      </c>
      <c r="D6023" s="133">
        <v>1901.79</v>
      </c>
    </row>
    <row r="6024" spans="1:4" x14ac:dyDescent="0.25">
      <c r="A6024" s="131">
        <v>95996</v>
      </c>
      <c r="B6024" s="131" t="s">
        <v>2028</v>
      </c>
      <c r="C6024" s="131" t="s">
        <v>39</v>
      </c>
      <c r="D6024" s="133">
        <v>1649.52</v>
      </c>
    </row>
    <row r="6025" spans="1:4" x14ac:dyDescent="0.25">
      <c r="A6025" s="131">
        <v>96001</v>
      </c>
      <c r="B6025" s="131" t="s">
        <v>2029</v>
      </c>
      <c r="C6025" s="131" t="s">
        <v>2</v>
      </c>
      <c r="D6025" s="132">
        <v>6.88</v>
      </c>
    </row>
    <row r="6026" spans="1:4" x14ac:dyDescent="0.25">
      <c r="A6026" s="131">
        <v>96393</v>
      </c>
      <c r="B6026" s="131" t="s">
        <v>3476</v>
      </c>
      <c r="C6026" s="131" t="s">
        <v>39</v>
      </c>
      <c r="D6026" s="132">
        <v>188.25</v>
      </c>
    </row>
    <row r="6027" spans="1:4" x14ac:dyDescent="0.25">
      <c r="A6027" s="131">
        <v>96394</v>
      </c>
      <c r="B6027" s="131" t="s">
        <v>3477</v>
      </c>
      <c r="C6027" s="131" t="s">
        <v>39</v>
      </c>
      <c r="D6027" s="132">
        <v>251.26</v>
      </c>
    </row>
    <row r="6028" spans="1:4" x14ac:dyDescent="0.25">
      <c r="A6028" s="131">
        <v>96395</v>
      </c>
      <c r="B6028" s="131" t="s">
        <v>3478</v>
      </c>
      <c r="C6028" s="131" t="s">
        <v>39</v>
      </c>
      <c r="D6028" s="132">
        <v>339.52</v>
      </c>
    </row>
    <row r="6029" spans="1:4" x14ac:dyDescent="0.25">
      <c r="A6029" s="131">
        <v>88411</v>
      </c>
      <c r="B6029" s="131" t="s">
        <v>1128</v>
      </c>
      <c r="C6029" s="131" t="s">
        <v>2</v>
      </c>
      <c r="D6029" s="132">
        <v>3.33</v>
      </c>
    </row>
    <row r="6030" spans="1:4" x14ac:dyDescent="0.25">
      <c r="A6030" s="131">
        <v>88412</v>
      </c>
      <c r="B6030" s="131" t="s">
        <v>1129</v>
      </c>
      <c r="C6030" s="131" t="s">
        <v>2</v>
      </c>
      <c r="D6030" s="132">
        <v>2.58</v>
      </c>
    </row>
    <row r="6031" spans="1:4" x14ac:dyDescent="0.25">
      <c r="A6031" s="131">
        <v>88413</v>
      </c>
      <c r="B6031" s="131" t="s">
        <v>1130</v>
      </c>
      <c r="C6031" s="131" t="s">
        <v>2</v>
      </c>
      <c r="D6031" s="132">
        <v>4.83</v>
      </c>
    </row>
    <row r="6032" spans="1:4" x14ac:dyDescent="0.25">
      <c r="A6032" s="131">
        <v>88414</v>
      </c>
      <c r="B6032" s="131" t="s">
        <v>1131</v>
      </c>
      <c r="C6032" s="131" t="s">
        <v>2</v>
      </c>
      <c r="D6032" s="132">
        <v>5.31</v>
      </c>
    </row>
    <row r="6033" spans="1:4" x14ac:dyDescent="0.25">
      <c r="A6033" s="131">
        <v>88415</v>
      </c>
      <c r="B6033" s="131" t="s">
        <v>1132</v>
      </c>
      <c r="C6033" s="131" t="s">
        <v>2</v>
      </c>
      <c r="D6033" s="132">
        <v>3.57</v>
      </c>
    </row>
    <row r="6034" spans="1:4" x14ac:dyDescent="0.25">
      <c r="A6034" s="131">
        <v>88416</v>
      </c>
      <c r="B6034" s="131" t="s">
        <v>1133</v>
      </c>
      <c r="C6034" s="131" t="s">
        <v>2</v>
      </c>
      <c r="D6034" s="132">
        <v>18.23</v>
      </c>
    </row>
    <row r="6035" spans="1:4" x14ac:dyDescent="0.25">
      <c r="A6035" s="131">
        <v>88417</v>
      </c>
      <c r="B6035" s="131" t="s">
        <v>1134</v>
      </c>
      <c r="C6035" s="131" t="s">
        <v>2</v>
      </c>
      <c r="D6035" s="132">
        <v>15.57</v>
      </c>
    </row>
    <row r="6036" spans="1:4" x14ac:dyDescent="0.25">
      <c r="A6036" s="131">
        <v>88420</v>
      </c>
      <c r="B6036" s="131" t="s">
        <v>1135</v>
      </c>
      <c r="C6036" s="131" t="s">
        <v>2</v>
      </c>
      <c r="D6036" s="132">
        <v>23.6</v>
      </c>
    </row>
    <row r="6037" spans="1:4" x14ac:dyDescent="0.25">
      <c r="A6037" s="131">
        <v>88421</v>
      </c>
      <c r="B6037" s="131" t="s">
        <v>1136</v>
      </c>
      <c r="C6037" s="131" t="s">
        <v>2</v>
      </c>
      <c r="D6037" s="132">
        <v>25.3</v>
      </c>
    </row>
    <row r="6038" spans="1:4" x14ac:dyDescent="0.25">
      <c r="A6038" s="131">
        <v>88423</v>
      </c>
      <c r="B6038" s="131" t="s">
        <v>1137</v>
      </c>
      <c r="C6038" s="131" t="s">
        <v>2</v>
      </c>
      <c r="D6038" s="132">
        <v>19.07</v>
      </c>
    </row>
    <row r="6039" spans="1:4" x14ac:dyDescent="0.25">
      <c r="A6039" s="131">
        <v>88424</v>
      </c>
      <c r="B6039" s="131" t="s">
        <v>1138</v>
      </c>
      <c r="C6039" s="131" t="s">
        <v>2</v>
      </c>
      <c r="D6039" s="132">
        <v>21.89</v>
      </c>
    </row>
    <row r="6040" spans="1:4" x14ac:dyDescent="0.25">
      <c r="A6040" s="131">
        <v>88426</v>
      </c>
      <c r="B6040" s="131" t="s">
        <v>1139</v>
      </c>
      <c r="C6040" s="131" t="s">
        <v>2</v>
      </c>
      <c r="D6040" s="132">
        <v>17.29</v>
      </c>
    </row>
    <row r="6041" spans="1:4" x14ac:dyDescent="0.25">
      <c r="A6041" s="131">
        <v>88428</v>
      </c>
      <c r="B6041" s="131" t="s">
        <v>1140</v>
      </c>
      <c r="C6041" s="131" t="s">
        <v>2</v>
      </c>
      <c r="D6041" s="132">
        <v>31.13</v>
      </c>
    </row>
    <row r="6042" spans="1:4" x14ac:dyDescent="0.25">
      <c r="A6042" s="131">
        <v>88429</v>
      </c>
      <c r="B6042" s="131" t="s">
        <v>1141</v>
      </c>
      <c r="C6042" s="131" t="s">
        <v>2</v>
      </c>
      <c r="D6042" s="132">
        <v>34.08</v>
      </c>
    </row>
    <row r="6043" spans="1:4" x14ac:dyDescent="0.25">
      <c r="A6043" s="131">
        <v>88431</v>
      </c>
      <c r="B6043" s="131" t="s">
        <v>1142</v>
      </c>
      <c r="C6043" s="131" t="s">
        <v>2</v>
      </c>
      <c r="D6043" s="132">
        <v>23.33</v>
      </c>
    </row>
    <row r="6044" spans="1:4" x14ac:dyDescent="0.25">
      <c r="A6044" s="131">
        <v>88432</v>
      </c>
      <c r="B6044" s="131" t="s">
        <v>1143</v>
      </c>
      <c r="C6044" s="131" t="s">
        <v>2</v>
      </c>
      <c r="D6044" s="132">
        <v>17.84</v>
      </c>
    </row>
    <row r="6045" spans="1:4" x14ac:dyDescent="0.25">
      <c r="A6045" s="131">
        <v>88484</v>
      </c>
      <c r="B6045" s="131" t="s">
        <v>28027</v>
      </c>
      <c r="C6045" s="131" t="s">
        <v>2</v>
      </c>
      <c r="D6045" s="132">
        <v>5.09</v>
      </c>
    </row>
    <row r="6046" spans="1:4" x14ac:dyDescent="0.25">
      <c r="A6046" s="131">
        <v>88485</v>
      </c>
      <c r="B6046" s="131" t="s">
        <v>28028</v>
      </c>
      <c r="C6046" s="131" t="s">
        <v>2</v>
      </c>
      <c r="D6046" s="132">
        <v>4.18</v>
      </c>
    </row>
    <row r="6047" spans="1:4" x14ac:dyDescent="0.25">
      <c r="A6047" s="131">
        <v>88488</v>
      </c>
      <c r="B6047" s="131" t="s">
        <v>28029</v>
      </c>
      <c r="C6047" s="131" t="s">
        <v>2</v>
      </c>
      <c r="D6047" s="132">
        <v>14.49</v>
      </c>
    </row>
    <row r="6048" spans="1:4" x14ac:dyDescent="0.25">
      <c r="A6048" s="131">
        <v>88489</v>
      </c>
      <c r="B6048" s="131" t="s">
        <v>28030</v>
      </c>
      <c r="C6048" s="131" t="s">
        <v>2</v>
      </c>
      <c r="D6048" s="132">
        <v>12.25</v>
      </c>
    </row>
    <row r="6049" spans="1:4" x14ac:dyDescent="0.25">
      <c r="A6049" s="131">
        <v>88494</v>
      </c>
      <c r="B6049" s="131" t="s">
        <v>28031</v>
      </c>
      <c r="C6049" s="131" t="s">
        <v>2</v>
      </c>
      <c r="D6049" s="132">
        <v>20.65</v>
      </c>
    </row>
    <row r="6050" spans="1:4" x14ac:dyDescent="0.25">
      <c r="A6050" s="131">
        <v>88495</v>
      </c>
      <c r="B6050" s="131" t="s">
        <v>28032</v>
      </c>
      <c r="C6050" s="131" t="s">
        <v>2</v>
      </c>
      <c r="D6050" s="132">
        <v>11.51</v>
      </c>
    </row>
    <row r="6051" spans="1:4" x14ac:dyDescent="0.25">
      <c r="A6051" s="131">
        <v>88496</v>
      </c>
      <c r="B6051" s="131" t="s">
        <v>28033</v>
      </c>
      <c r="C6051" s="131" t="s">
        <v>2</v>
      </c>
      <c r="D6051" s="132">
        <v>31.39</v>
      </c>
    </row>
    <row r="6052" spans="1:4" x14ac:dyDescent="0.25">
      <c r="A6052" s="131">
        <v>88497</v>
      </c>
      <c r="B6052" s="131" t="s">
        <v>28034</v>
      </c>
      <c r="C6052" s="131" t="s">
        <v>2</v>
      </c>
      <c r="D6052" s="132">
        <v>17.96</v>
      </c>
    </row>
    <row r="6053" spans="1:4" x14ac:dyDescent="0.25">
      <c r="A6053" s="131">
        <v>95305</v>
      </c>
      <c r="B6053" s="131" t="s">
        <v>28035</v>
      </c>
      <c r="C6053" s="131" t="s">
        <v>2</v>
      </c>
      <c r="D6053" s="132">
        <v>12.95</v>
      </c>
    </row>
    <row r="6054" spans="1:4" x14ac:dyDescent="0.25">
      <c r="A6054" s="131">
        <v>95306</v>
      </c>
      <c r="B6054" s="131" t="s">
        <v>28036</v>
      </c>
      <c r="C6054" s="131" t="s">
        <v>2</v>
      </c>
      <c r="D6054" s="132">
        <v>15.07</v>
      </c>
    </row>
    <row r="6055" spans="1:4" x14ac:dyDescent="0.25">
      <c r="A6055" s="131">
        <v>95622</v>
      </c>
      <c r="B6055" s="131" t="s">
        <v>1144</v>
      </c>
      <c r="C6055" s="131" t="s">
        <v>2</v>
      </c>
      <c r="D6055" s="132">
        <v>16.059999999999999</v>
      </c>
    </row>
    <row r="6056" spans="1:4" x14ac:dyDescent="0.25">
      <c r="A6056" s="131">
        <v>95623</v>
      </c>
      <c r="B6056" s="131" t="s">
        <v>1145</v>
      </c>
      <c r="C6056" s="131" t="s">
        <v>2</v>
      </c>
      <c r="D6056" s="132">
        <v>12.43</v>
      </c>
    </row>
    <row r="6057" spans="1:4" x14ac:dyDescent="0.25">
      <c r="A6057" s="131">
        <v>95624</v>
      </c>
      <c r="B6057" s="131" t="s">
        <v>1146</v>
      </c>
      <c r="C6057" s="131" t="s">
        <v>2</v>
      </c>
      <c r="D6057" s="132">
        <v>23.44</v>
      </c>
    </row>
    <row r="6058" spans="1:4" x14ac:dyDescent="0.25">
      <c r="A6058" s="131">
        <v>95625</v>
      </c>
      <c r="B6058" s="131" t="s">
        <v>1147</v>
      </c>
      <c r="C6058" s="131" t="s">
        <v>2</v>
      </c>
      <c r="D6058" s="132">
        <v>25.78</v>
      </c>
    </row>
    <row r="6059" spans="1:4" x14ac:dyDescent="0.25">
      <c r="A6059" s="131">
        <v>95626</v>
      </c>
      <c r="B6059" s="131" t="s">
        <v>1148</v>
      </c>
      <c r="C6059" s="131" t="s">
        <v>2</v>
      </c>
      <c r="D6059" s="132">
        <v>17.239999999999998</v>
      </c>
    </row>
    <row r="6060" spans="1:4" x14ac:dyDescent="0.25">
      <c r="A6060" s="131">
        <v>96126</v>
      </c>
      <c r="B6060" s="131" t="s">
        <v>2030</v>
      </c>
      <c r="C6060" s="131" t="s">
        <v>2</v>
      </c>
      <c r="D6060" s="132">
        <v>20.260000000000002</v>
      </c>
    </row>
    <row r="6061" spans="1:4" x14ac:dyDescent="0.25">
      <c r="A6061" s="131">
        <v>96127</v>
      </c>
      <c r="B6061" s="131" t="s">
        <v>2031</v>
      </c>
      <c r="C6061" s="131" t="s">
        <v>2</v>
      </c>
      <c r="D6061" s="132">
        <v>15.72</v>
      </c>
    </row>
    <row r="6062" spans="1:4" x14ac:dyDescent="0.25">
      <c r="A6062" s="131">
        <v>96128</v>
      </c>
      <c r="B6062" s="131" t="s">
        <v>2032</v>
      </c>
      <c r="C6062" s="131" t="s">
        <v>2</v>
      </c>
      <c r="D6062" s="132">
        <v>29.45</v>
      </c>
    </row>
    <row r="6063" spans="1:4" x14ac:dyDescent="0.25">
      <c r="A6063" s="131">
        <v>96129</v>
      </c>
      <c r="B6063" s="131" t="s">
        <v>2033</v>
      </c>
      <c r="C6063" s="131" t="s">
        <v>2</v>
      </c>
      <c r="D6063" s="132">
        <v>32.36</v>
      </c>
    </row>
    <row r="6064" spans="1:4" x14ac:dyDescent="0.25">
      <c r="A6064" s="131">
        <v>96130</v>
      </c>
      <c r="B6064" s="131" t="s">
        <v>2034</v>
      </c>
      <c r="C6064" s="131" t="s">
        <v>2</v>
      </c>
      <c r="D6064" s="132">
        <v>21.69</v>
      </c>
    </row>
    <row r="6065" spans="1:4" x14ac:dyDescent="0.25">
      <c r="A6065" s="131">
        <v>96131</v>
      </c>
      <c r="B6065" s="131" t="s">
        <v>2035</v>
      </c>
      <c r="C6065" s="131" t="s">
        <v>2</v>
      </c>
      <c r="D6065" s="132">
        <v>28.13</v>
      </c>
    </row>
    <row r="6066" spans="1:4" x14ac:dyDescent="0.25">
      <c r="A6066" s="131">
        <v>96132</v>
      </c>
      <c r="B6066" s="131" t="s">
        <v>2036</v>
      </c>
      <c r="C6066" s="131" t="s">
        <v>2</v>
      </c>
      <c r="D6066" s="132">
        <v>22.08</v>
      </c>
    </row>
    <row r="6067" spans="1:4" x14ac:dyDescent="0.25">
      <c r="A6067" s="131">
        <v>96133</v>
      </c>
      <c r="B6067" s="131" t="s">
        <v>2037</v>
      </c>
      <c r="C6067" s="131" t="s">
        <v>2</v>
      </c>
      <c r="D6067" s="132">
        <v>40.340000000000003</v>
      </c>
    </row>
    <row r="6068" spans="1:4" x14ac:dyDescent="0.25">
      <c r="A6068" s="131">
        <v>96134</v>
      </c>
      <c r="B6068" s="131" t="s">
        <v>2038</v>
      </c>
      <c r="C6068" s="131" t="s">
        <v>2</v>
      </c>
      <c r="D6068" s="132">
        <v>44.23</v>
      </c>
    </row>
    <row r="6069" spans="1:4" x14ac:dyDescent="0.25">
      <c r="A6069" s="131">
        <v>96135</v>
      </c>
      <c r="B6069" s="131" t="s">
        <v>2039</v>
      </c>
      <c r="C6069" s="131" t="s">
        <v>2</v>
      </c>
      <c r="D6069" s="132">
        <v>30.05</v>
      </c>
    </row>
    <row r="6070" spans="1:4" x14ac:dyDescent="0.25">
      <c r="A6070" s="131">
        <v>104639</v>
      </c>
      <c r="B6070" s="131" t="s">
        <v>28037</v>
      </c>
      <c r="C6070" s="131" t="s">
        <v>2</v>
      </c>
      <c r="D6070" s="132">
        <v>11.16</v>
      </c>
    </row>
    <row r="6071" spans="1:4" x14ac:dyDescent="0.25">
      <c r="A6071" s="131">
        <v>104640</v>
      </c>
      <c r="B6071" s="131" t="s">
        <v>28038</v>
      </c>
      <c r="C6071" s="131" t="s">
        <v>2</v>
      </c>
      <c r="D6071" s="132">
        <v>12.39</v>
      </c>
    </row>
    <row r="6072" spans="1:4" x14ac:dyDescent="0.25">
      <c r="A6072" s="131">
        <v>104641</v>
      </c>
      <c r="B6072" s="131" t="s">
        <v>28039</v>
      </c>
      <c r="C6072" s="131" t="s">
        <v>2</v>
      </c>
      <c r="D6072" s="132">
        <v>8.92</v>
      </c>
    </row>
    <row r="6073" spans="1:4" x14ac:dyDescent="0.25">
      <c r="A6073" s="131">
        <v>104642</v>
      </c>
      <c r="B6073" s="131" t="s">
        <v>28040</v>
      </c>
      <c r="C6073" s="131" t="s">
        <v>2</v>
      </c>
      <c r="D6073" s="132">
        <v>10.15</v>
      </c>
    </row>
    <row r="6074" spans="1:4" x14ac:dyDescent="0.25">
      <c r="A6074" s="131">
        <v>102193</v>
      </c>
      <c r="B6074" s="131" t="s">
        <v>4783</v>
      </c>
      <c r="C6074" s="131" t="s">
        <v>2</v>
      </c>
      <c r="D6074" s="132">
        <v>2.06</v>
      </c>
    </row>
    <row r="6075" spans="1:4" x14ac:dyDescent="0.25">
      <c r="A6075" s="131">
        <v>102194</v>
      </c>
      <c r="B6075" s="131" t="s">
        <v>4784</v>
      </c>
      <c r="C6075" s="131" t="s">
        <v>2</v>
      </c>
      <c r="D6075" s="132">
        <v>8.09</v>
      </c>
    </row>
    <row r="6076" spans="1:4" x14ac:dyDescent="0.25">
      <c r="A6076" s="131">
        <v>102197</v>
      </c>
      <c r="B6076" s="131" t="s">
        <v>4785</v>
      </c>
      <c r="C6076" s="131" t="s">
        <v>2</v>
      </c>
      <c r="D6076" s="132">
        <v>28.1</v>
      </c>
    </row>
    <row r="6077" spans="1:4" x14ac:dyDescent="0.25">
      <c r="A6077" s="131">
        <v>102200</v>
      </c>
      <c r="B6077" s="131" t="s">
        <v>4786</v>
      </c>
      <c r="C6077" s="131" t="s">
        <v>2</v>
      </c>
      <c r="D6077" s="132">
        <v>21.47</v>
      </c>
    </row>
    <row r="6078" spans="1:4" x14ac:dyDescent="0.25">
      <c r="A6078" s="131">
        <v>102201</v>
      </c>
      <c r="B6078" s="131" t="s">
        <v>9939</v>
      </c>
      <c r="C6078" s="131" t="s">
        <v>2</v>
      </c>
      <c r="D6078" s="132">
        <v>19.399999999999999</v>
      </c>
    </row>
    <row r="6079" spans="1:4" x14ac:dyDescent="0.25">
      <c r="A6079" s="131">
        <v>102202</v>
      </c>
      <c r="B6079" s="131" t="s">
        <v>4787</v>
      </c>
      <c r="C6079" s="131" t="s">
        <v>2</v>
      </c>
      <c r="D6079" s="132">
        <v>53.85</v>
      </c>
    </row>
    <row r="6080" spans="1:4" x14ac:dyDescent="0.25">
      <c r="A6080" s="131">
        <v>102203</v>
      </c>
      <c r="B6080" s="131" t="s">
        <v>4788</v>
      </c>
      <c r="C6080" s="131" t="s">
        <v>2</v>
      </c>
      <c r="D6080" s="132">
        <v>10.44</v>
      </c>
    </row>
    <row r="6081" spans="1:4" x14ac:dyDescent="0.25">
      <c r="A6081" s="131">
        <v>102204</v>
      </c>
      <c r="B6081" s="131" t="s">
        <v>4789</v>
      </c>
      <c r="C6081" s="131" t="s">
        <v>2</v>
      </c>
      <c r="D6081" s="132">
        <v>10.77</v>
      </c>
    </row>
    <row r="6082" spans="1:4" x14ac:dyDescent="0.25">
      <c r="A6082" s="131">
        <v>102205</v>
      </c>
      <c r="B6082" s="131" t="s">
        <v>4790</v>
      </c>
      <c r="C6082" s="131" t="s">
        <v>2</v>
      </c>
      <c r="D6082" s="132">
        <v>9.67</v>
      </c>
    </row>
    <row r="6083" spans="1:4" x14ac:dyDescent="0.25">
      <c r="A6083" s="131">
        <v>102207</v>
      </c>
      <c r="B6083" s="131" t="s">
        <v>4791</v>
      </c>
      <c r="C6083" s="131" t="s">
        <v>2</v>
      </c>
      <c r="D6083" s="132">
        <v>9.16</v>
      </c>
    </row>
    <row r="6084" spans="1:4" x14ac:dyDescent="0.25">
      <c r="A6084" s="131">
        <v>102208</v>
      </c>
      <c r="B6084" s="131" t="s">
        <v>4792</v>
      </c>
      <c r="C6084" s="131" t="s">
        <v>2</v>
      </c>
      <c r="D6084" s="132">
        <v>8.67</v>
      </c>
    </row>
    <row r="6085" spans="1:4" x14ac:dyDescent="0.25">
      <c r="A6085" s="131">
        <v>102209</v>
      </c>
      <c r="B6085" s="131" t="s">
        <v>4793</v>
      </c>
      <c r="C6085" s="131" t="s">
        <v>2</v>
      </c>
      <c r="D6085" s="132">
        <v>8.98</v>
      </c>
    </row>
    <row r="6086" spans="1:4" x14ac:dyDescent="0.25">
      <c r="A6086" s="131">
        <v>102210</v>
      </c>
      <c r="B6086" s="131" t="s">
        <v>4794</v>
      </c>
      <c r="C6086" s="131" t="s">
        <v>2</v>
      </c>
      <c r="D6086" s="132">
        <v>8.5</v>
      </c>
    </row>
    <row r="6087" spans="1:4" x14ac:dyDescent="0.25">
      <c r="A6087" s="131">
        <v>102213</v>
      </c>
      <c r="B6087" s="131" t="s">
        <v>4795</v>
      </c>
      <c r="C6087" s="131" t="s">
        <v>2</v>
      </c>
      <c r="D6087" s="132">
        <v>20.89</v>
      </c>
    </row>
    <row r="6088" spans="1:4" x14ac:dyDescent="0.25">
      <c r="A6088" s="131">
        <v>102214</v>
      </c>
      <c r="B6088" s="131" t="s">
        <v>4796</v>
      </c>
      <c r="C6088" s="131" t="s">
        <v>2</v>
      </c>
      <c r="D6088" s="132">
        <v>21.56</v>
      </c>
    </row>
    <row r="6089" spans="1:4" x14ac:dyDescent="0.25">
      <c r="A6089" s="131">
        <v>102215</v>
      </c>
      <c r="B6089" s="131" t="s">
        <v>4797</v>
      </c>
      <c r="C6089" s="131" t="s">
        <v>2</v>
      </c>
      <c r="D6089" s="132">
        <v>19.36</v>
      </c>
    </row>
    <row r="6090" spans="1:4" x14ac:dyDescent="0.25">
      <c r="A6090" s="131">
        <v>102217</v>
      </c>
      <c r="B6090" s="131" t="s">
        <v>4798</v>
      </c>
      <c r="C6090" s="131" t="s">
        <v>2</v>
      </c>
      <c r="D6090" s="132">
        <v>18.34</v>
      </c>
    </row>
    <row r="6091" spans="1:4" x14ac:dyDescent="0.25">
      <c r="A6091" s="131">
        <v>102218</v>
      </c>
      <c r="B6091" s="131" t="s">
        <v>4799</v>
      </c>
      <c r="C6091" s="131" t="s">
        <v>2</v>
      </c>
      <c r="D6091" s="132">
        <v>17.350000000000001</v>
      </c>
    </row>
    <row r="6092" spans="1:4" x14ac:dyDescent="0.25">
      <c r="A6092" s="131">
        <v>102219</v>
      </c>
      <c r="B6092" s="131" t="s">
        <v>4800</v>
      </c>
      <c r="C6092" s="131" t="s">
        <v>2</v>
      </c>
      <c r="D6092" s="132">
        <v>17.98</v>
      </c>
    </row>
    <row r="6093" spans="1:4" x14ac:dyDescent="0.25">
      <c r="A6093" s="131">
        <v>102220</v>
      </c>
      <c r="B6093" s="131" t="s">
        <v>4801</v>
      </c>
      <c r="C6093" s="131" t="s">
        <v>2</v>
      </c>
      <c r="D6093" s="132">
        <v>17.03</v>
      </c>
    </row>
    <row r="6094" spans="1:4" x14ac:dyDescent="0.25">
      <c r="A6094" s="131">
        <v>102223</v>
      </c>
      <c r="B6094" s="131" t="s">
        <v>4802</v>
      </c>
      <c r="C6094" s="131" t="s">
        <v>2</v>
      </c>
      <c r="D6094" s="132">
        <v>31.33</v>
      </c>
    </row>
    <row r="6095" spans="1:4" x14ac:dyDescent="0.25">
      <c r="A6095" s="131">
        <v>102224</v>
      </c>
      <c r="B6095" s="131" t="s">
        <v>4803</v>
      </c>
      <c r="C6095" s="131" t="s">
        <v>2</v>
      </c>
      <c r="D6095" s="132">
        <v>32.35</v>
      </c>
    </row>
    <row r="6096" spans="1:4" x14ac:dyDescent="0.25">
      <c r="A6096" s="131">
        <v>102225</v>
      </c>
      <c r="B6096" s="131" t="s">
        <v>4804</v>
      </c>
      <c r="C6096" s="131" t="s">
        <v>2</v>
      </c>
      <c r="D6096" s="132">
        <v>29.04</v>
      </c>
    </row>
    <row r="6097" spans="1:4" x14ac:dyDescent="0.25">
      <c r="A6097" s="131">
        <v>102227</v>
      </c>
      <c r="B6097" s="131" t="s">
        <v>4805</v>
      </c>
      <c r="C6097" s="131" t="s">
        <v>2</v>
      </c>
      <c r="D6097" s="132">
        <v>27.51</v>
      </c>
    </row>
    <row r="6098" spans="1:4" x14ac:dyDescent="0.25">
      <c r="A6098" s="131">
        <v>102228</v>
      </c>
      <c r="B6098" s="131" t="s">
        <v>4806</v>
      </c>
      <c r="C6098" s="131" t="s">
        <v>2</v>
      </c>
      <c r="D6098" s="132">
        <v>26.05</v>
      </c>
    </row>
    <row r="6099" spans="1:4" x14ac:dyDescent="0.25">
      <c r="A6099" s="131">
        <v>102229</v>
      </c>
      <c r="B6099" s="131" t="s">
        <v>4807</v>
      </c>
      <c r="C6099" s="131" t="s">
        <v>2</v>
      </c>
      <c r="D6099" s="132">
        <v>26.99</v>
      </c>
    </row>
    <row r="6100" spans="1:4" x14ac:dyDescent="0.25">
      <c r="A6100" s="131">
        <v>102230</v>
      </c>
      <c r="B6100" s="131" t="s">
        <v>4808</v>
      </c>
      <c r="C6100" s="131" t="s">
        <v>2</v>
      </c>
      <c r="D6100" s="132">
        <v>25.55</v>
      </c>
    </row>
    <row r="6101" spans="1:4" x14ac:dyDescent="0.25">
      <c r="A6101" s="131">
        <v>102233</v>
      </c>
      <c r="B6101" s="131" t="s">
        <v>4809</v>
      </c>
      <c r="C6101" s="131" t="s">
        <v>2</v>
      </c>
      <c r="D6101" s="132">
        <v>10.77</v>
      </c>
    </row>
    <row r="6102" spans="1:4" x14ac:dyDescent="0.25">
      <c r="A6102" s="131">
        <v>102234</v>
      </c>
      <c r="B6102" s="131" t="s">
        <v>4810</v>
      </c>
      <c r="C6102" s="131" t="s">
        <v>2</v>
      </c>
      <c r="D6102" s="132">
        <v>21.54</v>
      </c>
    </row>
    <row r="6103" spans="1:4" x14ac:dyDescent="0.25">
      <c r="A6103" s="131">
        <v>100716</v>
      </c>
      <c r="B6103" s="131" t="s">
        <v>3403</v>
      </c>
      <c r="C6103" s="131" t="s">
        <v>2</v>
      </c>
      <c r="D6103" s="132">
        <v>27.33</v>
      </c>
    </row>
    <row r="6104" spans="1:4" x14ac:dyDescent="0.25">
      <c r="A6104" s="131">
        <v>100717</v>
      </c>
      <c r="B6104" s="131" t="s">
        <v>3404</v>
      </c>
      <c r="C6104" s="131" t="s">
        <v>2</v>
      </c>
      <c r="D6104" s="132">
        <v>9.6999999999999993</v>
      </c>
    </row>
    <row r="6105" spans="1:4" x14ac:dyDescent="0.25">
      <c r="A6105" s="131">
        <v>100718</v>
      </c>
      <c r="B6105" s="131" t="s">
        <v>3405</v>
      </c>
      <c r="C6105" s="131" t="s">
        <v>3</v>
      </c>
      <c r="D6105" s="132">
        <v>1.35</v>
      </c>
    </row>
    <row r="6106" spans="1:4" x14ac:dyDescent="0.25">
      <c r="A6106" s="131">
        <v>100719</v>
      </c>
      <c r="B6106" s="131" t="s">
        <v>16350</v>
      </c>
      <c r="C6106" s="131" t="s">
        <v>2</v>
      </c>
      <c r="D6106" s="132">
        <v>12.93</v>
      </c>
    </row>
    <row r="6107" spans="1:4" x14ac:dyDescent="0.25">
      <c r="A6107" s="131">
        <v>100720</v>
      </c>
      <c r="B6107" s="131" t="s">
        <v>3406</v>
      </c>
      <c r="C6107" s="131" t="s">
        <v>2</v>
      </c>
      <c r="D6107" s="132">
        <v>11.75</v>
      </c>
    </row>
    <row r="6108" spans="1:4" x14ac:dyDescent="0.25">
      <c r="A6108" s="131">
        <v>100721</v>
      </c>
      <c r="B6108" s="131" t="s">
        <v>16351</v>
      </c>
      <c r="C6108" s="131" t="s">
        <v>2</v>
      </c>
      <c r="D6108" s="132">
        <v>27.1</v>
      </c>
    </row>
    <row r="6109" spans="1:4" x14ac:dyDescent="0.25">
      <c r="A6109" s="131">
        <v>100722</v>
      </c>
      <c r="B6109" s="131" t="s">
        <v>3407</v>
      </c>
      <c r="C6109" s="131" t="s">
        <v>2</v>
      </c>
      <c r="D6109" s="132">
        <v>25.17</v>
      </c>
    </row>
    <row r="6110" spans="1:4" x14ac:dyDescent="0.25">
      <c r="A6110" s="131">
        <v>100723</v>
      </c>
      <c r="B6110" s="131" t="s">
        <v>16352</v>
      </c>
      <c r="C6110" s="131" t="s">
        <v>2</v>
      </c>
      <c r="D6110" s="132">
        <v>13.91</v>
      </c>
    </row>
    <row r="6111" spans="1:4" x14ac:dyDescent="0.25">
      <c r="A6111" s="131">
        <v>100724</v>
      </c>
      <c r="B6111" s="131" t="s">
        <v>3408</v>
      </c>
      <c r="C6111" s="131" t="s">
        <v>2</v>
      </c>
      <c r="D6111" s="132">
        <v>15.68</v>
      </c>
    </row>
    <row r="6112" spans="1:4" x14ac:dyDescent="0.25">
      <c r="A6112" s="131">
        <v>100725</v>
      </c>
      <c r="B6112" s="131" t="s">
        <v>16353</v>
      </c>
      <c r="C6112" s="131" t="s">
        <v>2</v>
      </c>
      <c r="D6112" s="132">
        <v>27.43</v>
      </c>
    </row>
    <row r="6113" spans="1:4" x14ac:dyDescent="0.25">
      <c r="A6113" s="131">
        <v>100726</v>
      </c>
      <c r="B6113" s="131" t="s">
        <v>3409</v>
      </c>
      <c r="C6113" s="131" t="s">
        <v>2</v>
      </c>
      <c r="D6113" s="132">
        <v>28.98</v>
      </c>
    </row>
    <row r="6114" spans="1:4" x14ac:dyDescent="0.25">
      <c r="A6114" s="131">
        <v>100727</v>
      </c>
      <c r="B6114" s="131" t="s">
        <v>16354</v>
      </c>
      <c r="C6114" s="131" t="s">
        <v>2</v>
      </c>
      <c r="D6114" s="132">
        <v>32.14</v>
      </c>
    </row>
    <row r="6115" spans="1:4" x14ac:dyDescent="0.25">
      <c r="A6115" s="131">
        <v>100728</v>
      </c>
      <c r="B6115" s="131" t="s">
        <v>3410</v>
      </c>
      <c r="C6115" s="131" t="s">
        <v>2</v>
      </c>
      <c r="D6115" s="132">
        <v>27.84</v>
      </c>
    </row>
    <row r="6116" spans="1:4" x14ac:dyDescent="0.25">
      <c r="A6116" s="131">
        <v>100729</v>
      </c>
      <c r="B6116" s="131" t="s">
        <v>16355</v>
      </c>
      <c r="C6116" s="131" t="s">
        <v>2</v>
      </c>
      <c r="D6116" s="132">
        <v>24.27</v>
      </c>
    </row>
    <row r="6117" spans="1:4" x14ac:dyDescent="0.25">
      <c r="A6117" s="131">
        <v>100730</v>
      </c>
      <c r="B6117" s="131" t="s">
        <v>3411</v>
      </c>
      <c r="C6117" s="131" t="s">
        <v>2</v>
      </c>
      <c r="D6117" s="132">
        <v>27.4</v>
      </c>
    </row>
    <row r="6118" spans="1:4" x14ac:dyDescent="0.25">
      <c r="A6118" s="131">
        <v>100733</v>
      </c>
      <c r="B6118" s="131" t="s">
        <v>16356</v>
      </c>
      <c r="C6118" s="131" t="s">
        <v>2</v>
      </c>
      <c r="D6118" s="132">
        <v>12.77</v>
      </c>
    </row>
    <row r="6119" spans="1:4" x14ac:dyDescent="0.25">
      <c r="A6119" s="131">
        <v>100734</v>
      </c>
      <c r="B6119" s="131" t="s">
        <v>3412</v>
      </c>
      <c r="C6119" s="131" t="s">
        <v>2</v>
      </c>
      <c r="D6119" s="132">
        <v>16.04</v>
      </c>
    </row>
    <row r="6120" spans="1:4" x14ac:dyDescent="0.25">
      <c r="A6120" s="131">
        <v>100735</v>
      </c>
      <c r="B6120" s="131" t="s">
        <v>16357</v>
      </c>
      <c r="C6120" s="131" t="s">
        <v>2</v>
      </c>
      <c r="D6120" s="132">
        <v>11.52</v>
      </c>
    </row>
    <row r="6121" spans="1:4" x14ac:dyDescent="0.25">
      <c r="A6121" s="131">
        <v>100736</v>
      </c>
      <c r="B6121" s="131" t="s">
        <v>3413</v>
      </c>
      <c r="C6121" s="131" t="s">
        <v>2</v>
      </c>
      <c r="D6121" s="132">
        <v>14.95</v>
      </c>
    </row>
    <row r="6122" spans="1:4" x14ac:dyDescent="0.25">
      <c r="A6122" s="131">
        <v>100739</v>
      </c>
      <c r="B6122" s="131" t="s">
        <v>16358</v>
      </c>
      <c r="C6122" s="131" t="s">
        <v>2</v>
      </c>
      <c r="D6122" s="132">
        <v>12.73</v>
      </c>
    </row>
    <row r="6123" spans="1:4" x14ac:dyDescent="0.25">
      <c r="A6123" s="131">
        <v>100740</v>
      </c>
      <c r="B6123" s="131" t="s">
        <v>3414</v>
      </c>
      <c r="C6123" s="131" t="s">
        <v>2</v>
      </c>
      <c r="D6123" s="132">
        <v>12.44</v>
      </c>
    </row>
    <row r="6124" spans="1:4" x14ac:dyDescent="0.25">
      <c r="A6124" s="131">
        <v>100741</v>
      </c>
      <c r="B6124" s="131" t="s">
        <v>16359</v>
      </c>
      <c r="C6124" s="131" t="s">
        <v>2</v>
      </c>
      <c r="D6124" s="132">
        <v>26.65</v>
      </c>
    </row>
    <row r="6125" spans="1:4" x14ac:dyDescent="0.25">
      <c r="A6125" s="131">
        <v>100742</v>
      </c>
      <c r="B6125" s="131" t="s">
        <v>3415</v>
      </c>
      <c r="C6125" s="131" t="s">
        <v>2</v>
      </c>
      <c r="D6125" s="132">
        <v>25.83</v>
      </c>
    </row>
    <row r="6126" spans="1:4" x14ac:dyDescent="0.25">
      <c r="A6126" s="131">
        <v>100743</v>
      </c>
      <c r="B6126" s="131" t="s">
        <v>16360</v>
      </c>
      <c r="C6126" s="131" t="s">
        <v>2</v>
      </c>
      <c r="D6126" s="132">
        <v>12.43</v>
      </c>
    </row>
    <row r="6127" spans="1:4" x14ac:dyDescent="0.25">
      <c r="A6127" s="131">
        <v>100744</v>
      </c>
      <c r="B6127" s="131" t="s">
        <v>3416</v>
      </c>
      <c r="C6127" s="131" t="s">
        <v>2</v>
      </c>
      <c r="D6127" s="132">
        <v>12.25</v>
      </c>
    </row>
    <row r="6128" spans="1:4" x14ac:dyDescent="0.25">
      <c r="A6128" s="131">
        <v>100745</v>
      </c>
      <c r="B6128" s="131" t="s">
        <v>16361</v>
      </c>
      <c r="C6128" s="131" t="s">
        <v>2</v>
      </c>
      <c r="D6128" s="132">
        <v>26.34</v>
      </c>
    </row>
    <row r="6129" spans="1:4" x14ac:dyDescent="0.25">
      <c r="A6129" s="131">
        <v>100746</v>
      </c>
      <c r="B6129" s="131" t="s">
        <v>3417</v>
      </c>
      <c r="C6129" s="131" t="s">
        <v>2</v>
      </c>
      <c r="D6129" s="132">
        <v>25.64</v>
      </c>
    </row>
    <row r="6130" spans="1:4" x14ac:dyDescent="0.25">
      <c r="A6130" s="131">
        <v>100747</v>
      </c>
      <c r="B6130" s="131" t="s">
        <v>16362</v>
      </c>
      <c r="C6130" s="131" t="s">
        <v>2</v>
      </c>
      <c r="D6130" s="132">
        <v>12.55</v>
      </c>
    </row>
    <row r="6131" spans="1:4" x14ac:dyDescent="0.25">
      <c r="A6131" s="131">
        <v>100748</v>
      </c>
      <c r="B6131" s="131" t="s">
        <v>3418</v>
      </c>
      <c r="C6131" s="131" t="s">
        <v>2</v>
      </c>
      <c r="D6131" s="132">
        <v>12.33</v>
      </c>
    </row>
    <row r="6132" spans="1:4" x14ac:dyDescent="0.25">
      <c r="A6132" s="131">
        <v>100749</v>
      </c>
      <c r="B6132" s="131" t="s">
        <v>16363</v>
      </c>
      <c r="C6132" s="131" t="s">
        <v>2</v>
      </c>
      <c r="D6132" s="132">
        <v>26.47</v>
      </c>
    </row>
    <row r="6133" spans="1:4" x14ac:dyDescent="0.25">
      <c r="A6133" s="131">
        <v>100750</v>
      </c>
      <c r="B6133" s="131" t="s">
        <v>3419</v>
      </c>
      <c r="C6133" s="131" t="s">
        <v>2</v>
      </c>
      <c r="D6133" s="132">
        <v>25.72</v>
      </c>
    </row>
    <row r="6134" spans="1:4" x14ac:dyDescent="0.25">
      <c r="A6134" s="131">
        <v>100751</v>
      </c>
      <c r="B6134" s="131" t="s">
        <v>16364</v>
      </c>
      <c r="C6134" s="131" t="s">
        <v>2</v>
      </c>
      <c r="D6134" s="132">
        <v>48.55</v>
      </c>
    </row>
    <row r="6135" spans="1:4" x14ac:dyDescent="0.25">
      <c r="A6135" s="131">
        <v>100752</v>
      </c>
      <c r="B6135" s="131" t="s">
        <v>3420</v>
      </c>
      <c r="C6135" s="131" t="s">
        <v>2</v>
      </c>
      <c r="D6135" s="132">
        <v>54.79</v>
      </c>
    </row>
    <row r="6136" spans="1:4" x14ac:dyDescent="0.25">
      <c r="A6136" s="131">
        <v>100753</v>
      </c>
      <c r="B6136" s="131" t="s">
        <v>16365</v>
      </c>
      <c r="C6136" s="131" t="s">
        <v>2</v>
      </c>
      <c r="D6136" s="132">
        <v>23.05</v>
      </c>
    </row>
    <row r="6137" spans="1:4" x14ac:dyDescent="0.25">
      <c r="A6137" s="131">
        <v>100754</v>
      </c>
      <c r="B6137" s="131" t="s">
        <v>3421</v>
      </c>
      <c r="C6137" s="131" t="s">
        <v>2</v>
      </c>
      <c r="D6137" s="132">
        <v>29.92</v>
      </c>
    </row>
    <row r="6138" spans="1:4" x14ac:dyDescent="0.25">
      <c r="A6138" s="131">
        <v>100757</v>
      </c>
      <c r="B6138" s="131" t="s">
        <v>16366</v>
      </c>
      <c r="C6138" s="131" t="s">
        <v>2</v>
      </c>
      <c r="D6138" s="132">
        <v>53.3</v>
      </c>
    </row>
    <row r="6139" spans="1:4" x14ac:dyDescent="0.25">
      <c r="A6139" s="131">
        <v>100758</v>
      </c>
      <c r="B6139" s="131" t="s">
        <v>3422</v>
      </c>
      <c r="C6139" s="131" t="s">
        <v>2</v>
      </c>
      <c r="D6139" s="132">
        <v>51.68</v>
      </c>
    </row>
    <row r="6140" spans="1:4" x14ac:dyDescent="0.25">
      <c r="A6140" s="131">
        <v>100759</v>
      </c>
      <c r="B6140" s="131" t="s">
        <v>16367</v>
      </c>
      <c r="C6140" s="131" t="s">
        <v>2</v>
      </c>
      <c r="D6140" s="132">
        <v>52.67</v>
      </c>
    </row>
    <row r="6141" spans="1:4" x14ac:dyDescent="0.25">
      <c r="A6141" s="131">
        <v>100760</v>
      </c>
      <c r="B6141" s="131" t="s">
        <v>3423</v>
      </c>
      <c r="C6141" s="131" t="s">
        <v>2</v>
      </c>
      <c r="D6141" s="132">
        <v>51.29</v>
      </c>
    </row>
    <row r="6142" spans="1:4" x14ac:dyDescent="0.25">
      <c r="A6142" s="131">
        <v>100761</v>
      </c>
      <c r="B6142" s="131" t="s">
        <v>16368</v>
      </c>
      <c r="C6142" s="131" t="s">
        <v>2</v>
      </c>
      <c r="D6142" s="132">
        <v>52.93</v>
      </c>
    </row>
    <row r="6143" spans="1:4" x14ac:dyDescent="0.25">
      <c r="A6143" s="131">
        <v>100762</v>
      </c>
      <c r="B6143" s="131" t="s">
        <v>3424</v>
      </c>
      <c r="C6143" s="131" t="s">
        <v>2</v>
      </c>
      <c r="D6143" s="132">
        <v>51.45</v>
      </c>
    </row>
    <row r="6144" spans="1:4" x14ac:dyDescent="0.25">
      <c r="A6144" s="131">
        <v>102488</v>
      </c>
      <c r="B6144" s="131" t="s">
        <v>4933</v>
      </c>
      <c r="C6144" s="131" t="s">
        <v>2</v>
      </c>
      <c r="D6144" s="132">
        <v>3.46</v>
      </c>
    </row>
    <row r="6145" spans="1:4" x14ac:dyDescent="0.25">
      <c r="A6145" s="131">
        <v>102489</v>
      </c>
      <c r="B6145" s="131" t="s">
        <v>4934</v>
      </c>
      <c r="C6145" s="131" t="s">
        <v>2</v>
      </c>
      <c r="D6145" s="132">
        <v>26.7</v>
      </c>
    </row>
    <row r="6146" spans="1:4" x14ac:dyDescent="0.25">
      <c r="A6146" s="131">
        <v>102491</v>
      </c>
      <c r="B6146" s="131" t="s">
        <v>4935</v>
      </c>
      <c r="C6146" s="131" t="s">
        <v>2</v>
      </c>
      <c r="D6146" s="132">
        <v>20.14</v>
      </c>
    </row>
    <row r="6147" spans="1:4" x14ac:dyDescent="0.25">
      <c r="A6147" s="131">
        <v>102492</v>
      </c>
      <c r="B6147" s="131" t="s">
        <v>4936</v>
      </c>
      <c r="C6147" s="131" t="s">
        <v>2</v>
      </c>
      <c r="D6147" s="132">
        <v>25.51</v>
      </c>
    </row>
    <row r="6148" spans="1:4" x14ac:dyDescent="0.25">
      <c r="A6148" s="131">
        <v>102494</v>
      </c>
      <c r="B6148" s="131" t="s">
        <v>4937</v>
      </c>
      <c r="C6148" s="131" t="s">
        <v>2</v>
      </c>
      <c r="D6148" s="132">
        <v>74.23</v>
      </c>
    </row>
    <row r="6149" spans="1:4" x14ac:dyDescent="0.25">
      <c r="A6149" s="131">
        <v>102496</v>
      </c>
      <c r="B6149" s="131" t="s">
        <v>4938</v>
      </c>
      <c r="C6149" s="131" t="s">
        <v>3</v>
      </c>
      <c r="D6149" s="132">
        <v>14.88</v>
      </c>
    </row>
    <row r="6150" spans="1:4" x14ac:dyDescent="0.25">
      <c r="A6150" s="131">
        <v>102497</v>
      </c>
      <c r="B6150" s="131" t="s">
        <v>4939</v>
      </c>
      <c r="C6150" s="131" t="s">
        <v>3</v>
      </c>
      <c r="D6150" s="132">
        <v>4.92</v>
      </c>
    </row>
    <row r="6151" spans="1:4" x14ac:dyDescent="0.25">
      <c r="A6151" s="131">
        <v>102498</v>
      </c>
      <c r="B6151" s="131" t="s">
        <v>4940</v>
      </c>
      <c r="C6151" s="131" t="s">
        <v>3</v>
      </c>
      <c r="D6151" s="132">
        <v>1.54</v>
      </c>
    </row>
    <row r="6152" spans="1:4" x14ac:dyDescent="0.25">
      <c r="A6152" s="131">
        <v>102499</v>
      </c>
      <c r="B6152" s="131" t="s">
        <v>4941</v>
      </c>
      <c r="C6152" s="131" t="s">
        <v>2</v>
      </c>
      <c r="D6152" s="132">
        <v>3.64</v>
      </c>
    </row>
    <row r="6153" spans="1:4" x14ac:dyDescent="0.25">
      <c r="A6153" s="131">
        <v>102500</v>
      </c>
      <c r="B6153" s="131" t="s">
        <v>4942</v>
      </c>
      <c r="C6153" s="131" t="s">
        <v>3</v>
      </c>
      <c r="D6153" s="132">
        <v>4.25</v>
      </c>
    </row>
    <row r="6154" spans="1:4" x14ac:dyDescent="0.25">
      <c r="A6154" s="131">
        <v>102501</v>
      </c>
      <c r="B6154" s="131" t="s">
        <v>4943</v>
      </c>
      <c r="C6154" s="131" t="s">
        <v>2</v>
      </c>
      <c r="D6154" s="132">
        <v>24.18</v>
      </c>
    </row>
    <row r="6155" spans="1:4" x14ac:dyDescent="0.25">
      <c r="A6155" s="131">
        <v>102504</v>
      </c>
      <c r="B6155" s="131" t="s">
        <v>4944</v>
      </c>
      <c r="C6155" s="131" t="s">
        <v>3</v>
      </c>
      <c r="D6155" s="132">
        <v>9.59</v>
      </c>
    </row>
    <row r="6156" spans="1:4" x14ac:dyDescent="0.25">
      <c r="A6156" s="131">
        <v>102505</v>
      </c>
      <c r="B6156" s="131" t="s">
        <v>4945</v>
      </c>
      <c r="C6156" s="131" t="s">
        <v>3</v>
      </c>
      <c r="D6156" s="132">
        <v>10.15</v>
      </c>
    </row>
    <row r="6157" spans="1:4" x14ac:dyDescent="0.25">
      <c r="A6157" s="131">
        <v>102506</v>
      </c>
      <c r="B6157" s="131" t="s">
        <v>4946</v>
      </c>
      <c r="C6157" s="131" t="s">
        <v>3</v>
      </c>
      <c r="D6157" s="132">
        <v>10.9</v>
      </c>
    </row>
    <row r="6158" spans="1:4" x14ac:dyDescent="0.25">
      <c r="A6158" s="131">
        <v>102507</v>
      </c>
      <c r="B6158" s="131" t="s">
        <v>4947</v>
      </c>
      <c r="C6158" s="131" t="s">
        <v>3</v>
      </c>
      <c r="D6158" s="132">
        <v>6.86</v>
      </c>
    </row>
    <row r="6159" spans="1:4" x14ac:dyDescent="0.25">
      <c r="A6159" s="131">
        <v>102508</v>
      </c>
      <c r="B6159" s="131" t="s">
        <v>4948</v>
      </c>
      <c r="C6159" s="131" t="s">
        <v>2</v>
      </c>
      <c r="D6159" s="132">
        <v>50.88</v>
      </c>
    </row>
    <row r="6160" spans="1:4" x14ac:dyDescent="0.25">
      <c r="A6160" s="131">
        <v>102509</v>
      </c>
      <c r="B6160" s="131" t="s">
        <v>4949</v>
      </c>
      <c r="C6160" s="131" t="s">
        <v>2</v>
      </c>
      <c r="D6160" s="132">
        <v>25.45</v>
      </c>
    </row>
    <row r="6161" spans="1:4" x14ac:dyDescent="0.25">
      <c r="A6161" s="131">
        <v>102512</v>
      </c>
      <c r="B6161" s="131" t="s">
        <v>4950</v>
      </c>
      <c r="C6161" s="131" t="s">
        <v>3</v>
      </c>
      <c r="D6161" s="132">
        <v>5.63</v>
      </c>
    </row>
    <row r="6162" spans="1:4" x14ac:dyDescent="0.25">
      <c r="A6162" s="131">
        <v>102513</v>
      </c>
      <c r="B6162" s="131" t="s">
        <v>4951</v>
      </c>
      <c r="C6162" s="131" t="s">
        <v>2</v>
      </c>
      <c r="D6162" s="132">
        <v>45.69</v>
      </c>
    </row>
    <row r="6163" spans="1:4" x14ac:dyDescent="0.25">
      <c r="A6163" s="131">
        <v>102520</v>
      </c>
      <c r="B6163" s="131" t="s">
        <v>4952</v>
      </c>
      <c r="C6163" s="131" t="s">
        <v>2</v>
      </c>
      <c r="D6163" s="132">
        <v>79.33</v>
      </c>
    </row>
    <row r="6164" spans="1:4" x14ac:dyDescent="0.25">
      <c r="A6164" s="131">
        <v>101749</v>
      </c>
      <c r="B6164" s="131" t="s">
        <v>4040</v>
      </c>
      <c r="C6164" s="131" t="s">
        <v>2</v>
      </c>
      <c r="D6164" s="132">
        <v>53.7</v>
      </c>
    </row>
    <row r="6165" spans="1:4" x14ac:dyDescent="0.25">
      <c r="A6165" s="131">
        <v>101750</v>
      </c>
      <c r="B6165" s="131" t="s">
        <v>4041</v>
      </c>
      <c r="C6165" s="131" t="s">
        <v>2</v>
      </c>
      <c r="D6165" s="132">
        <v>51.25</v>
      </c>
    </row>
    <row r="6166" spans="1:4" x14ac:dyDescent="0.25">
      <c r="A6166" s="131">
        <v>101729</v>
      </c>
      <c r="B6166" s="131" t="s">
        <v>4042</v>
      </c>
      <c r="C6166" s="131" t="s">
        <v>2</v>
      </c>
      <c r="D6166" s="132">
        <v>236.69</v>
      </c>
    </row>
    <row r="6167" spans="1:4" x14ac:dyDescent="0.25">
      <c r="A6167" s="131">
        <v>101746</v>
      </c>
      <c r="B6167" s="131" t="s">
        <v>4043</v>
      </c>
      <c r="C6167" s="131" t="s">
        <v>2</v>
      </c>
      <c r="D6167" s="132">
        <v>364.94</v>
      </c>
    </row>
    <row r="6168" spans="1:4" x14ac:dyDescent="0.25">
      <c r="A6168" s="131">
        <v>101751</v>
      </c>
      <c r="B6168" s="131" t="s">
        <v>4044</v>
      </c>
      <c r="C6168" s="131" t="s">
        <v>2</v>
      </c>
      <c r="D6168" s="132">
        <v>242.97</v>
      </c>
    </row>
    <row r="6169" spans="1:4" x14ac:dyDescent="0.25">
      <c r="A6169" s="131">
        <v>87246</v>
      </c>
      <c r="B6169" s="131" t="s">
        <v>19845</v>
      </c>
      <c r="C6169" s="131" t="s">
        <v>2</v>
      </c>
      <c r="D6169" s="132">
        <v>63.74</v>
      </c>
    </row>
    <row r="6170" spans="1:4" x14ac:dyDescent="0.25">
      <c r="A6170" s="131">
        <v>87247</v>
      </c>
      <c r="B6170" s="131" t="s">
        <v>19846</v>
      </c>
      <c r="C6170" s="131" t="s">
        <v>2</v>
      </c>
      <c r="D6170" s="132">
        <v>56.66</v>
      </c>
    </row>
    <row r="6171" spans="1:4" x14ac:dyDescent="0.25">
      <c r="A6171" s="131">
        <v>87248</v>
      </c>
      <c r="B6171" s="131" t="s">
        <v>19847</v>
      </c>
      <c r="C6171" s="131" t="s">
        <v>2</v>
      </c>
      <c r="D6171" s="132">
        <v>49.21</v>
      </c>
    </row>
    <row r="6172" spans="1:4" x14ac:dyDescent="0.25">
      <c r="A6172" s="131">
        <v>87249</v>
      </c>
      <c r="B6172" s="131" t="s">
        <v>19848</v>
      </c>
      <c r="C6172" s="131" t="s">
        <v>2</v>
      </c>
      <c r="D6172" s="132">
        <v>68.53</v>
      </c>
    </row>
    <row r="6173" spans="1:4" x14ac:dyDescent="0.25">
      <c r="A6173" s="131">
        <v>87250</v>
      </c>
      <c r="B6173" s="131" t="s">
        <v>19849</v>
      </c>
      <c r="C6173" s="131" t="s">
        <v>2</v>
      </c>
      <c r="D6173" s="132">
        <v>58.02</v>
      </c>
    </row>
    <row r="6174" spans="1:4" x14ac:dyDescent="0.25">
      <c r="A6174" s="131">
        <v>87251</v>
      </c>
      <c r="B6174" s="131" t="s">
        <v>19850</v>
      </c>
      <c r="C6174" s="131" t="s">
        <v>2</v>
      </c>
      <c r="D6174" s="132">
        <v>49.48</v>
      </c>
    </row>
    <row r="6175" spans="1:4" x14ac:dyDescent="0.25">
      <c r="A6175" s="131">
        <v>87255</v>
      </c>
      <c r="B6175" s="131" t="s">
        <v>19851</v>
      </c>
      <c r="C6175" s="131" t="s">
        <v>2</v>
      </c>
      <c r="D6175" s="132">
        <v>107.79</v>
      </c>
    </row>
    <row r="6176" spans="1:4" x14ac:dyDescent="0.25">
      <c r="A6176" s="131">
        <v>87256</v>
      </c>
      <c r="B6176" s="131" t="s">
        <v>19852</v>
      </c>
      <c r="C6176" s="131" t="s">
        <v>2</v>
      </c>
      <c r="D6176" s="132">
        <v>95.11</v>
      </c>
    </row>
    <row r="6177" spans="1:4" x14ac:dyDescent="0.25">
      <c r="A6177" s="131">
        <v>87257</v>
      </c>
      <c r="B6177" s="131" t="s">
        <v>19853</v>
      </c>
      <c r="C6177" s="131" t="s">
        <v>2</v>
      </c>
      <c r="D6177" s="132">
        <v>85.11</v>
      </c>
    </row>
    <row r="6178" spans="1:4" x14ac:dyDescent="0.25">
      <c r="A6178" s="131">
        <v>87258</v>
      </c>
      <c r="B6178" s="131" t="s">
        <v>19854</v>
      </c>
      <c r="C6178" s="131" t="s">
        <v>2</v>
      </c>
      <c r="D6178" s="132">
        <v>147.56</v>
      </c>
    </row>
    <row r="6179" spans="1:4" x14ac:dyDescent="0.25">
      <c r="A6179" s="131">
        <v>87259</v>
      </c>
      <c r="B6179" s="131" t="s">
        <v>19855</v>
      </c>
      <c r="C6179" s="131" t="s">
        <v>2</v>
      </c>
      <c r="D6179" s="132">
        <v>134.85</v>
      </c>
    </row>
    <row r="6180" spans="1:4" x14ac:dyDescent="0.25">
      <c r="A6180" s="131">
        <v>87260</v>
      </c>
      <c r="B6180" s="131" t="s">
        <v>19856</v>
      </c>
      <c r="C6180" s="131" t="s">
        <v>2</v>
      </c>
      <c r="D6180" s="132">
        <v>125.69</v>
      </c>
    </row>
    <row r="6181" spans="1:4" x14ac:dyDescent="0.25">
      <c r="A6181" s="131">
        <v>87261</v>
      </c>
      <c r="B6181" s="131" t="s">
        <v>19857</v>
      </c>
      <c r="C6181" s="131" t="s">
        <v>2</v>
      </c>
      <c r="D6181" s="132">
        <v>168.66</v>
      </c>
    </row>
    <row r="6182" spans="1:4" x14ac:dyDescent="0.25">
      <c r="A6182" s="131">
        <v>87262</v>
      </c>
      <c r="B6182" s="131" t="s">
        <v>19858</v>
      </c>
      <c r="C6182" s="131" t="s">
        <v>2</v>
      </c>
      <c r="D6182" s="132">
        <v>154.31</v>
      </c>
    </row>
    <row r="6183" spans="1:4" x14ac:dyDescent="0.25">
      <c r="A6183" s="131">
        <v>87263</v>
      </c>
      <c r="B6183" s="131" t="s">
        <v>19859</v>
      </c>
      <c r="C6183" s="131" t="s">
        <v>2</v>
      </c>
      <c r="D6183" s="132">
        <v>143.66</v>
      </c>
    </row>
    <row r="6184" spans="1:4" x14ac:dyDescent="0.25">
      <c r="A6184" s="131">
        <v>89046</v>
      </c>
      <c r="B6184" s="131" t="s">
        <v>4811</v>
      </c>
      <c r="C6184" s="131" t="s">
        <v>2</v>
      </c>
      <c r="D6184" s="132">
        <v>55.83</v>
      </c>
    </row>
    <row r="6185" spans="1:4" x14ac:dyDescent="0.25">
      <c r="A6185" s="131">
        <v>89171</v>
      </c>
      <c r="B6185" s="131" t="s">
        <v>4812</v>
      </c>
      <c r="C6185" s="131" t="s">
        <v>2</v>
      </c>
      <c r="D6185" s="132">
        <v>52.5</v>
      </c>
    </row>
    <row r="6186" spans="1:4" x14ac:dyDescent="0.25">
      <c r="A6186" s="131">
        <v>93389</v>
      </c>
      <c r="B6186" s="131" t="s">
        <v>19860</v>
      </c>
      <c r="C6186" s="131" t="s">
        <v>2</v>
      </c>
      <c r="D6186" s="132">
        <v>58.04</v>
      </c>
    </row>
    <row r="6187" spans="1:4" x14ac:dyDescent="0.25">
      <c r="A6187" s="131">
        <v>93390</v>
      </c>
      <c r="B6187" s="131" t="s">
        <v>19861</v>
      </c>
      <c r="C6187" s="131" t="s">
        <v>2</v>
      </c>
      <c r="D6187" s="132">
        <v>51.05</v>
      </c>
    </row>
    <row r="6188" spans="1:4" x14ac:dyDescent="0.25">
      <c r="A6188" s="131">
        <v>93391</v>
      </c>
      <c r="B6188" s="131" t="s">
        <v>19862</v>
      </c>
      <c r="C6188" s="131" t="s">
        <v>2</v>
      </c>
      <c r="D6188" s="132">
        <v>43.61</v>
      </c>
    </row>
    <row r="6189" spans="1:4" x14ac:dyDescent="0.25">
      <c r="A6189" s="131">
        <v>104593</v>
      </c>
      <c r="B6189" s="131" t="s">
        <v>19863</v>
      </c>
      <c r="C6189" s="131" t="s">
        <v>2</v>
      </c>
      <c r="D6189" s="132">
        <v>111.77</v>
      </c>
    </row>
    <row r="6190" spans="1:4" x14ac:dyDescent="0.25">
      <c r="A6190" s="131">
        <v>104594</v>
      </c>
      <c r="B6190" s="131" t="s">
        <v>19864</v>
      </c>
      <c r="C6190" s="131" t="s">
        <v>2</v>
      </c>
      <c r="D6190" s="132">
        <v>97.55</v>
      </c>
    </row>
    <row r="6191" spans="1:4" x14ac:dyDescent="0.25">
      <c r="A6191" s="131">
        <v>104595</v>
      </c>
      <c r="B6191" s="131" t="s">
        <v>19865</v>
      </c>
      <c r="C6191" s="131" t="s">
        <v>2</v>
      </c>
      <c r="D6191" s="132">
        <v>85.67</v>
      </c>
    </row>
    <row r="6192" spans="1:4" x14ac:dyDescent="0.25">
      <c r="A6192" s="131">
        <v>104596</v>
      </c>
      <c r="B6192" s="131" t="s">
        <v>19866</v>
      </c>
      <c r="C6192" s="131" t="s">
        <v>2</v>
      </c>
      <c r="D6192" s="132">
        <v>173.42</v>
      </c>
    </row>
    <row r="6193" spans="1:4" x14ac:dyDescent="0.25">
      <c r="A6193" s="131">
        <v>104597</v>
      </c>
      <c r="B6193" s="131" t="s">
        <v>19867</v>
      </c>
      <c r="C6193" s="131" t="s">
        <v>2</v>
      </c>
      <c r="D6193" s="132">
        <v>157.24</v>
      </c>
    </row>
    <row r="6194" spans="1:4" x14ac:dyDescent="0.25">
      <c r="A6194" s="131">
        <v>104598</v>
      </c>
      <c r="B6194" s="131" t="s">
        <v>19868</v>
      </c>
      <c r="C6194" s="131" t="s">
        <v>2</v>
      </c>
      <c r="D6194" s="132">
        <v>144.37</v>
      </c>
    </row>
    <row r="6195" spans="1:4" x14ac:dyDescent="0.25">
      <c r="A6195" s="131">
        <v>104599</v>
      </c>
      <c r="B6195" s="131" t="s">
        <v>19869</v>
      </c>
      <c r="C6195" s="131" t="s">
        <v>2</v>
      </c>
      <c r="D6195" s="132">
        <v>76.819999999999993</v>
      </c>
    </row>
    <row r="6196" spans="1:4" x14ac:dyDescent="0.25">
      <c r="A6196" s="131">
        <v>104600</v>
      </c>
      <c r="B6196" s="131" t="s">
        <v>19870</v>
      </c>
      <c r="C6196" s="131" t="s">
        <v>2</v>
      </c>
      <c r="D6196" s="132">
        <v>70.650000000000006</v>
      </c>
    </row>
    <row r="6197" spans="1:4" x14ac:dyDescent="0.25">
      <c r="A6197" s="131">
        <v>104601</v>
      </c>
      <c r="B6197" s="131" t="s">
        <v>19871</v>
      </c>
      <c r="C6197" s="131" t="s">
        <v>2</v>
      </c>
      <c r="D6197" s="132">
        <v>61.6</v>
      </c>
    </row>
    <row r="6198" spans="1:4" x14ac:dyDescent="0.25">
      <c r="A6198" s="131">
        <v>104602</v>
      </c>
      <c r="B6198" s="131" t="s">
        <v>19872</v>
      </c>
      <c r="C6198" s="131" t="s">
        <v>2</v>
      </c>
      <c r="D6198" s="132">
        <v>55.82</v>
      </c>
    </row>
    <row r="6199" spans="1:4" x14ac:dyDescent="0.25">
      <c r="A6199" s="131">
        <v>104603</v>
      </c>
      <c r="B6199" s="131" t="s">
        <v>19873</v>
      </c>
      <c r="C6199" s="131" t="s">
        <v>2</v>
      </c>
      <c r="D6199" s="132">
        <v>51.65</v>
      </c>
    </row>
    <row r="6200" spans="1:4" x14ac:dyDescent="0.25">
      <c r="A6200" s="131">
        <v>104604</v>
      </c>
      <c r="B6200" s="131" t="s">
        <v>19874</v>
      </c>
      <c r="C6200" s="131" t="s">
        <v>2</v>
      </c>
      <c r="D6200" s="132">
        <v>45.98</v>
      </c>
    </row>
    <row r="6201" spans="1:4" x14ac:dyDescent="0.25">
      <c r="A6201" s="131">
        <v>104605</v>
      </c>
      <c r="B6201" s="131" t="s">
        <v>19875</v>
      </c>
      <c r="C6201" s="131" t="s">
        <v>2</v>
      </c>
      <c r="D6201" s="132">
        <v>96.21</v>
      </c>
    </row>
    <row r="6202" spans="1:4" x14ac:dyDescent="0.25">
      <c r="A6202" s="131">
        <v>104606</v>
      </c>
      <c r="B6202" s="131" t="s">
        <v>19876</v>
      </c>
      <c r="C6202" s="131" t="s">
        <v>2</v>
      </c>
      <c r="D6202" s="132">
        <v>65.86</v>
      </c>
    </row>
    <row r="6203" spans="1:4" x14ac:dyDescent="0.25">
      <c r="A6203" s="131">
        <v>104607</v>
      </c>
      <c r="B6203" s="131" t="s">
        <v>19877</v>
      </c>
      <c r="C6203" s="131" t="s">
        <v>2</v>
      </c>
      <c r="D6203" s="132">
        <v>52.98</v>
      </c>
    </row>
    <row r="6204" spans="1:4" x14ac:dyDescent="0.25">
      <c r="A6204" s="131">
        <v>104608</v>
      </c>
      <c r="B6204" s="131" t="s">
        <v>19878</v>
      </c>
      <c r="C6204" s="131" t="s">
        <v>2</v>
      </c>
      <c r="D6204" s="132">
        <v>184.67</v>
      </c>
    </row>
    <row r="6205" spans="1:4" x14ac:dyDescent="0.25">
      <c r="A6205" s="131">
        <v>104609</v>
      </c>
      <c r="B6205" s="131" t="s">
        <v>19879</v>
      </c>
      <c r="C6205" s="131" t="s">
        <v>2</v>
      </c>
      <c r="D6205" s="132">
        <v>145.35</v>
      </c>
    </row>
    <row r="6206" spans="1:4" x14ac:dyDescent="0.25">
      <c r="A6206" s="131">
        <v>104610</v>
      </c>
      <c r="B6206" s="131" t="s">
        <v>19880</v>
      </c>
      <c r="C6206" s="131" t="s">
        <v>2</v>
      </c>
      <c r="D6206" s="132">
        <v>130.36000000000001</v>
      </c>
    </row>
    <row r="6207" spans="1:4" x14ac:dyDescent="0.25">
      <c r="A6207" s="131">
        <v>98671</v>
      </c>
      <c r="B6207" s="131" t="s">
        <v>4045</v>
      </c>
      <c r="C6207" s="131" t="s">
        <v>2</v>
      </c>
      <c r="D6207" s="132">
        <v>327.68</v>
      </c>
    </row>
    <row r="6208" spans="1:4" x14ac:dyDescent="0.25">
      <c r="A6208" s="131">
        <v>98672</v>
      </c>
      <c r="B6208" s="131" t="s">
        <v>4046</v>
      </c>
      <c r="C6208" s="131" t="s">
        <v>2</v>
      </c>
      <c r="D6208" s="132">
        <v>416.54</v>
      </c>
    </row>
    <row r="6209" spans="1:4" x14ac:dyDescent="0.25">
      <c r="A6209" s="131">
        <v>98678</v>
      </c>
      <c r="B6209" s="131" t="s">
        <v>4047</v>
      </c>
      <c r="C6209" s="131" t="s">
        <v>2</v>
      </c>
      <c r="D6209" s="132">
        <v>388.96</v>
      </c>
    </row>
    <row r="6210" spans="1:4" x14ac:dyDescent="0.25">
      <c r="A6210" s="131">
        <v>98679</v>
      </c>
      <c r="B6210" s="131" t="s">
        <v>4048</v>
      </c>
      <c r="C6210" s="131" t="s">
        <v>2</v>
      </c>
      <c r="D6210" s="132">
        <v>36.51</v>
      </c>
    </row>
    <row r="6211" spans="1:4" x14ac:dyDescent="0.25">
      <c r="A6211" s="131">
        <v>98680</v>
      </c>
      <c r="B6211" s="131" t="s">
        <v>4049</v>
      </c>
      <c r="C6211" s="131" t="s">
        <v>2</v>
      </c>
      <c r="D6211" s="132">
        <v>45.97</v>
      </c>
    </row>
    <row r="6212" spans="1:4" x14ac:dyDescent="0.25">
      <c r="A6212" s="131">
        <v>98681</v>
      </c>
      <c r="B6212" s="131" t="s">
        <v>4050</v>
      </c>
      <c r="C6212" s="131" t="s">
        <v>2</v>
      </c>
      <c r="D6212" s="132">
        <v>34.06</v>
      </c>
    </row>
    <row r="6213" spans="1:4" x14ac:dyDescent="0.25">
      <c r="A6213" s="131">
        <v>98682</v>
      </c>
      <c r="B6213" s="131" t="s">
        <v>4051</v>
      </c>
      <c r="C6213" s="131" t="s">
        <v>2</v>
      </c>
      <c r="D6213" s="132">
        <v>43.51</v>
      </c>
    </row>
    <row r="6214" spans="1:4" x14ac:dyDescent="0.25">
      <c r="A6214" s="131">
        <v>98685</v>
      </c>
      <c r="B6214" s="131" t="s">
        <v>4052</v>
      </c>
      <c r="C6214" s="131" t="s">
        <v>3</v>
      </c>
      <c r="D6214" s="132">
        <v>60.34</v>
      </c>
    </row>
    <row r="6215" spans="1:4" x14ac:dyDescent="0.25">
      <c r="A6215" s="131">
        <v>98686</v>
      </c>
      <c r="B6215" s="131" t="s">
        <v>4053</v>
      </c>
      <c r="C6215" s="131" t="s">
        <v>3</v>
      </c>
      <c r="D6215" s="132">
        <v>40.36</v>
      </c>
    </row>
    <row r="6216" spans="1:4" x14ac:dyDescent="0.25">
      <c r="A6216" s="131">
        <v>98688</v>
      </c>
      <c r="B6216" s="131" t="s">
        <v>4054</v>
      </c>
      <c r="C6216" s="131" t="s">
        <v>3</v>
      </c>
      <c r="D6216" s="132">
        <v>66.28</v>
      </c>
    </row>
    <row r="6217" spans="1:4" x14ac:dyDescent="0.25">
      <c r="A6217" s="131">
        <v>98689</v>
      </c>
      <c r="B6217" s="131" t="s">
        <v>4055</v>
      </c>
      <c r="C6217" s="131" t="s">
        <v>3</v>
      </c>
      <c r="D6217" s="132">
        <v>87.07</v>
      </c>
    </row>
    <row r="6218" spans="1:4" x14ac:dyDescent="0.25">
      <c r="A6218" s="131">
        <v>101090</v>
      </c>
      <c r="B6218" s="131" t="s">
        <v>3548</v>
      </c>
      <c r="C6218" s="131" t="s">
        <v>2</v>
      </c>
      <c r="D6218" s="132">
        <v>189.03</v>
      </c>
    </row>
    <row r="6219" spans="1:4" x14ac:dyDescent="0.25">
      <c r="A6219" s="131">
        <v>101091</v>
      </c>
      <c r="B6219" s="131" t="s">
        <v>3549</v>
      </c>
      <c r="C6219" s="131" t="s">
        <v>2</v>
      </c>
      <c r="D6219" s="132">
        <v>122.61</v>
      </c>
    </row>
    <row r="6220" spans="1:4" x14ac:dyDescent="0.25">
      <c r="A6220" s="131">
        <v>101725</v>
      </c>
      <c r="B6220" s="131" t="s">
        <v>4056</v>
      </c>
      <c r="C6220" s="131" t="s">
        <v>2</v>
      </c>
      <c r="D6220" s="132">
        <v>257.02</v>
      </c>
    </row>
    <row r="6221" spans="1:4" x14ac:dyDescent="0.25">
      <c r="A6221" s="131">
        <v>101726</v>
      </c>
      <c r="B6221" s="131" t="s">
        <v>4057</v>
      </c>
      <c r="C6221" s="131" t="s">
        <v>2</v>
      </c>
      <c r="D6221" s="132">
        <v>164.39</v>
      </c>
    </row>
    <row r="6222" spans="1:4" x14ac:dyDescent="0.25">
      <c r="A6222" s="131">
        <v>101731</v>
      </c>
      <c r="B6222" s="131" t="s">
        <v>4058</v>
      </c>
      <c r="C6222" s="131" t="s">
        <v>2</v>
      </c>
      <c r="D6222" s="132">
        <v>280.07</v>
      </c>
    </row>
    <row r="6223" spans="1:4" x14ac:dyDescent="0.25">
      <c r="A6223" s="131">
        <v>101732</v>
      </c>
      <c r="B6223" s="131" t="s">
        <v>4059</v>
      </c>
      <c r="C6223" s="131" t="s">
        <v>2</v>
      </c>
      <c r="D6223" s="132">
        <v>89.58</v>
      </c>
    </row>
    <row r="6224" spans="1:4" x14ac:dyDescent="0.25">
      <c r="A6224" s="131">
        <v>101094</v>
      </c>
      <c r="B6224" s="131" t="s">
        <v>15949</v>
      </c>
      <c r="C6224" s="131" t="s">
        <v>3</v>
      </c>
      <c r="D6224" s="132">
        <v>164.41</v>
      </c>
    </row>
    <row r="6225" spans="1:4" x14ac:dyDescent="0.25">
      <c r="A6225" s="131">
        <v>101727</v>
      </c>
      <c r="B6225" s="131" t="s">
        <v>4060</v>
      </c>
      <c r="C6225" s="131" t="s">
        <v>2</v>
      </c>
      <c r="D6225" s="132">
        <v>194.42</v>
      </c>
    </row>
    <row r="6226" spans="1:4" x14ac:dyDescent="0.25">
      <c r="A6226" s="131">
        <v>101733</v>
      </c>
      <c r="B6226" s="131" t="s">
        <v>4061</v>
      </c>
      <c r="C6226" s="131" t="s">
        <v>2</v>
      </c>
      <c r="D6226" s="132">
        <v>265.67</v>
      </c>
    </row>
    <row r="6227" spans="1:4" x14ac:dyDescent="0.25">
      <c r="A6227" s="131">
        <v>101734</v>
      </c>
      <c r="B6227" s="131" t="s">
        <v>4062</v>
      </c>
      <c r="C6227" s="131" t="s">
        <v>2</v>
      </c>
      <c r="D6227" s="132">
        <v>402.38</v>
      </c>
    </row>
    <row r="6228" spans="1:4" x14ac:dyDescent="0.25">
      <c r="A6228" s="131">
        <v>101735</v>
      </c>
      <c r="B6228" s="131" t="s">
        <v>4063</v>
      </c>
      <c r="C6228" s="131" t="s">
        <v>2</v>
      </c>
      <c r="D6228" s="132">
        <v>412.3</v>
      </c>
    </row>
    <row r="6229" spans="1:4" x14ac:dyDescent="0.25">
      <c r="A6229" s="131">
        <v>101736</v>
      </c>
      <c r="B6229" s="131" t="s">
        <v>4064</v>
      </c>
      <c r="C6229" s="131" t="s">
        <v>2</v>
      </c>
      <c r="D6229" s="132">
        <v>106.32</v>
      </c>
    </row>
    <row r="6230" spans="1:4" x14ac:dyDescent="0.25">
      <c r="A6230" s="131">
        <v>101737</v>
      </c>
      <c r="B6230" s="131" t="s">
        <v>4065</v>
      </c>
      <c r="C6230" s="131" t="s">
        <v>2</v>
      </c>
      <c r="D6230" s="132">
        <v>125.94</v>
      </c>
    </row>
    <row r="6231" spans="1:4" x14ac:dyDescent="0.25">
      <c r="A6231" s="131">
        <v>101748</v>
      </c>
      <c r="B6231" s="131" t="s">
        <v>4066</v>
      </c>
      <c r="C6231" s="131" t="s">
        <v>2</v>
      </c>
      <c r="D6231" s="132">
        <v>3.46</v>
      </c>
    </row>
    <row r="6232" spans="1:4" x14ac:dyDescent="0.25">
      <c r="A6232" s="131">
        <v>104162</v>
      </c>
      <c r="B6232" s="131" t="s">
        <v>15628</v>
      </c>
      <c r="C6232" s="131" t="s">
        <v>2</v>
      </c>
      <c r="D6232" s="132">
        <v>93.47</v>
      </c>
    </row>
    <row r="6233" spans="1:4" x14ac:dyDescent="0.25">
      <c r="A6233" s="131">
        <v>101092</v>
      </c>
      <c r="B6233" s="131" t="s">
        <v>3550</v>
      </c>
      <c r="C6233" s="131" t="s">
        <v>2</v>
      </c>
      <c r="D6233" s="132">
        <v>338.64</v>
      </c>
    </row>
    <row r="6234" spans="1:4" x14ac:dyDescent="0.25">
      <c r="A6234" s="131">
        <v>101093</v>
      </c>
      <c r="B6234" s="131" t="s">
        <v>3551</v>
      </c>
      <c r="C6234" s="131" t="s">
        <v>2</v>
      </c>
      <c r="D6234" s="132">
        <v>427.5</v>
      </c>
    </row>
    <row r="6235" spans="1:4" x14ac:dyDescent="0.25">
      <c r="A6235" s="131">
        <v>98695</v>
      </c>
      <c r="B6235" s="131" t="s">
        <v>4067</v>
      </c>
      <c r="C6235" s="131" t="s">
        <v>3</v>
      </c>
      <c r="D6235" s="132">
        <v>77.56</v>
      </c>
    </row>
    <row r="6236" spans="1:4" x14ac:dyDescent="0.25">
      <c r="A6236" s="131">
        <v>98697</v>
      </c>
      <c r="B6236" s="131" t="s">
        <v>4068</v>
      </c>
      <c r="C6236" s="131" t="s">
        <v>3</v>
      </c>
      <c r="D6236" s="132">
        <v>50.65</v>
      </c>
    </row>
    <row r="6237" spans="1:4" x14ac:dyDescent="0.25">
      <c r="A6237" s="131">
        <v>101738</v>
      </c>
      <c r="B6237" s="131" t="s">
        <v>4069</v>
      </c>
      <c r="C6237" s="131" t="s">
        <v>3</v>
      </c>
      <c r="D6237" s="132">
        <v>33.130000000000003</v>
      </c>
    </row>
    <row r="6238" spans="1:4" x14ac:dyDescent="0.25">
      <c r="A6238" s="131">
        <v>101739</v>
      </c>
      <c r="B6238" s="131" t="s">
        <v>4070</v>
      </c>
      <c r="C6238" s="131" t="s">
        <v>3</v>
      </c>
      <c r="D6238" s="132">
        <v>36.08</v>
      </c>
    </row>
    <row r="6239" spans="1:4" x14ac:dyDescent="0.25">
      <c r="A6239" s="131">
        <v>88648</v>
      </c>
      <c r="B6239" s="131" t="s">
        <v>19881</v>
      </c>
      <c r="C6239" s="131" t="s">
        <v>3</v>
      </c>
      <c r="D6239" s="132">
        <v>7.21</v>
      </c>
    </row>
    <row r="6240" spans="1:4" x14ac:dyDescent="0.25">
      <c r="A6240" s="131">
        <v>88649</v>
      </c>
      <c r="B6240" s="131" t="s">
        <v>19882</v>
      </c>
      <c r="C6240" s="131" t="s">
        <v>3</v>
      </c>
      <c r="D6240" s="132">
        <v>8.19</v>
      </c>
    </row>
    <row r="6241" spans="1:4" x14ac:dyDescent="0.25">
      <c r="A6241" s="131">
        <v>88650</v>
      </c>
      <c r="B6241" s="131" t="s">
        <v>19883</v>
      </c>
      <c r="C6241" s="131" t="s">
        <v>3</v>
      </c>
      <c r="D6241" s="132">
        <v>15.75</v>
      </c>
    </row>
    <row r="6242" spans="1:4" x14ac:dyDescent="0.25">
      <c r="A6242" s="131">
        <v>96467</v>
      </c>
      <c r="B6242" s="131" t="s">
        <v>19884</v>
      </c>
      <c r="C6242" s="131" t="s">
        <v>3</v>
      </c>
      <c r="D6242" s="132">
        <v>6.56</v>
      </c>
    </row>
    <row r="6243" spans="1:4" x14ac:dyDescent="0.25">
      <c r="A6243" s="131">
        <v>101740</v>
      </c>
      <c r="B6243" s="131" t="s">
        <v>4071</v>
      </c>
      <c r="C6243" s="131" t="s">
        <v>3</v>
      </c>
      <c r="D6243" s="132">
        <v>45.5</v>
      </c>
    </row>
    <row r="6244" spans="1:4" x14ac:dyDescent="0.25">
      <c r="A6244" s="131">
        <v>101741</v>
      </c>
      <c r="B6244" s="131" t="s">
        <v>4072</v>
      </c>
      <c r="C6244" s="131" t="s">
        <v>3</v>
      </c>
      <c r="D6244" s="132">
        <v>22.77</v>
      </c>
    </row>
    <row r="6245" spans="1:4" x14ac:dyDescent="0.25">
      <c r="A6245" s="131">
        <v>94990</v>
      </c>
      <c r="B6245" s="131" t="s">
        <v>15950</v>
      </c>
      <c r="C6245" s="131" t="s">
        <v>39</v>
      </c>
      <c r="D6245" s="132">
        <v>762.82</v>
      </c>
    </row>
    <row r="6246" spans="1:4" x14ac:dyDescent="0.25">
      <c r="A6246" s="131">
        <v>94991</v>
      </c>
      <c r="B6246" s="131" t="s">
        <v>21328</v>
      </c>
      <c r="C6246" s="131" t="s">
        <v>39</v>
      </c>
      <c r="D6246" s="132">
        <v>787.8</v>
      </c>
    </row>
    <row r="6247" spans="1:4" x14ac:dyDescent="0.25">
      <c r="A6247" s="131">
        <v>94992</v>
      </c>
      <c r="B6247" s="131" t="s">
        <v>15951</v>
      </c>
      <c r="C6247" s="131" t="s">
        <v>2</v>
      </c>
      <c r="D6247" s="132">
        <v>80.41</v>
      </c>
    </row>
    <row r="6248" spans="1:4" x14ac:dyDescent="0.25">
      <c r="A6248" s="131">
        <v>94993</v>
      </c>
      <c r="B6248" s="131" t="s">
        <v>15952</v>
      </c>
      <c r="C6248" s="131" t="s">
        <v>2</v>
      </c>
      <c r="D6248" s="132">
        <v>81.91</v>
      </c>
    </row>
    <row r="6249" spans="1:4" x14ac:dyDescent="0.25">
      <c r="A6249" s="131">
        <v>94994</v>
      </c>
      <c r="B6249" s="131" t="s">
        <v>15953</v>
      </c>
      <c r="C6249" s="131" t="s">
        <v>2</v>
      </c>
      <c r="D6249" s="132">
        <v>96</v>
      </c>
    </row>
    <row r="6250" spans="1:4" x14ac:dyDescent="0.25">
      <c r="A6250" s="131">
        <v>94995</v>
      </c>
      <c r="B6250" s="131" t="s">
        <v>15954</v>
      </c>
      <c r="C6250" s="131" t="s">
        <v>2</v>
      </c>
      <c r="D6250" s="132">
        <v>97.99</v>
      </c>
    </row>
    <row r="6251" spans="1:4" x14ac:dyDescent="0.25">
      <c r="A6251" s="131">
        <v>101747</v>
      </c>
      <c r="B6251" s="131" t="s">
        <v>4073</v>
      </c>
      <c r="C6251" s="131" t="s">
        <v>2</v>
      </c>
      <c r="D6251" s="132">
        <v>82.54</v>
      </c>
    </row>
    <row r="6252" spans="1:4" x14ac:dyDescent="0.25">
      <c r="A6252" s="131">
        <v>104626</v>
      </c>
      <c r="B6252" s="131" t="s">
        <v>21329</v>
      </c>
      <c r="C6252" s="131" t="s">
        <v>39</v>
      </c>
      <c r="D6252" s="132">
        <v>806.89</v>
      </c>
    </row>
    <row r="6253" spans="1:4" x14ac:dyDescent="0.25">
      <c r="A6253" s="131">
        <v>104658</v>
      </c>
      <c r="B6253" s="131" t="s">
        <v>28248</v>
      </c>
      <c r="C6253" s="131" t="s">
        <v>2</v>
      </c>
      <c r="D6253" s="132">
        <v>138.82</v>
      </c>
    </row>
    <row r="6254" spans="1:4" x14ac:dyDescent="0.25">
      <c r="A6254" s="131">
        <v>87620</v>
      </c>
      <c r="B6254" s="131" t="s">
        <v>5102</v>
      </c>
      <c r="C6254" s="131" t="s">
        <v>2</v>
      </c>
      <c r="D6254" s="132">
        <v>30.08</v>
      </c>
    </row>
    <row r="6255" spans="1:4" x14ac:dyDescent="0.25">
      <c r="A6255" s="131">
        <v>87622</v>
      </c>
      <c r="B6255" s="131" t="s">
        <v>5103</v>
      </c>
      <c r="C6255" s="131" t="s">
        <v>2</v>
      </c>
      <c r="D6255" s="132">
        <v>32.869999999999997</v>
      </c>
    </row>
    <row r="6256" spans="1:4" x14ac:dyDescent="0.25">
      <c r="A6256" s="131">
        <v>87623</v>
      </c>
      <c r="B6256" s="131" t="s">
        <v>5104</v>
      </c>
      <c r="C6256" s="131" t="s">
        <v>2</v>
      </c>
      <c r="D6256" s="132">
        <v>62.61</v>
      </c>
    </row>
    <row r="6257" spans="1:4" x14ac:dyDescent="0.25">
      <c r="A6257" s="131">
        <v>87624</v>
      </c>
      <c r="B6257" s="131" t="s">
        <v>29462</v>
      </c>
      <c r="C6257" s="131" t="s">
        <v>2</v>
      </c>
      <c r="D6257" s="132">
        <v>68.319999999999993</v>
      </c>
    </row>
    <row r="6258" spans="1:4" x14ac:dyDescent="0.25">
      <c r="A6258" s="131">
        <v>87630</v>
      </c>
      <c r="B6258" s="131" t="s">
        <v>5105</v>
      </c>
      <c r="C6258" s="131" t="s">
        <v>2</v>
      </c>
      <c r="D6258" s="132">
        <v>38.58</v>
      </c>
    </row>
    <row r="6259" spans="1:4" x14ac:dyDescent="0.25">
      <c r="A6259" s="131">
        <v>87632</v>
      </c>
      <c r="B6259" s="131" t="s">
        <v>5106</v>
      </c>
      <c r="C6259" s="131" t="s">
        <v>2</v>
      </c>
      <c r="D6259" s="132">
        <v>42.46</v>
      </c>
    </row>
    <row r="6260" spans="1:4" x14ac:dyDescent="0.25">
      <c r="A6260" s="131">
        <v>87633</v>
      </c>
      <c r="B6260" s="131" t="s">
        <v>5107</v>
      </c>
      <c r="C6260" s="131" t="s">
        <v>2</v>
      </c>
      <c r="D6260" s="132">
        <v>83.81</v>
      </c>
    </row>
    <row r="6261" spans="1:4" x14ac:dyDescent="0.25">
      <c r="A6261" s="131">
        <v>87634</v>
      </c>
      <c r="B6261" s="131" t="s">
        <v>5108</v>
      </c>
      <c r="C6261" s="131" t="s">
        <v>2</v>
      </c>
      <c r="D6261" s="132">
        <v>91.75</v>
      </c>
    </row>
    <row r="6262" spans="1:4" x14ac:dyDescent="0.25">
      <c r="A6262" s="131">
        <v>87640</v>
      </c>
      <c r="B6262" s="131" t="s">
        <v>5109</v>
      </c>
      <c r="C6262" s="131" t="s">
        <v>2</v>
      </c>
      <c r="D6262" s="132">
        <v>45.56</v>
      </c>
    </row>
    <row r="6263" spans="1:4" x14ac:dyDescent="0.25">
      <c r="A6263" s="131">
        <v>87642</v>
      </c>
      <c r="B6263" s="131" t="s">
        <v>5110</v>
      </c>
      <c r="C6263" s="131" t="s">
        <v>2</v>
      </c>
      <c r="D6263" s="132">
        <v>50.33</v>
      </c>
    </row>
    <row r="6264" spans="1:4" x14ac:dyDescent="0.25">
      <c r="A6264" s="131">
        <v>87643</v>
      </c>
      <c r="B6264" s="131" t="s">
        <v>5111</v>
      </c>
      <c r="C6264" s="131" t="s">
        <v>2</v>
      </c>
      <c r="D6264" s="132">
        <v>101.18</v>
      </c>
    </row>
    <row r="6265" spans="1:4" x14ac:dyDescent="0.25">
      <c r="A6265" s="131">
        <v>87644</v>
      </c>
      <c r="B6265" s="131" t="s">
        <v>5112</v>
      </c>
      <c r="C6265" s="131" t="s">
        <v>2</v>
      </c>
      <c r="D6265" s="132">
        <v>110.95</v>
      </c>
    </row>
    <row r="6266" spans="1:4" x14ac:dyDescent="0.25">
      <c r="A6266" s="131">
        <v>87680</v>
      </c>
      <c r="B6266" s="131" t="s">
        <v>5113</v>
      </c>
      <c r="C6266" s="131" t="s">
        <v>2</v>
      </c>
      <c r="D6266" s="132">
        <v>41.35</v>
      </c>
    </row>
    <row r="6267" spans="1:4" x14ac:dyDescent="0.25">
      <c r="A6267" s="131">
        <v>87682</v>
      </c>
      <c r="B6267" s="131" t="s">
        <v>5114</v>
      </c>
      <c r="C6267" s="131" t="s">
        <v>2</v>
      </c>
      <c r="D6267" s="132">
        <v>46.12</v>
      </c>
    </row>
    <row r="6268" spans="1:4" x14ac:dyDescent="0.25">
      <c r="A6268" s="131">
        <v>87683</v>
      </c>
      <c r="B6268" s="131" t="s">
        <v>5115</v>
      </c>
      <c r="C6268" s="131" t="s">
        <v>2</v>
      </c>
      <c r="D6268" s="132">
        <v>96.97</v>
      </c>
    </row>
    <row r="6269" spans="1:4" x14ac:dyDescent="0.25">
      <c r="A6269" s="131">
        <v>87684</v>
      </c>
      <c r="B6269" s="131" t="s">
        <v>5116</v>
      </c>
      <c r="C6269" s="131" t="s">
        <v>2</v>
      </c>
      <c r="D6269" s="132">
        <v>106.74</v>
      </c>
    </row>
    <row r="6270" spans="1:4" x14ac:dyDescent="0.25">
      <c r="A6270" s="131">
        <v>87690</v>
      </c>
      <c r="B6270" s="131" t="s">
        <v>5117</v>
      </c>
      <c r="C6270" s="131" t="s">
        <v>2</v>
      </c>
      <c r="D6270" s="132">
        <v>47.38</v>
      </c>
    </row>
    <row r="6271" spans="1:4" x14ac:dyDescent="0.25">
      <c r="A6271" s="131">
        <v>87692</v>
      </c>
      <c r="B6271" s="131" t="s">
        <v>5118</v>
      </c>
      <c r="C6271" s="131" t="s">
        <v>2</v>
      </c>
      <c r="D6271" s="132">
        <v>52.84</v>
      </c>
    </row>
    <row r="6272" spans="1:4" x14ac:dyDescent="0.25">
      <c r="A6272" s="131">
        <v>87693</v>
      </c>
      <c r="B6272" s="131" t="s">
        <v>5119</v>
      </c>
      <c r="C6272" s="131" t="s">
        <v>2</v>
      </c>
      <c r="D6272" s="132">
        <v>111.08</v>
      </c>
    </row>
    <row r="6273" spans="1:4" x14ac:dyDescent="0.25">
      <c r="A6273" s="131">
        <v>87694</v>
      </c>
      <c r="B6273" s="131" t="s">
        <v>5120</v>
      </c>
      <c r="C6273" s="131" t="s">
        <v>2</v>
      </c>
      <c r="D6273" s="132">
        <v>122.27</v>
      </c>
    </row>
    <row r="6274" spans="1:4" x14ac:dyDescent="0.25">
      <c r="A6274" s="131">
        <v>87700</v>
      </c>
      <c r="B6274" s="131" t="s">
        <v>5121</v>
      </c>
      <c r="C6274" s="131" t="s">
        <v>2</v>
      </c>
      <c r="D6274" s="132">
        <v>51.18</v>
      </c>
    </row>
    <row r="6275" spans="1:4" x14ac:dyDescent="0.25">
      <c r="A6275" s="131">
        <v>87702</v>
      </c>
      <c r="B6275" s="131" t="s">
        <v>5122</v>
      </c>
      <c r="C6275" s="131" t="s">
        <v>2</v>
      </c>
      <c r="D6275" s="132">
        <v>57.13</v>
      </c>
    </row>
    <row r="6276" spans="1:4" x14ac:dyDescent="0.25">
      <c r="A6276" s="131">
        <v>87703</v>
      </c>
      <c r="B6276" s="131" t="s">
        <v>5123</v>
      </c>
      <c r="C6276" s="131" t="s">
        <v>2</v>
      </c>
      <c r="D6276" s="132">
        <v>120.55</v>
      </c>
    </row>
    <row r="6277" spans="1:4" x14ac:dyDescent="0.25">
      <c r="A6277" s="131">
        <v>87704</v>
      </c>
      <c r="B6277" s="131" t="s">
        <v>5124</v>
      </c>
      <c r="C6277" s="131" t="s">
        <v>2</v>
      </c>
      <c r="D6277" s="132">
        <v>132.72999999999999</v>
      </c>
    </row>
    <row r="6278" spans="1:4" x14ac:dyDescent="0.25">
      <c r="A6278" s="131">
        <v>87735</v>
      </c>
      <c r="B6278" s="131" t="s">
        <v>5125</v>
      </c>
      <c r="C6278" s="131" t="s">
        <v>2</v>
      </c>
      <c r="D6278" s="132">
        <v>41.77</v>
      </c>
    </row>
    <row r="6279" spans="1:4" x14ac:dyDescent="0.25">
      <c r="A6279" s="131">
        <v>87737</v>
      </c>
      <c r="B6279" s="131" t="s">
        <v>5126</v>
      </c>
      <c r="C6279" s="131" t="s">
        <v>2</v>
      </c>
      <c r="D6279" s="132">
        <v>44.56</v>
      </c>
    </row>
    <row r="6280" spans="1:4" x14ac:dyDescent="0.25">
      <c r="A6280" s="131">
        <v>87738</v>
      </c>
      <c r="B6280" s="131" t="s">
        <v>5127</v>
      </c>
      <c r="C6280" s="131" t="s">
        <v>2</v>
      </c>
      <c r="D6280" s="132">
        <v>74.3</v>
      </c>
    </row>
    <row r="6281" spans="1:4" x14ac:dyDescent="0.25">
      <c r="A6281" s="131">
        <v>87739</v>
      </c>
      <c r="B6281" s="131" t="s">
        <v>5128</v>
      </c>
      <c r="C6281" s="131" t="s">
        <v>2</v>
      </c>
      <c r="D6281" s="132">
        <v>80.010000000000005</v>
      </c>
    </row>
    <row r="6282" spans="1:4" x14ac:dyDescent="0.25">
      <c r="A6282" s="131">
        <v>87745</v>
      </c>
      <c r="B6282" s="131" t="s">
        <v>5129</v>
      </c>
      <c r="C6282" s="131" t="s">
        <v>2</v>
      </c>
      <c r="D6282" s="132">
        <v>50.28</v>
      </c>
    </row>
    <row r="6283" spans="1:4" x14ac:dyDescent="0.25">
      <c r="A6283" s="131">
        <v>87747</v>
      </c>
      <c r="B6283" s="131" t="s">
        <v>5130</v>
      </c>
      <c r="C6283" s="131" t="s">
        <v>2</v>
      </c>
      <c r="D6283" s="132">
        <v>54.16</v>
      </c>
    </row>
    <row r="6284" spans="1:4" x14ac:dyDescent="0.25">
      <c r="A6284" s="131">
        <v>87748</v>
      </c>
      <c r="B6284" s="131" t="s">
        <v>5131</v>
      </c>
      <c r="C6284" s="131" t="s">
        <v>2</v>
      </c>
      <c r="D6284" s="132">
        <v>95.51</v>
      </c>
    </row>
    <row r="6285" spans="1:4" x14ac:dyDescent="0.25">
      <c r="A6285" s="131">
        <v>87749</v>
      </c>
      <c r="B6285" s="131" t="s">
        <v>5132</v>
      </c>
      <c r="C6285" s="131" t="s">
        <v>2</v>
      </c>
      <c r="D6285" s="132">
        <v>103.45</v>
      </c>
    </row>
    <row r="6286" spans="1:4" x14ac:dyDescent="0.25">
      <c r="A6286" s="131">
        <v>87755</v>
      </c>
      <c r="B6286" s="131" t="s">
        <v>5133</v>
      </c>
      <c r="C6286" s="131" t="s">
        <v>2</v>
      </c>
      <c r="D6286" s="132">
        <v>48.35</v>
      </c>
    </row>
    <row r="6287" spans="1:4" x14ac:dyDescent="0.25">
      <c r="A6287" s="131">
        <v>87757</v>
      </c>
      <c r="B6287" s="131" t="s">
        <v>5134</v>
      </c>
      <c r="C6287" s="131" t="s">
        <v>2</v>
      </c>
      <c r="D6287" s="132">
        <v>52.23</v>
      </c>
    </row>
    <row r="6288" spans="1:4" x14ac:dyDescent="0.25">
      <c r="A6288" s="131">
        <v>87758</v>
      </c>
      <c r="B6288" s="131" t="s">
        <v>5135</v>
      </c>
      <c r="C6288" s="131" t="s">
        <v>2</v>
      </c>
      <c r="D6288" s="132">
        <v>93.58</v>
      </c>
    </row>
    <row r="6289" spans="1:4" x14ac:dyDescent="0.25">
      <c r="A6289" s="131">
        <v>87759</v>
      </c>
      <c r="B6289" s="131" t="s">
        <v>5136</v>
      </c>
      <c r="C6289" s="131" t="s">
        <v>2</v>
      </c>
      <c r="D6289" s="132">
        <v>101.52</v>
      </c>
    </row>
    <row r="6290" spans="1:4" x14ac:dyDescent="0.25">
      <c r="A6290" s="131">
        <v>87765</v>
      </c>
      <c r="B6290" s="131" t="s">
        <v>5137</v>
      </c>
      <c r="C6290" s="131" t="s">
        <v>2</v>
      </c>
      <c r="D6290" s="132">
        <v>55.37</v>
      </c>
    </row>
    <row r="6291" spans="1:4" x14ac:dyDescent="0.25">
      <c r="A6291" s="131">
        <v>87767</v>
      </c>
      <c r="B6291" s="131" t="s">
        <v>5138</v>
      </c>
      <c r="C6291" s="131" t="s">
        <v>2</v>
      </c>
      <c r="D6291" s="132">
        <v>60.14</v>
      </c>
    </row>
    <row r="6292" spans="1:4" x14ac:dyDescent="0.25">
      <c r="A6292" s="131">
        <v>87768</v>
      </c>
      <c r="B6292" s="131" t="s">
        <v>5139</v>
      </c>
      <c r="C6292" s="131" t="s">
        <v>2</v>
      </c>
      <c r="D6292" s="132">
        <v>110.99</v>
      </c>
    </row>
    <row r="6293" spans="1:4" x14ac:dyDescent="0.25">
      <c r="A6293" s="131">
        <v>87769</v>
      </c>
      <c r="B6293" s="131" t="s">
        <v>5140</v>
      </c>
      <c r="C6293" s="131" t="s">
        <v>2</v>
      </c>
      <c r="D6293" s="132">
        <v>120.76</v>
      </c>
    </row>
    <row r="6294" spans="1:4" x14ac:dyDescent="0.25">
      <c r="A6294" s="131">
        <v>88470</v>
      </c>
      <c r="B6294" s="131" t="s">
        <v>5141</v>
      </c>
      <c r="C6294" s="131" t="s">
        <v>2</v>
      </c>
      <c r="D6294" s="132">
        <v>28.87</v>
      </c>
    </row>
    <row r="6295" spans="1:4" x14ac:dyDescent="0.25">
      <c r="A6295" s="131">
        <v>88471</v>
      </c>
      <c r="B6295" s="131" t="s">
        <v>5142</v>
      </c>
      <c r="C6295" s="131" t="s">
        <v>2</v>
      </c>
      <c r="D6295" s="132">
        <v>36.06</v>
      </c>
    </row>
    <row r="6296" spans="1:4" x14ac:dyDescent="0.25">
      <c r="A6296" s="131">
        <v>88472</v>
      </c>
      <c r="B6296" s="131" t="s">
        <v>5143</v>
      </c>
      <c r="C6296" s="131" t="s">
        <v>2</v>
      </c>
      <c r="D6296" s="132">
        <v>41.78</v>
      </c>
    </row>
    <row r="6297" spans="1:4" x14ac:dyDescent="0.25">
      <c r="A6297" s="131">
        <v>88476</v>
      </c>
      <c r="B6297" s="131" t="s">
        <v>5144</v>
      </c>
      <c r="C6297" s="131" t="s">
        <v>2</v>
      </c>
      <c r="D6297" s="132">
        <v>23.51</v>
      </c>
    </row>
    <row r="6298" spans="1:4" x14ac:dyDescent="0.25">
      <c r="A6298" s="131">
        <v>88477</v>
      </c>
      <c r="B6298" s="131" t="s">
        <v>5145</v>
      </c>
      <c r="C6298" s="131" t="s">
        <v>2</v>
      </c>
      <c r="D6298" s="132">
        <v>32.47</v>
      </c>
    </row>
    <row r="6299" spans="1:4" x14ac:dyDescent="0.25">
      <c r="A6299" s="131">
        <v>88478</v>
      </c>
      <c r="B6299" s="131" t="s">
        <v>5146</v>
      </c>
      <c r="C6299" s="131" t="s">
        <v>2</v>
      </c>
      <c r="D6299" s="132">
        <v>39.869999999999997</v>
      </c>
    </row>
    <row r="6300" spans="1:4" x14ac:dyDescent="0.25">
      <c r="A6300" s="131">
        <v>90930</v>
      </c>
      <c r="B6300" s="131" t="s">
        <v>5147</v>
      </c>
      <c r="C6300" s="131" t="s">
        <v>2</v>
      </c>
      <c r="D6300" s="132">
        <v>74.650000000000006</v>
      </c>
    </row>
    <row r="6301" spans="1:4" x14ac:dyDescent="0.25">
      <c r="A6301" s="131">
        <v>90932</v>
      </c>
      <c r="B6301" s="131" t="s">
        <v>5148</v>
      </c>
      <c r="C6301" s="131" t="s">
        <v>2</v>
      </c>
      <c r="D6301" s="132">
        <v>80.11</v>
      </c>
    </row>
    <row r="6302" spans="1:4" x14ac:dyDescent="0.25">
      <c r="A6302" s="131">
        <v>90933</v>
      </c>
      <c r="B6302" s="131" t="s">
        <v>5149</v>
      </c>
      <c r="C6302" s="131" t="s">
        <v>2</v>
      </c>
      <c r="D6302" s="132">
        <v>138.35</v>
      </c>
    </row>
    <row r="6303" spans="1:4" x14ac:dyDescent="0.25">
      <c r="A6303" s="131">
        <v>90934</v>
      </c>
      <c r="B6303" s="131" t="s">
        <v>5150</v>
      </c>
      <c r="C6303" s="131" t="s">
        <v>2</v>
      </c>
      <c r="D6303" s="132">
        <v>149.54</v>
      </c>
    </row>
    <row r="6304" spans="1:4" x14ac:dyDescent="0.25">
      <c r="A6304" s="131">
        <v>90940</v>
      </c>
      <c r="B6304" s="131" t="s">
        <v>5151</v>
      </c>
      <c r="C6304" s="131" t="s">
        <v>2</v>
      </c>
      <c r="D6304" s="132">
        <v>79.709999999999994</v>
      </c>
    </row>
    <row r="6305" spans="1:4" x14ac:dyDescent="0.25">
      <c r="A6305" s="131">
        <v>90942</v>
      </c>
      <c r="B6305" s="131" t="s">
        <v>5152</v>
      </c>
      <c r="C6305" s="131" t="s">
        <v>2</v>
      </c>
      <c r="D6305" s="132">
        <v>85.66</v>
      </c>
    </row>
    <row r="6306" spans="1:4" x14ac:dyDescent="0.25">
      <c r="A6306" s="131">
        <v>90943</v>
      </c>
      <c r="B6306" s="131" t="s">
        <v>5153</v>
      </c>
      <c r="C6306" s="131" t="s">
        <v>2</v>
      </c>
      <c r="D6306" s="132">
        <v>149.08000000000001</v>
      </c>
    </row>
    <row r="6307" spans="1:4" x14ac:dyDescent="0.25">
      <c r="A6307" s="131">
        <v>90944</v>
      </c>
      <c r="B6307" s="131" t="s">
        <v>5154</v>
      </c>
      <c r="C6307" s="131" t="s">
        <v>2</v>
      </c>
      <c r="D6307" s="132">
        <v>161.26</v>
      </c>
    </row>
    <row r="6308" spans="1:4" x14ac:dyDescent="0.25">
      <c r="A6308" s="131">
        <v>90950</v>
      </c>
      <c r="B6308" s="131" t="s">
        <v>5155</v>
      </c>
      <c r="C6308" s="131" t="s">
        <v>2</v>
      </c>
      <c r="D6308" s="132">
        <v>88.95</v>
      </c>
    </row>
    <row r="6309" spans="1:4" x14ac:dyDescent="0.25">
      <c r="A6309" s="131">
        <v>90952</v>
      </c>
      <c r="B6309" s="131" t="s">
        <v>5156</v>
      </c>
      <c r="C6309" s="131" t="s">
        <v>2</v>
      </c>
      <c r="D6309" s="132">
        <v>95.79</v>
      </c>
    </row>
    <row r="6310" spans="1:4" x14ac:dyDescent="0.25">
      <c r="A6310" s="131">
        <v>90953</v>
      </c>
      <c r="B6310" s="131" t="s">
        <v>5157</v>
      </c>
      <c r="C6310" s="131" t="s">
        <v>2</v>
      </c>
      <c r="D6310" s="132">
        <v>168.72</v>
      </c>
    </row>
    <row r="6311" spans="1:4" x14ac:dyDescent="0.25">
      <c r="A6311" s="131">
        <v>90954</v>
      </c>
      <c r="B6311" s="131" t="s">
        <v>5158</v>
      </c>
      <c r="C6311" s="131" t="s">
        <v>2</v>
      </c>
      <c r="D6311" s="132">
        <v>182.72</v>
      </c>
    </row>
    <row r="6312" spans="1:4" x14ac:dyDescent="0.25">
      <c r="A6312" s="131">
        <v>94438</v>
      </c>
      <c r="B6312" s="131" t="s">
        <v>1149</v>
      </c>
      <c r="C6312" s="131" t="s">
        <v>2</v>
      </c>
      <c r="D6312" s="132">
        <v>42.48</v>
      </c>
    </row>
    <row r="6313" spans="1:4" x14ac:dyDescent="0.25">
      <c r="A6313" s="131">
        <v>94439</v>
      </c>
      <c r="B6313" s="131" t="s">
        <v>5487</v>
      </c>
      <c r="C6313" s="131" t="s">
        <v>2</v>
      </c>
      <c r="D6313" s="132">
        <v>48.08</v>
      </c>
    </row>
    <row r="6314" spans="1:4" x14ac:dyDescent="0.25">
      <c r="A6314" s="131">
        <v>94779</v>
      </c>
      <c r="B6314" s="131" t="s">
        <v>1150</v>
      </c>
      <c r="C6314" s="131" t="s">
        <v>2</v>
      </c>
      <c r="D6314" s="132">
        <v>40.98</v>
      </c>
    </row>
    <row r="6315" spans="1:4" x14ac:dyDescent="0.25">
      <c r="A6315" s="131">
        <v>94782</v>
      </c>
      <c r="B6315" s="131" t="s">
        <v>5488</v>
      </c>
      <c r="C6315" s="131" t="s">
        <v>2</v>
      </c>
      <c r="D6315" s="132">
        <v>47.19</v>
      </c>
    </row>
    <row r="6316" spans="1:4" x14ac:dyDescent="0.25">
      <c r="A6316" s="131">
        <v>102803</v>
      </c>
      <c r="B6316" s="131" t="s">
        <v>5159</v>
      </c>
      <c r="C6316" s="131" t="s">
        <v>2</v>
      </c>
      <c r="D6316" s="132">
        <v>2.29</v>
      </c>
    </row>
    <row r="6317" spans="1:4" x14ac:dyDescent="0.25">
      <c r="A6317" s="131">
        <v>101742</v>
      </c>
      <c r="B6317" s="131" t="s">
        <v>4074</v>
      </c>
      <c r="C6317" s="131" t="s">
        <v>3</v>
      </c>
      <c r="D6317" s="132">
        <v>58.19</v>
      </c>
    </row>
    <row r="6318" spans="1:4" x14ac:dyDescent="0.25">
      <c r="A6318" s="131">
        <v>87878</v>
      </c>
      <c r="B6318" s="131" t="s">
        <v>16369</v>
      </c>
      <c r="C6318" s="131" t="s">
        <v>2</v>
      </c>
      <c r="D6318" s="132">
        <v>4.68</v>
      </c>
    </row>
    <row r="6319" spans="1:4" x14ac:dyDescent="0.25">
      <c r="A6319" s="131">
        <v>87879</v>
      </c>
      <c r="B6319" s="131" t="s">
        <v>16370</v>
      </c>
      <c r="C6319" s="131" t="s">
        <v>2</v>
      </c>
      <c r="D6319" s="132">
        <v>4.29</v>
      </c>
    </row>
    <row r="6320" spans="1:4" x14ac:dyDescent="0.25">
      <c r="A6320" s="131">
        <v>87881</v>
      </c>
      <c r="B6320" s="131" t="s">
        <v>16371</v>
      </c>
      <c r="C6320" s="131" t="s">
        <v>2</v>
      </c>
      <c r="D6320" s="132">
        <v>6.08</v>
      </c>
    </row>
    <row r="6321" spans="1:4" x14ac:dyDescent="0.25">
      <c r="A6321" s="131">
        <v>87882</v>
      </c>
      <c r="B6321" s="131" t="s">
        <v>16372</v>
      </c>
      <c r="C6321" s="131" t="s">
        <v>2</v>
      </c>
      <c r="D6321" s="132">
        <v>5.95</v>
      </c>
    </row>
    <row r="6322" spans="1:4" x14ac:dyDescent="0.25">
      <c r="A6322" s="131">
        <v>87884</v>
      </c>
      <c r="B6322" s="131" t="s">
        <v>16373</v>
      </c>
      <c r="C6322" s="131" t="s">
        <v>2</v>
      </c>
      <c r="D6322" s="132">
        <v>8.27</v>
      </c>
    </row>
    <row r="6323" spans="1:4" x14ac:dyDescent="0.25">
      <c r="A6323" s="131">
        <v>87885</v>
      </c>
      <c r="B6323" s="131" t="s">
        <v>16374</v>
      </c>
      <c r="C6323" s="131" t="s">
        <v>2</v>
      </c>
      <c r="D6323" s="132">
        <v>7.95</v>
      </c>
    </row>
    <row r="6324" spans="1:4" x14ac:dyDescent="0.25">
      <c r="A6324" s="131">
        <v>87886</v>
      </c>
      <c r="B6324" s="131" t="s">
        <v>16375</v>
      </c>
      <c r="C6324" s="131" t="s">
        <v>2</v>
      </c>
      <c r="D6324" s="132">
        <v>14.61</v>
      </c>
    </row>
    <row r="6325" spans="1:4" x14ac:dyDescent="0.25">
      <c r="A6325" s="131">
        <v>87887</v>
      </c>
      <c r="B6325" s="131" t="s">
        <v>16376</v>
      </c>
      <c r="C6325" s="131" t="s">
        <v>2</v>
      </c>
      <c r="D6325" s="132">
        <v>13.92</v>
      </c>
    </row>
    <row r="6326" spans="1:4" x14ac:dyDescent="0.25">
      <c r="A6326" s="131">
        <v>87888</v>
      </c>
      <c r="B6326" s="131" t="s">
        <v>16377</v>
      </c>
      <c r="C6326" s="131" t="s">
        <v>2</v>
      </c>
      <c r="D6326" s="132">
        <v>7.66</v>
      </c>
    </row>
    <row r="6327" spans="1:4" x14ac:dyDescent="0.25">
      <c r="A6327" s="131">
        <v>87889</v>
      </c>
      <c r="B6327" s="131" t="s">
        <v>16378</v>
      </c>
      <c r="C6327" s="131" t="s">
        <v>2</v>
      </c>
      <c r="D6327" s="132">
        <v>7.53</v>
      </c>
    </row>
    <row r="6328" spans="1:4" x14ac:dyDescent="0.25">
      <c r="A6328" s="131">
        <v>87891</v>
      </c>
      <c r="B6328" s="131" t="s">
        <v>16379</v>
      </c>
      <c r="C6328" s="131" t="s">
        <v>2</v>
      </c>
      <c r="D6328" s="132">
        <v>9.85</v>
      </c>
    </row>
    <row r="6329" spans="1:4" x14ac:dyDescent="0.25">
      <c r="A6329" s="131">
        <v>87892</v>
      </c>
      <c r="B6329" s="131" t="s">
        <v>16380</v>
      </c>
      <c r="C6329" s="131" t="s">
        <v>2</v>
      </c>
      <c r="D6329" s="132">
        <v>9.5299999999999994</v>
      </c>
    </row>
    <row r="6330" spans="1:4" x14ac:dyDescent="0.25">
      <c r="A6330" s="131">
        <v>87893</v>
      </c>
      <c r="B6330" s="131" t="s">
        <v>16381</v>
      </c>
      <c r="C6330" s="131" t="s">
        <v>2</v>
      </c>
      <c r="D6330" s="132">
        <v>7.03</v>
      </c>
    </row>
    <row r="6331" spans="1:4" x14ac:dyDescent="0.25">
      <c r="A6331" s="131">
        <v>87894</v>
      </c>
      <c r="B6331" s="131" t="s">
        <v>16382</v>
      </c>
      <c r="C6331" s="131" t="s">
        <v>2</v>
      </c>
      <c r="D6331" s="132">
        <v>6.64</v>
      </c>
    </row>
    <row r="6332" spans="1:4" x14ac:dyDescent="0.25">
      <c r="A6332" s="131">
        <v>87896</v>
      </c>
      <c r="B6332" s="131" t="s">
        <v>16383</v>
      </c>
      <c r="C6332" s="131" t="s">
        <v>2</v>
      </c>
      <c r="D6332" s="132">
        <v>5.35</v>
      </c>
    </row>
    <row r="6333" spans="1:4" x14ac:dyDescent="0.25">
      <c r="A6333" s="131">
        <v>87897</v>
      </c>
      <c r="B6333" s="131" t="s">
        <v>16384</v>
      </c>
      <c r="C6333" s="131" t="s">
        <v>2</v>
      </c>
      <c r="D6333" s="132">
        <v>4.96</v>
      </c>
    </row>
    <row r="6334" spans="1:4" x14ac:dyDescent="0.25">
      <c r="A6334" s="131">
        <v>87899</v>
      </c>
      <c r="B6334" s="131" t="s">
        <v>16385</v>
      </c>
      <c r="C6334" s="131" t="s">
        <v>2</v>
      </c>
      <c r="D6334" s="132">
        <v>8.36</v>
      </c>
    </row>
    <row r="6335" spans="1:4" x14ac:dyDescent="0.25">
      <c r="A6335" s="131">
        <v>87900</v>
      </c>
      <c r="B6335" s="131" t="s">
        <v>16386</v>
      </c>
      <c r="C6335" s="131" t="s">
        <v>2</v>
      </c>
      <c r="D6335" s="132">
        <v>8.23</v>
      </c>
    </row>
    <row r="6336" spans="1:4" x14ac:dyDescent="0.25">
      <c r="A6336" s="131">
        <v>87902</v>
      </c>
      <c r="B6336" s="131" t="s">
        <v>16387</v>
      </c>
      <c r="C6336" s="131" t="s">
        <v>2</v>
      </c>
      <c r="D6336" s="132">
        <v>10.55</v>
      </c>
    </row>
    <row r="6337" spans="1:4" x14ac:dyDescent="0.25">
      <c r="A6337" s="131">
        <v>87903</v>
      </c>
      <c r="B6337" s="131" t="s">
        <v>16388</v>
      </c>
      <c r="C6337" s="131" t="s">
        <v>2</v>
      </c>
      <c r="D6337" s="132">
        <v>10.23</v>
      </c>
    </row>
    <row r="6338" spans="1:4" x14ac:dyDescent="0.25">
      <c r="A6338" s="131">
        <v>87904</v>
      </c>
      <c r="B6338" s="131" t="s">
        <v>16389</v>
      </c>
      <c r="C6338" s="131" t="s">
        <v>2</v>
      </c>
      <c r="D6338" s="132">
        <v>8.15</v>
      </c>
    </row>
    <row r="6339" spans="1:4" x14ac:dyDescent="0.25">
      <c r="A6339" s="131">
        <v>87905</v>
      </c>
      <c r="B6339" s="131" t="s">
        <v>16390</v>
      </c>
      <c r="C6339" s="131" t="s">
        <v>2</v>
      </c>
      <c r="D6339" s="132">
        <v>7.76</v>
      </c>
    </row>
    <row r="6340" spans="1:4" x14ac:dyDescent="0.25">
      <c r="A6340" s="131">
        <v>87907</v>
      </c>
      <c r="B6340" s="131" t="s">
        <v>16391</v>
      </c>
      <c r="C6340" s="131" t="s">
        <v>2</v>
      </c>
      <c r="D6340" s="132">
        <v>6.42</v>
      </c>
    </row>
    <row r="6341" spans="1:4" x14ac:dyDescent="0.25">
      <c r="A6341" s="131">
        <v>87908</v>
      </c>
      <c r="B6341" s="131" t="s">
        <v>16392</v>
      </c>
      <c r="C6341" s="131" t="s">
        <v>2</v>
      </c>
      <c r="D6341" s="132">
        <v>6.03</v>
      </c>
    </row>
    <row r="6342" spans="1:4" x14ac:dyDescent="0.25">
      <c r="A6342" s="131">
        <v>87910</v>
      </c>
      <c r="B6342" s="131" t="s">
        <v>16393</v>
      </c>
      <c r="C6342" s="131" t="s">
        <v>2</v>
      </c>
      <c r="D6342" s="132">
        <v>19.899999999999999</v>
      </c>
    </row>
    <row r="6343" spans="1:4" x14ac:dyDescent="0.25">
      <c r="A6343" s="131">
        <v>87911</v>
      </c>
      <c r="B6343" s="131" t="s">
        <v>16394</v>
      </c>
      <c r="C6343" s="131" t="s">
        <v>2</v>
      </c>
      <c r="D6343" s="132">
        <v>19.21</v>
      </c>
    </row>
    <row r="6344" spans="1:4" x14ac:dyDescent="0.25">
      <c r="A6344" s="131">
        <v>104410</v>
      </c>
      <c r="B6344" s="131" t="s">
        <v>16395</v>
      </c>
      <c r="C6344" s="131" t="s">
        <v>2</v>
      </c>
      <c r="D6344" s="132">
        <v>4.9000000000000004</v>
      </c>
    </row>
    <row r="6345" spans="1:4" x14ac:dyDescent="0.25">
      <c r="A6345" s="131">
        <v>104411</v>
      </c>
      <c r="B6345" s="131" t="s">
        <v>16396</v>
      </c>
      <c r="C6345" s="131" t="s">
        <v>2</v>
      </c>
      <c r="D6345" s="132">
        <v>4.9000000000000004</v>
      </c>
    </row>
    <row r="6346" spans="1:4" x14ac:dyDescent="0.25">
      <c r="A6346" s="131">
        <v>87411</v>
      </c>
      <c r="B6346" s="131" t="s">
        <v>21330</v>
      </c>
      <c r="C6346" s="131" t="s">
        <v>2</v>
      </c>
      <c r="D6346" s="132">
        <v>16.59</v>
      </c>
    </row>
    <row r="6347" spans="1:4" x14ac:dyDescent="0.25">
      <c r="A6347" s="131">
        <v>87412</v>
      </c>
      <c r="B6347" s="131" t="s">
        <v>21331</v>
      </c>
      <c r="C6347" s="131" t="s">
        <v>2</v>
      </c>
      <c r="D6347" s="132">
        <v>24.69</v>
      </c>
    </row>
    <row r="6348" spans="1:4" x14ac:dyDescent="0.25">
      <c r="A6348" s="131">
        <v>87413</v>
      </c>
      <c r="B6348" s="131" t="s">
        <v>21332</v>
      </c>
      <c r="C6348" s="131" t="s">
        <v>2</v>
      </c>
      <c r="D6348" s="132">
        <v>29.35</v>
      </c>
    </row>
    <row r="6349" spans="1:4" x14ac:dyDescent="0.25">
      <c r="A6349" s="131">
        <v>87414</v>
      </c>
      <c r="B6349" s="131" t="s">
        <v>21333</v>
      </c>
      <c r="C6349" s="131" t="s">
        <v>2</v>
      </c>
      <c r="D6349" s="132">
        <v>26.46</v>
      </c>
    </row>
    <row r="6350" spans="1:4" x14ac:dyDescent="0.25">
      <c r="A6350" s="131">
        <v>87415</v>
      </c>
      <c r="B6350" s="131" t="s">
        <v>21334</v>
      </c>
      <c r="C6350" s="131" t="s">
        <v>2</v>
      </c>
      <c r="D6350" s="132">
        <v>34.57</v>
      </c>
    </row>
    <row r="6351" spans="1:4" x14ac:dyDescent="0.25">
      <c r="A6351" s="131">
        <v>87416</v>
      </c>
      <c r="B6351" s="131" t="s">
        <v>21335</v>
      </c>
      <c r="C6351" s="131" t="s">
        <v>2</v>
      </c>
      <c r="D6351" s="132">
        <v>39.229999999999997</v>
      </c>
    </row>
    <row r="6352" spans="1:4" x14ac:dyDescent="0.25">
      <c r="A6352" s="131">
        <v>87418</v>
      </c>
      <c r="B6352" s="131" t="s">
        <v>21336</v>
      </c>
      <c r="C6352" s="131" t="s">
        <v>2</v>
      </c>
      <c r="D6352" s="132">
        <v>19.16</v>
      </c>
    </row>
    <row r="6353" spans="1:4" x14ac:dyDescent="0.25">
      <c r="A6353" s="131">
        <v>87421</v>
      </c>
      <c r="B6353" s="131" t="s">
        <v>21337</v>
      </c>
      <c r="C6353" s="131" t="s">
        <v>2</v>
      </c>
      <c r="D6353" s="132">
        <v>29.4</v>
      </c>
    </row>
    <row r="6354" spans="1:4" x14ac:dyDescent="0.25">
      <c r="A6354" s="131">
        <v>87424</v>
      </c>
      <c r="B6354" s="131" t="s">
        <v>21338</v>
      </c>
      <c r="C6354" s="131" t="s">
        <v>2</v>
      </c>
      <c r="D6354" s="132">
        <v>38.450000000000003</v>
      </c>
    </row>
    <row r="6355" spans="1:4" x14ac:dyDescent="0.25">
      <c r="A6355" s="131">
        <v>87427</v>
      </c>
      <c r="B6355" s="131" t="s">
        <v>21339</v>
      </c>
      <c r="C6355" s="131" t="s">
        <v>2</v>
      </c>
      <c r="D6355" s="132">
        <v>45.59</v>
      </c>
    </row>
    <row r="6356" spans="1:4" x14ac:dyDescent="0.25">
      <c r="A6356" s="131">
        <v>87430</v>
      </c>
      <c r="B6356" s="131" t="s">
        <v>21340</v>
      </c>
      <c r="C6356" s="131" t="s">
        <v>2</v>
      </c>
      <c r="D6356" s="132">
        <v>19.149999999999999</v>
      </c>
    </row>
    <row r="6357" spans="1:4" x14ac:dyDescent="0.25">
      <c r="A6357" s="131">
        <v>87433</v>
      </c>
      <c r="B6357" s="131" t="s">
        <v>21341</v>
      </c>
      <c r="C6357" s="131" t="s">
        <v>2</v>
      </c>
      <c r="D6357" s="132">
        <v>27.89</v>
      </c>
    </row>
    <row r="6358" spans="1:4" x14ac:dyDescent="0.25">
      <c r="A6358" s="131">
        <v>87436</v>
      </c>
      <c r="B6358" s="131" t="s">
        <v>21342</v>
      </c>
      <c r="C6358" s="131" t="s">
        <v>2</v>
      </c>
      <c r="D6358" s="132">
        <v>31.56</v>
      </c>
    </row>
    <row r="6359" spans="1:4" x14ac:dyDescent="0.25">
      <c r="A6359" s="131">
        <v>87439</v>
      </c>
      <c r="B6359" s="131" t="s">
        <v>21343</v>
      </c>
      <c r="C6359" s="131" t="s">
        <v>2</v>
      </c>
      <c r="D6359" s="132">
        <v>38.75</v>
      </c>
    </row>
    <row r="6360" spans="1:4" x14ac:dyDescent="0.25">
      <c r="A6360" s="131">
        <v>87527</v>
      </c>
      <c r="B6360" s="131" t="s">
        <v>1151</v>
      </c>
      <c r="C6360" s="131" t="s">
        <v>2</v>
      </c>
      <c r="D6360" s="132">
        <v>40.909999999999997</v>
      </c>
    </row>
    <row r="6361" spans="1:4" x14ac:dyDescent="0.25">
      <c r="A6361" s="131">
        <v>87528</v>
      </c>
      <c r="B6361" s="131" t="s">
        <v>1152</v>
      </c>
      <c r="C6361" s="131" t="s">
        <v>2</v>
      </c>
      <c r="D6361" s="132">
        <v>44.6</v>
      </c>
    </row>
    <row r="6362" spans="1:4" x14ac:dyDescent="0.25">
      <c r="A6362" s="131">
        <v>87529</v>
      </c>
      <c r="B6362" s="131" t="s">
        <v>1153</v>
      </c>
      <c r="C6362" s="131" t="s">
        <v>2</v>
      </c>
      <c r="D6362" s="132">
        <v>37.130000000000003</v>
      </c>
    </row>
    <row r="6363" spans="1:4" x14ac:dyDescent="0.25">
      <c r="A6363" s="131">
        <v>87530</v>
      </c>
      <c r="B6363" s="131" t="s">
        <v>1154</v>
      </c>
      <c r="C6363" s="131" t="s">
        <v>2</v>
      </c>
      <c r="D6363" s="132">
        <v>40.82</v>
      </c>
    </row>
    <row r="6364" spans="1:4" x14ac:dyDescent="0.25">
      <c r="A6364" s="131">
        <v>87531</v>
      </c>
      <c r="B6364" s="131" t="s">
        <v>1155</v>
      </c>
      <c r="C6364" s="131" t="s">
        <v>2</v>
      </c>
      <c r="D6364" s="132">
        <v>35.799999999999997</v>
      </c>
    </row>
    <row r="6365" spans="1:4" x14ac:dyDescent="0.25">
      <c r="A6365" s="131">
        <v>87532</v>
      </c>
      <c r="B6365" s="131" t="s">
        <v>1156</v>
      </c>
      <c r="C6365" s="131" t="s">
        <v>2</v>
      </c>
      <c r="D6365" s="132">
        <v>39.49</v>
      </c>
    </row>
    <row r="6366" spans="1:4" x14ac:dyDescent="0.25">
      <c r="A6366" s="131">
        <v>87535</v>
      </c>
      <c r="B6366" s="131" t="s">
        <v>1157</v>
      </c>
      <c r="C6366" s="131" t="s">
        <v>2</v>
      </c>
      <c r="D6366" s="132">
        <v>32.020000000000003</v>
      </c>
    </row>
    <row r="6367" spans="1:4" x14ac:dyDescent="0.25">
      <c r="A6367" s="131">
        <v>87536</v>
      </c>
      <c r="B6367" s="131" t="s">
        <v>1158</v>
      </c>
      <c r="C6367" s="131" t="s">
        <v>2</v>
      </c>
      <c r="D6367" s="132">
        <v>35.71</v>
      </c>
    </row>
    <row r="6368" spans="1:4" x14ac:dyDescent="0.25">
      <c r="A6368" s="131">
        <v>87537</v>
      </c>
      <c r="B6368" s="131" t="s">
        <v>1159</v>
      </c>
      <c r="C6368" s="131" t="s">
        <v>2</v>
      </c>
      <c r="D6368" s="132">
        <v>71.64</v>
      </c>
    </row>
    <row r="6369" spans="1:4" x14ac:dyDescent="0.25">
      <c r="A6369" s="131">
        <v>87538</v>
      </c>
      <c r="B6369" s="131" t="s">
        <v>1160</v>
      </c>
      <c r="C6369" s="131" t="s">
        <v>2</v>
      </c>
      <c r="D6369" s="132">
        <v>68.38</v>
      </c>
    </row>
    <row r="6370" spans="1:4" x14ac:dyDescent="0.25">
      <c r="A6370" s="131">
        <v>87539</v>
      </c>
      <c r="B6370" s="131" t="s">
        <v>1161</v>
      </c>
      <c r="C6370" s="131" t="s">
        <v>2</v>
      </c>
      <c r="D6370" s="132">
        <v>67.209999999999994</v>
      </c>
    </row>
    <row r="6371" spans="1:4" x14ac:dyDescent="0.25">
      <c r="A6371" s="131">
        <v>87541</v>
      </c>
      <c r="B6371" s="131" t="s">
        <v>1162</v>
      </c>
      <c r="C6371" s="131" t="s">
        <v>2</v>
      </c>
      <c r="D6371" s="132">
        <v>63.95</v>
      </c>
    </row>
    <row r="6372" spans="1:4" x14ac:dyDescent="0.25">
      <c r="A6372" s="131">
        <v>87543</v>
      </c>
      <c r="B6372" s="131" t="s">
        <v>2040</v>
      </c>
      <c r="C6372" s="131" t="s">
        <v>2</v>
      </c>
      <c r="D6372" s="132">
        <v>22.64</v>
      </c>
    </row>
    <row r="6373" spans="1:4" x14ac:dyDescent="0.25">
      <c r="A6373" s="131">
        <v>87545</v>
      </c>
      <c r="B6373" s="131" t="s">
        <v>1163</v>
      </c>
      <c r="C6373" s="131" t="s">
        <v>2</v>
      </c>
      <c r="D6373" s="132">
        <v>27.68</v>
      </c>
    </row>
    <row r="6374" spans="1:4" x14ac:dyDescent="0.25">
      <c r="A6374" s="131">
        <v>87546</v>
      </c>
      <c r="B6374" s="131" t="s">
        <v>1164</v>
      </c>
      <c r="C6374" s="131" t="s">
        <v>2</v>
      </c>
      <c r="D6374" s="132">
        <v>29.76</v>
      </c>
    </row>
    <row r="6375" spans="1:4" x14ac:dyDescent="0.25">
      <c r="A6375" s="131">
        <v>87547</v>
      </c>
      <c r="B6375" s="131" t="s">
        <v>1165</v>
      </c>
      <c r="C6375" s="131" t="s">
        <v>2</v>
      </c>
      <c r="D6375" s="132">
        <v>23.93</v>
      </c>
    </row>
    <row r="6376" spans="1:4" x14ac:dyDescent="0.25">
      <c r="A6376" s="131">
        <v>87548</v>
      </c>
      <c r="B6376" s="131" t="s">
        <v>1166</v>
      </c>
      <c r="C6376" s="131" t="s">
        <v>2</v>
      </c>
      <c r="D6376" s="132">
        <v>26.01</v>
      </c>
    </row>
    <row r="6377" spans="1:4" x14ac:dyDescent="0.25">
      <c r="A6377" s="131">
        <v>87549</v>
      </c>
      <c r="B6377" s="131" t="s">
        <v>1167</v>
      </c>
      <c r="C6377" s="131" t="s">
        <v>2</v>
      </c>
      <c r="D6377" s="132">
        <v>22.57</v>
      </c>
    </row>
    <row r="6378" spans="1:4" x14ac:dyDescent="0.25">
      <c r="A6378" s="131">
        <v>87550</v>
      </c>
      <c r="B6378" s="131" t="s">
        <v>1168</v>
      </c>
      <c r="C6378" s="131" t="s">
        <v>2</v>
      </c>
      <c r="D6378" s="132">
        <v>24.65</v>
      </c>
    </row>
    <row r="6379" spans="1:4" x14ac:dyDescent="0.25">
      <c r="A6379" s="131">
        <v>87553</v>
      </c>
      <c r="B6379" s="131" t="s">
        <v>1169</v>
      </c>
      <c r="C6379" s="131" t="s">
        <v>2</v>
      </c>
      <c r="D6379" s="132">
        <v>18.79</v>
      </c>
    </row>
    <row r="6380" spans="1:4" x14ac:dyDescent="0.25">
      <c r="A6380" s="131">
        <v>87554</v>
      </c>
      <c r="B6380" s="131" t="s">
        <v>1170</v>
      </c>
      <c r="C6380" s="131" t="s">
        <v>2</v>
      </c>
      <c r="D6380" s="132">
        <v>20.87</v>
      </c>
    </row>
    <row r="6381" spans="1:4" x14ac:dyDescent="0.25">
      <c r="A6381" s="131">
        <v>87555</v>
      </c>
      <c r="B6381" s="131" t="s">
        <v>1171</v>
      </c>
      <c r="C6381" s="131" t="s">
        <v>2</v>
      </c>
      <c r="D6381" s="132">
        <v>43.95</v>
      </c>
    </row>
    <row r="6382" spans="1:4" x14ac:dyDescent="0.25">
      <c r="A6382" s="131">
        <v>87556</v>
      </c>
      <c r="B6382" s="131" t="s">
        <v>1172</v>
      </c>
      <c r="C6382" s="131" t="s">
        <v>2</v>
      </c>
      <c r="D6382" s="132">
        <v>40.71</v>
      </c>
    </row>
    <row r="6383" spans="1:4" x14ac:dyDescent="0.25">
      <c r="A6383" s="131">
        <v>87557</v>
      </c>
      <c r="B6383" s="131" t="s">
        <v>1173</v>
      </c>
      <c r="C6383" s="131" t="s">
        <v>2</v>
      </c>
      <c r="D6383" s="132">
        <v>39.520000000000003</v>
      </c>
    </row>
    <row r="6384" spans="1:4" x14ac:dyDescent="0.25">
      <c r="A6384" s="131">
        <v>87559</v>
      </c>
      <c r="B6384" s="131" t="s">
        <v>1174</v>
      </c>
      <c r="C6384" s="131" t="s">
        <v>2</v>
      </c>
      <c r="D6384" s="132">
        <v>36.26</v>
      </c>
    </row>
    <row r="6385" spans="1:4" x14ac:dyDescent="0.25">
      <c r="A6385" s="131">
        <v>87561</v>
      </c>
      <c r="B6385" s="131" t="s">
        <v>1175</v>
      </c>
      <c r="C6385" s="131" t="s">
        <v>2</v>
      </c>
      <c r="D6385" s="132">
        <v>39.81</v>
      </c>
    </row>
    <row r="6386" spans="1:4" x14ac:dyDescent="0.25">
      <c r="A6386" s="131">
        <v>87775</v>
      </c>
      <c r="B6386" s="131" t="s">
        <v>15955</v>
      </c>
      <c r="C6386" s="131" t="s">
        <v>2</v>
      </c>
      <c r="D6386" s="132">
        <v>52.08</v>
      </c>
    </row>
    <row r="6387" spans="1:4" x14ac:dyDescent="0.25">
      <c r="A6387" s="131">
        <v>87777</v>
      </c>
      <c r="B6387" s="131" t="s">
        <v>15956</v>
      </c>
      <c r="C6387" s="131" t="s">
        <v>2</v>
      </c>
      <c r="D6387" s="132">
        <v>55.16</v>
      </c>
    </row>
    <row r="6388" spans="1:4" x14ac:dyDescent="0.25">
      <c r="A6388" s="131">
        <v>87778</v>
      </c>
      <c r="B6388" s="131" t="s">
        <v>15957</v>
      </c>
      <c r="C6388" s="131" t="s">
        <v>2</v>
      </c>
      <c r="D6388" s="132">
        <v>78.13</v>
      </c>
    </row>
    <row r="6389" spans="1:4" x14ac:dyDescent="0.25">
      <c r="A6389" s="131">
        <v>87779</v>
      </c>
      <c r="B6389" s="131" t="s">
        <v>15958</v>
      </c>
      <c r="C6389" s="131" t="s">
        <v>2</v>
      </c>
      <c r="D6389" s="132">
        <v>66.989999999999995</v>
      </c>
    </row>
    <row r="6390" spans="1:4" x14ac:dyDescent="0.25">
      <c r="A6390" s="131">
        <v>87781</v>
      </c>
      <c r="B6390" s="131" t="s">
        <v>15959</v>
      </c>
      <c r="C6390" s="131" t="s">
        <v>2</v>
      </c>
      <c r="D6390" s="132">
        <v>71.11</v>
      </c>
    </row>
    <row r="6391" spans="1:4" x14ac:dyDescent="0.25">
      <c r="A6391" s="131">
        <v>87783</v>
      </c>
      <c r="B6391" s="131" t="s">
        <v>15960</v>
      </c>
      <c r="C6391" s="131" t="s">
        <v>2</v>
      </c>
      <c r="D6391" s="132">
        <v>102.15</v>
      </c>
    </row>
    <row r="6392" spans="1:4" x14ac:dyDescent="0.25">
      <c r="A6392" s="131">
        <v>87784</v>
      </c>
      <c r="B6392" s="131" t="s">
        <v>15961</v>
      </c>
      <c r="C6392" s="131" t="s">
        <v>2</v>
      </c>
      <c r="D6392" s="132">
        <v>72.97</v>
      </c>
    </row>
    <row r="6393" spans="1:4" x14ac:dyDescent="0.25">
      <c r="A6393" s="131">
        <v>87786</v>
      </c>
      <c r="B6393" s="131" t="s">
        <v>15962</v>
      </c>
      <c r="C6393" s="131" t="s">
        <v>2</v>
      </c>
      <c r="D6393" s="132">
        <v>78.14</v>
      </c>
    </row>
    <row r="6394" spans="1:4" x14ac:dyDescent="0.25">
      <c r="A6394" s="131">
        <v>87787</v>
      </c>
      <c r="B6394" s="131" t="s">
        <v>15963</v>
      </c>
      <c r="C6394" s="131" t="s">
        <v>2</v>
      </c>
      <c r="D6394" s="132">
        <v>118</v>
      </c>
    </row>
    <row r="6395" spans="1:4" x14ac:dyDescent="0.25">
      <c r="A6395" s="131">
        <v>87788</v>
      </c>
      <c r="B6395" s="131" t="s">
        <v>15964</v>
      </c>
      <c r="C6395" s="131" t="s">
        <v>2</v>
      </c>
      <c r="D6395" s="132">
        <v>86.1</v>
      </c>
    </row>
    <row r="6396" spans="1:4" x14ac:dyDescent="0.25">
      <c r="A6396" s="131">
        <v>87790</v>
      </c>
      <c r="B6396" s="131" t="s">
        <v>1176</v>
      </c>
      <c r="C6396" s="131" t="s">
        <v>2</v>
      </c>
      <c r="D6396" s="132">
        <v>91.79</v>
      </c>
    </row>
    <row r="6397" spans="1:4" x14ac:dyDescent="0.25">
      <c r="A6397" s="131">
        <v>87791</v>
      </c>
      <c r="B6397" s="131" t="s">
        <v>15965</v>
      </c>
      <c r="C6397" s="131" t="s">
        <v>2</v>
      </c>
      <c r="D6397" s="132">
        <v>130.03</v>
      </c>
    </row>
    <row r="6398" spans="1:4" x14ac:dyDescent="0.25">
      <c r="A6398" s="131">
        <v>87792</v>
      </c>
      <c r="B6398" s="131" t="s">
        <v>15966</v>
      </c>
      <c r="C6398" s="131" t="s">
        <v>2</v>
      </c>
      <c r="D6398" s="132">
        <v>38.58</v>
      </c>
    </row>
    <row r="6399" spans="1:4" x14ac:dyDescent="0.25">
      <c r="A6399" s="131">
        <v>87794</v>
      </c>
      <c r="B6399" s="131" t="s">
        <v>15967</v>
      </c>
      <c r="C6399" s="131" t="s">
        <v>2</v>
      </c>
      <c r="D6399" s="132">
        <v>41.45</v>
      </c>
    </row>
    <row r="6400" spans="1:4" x14ac:dyDescent="0.25">
      <c r="A6400" s="131">
        <v>87795</v>
      </c>
      <c r="B6400" s="131" t="s">
        <v>15968</v>
      </c>
      <c r="C6400" s="131" t="s">
        <v>2</v>
      </c>
      <c r="D6400" s="132">
        <v>63.86</v>
      </c>
    </row>
    <row r="6401" spans="1:4" x14ac:dyDescent="0.25">
      <c r="A6401" s="131">
        <v>87797</v>
      </c>
      <c r="B6401" s="131" t="s">
        <v>15969</v>
      </c>
      <c r="C6401" s="131" t="s">
        <v>2</v>
      </c>
      <c r="D6401" s="132">
        <v>53.15</v>
      </c>
    </row>
    <row r="6402" spans="1:4" x14ac:dyDescent="0.25">
      <c r="A6402" s="131">
        <v>87799</v>
      </c>
      <c r="B6402" s="131" t="s">
        <v>15970</v>
      </c>
      <c r="C6402" s="131" t="s">
        <v>2</v>
      </c>
      <c r="D6402" s="132">
        <v>57.01</v>
      </c>
    </row>
    <row r="6403" spans="1:4" x14ac:dyDescent="0.25">
      <c r="A6403" s="131">
        <v>87800</v>
      </c>
      <c r="B6403" s="131" t="s">
        <v>15971</v>
      </c>
      <c r="C6403" s="131" t="s">
        <v>2</v>
      </c>
      <c r="D6403" s="132">
        <v>86.8</v>
      </c>
    </row>
    <row r="6404" spans="1:4" x14ac:dyDescent="0.25">
      <c r="A6404" s="131">
        <v>87801</v>
      </c>
      <c r="B6404" s="131" t="s">
        <v>15972</v>
      </c>
      <c r="C6404" s="131" t="s">
        <v>2</v>
      </c>
      <c r="D6404" s="132">
        <v>58.74</v>
      </c>
    </row>
    <row r="6405" spans="1:4" x14ac:dyDescent="0.25">
      <c r="A6405" s="131">
        <v>87803</v>
      </c>
      <c r="B6405" s="131" t="s">
        <v>15973</v>
      </c>
      <c r="C6405" s="131" t="s">
        <v>2</v>
      </c>
      <c r="D6405" s="132">
        <v>63.57</v>
      </c>
    </row>
    <row r="6406" spans="1:4" x14ac:dyDescent="0.25">
      <c r="A6406" s="131">
        <v>87804</v>
      </c>
      <c r="B6406" s="131" t="s">
        <v>15974</v>
      </c>
      <c r="C6406" s="131" t="s">
        <v>2</v>
      </c>
      <c r="D6406" s="132">
        <v>101.61</v>
      </c>
    </row>
    <row r="6407" spans="1:4" x14ac:dyDescent="0.25">
      <c r="A6407" s="131">
        <v>87805</v>
      </c>
      <c r="B6407" s="131" t="s">
        <v>15975</v>
      </c>
      <c r="C6407" s="131" t="s">
        <v>2</v>
      </c>
      <c r="D6407" s="132">
        <v>64.13</v>
      </c>
    </row>
    <row r="6408" spans="1:4" x14ac:dyDescent="0.25">
      <c r="A6408" s="131">
        <v>87807</v>
      </c>
      <c r="B6408" s="131" t="s">
        <v>15976</v>
      </c>
      <c r="C6408" s="131" t="s">
        <v>2</v>
      </c>
      <c r="D6408" s="132">
        <v>69.45</v>
      </c>
    </row>
    <row r="6409" spans="1:4" x14ac:dyDescent="0.25">
      <c r="A6409" s="131">
        <v>87808</v>
      </c>
      <c r="B6409" s="131" t="s">
        <v>15977</v>
      </c>
      <c r="C6409" s="131" t="s">
        <v>2</v>
      </c>
      <c r="D6409" s="132">
        <v>108.36</v>
      </c>
    </row>
    <row r="6410" spans="1:4" x14ac:dyDescent="0.25">
      <c r="A6410" s="131">
        <v>87809</v>
      </c>
      <c r="B6410" s="131" t="s">
        <v>15978</v>
      </c>
      <c r="C6410" s="131" t="s">
        <v>2</v>
      </c>
      <c r="D6410" s="132">
        <v>73.56</v>
      </c>
    </row>
    <row r="6411" spans="1:4" x14ac:dyDescent="0.25">
      <c r="A6411" s="131">
        <v>87811</v>
      </c>
      <c r="B6411" s="131" t="s">
        <v>15979</v>
      </c>
      <c r="C6411" s="131" t="s">
        <v>2</v>
      </c>
      <c r="D6411" s="132">
        <v>76.430000000000007</v>
      </c>
    </row>
    <row r="6412" spans="1:4" x14ac:dyDescent="0.25">
      <c r="A6412" s="131">
        <v>87812</v>
      </c>
      <c r="B6412" s="131" t="s">
        <v>15980</v>
      </c>
      <c r="C6412" s="131" t="s">
        <v>2</v>
      </c>
      <c r="D6412" s="132">
        <v>95.36</v>
      </c>
    </row>
    <row r="6413" spans="1:4" x14ac:dyDescent="0.25">
      <c r="A6413" s="131">
        <v>87813</v>
      </c>
      <c r="B6413" s="131" t="s">
        <v>15981</v>
      </c>
      <c r="C6413" s="131" t="s">
        <v>2</v>
      </c>
      <c r="D6413" s="132">
        <v>88.12</v>
      </c>
    </row>
    <row r="6414" spans="1:4" x14ac:dyDescent="0.25">
      <c r="A6414" s="131">
        <v>87815</v>
      </c>
      <c r="B6414" s="131" t="s">
        <v>15982</v>
      </c>
      <c r="C6414" s="131" t="s">
        <v>2</v>
      </c>
      <c r="D6414" s="132">
        <v>91.98</v>
      </c>
    </row>
    <row r="6415" spans="1:4" x14ac:dyDescent="0.25">
      <c r="A6415" s="131">
        <v>87816</v>
      </c>
      <c r="B6415" s="131" t="s">
        <v>15983</v>
      </c>
      <c r="C6415" s="131" t="s">
        <v>2</v>
      </c>
      <c r="D6415" s="132">
        <v>118.36</v>
      </c>
    </row>
    <row r="6416" spans="1:4" x14ac:dyDescent="0.25">
      <c r="A6416" s="131">
        <v>87817</v>
      </c>
      <c r="B6416" s="131" t="s">
        <v>15984</v>
      </c>
      <c r="C6416" s="131" t="s">
        <v>2</v>
      </c>
      <c r="D6416" s="132">
        <v>93.71</v>
      </c>
    </row>
    <row r="6417" spans="1:4" x14ac:dyDescent="0.25">
      <c r="A6417" s="131">
        <v>87819</v>
      </c>
      <c r="B6417" s="131" t="s">
        <v>15985</v>
      </c>
      <c r="C6417" s="131" t="s">
        <v>2</v>
      </c>
      <c r="D6417" s="132">
        <v>98.54</v>
      </c>
    </row>
    <row r="6418" spans="1:4" x14ac:dyDescent="0.25">
      <c r="A6418" s="131">
        <v>87820</v>
      </c>
      <c r="B6418" s="131" t="s">
        <v>15986</v>
      </c>
      <c r="C6418" s="131" t="s">
        <v>2</v>
      </c>
      <c r="D6418" s="132">
        <v>133.16999999999999</v>
      </c>
    </row>
    <row r="6419" spans="1:4" x14ac:dyDescent="0.25">
      <c r="A6419" s="131">
        <v>87821</v>
      </c>
      <c r="B6419" s="131" t="s">
        <v>15987</v>
      </c>
      <c r="C6419" s="131" t="s">
        <v>2</v>
      </c>
      <c r="D6419" s="132">
        <v>121.78</v>
      </c>
    </row>
    <row r="6420" spans="1:4" x14ac:dyDescent="0.25">
      <c r="A6420" s="131">
        <v>87823</v>
      </c>
      <c r="B6420" s="131" t="s">
        <v>29008</v>
      </c>
      <c r="C6420" s="131" t="s">
        <v>2</v>
      </c>
      <c r="D6420" s="132">
        <v>127.1</v>
      </c>
    </row>
    <row r="6421" spans="1:4" x14ac:dyDescent="0.25">
      <c r="A6421" s="131">
        <v>87824</v>
      </c>
      <c r="B6421" s="131" t="s">
        <v>15988</v>
      </c>
      <c r="C6421" s="131" t="s">
        <v>2</v>
      </c>
      <c r="D6421" s="132">
        <v>154.58000000000001</v>
      </c>
    </row>
    <row r="6422" spans="1:4" x14ac:dyDescent="0.25">
      <c r="A6422" s="131">
        <v>87825</v>
      </c>
      <c r="B6422" s="131" t="s">
        <v>15989</v>
      </c>
      <c r="C6422" s="131" t="s">
        <v>2</v>
      </c>
      <c r="D6422" s="132">
        <v>68.819999999999993</v>
      </c>
    </row>
    <row r="6423" spans="1:4" x14ac:dyDescent="0.25">
      <c r="A6423" s="131">
        <v>87827</v>
      </c>
      <c r="B6423" s="131" t="s">
        <v>15990</v>
      </c>
      <c r="C6423" s="131" t="s">
        <v>2</v>
      </c>
      <c r="D6423" s="132">
        <v>72.34</v>
      </c>
    </row>
    <row r="6424" spans="1:4" x14ac:dyDescent="0.25">
      <c r="A6424" s="131">
        <v>87828</v>
      </c>
      <c r="B6424" s="131" t="s">
        <v>15991</v>
      </c>
      <c r="C6424" s="131" t="s">
        <v>2</v>
      </c>
      <c r="D6424" s="132">
        <v>97.56</v>
      </c>
    </row>
    <row r="6425" spans="1:4" x14ac:dyDescent="0.25">
      <c r="A6425" s="131">
        <v>87829</v>
      </c>
      <c r="B6425" s="131" t="s">
        <v>15992</v>
      </c>
      <c r="C6425" s="131" t="s">
        <v>2</v>
      </c>
      <c r="D6425" s="132">
        <v>83.31</v>
      </c>
    </row>
    <row r="6426" spans="1:4" x14ac:dyDescent="0.25">
      <c r="A6426" s="131">
        <v>87831</v>
      </c>
      <c r="B6426" s="131" t="s">
        <v>15993</v>
      </c>
      <c r="C6426" s="131" t="s">
        <v>2</v>
      </c>
      <c r="D6426" s="132">
        <v>88.03</v>
      </c>
    </row>
    <row r="6427" spans="1:4" x14ac:dyDescent="0.25">
      <c r="A6427" s="131">
        <v>87832</v>
      </c>
      <c r="B6427" s="131" t="s">
        <v>15994</v>
      </c>
      <c r="C6427" s="131" t="s">
        <v>2</v>
      </c>
      <c r="D6427" s="132">
        <v>122.59</v>
      </c>
    </row>
    <row r="6428" spans="1:4" x14ac:dyDescent="0.25">
      <c r="A6428" s="131">
        <v>87834</v>
      </c>
      <c r="B6428" s="131" t="s">
        <v>1177</v>
      </c>
      <c r="C6428" s="131" t="s">
        <v>2</v>
      </c>
      <c r="D6428" s="132">
        <v>165.16</v>
      </c>
    </row>
    <row r="6429" spans="1:4" x14ac:dyDescent="0.25">
      <c r="A6429" s="131">
        <v>87835</v>
      </c>
      <c r="B6429" s="131" t="s">
        <v>1178</v>
      </c>
      <c r="C6429" s="131" t="s">
        <v>2</v>
      </c>
      <c r="D6429" s="132">
        <v>114.47</v>
      </c>
    </row>
    <row r="6430" spans="1:4" x14ac:dyDescent="0.25">
      <c r="A6430" s="131">
        <v>87836</v>
      </c>
      <c r="B6430" s="131" t="s">
        <v>1179</v>
      </c>
      <c r="C6430" s="131" t="s">
        <v>2</v>
      </c>
      <c r="D6430" s="132">
        <v>158.27000000000001</v>
      </c>
    </row>
    <row r="6431" spans="1:4" x14ac:dyDescent="0.25">
      <c r="A6431" s="131">
        <v>87837</v>
      </c>
      <c r="B6431" s="131" t="s">
        <v>1180</v>
      </c>
      <c r="C6431" s="131" t="s">
        <v>2</v>
      </c>
      <c r="D6431" s="132">
        <v>108.14</v>
      </c>
    </row>
    <row r="6432" spans="1:4" x14ac:dyDescent="0.25">
      <c r="A6432" s="131">
        <v>87838</v>
      </c>
      <c r="B6432" s="131" t="s">
        <v>1181</v>
      </c>
      <c r="C6432" s="131" t="s">
        <v>2</v>
      </c>
      <c r="D6432" s="132">
        <v>172.7</v>
      </c>
    </row>
    <row r="6433" spans="1:4" x14ac:dyDescent="0.25">
      <c r="A6433" s="131">
        <v>87839</v>
      </c>
      <c r="B6433" s="131" t="s">
        <v>1182</v>
      </c>
      <c r="C6433" s="131" t="s">
        <v>2</v>
      </c>
      <c r="D6433" s="132">
        <v>120.19</v>
      </c>
    </row>
    <row r="6434" spans="1:4" x14ac:dyDescent="0.25">
      <c r="A6434" s="131">
        <v>87840</v>
      </c>
      <c r="B6434" s="131" t="s">
        <v>1183</v>
      </c>
      <c r="C6434" s="131" t="s">
        <v>2</v>
      </c>
      <c r="D6434" s="132">
        <v>163.98</v>
      </c>
    </row>
    <row r="6435" spans="1:4" x14ac:dyDescent="0.25">
      <c r="A6435" s="131">
        <v>87841</v>
      </c>
      <c r="B6435" s="131" t="s">
        <v>1184</v>
      </c>
      <c r="C6435" s="131" t="s">
        <v>2</v>
      </c>
      <c r="D6435" s="132">
        <v>112.02</v>
      </c>
    </row>
    <row r="6436" spans="1:4" x14ac:dyDescent="0.25">
      <c r="A6436" s="131">
        <v>87842</v>
      </c>
      <c r="B6436" s="131" t="s">
        <v>1185</v>
      </c>
      <c r="C6436" s="131" t="s">
        <v>2</v>
      </c>
      <c r="D6436" s="132">
        <v>175.73</v>
      </c>
    </row>
    <row r="6437" spans="1:4" x14ac:dyDescent="0.25">
      <c r="A6437" s="131">
        <v>87843</v>
      </c>
      <c r="B6437" s="131" t="s">
        <v>1186</v>
      </c>
      <c r="C6437" s="131" t="s">
        <v>2</v>
      </c>
      <c r="D6437" s="132">
        <v>130.91999999999999</v>
      </c>
    </row>
    <row r="6438" spans="1:4" x14ac:dyDescent="0.25">
      <c r="A6438" s="131">
        <v>87844</v>
      </c>
      <c r="B6438" s="131" t="s">
        <v>1187</v>
      </c>
      <c r="C6438" s="131" t="s">
        <v>2</v>
      </c>
      <c r="D6438" s="132">
        <v>162.16</v>
      </c>
    </row>
    <row r="6439" spans="1:4" x14ac:dyDescent="0.25">
      <c r="A6439" s="131">
        <v>87845</v>
      </c>
      <c r="B6439" s="131" t="s">
        <v>1188</v>
      </c>
      <c r="C6439" s="131" t="s">
        <v>2</v>
      </c>
      <c r="D6439" s="132">
        <v>117.93</v>
      </c>
    </row>
    <row r="6440" spans="1:4" x14ac:dyDescent="0.25">
      <c r="A6440" s="131">
        <v>87846</v>
      </c>
      <c r="B6440" s="131" t="s">
        <v>1189</v>
      </c>
      <c r="C6440" s="131" t="s">
        <v>2</v>
      </c>
      <c r="D6440" s="132">
        <v>179.56</v>
      </c>
    </row>
    <row r="6441" spans="1:4" x14ac:dyDescent="0.25">
      <c r="A6441" s="131">
        <v>87847</v>
      </c>
      <c r="B6441" s="131" t="s">
        <v>1190</v>
      </c>
      <c r="C6441" s="131" t="s">
        <v>2</v>
      </c>
      <c r="D6441" s="132">
        <v>128.86000000000001</v>
      </c>
    </row>
    <row r="6442" spans="1:4" x14ac:dyDescent="0.25">
      <c r="A6442" s="131">
        <v>87848</v>
      </c>
      <c r="B6442" s="131" t="s">
        <v>1191</v>
      </c>
      <c r="C6442" s="131" t="s">
        <v>2</v>
      </c>
      <c r="D6442" s="132">
        <v>171.37</v>
      </c>
    </row>
    <row r="6443" spans="1:4" x14ac:dyDescent="0.25">
      <c r="A6443" s="131">
        <v>87849</v>
      </c>
      <c r="B6443" s="131" t="s">
        <v>1192</v>
      </c>
      <c r="C6443" s="131" t="s">
        <v>2</v>
      </c>
      <c r="D6443" s="132">
        <v>121.25</v>
      </c>
    </row>
    <row r="6444" spans="1:4" x14ac:dyDescent="0.25">
      <c r="A6444" s="131">
        <v>87850</v>
      </c>
      <c r="B6444" s="131" t="s">
        <v>1193</v>
      </c>
      <c r="C6444" s="131" t="s">
        <v>2</v>
      </c>
      <c r="D6444" s="132">
        <v>187.12</v>
      </c>
    </row>
    <row r="6445" spans="1:4" x14ac:dyDescent="0.25">
      <c r="A6445" s="131">
        <v>87851</v>
      </c>
      <c r="B6445" s="131" t="s">
        <v>1194</v>
      </c>
      <c r="C6445" s="131" t="s">
        <v>2</v>
      </c>
      <c r="D6445" s="132">
        <v>134.62</v>
      </c>
    </row>
    <row r="6446" spans="1:4" x14ac:dyDescent="0.25">
      <c r="A6446" s="131">
        <v>87852</v>
      </c>
      <c r="B6446" s="131" t="s">
        <v>1195</v>
      </c>
      <c r="C6446" s="131" t="s">
        <v>2</v>
      </c>
      <c r="D6446" s="132">
        <v>177.05</v>
      </c>
    </row>
    <row r="6447" spans="1:4" x14ac:dyDescent="0.25">
      <c r="A6447" s="131">
        <v>87853</v>
      </c>
      <c r="B6447" s="131" t="s">
        <v>1196</v>
      </c>
      <c r="C6447" s="131" t="s">
        <v>2</v>
      </c>
      <c r="D6447" s="132">
        <v>125.1</v>
      </c>
    </row>
    <row r="6448" spans="1:4" x14ac:dyDescent="0.25">
      <c r="A6448" s="131">
        <v>87854</v>
      </c>
      <c r="B6448" s="131" t="s">
        <v>1197</v>
      </c>
      <c r="C6448" s="131" t="s">
        <v>2</v>
      </c>
      <c r="D6448" s="132">
        <v>190.13</v>
      </c>
    </row>
    <row r="6449" spans="1:4" x14ac:dyDescent="0.25">
      <c r="A6449" s="131">
        <v>87855</v>
      </c>
      <c r="B6449" s="131" t="s">
        <v>1198</v>
      </c>
      <c r="C6449" s="131" t="s">
        <v>2</v>
      </c>
      <c r="D6449" s="132">
        <v>145.33000000000001</v>
      </c>
    </row>
    <row r="6450" spans="1:4" x14ac:dyDescent="0.25">
      <c r="A6450" s="131">
        <v>87856</v>
      </c>
      <c r="B6450" s="131" t="s">
        <v>1199</v>
      </c>
      <c r="C6450" s="131" t="s">
        <v>2</v>
      </c>
      <c r="D6450" s="132">
        <v>175.26</v>
      </c>
    </row>
    <row r="6451" spans="1:4" x14ac:dyDescent="0.25">
      <c r="A6451" s="131">
        <v>87857</v>
      </c>
      <c r="B6451" s="131" t="s">
        <v>1200</v>
      </c>
      <c r="C6451" s="131" t="s">
        <v>2</v>
      </c>
      <c r="D6451" s="132">
        <v>131.01</v>
      </c>
    </row>
    <row r="6452" spans="1:4" x14ac:dyDescent="0.25">
      <c r="A6452" s="131">
        <v>87858</v>
      </c>
      <c r="B6452" s="131" t="s">
        <v>1201</v>
      </c>
      <c r="C6452" s="131" t="s">
        <v>2</v>
      </c>
      <c r="D6452" s="132">
        <v>125.16</v>
      </c>
    </row>
    <row r="6453" spans="1:4" x14ac:dyDescent="0.25">
      <c r="A6453" s="131">
        <v>87859</v>
      </c>
      <c r="B6453" s="131" t="s">
        <v>1202</v>
      </c>
      <c r="C6453" s="131" t="s">
        <v>2</v>
      </c>
      <c r="D6453" s="132">
        <v>145.72999999999999</v>
      </c>
    </row>
    <row r="6454" spans="1:4" x14ac:dyDescent="0.25">
      <c r="A6454" s="131">
        <v>89048</v>
      </c>
      <c r="B6454" s="131" t="s">
        <v>1203</v>
      </c>
      <c r="C6454" s="131" t="s">
        <v>2</v>
      </c>
      <c r="D6454" s="132">
        <v>37.94</v>
      </c>
    </row>
    <row r="6455" spans="1:4" x14ac:dyDescent="0.25">
      <c r="A6455" s="131">
        <v>89049</v>
      </c>
      <c r="B6455" s="131" t="s">
        <v>1204</v>
      </c>
      <c r="C6455" s="131" t="s">
        <v>2</v>
      </c>
      <c r="D6455" s="132">
        <v>24.01</v>
      </c>
    </row>
    <row r="6456" spans="1:4" x14ac:dyDescent="0.25">
      <c r="A6456" s="131">
        <v>89173</v>
      </c>
      <c r="B6456" s="131" t="s">
        <v>1205</v>
      </c>
      <c r="C6456" s="131" t="s">
        <v>2</v>
      </c>
      <c r="D6456" s="132">
        <v>37.33</v>
      </c>
    </row>
    <row r="6457" spans="1:4" x14ac:dyDescent="0.25">
      <c r="A6457" s="131">
        <v>90406</v>
      </c>
      <c r="B6457" s="131" t="s">
        <v>1206</v>
      </c>
      <c r="C6457" s="131" t="s">
        <v>2</v>
      </c>
      <c r="D6457" s="132">
        <v>48.16</v>
      </c>
    </row>
    <row r="6458" spans="1:4" x14ac:dyDescent="0.25">
      <c r="A6458" s="131">
        <v>90407</v>
      </c>
      <c r="B6458" s="131" t="s">
        <v>1207</v>
      </c>
      <c r="C6458" s="131" t="s">
        <v>2</v>
      </c>
      <c r="D6458" s="132">
        <v>51.85</v>
      </c>
    </row>
    <row r="6459" spans="1:4" x14ac:dyDescent="0.25">
      <c r="A6459" s="131">
        <v>90408</v>
      </c>
      <c r="B6459" s="131" t="s">
        <v>1208</v>
      </c>
      <c r="C6459" s="131" t="s">
        <v>2</v>
      </c>
      <c r="D6459" s="132">
        <v>34.619999999999997</v>
      </c>
    </row>
    <row r="6460" spans="1:4" x14ac:dyDescent="0.25">
      <c r="A6460" s="131">
        <v>90409</v>
      </c>
      <c r="B6460" s="131" t="s">
        <v>1209</v>
      </c>
      <c r="C6460" s="131" t="s">
        <v>2</v>
      </c>
      <c r="D6460" s="132">
        <v>36.700000000000003</v>
      </c>
    </row>
    <row r="6461" spans="1:4" x14ac:dyDescent="0.25">
      <c r="A6461" s="131">
        <v>104203</v>
      </c>
      <c r="B6461" s="131" t="s">
        <v>15995</v>
      </c>
      <c r="C6461" s="131" t="s">
        <v>2</v>
      </c>
      <c r="D6461" s="132">
        <v>56.2</v>
      </c>
    </row>
    <row r="6462" spans="1:4" x14ac:dyDescent="0.25">
      <c r="A6462" s="131">
        <v>104204</v>
      </c>
      <c r="B6462" s="131" t="s">
        <v>15996</v>
      </c>
      <c r="C6462" s="131" t="s">
        <v>2</v>
      </c>
      <c r="D6462" s="132">
        <v>72.540000000000006</v>
      </c>
    </row>
    <row r="6463" spans="1:4" x14ac:dyDescent="0.25">
      <c r="A6463" s="131">
        <v>104205</v>
      </c>
      <c r="B6463" s="131" t="s">
        <v>15997</v>
      </c>
      <c r="C6463" s="131" t="s">
        <v>2</v>
      </c>
      <c r="D6463" s="132">
        <v>79.209999999999994</v>
      </c>
    </row>
    <row r="6464" spans="1:4" x14ac:dyDescent="0.25">
      <c r="A6464" s="131">
        <v>104206</v>
      </c>
      <c r="B6464" s="131" t="s">
        <v>15998</v>
      </c>
      <c r="C6464" s="131" t="s">
        <v>2</v>
      </c>
      <c r="D6464" s="132">
        <v>87.46</v>
      </c>
    </row>
    <row r="6465" spans="1:4" x14ac:dyDescent="0.25">
      <c r="A6465" s="131">
        <v>104207</v>
      </c>
      <c r="B6465" s="131" t="s">
        <v>15999</v>
      </c>
      <c r="C6465" s="131" t="s">
        <v>2</v>
      </c>
      <c r="D6465" s="132">
        <v>41.75</v>
      </c>
    </row>
    <row r="6466" spans="1:4" x14ac:dyDescent="0.25">
      <c r="A6466" s="131">
        <v>104208</v>
      </c>
      <c r="B6466" s="131" t="s">
        <v>16000</v>
      </c>
      <c r="C6466" s="131" t="s">
        <v>2</v>
      </c>
      <c r="D6466" s="132">
        <v>57.64</v>
      </c>
    </row>
    <row r="6467" spans="1:4" x14ac:dyDescent="0.25">
      <c r="A6467" s="131">
        <v>104209</v>
      </c>
      <c r="B6467" s="131" t="s">
        <v>16001</v>
      </c>
      <c r="C6467" s="131" t="s">
        <v>2</v>
      </c>
      <c r="D6467" s="132">
        <v>63.91</v>
      </c>
    </row>
    <row r="6468" spans="1:4" x14ac:dyDescent="0.25">
      <c r="A6468" s="131">
        <v>104210</v>
      </c>
      <c r="B6468" s="131" t="s">
        <v>16002</v>
      </c>
      <c r="C6468" s="131" t="s">
        <v>2</v>
      </c>
      <c r="D6468" s="132">
        <v>66.28</v>
      </c>
    </row>
    <row r="6469" spans="1:4" x14ac:dyDescent="0.25">
      <c r="A6469" s="131">
        <v>104211</v>
      </c>
      <c r="B6469" s="131" t="s">
        <v>16003</v>
      </c>
      <c r="C6469" s="131" t="s">
        <v>2</v>
      </c>
      <c r="D6469" s="132">
        <v>79.59</v>
      </c>
    </row>
    <row r="6470" spans="1:4" x14ac:dyDescent="0.25">
      <c r="A6470" s="131">
        <v>104212</v>
      </c>
      <c r="B6470" s="131" t="s">
        <v>16004</v>
      </c>
      <c r="C6470" s="131" t="s">
        <v>2</v>
      </c>
      <c r="D6470" s="132">
        <v>95.55</v>
      </c>
    </row>
    <row r="6471" spans="1:4" x14ac:dyDescent="0.25">
      <c r="A6471" s="131">
        <v>104213</v>
      </c>
      <c r="B6471" s="131" t="s">
        <v>16005</v>
      </c>
      <c r="C6471" s="131" t="s">
        <v>2</v>
      </c>
      <c r="D6471" s="132">
        <v>101.82</v>
      </c>
    </row>
    <row r="6472" spans="1:4" x14ac:dyDescent="0.25">
      <c r="A6472" s="131">
        <v>104214</v>
      </c>
      <c r="B6472" s="131" t="s">
        <v>16006</v>
      </c>
      <c r="C6472" s="131" t="s">
        <v>2</v>
      </c>
      <c r="D6472" s="132">
        <v>121.55</v>
      </c>
    </row>
    <row r="6473" spans="1:4" x14ac:dyDescent="0.25">
      <c r="A6473" s="131">
        <v>104215</v>
      </c>
      <c r="B6473" s="131" t="s">
        <v>16007</v>
      </c>
      <c r="C6473" s="131" t="s">
        <v>2</v>
      </c>
      <c r="D6473" s="132">
        <v>74.31</v>
      </c>
    </row>
    <row r="6474" spans="1:4" x14ac:dyDescent="0.25">
      <c r="A6474" s="131">
        <v>104216</v>
      </c>
      <c r="B6474" s="131" t="s">
        <v>16008</v>
      </c>
      <c r="C6474" s="131" t="s">
        <v>2</v>
      </c>
      <c r="D6474" s="132">
        <v>90.05</v>
      </c>
    </row>
    <row r="6475" spans="1:4" x14ac:dyDescent="0.25">
      <c r="A6475" s="131">
        <v>104217</v>
      </c>
      <c r="B6475" s="131" t="s">
        <v>16009</v>
      </c>
      <c r="C6475" s="131" t="s">
        <v>2</v>
      </c>
      <c r="D6475" s="132">
        <v>48.41</v>
      </c>
    </row>
    <row r="6476" spans="1:4" x14ac:dyDescent="0.25">
      <c r="A6476" s="131">
        <v>104218</v>
      </c>
      <c r="B6476" s="131" t="s">
        <v>16010</v>
      </c>
      <c r="C6476" s="131" t="s">
        <v>2</v>
      </c>
      <c r="D6476" s="132">
        <v>51.49</v>
      </c>
    </row>
    <row r="6477" spans="1:4" x14ac:dyDescent="0.25">
      <c r="A6477" s="131">
        <v>104219</v>
      </c>
      <c r="B6477" s="131" t="s">
        <v>16011</v>
      </c>
      <c r="C6477" s="131" t="s">
        <v>2</v>
      </c>
      <c r="D6477" s="132">
        <v>74.83</v>
      </c>
    </row>
    <row r="6478" spans="1:4" x14ac:dyDescent="0.25">
      <c r="A6478" s="131">
        <v>104220</v>
      </c>
      <c r="B6478" s="131" t="s">
        <v>16012</v>
      </c>
      <c r="C6478" s="131" t="s">
        <v>2</v>
      </c>
      <c r="D6478" s="132">
        <v>52.29</v>
      </c>
    </row>
    <row r="6479" spans="1:4" x14ac:dyDescent="0.25">
      <c r="A6479" s="131">
        <v>104221</v>
      </c>
      <c r="B6479" s="131" t="s">
        <v>16013</v>
      </c>
      <c r="C6479" s="131" t="s">
        <v>2</v>
      </c>
      <c r="D6479" s="132">
        <v>62.29</v>
      </c>
    </row>
    <row r="6480" spans="1:4" x14ac:dyDescent="0.25">
      <c r="A6480" s="131">
        <v>104222</v>
      </c>
      <c r="B6480" s="131" t="s">
        <v>16014</v>
      </c>
      <c r="C6480" s="131" t="s">
        <v>2</v>
      </c>
      <c r="D6480" s="132">
        <v>66.41</v>
      </c>
    </row>
    <row r="6481" spans="1:4" x14ac:dyDescent="0.25">
      <c r="A6481" s="131">
        <v>104223</v>
      </c>
      <c r="B6481" s="131" t="s">
        <v>16015</v>
      </c>
      <c r="C6481" s="131" t="s">
        <v>2</v>
      </c>
      <c r="D6481" s="132">
        <v>97.87</v>
      </c>
    </row>
    <row r="6482" spans="1:4" x14ac:dyDescent="0.25">
      <c r="A6482" s="131">
        <v>104224</v>
      </c>
      <c r="B6482" s="131" t="s">
        <v>16016</v>
      </c>
      <c r="C6482" s="131" t="s">
        <v>2</v>
      </c>
      <c r="D6482" s="132">
        <v>67.48</v>
      </c>
    </row>
    <row r="6483" spans="1:4" x14ac:dyDescent="0.25">
      <c r="A6483" s="131">
        <v>104225</v>
      </c>
      <c r="B6483" s="131" t="s">
        <v>16017</v>
      </c>
      <c r="C6483" s="131" t="s">
        <v>2</v>
      </c>
      <c r="D6483" s="132">
        <v>68.27</v>
      </c>
    </row>
    <row r="6484" spans="1:4" x14ac:dyDescent="0.25">
      <c r="A6484" s="131">
        <v>104226</v>
      </c>
      <c r="B6484" s="131" t="s">
        <v>16018</v>
      </c>
      <c r="C6484" s="131" t="s">
        <v>2</v>
      </c>
      <c r="D6484" s="132">
        <v>73.44</v>
      </c>
    </row>
    <row r="6485" spans="1:4" x14ac:dyDescent="0.25">
      <c r="A6485" s="131">
        <v>104227</v>
      </c>
      <c r="B6485" s="131" t="s">
        <v>16019</v>
      </c>
      <c r="C6485" s="131" t="s">
        <v>2</v>
      </c>
      <c r="D6485" s="132">
        <v>113.72</v>
      </c>
    </row>
    <row r="6486" spans="1:4" x14ac:dyDescent="0.25">
      <c r="A6486" s="131">
        <v>104228</v>
      </c>
      <c r="B6486" s="131" t="s">
        <v>16020</v>
      </c>
      <c r="C6486" s="131" t="s">
        <v>2</v>
      </c>
      <c r="D6486" s="132">
        <v>74.14</v>
      </c>
    </row>
    <row r="6487" spans="1:4" x14ac:dyDescent="0.25">
      <c r="A6487" s="131">
        <v>104229</v>
      </c>
      <c r="B6487" s="131" t="s">
        <v>16021</v>
      </c>
      <c r="C6487" s="131" t="s">
        <v>2</v>
      </c>
      <c r="D6487" s="132">
        <v>80.27</v>
      </c>
    </row>
    <row r="6488" spans="1:4" x14ac:dyDescent="0.25">
      <c r="A6488" s="131">
        <v>104230</v>
      </c>
      <c r="B6488" s="131" t="s">
        <v>16022</v>
      </c>
      <c r="C6488" s="131" t="s">
        <v>2</v>
      </c>
      <c r="D6488" s="132">
        <v>85.96</v>
      </c>
    </row>
    <row r="6489" spans="1:4" x14ac:dyDescent="0.25">
      <c r="A6489" s="131">
        <v>104231</v>
      </c>
      <c r="B6489" s="131" t="s">
        <v>16023</v>
      </c>
      <c r="C6489" s="131" t="s">
        <v>2</v>
      </c>
      <c r="D6489" s="132">
        <v>125.33</v>
      </c>
    </row>
    <row r="6490" spans="1:4" x14ac:dyDescent="0.25">
      <c r="A6490" s="131">
        <v>104232</v>
      </c>
      <c r="B6490" s="131" t="s">
        <v>16024</v>
      </c>
      <c r="C6490" s="131" t="s">
        <v>2</v>
      </c>
      <c r="D6490" s="132">
        <v>81.900000000000006</v>
      </c>
    </row>
    <row r="6491" spans="1:4" x14ac:dyDescent="0.25">
      <c r="A6491" s="131">
        <v>104233</v>
      </c>
      <c r="B6491" s="131" t="s">
        <v>16025</v>
      </c>
      <c r="C6491" s="131" t="s">
        <v>2</v>
      </c>
      <c r="D6491" s="132">
        <v>36.409999999999997</v>
      </c>
    </row>
    <row r="6492" spans="1:4" x14ac:dyDescent="0.25">
      <c r="A6492" s="131">
        <v>104234</v>
      </c>
      <c r="B6492" s="131" t="s">
        <v>16026</v>
      </c>
      <c r="C6492" s="131" t="s">
        <v>2</v>
      </c>
      <c r="D6492" s="132">
        <v>39.28</v>
      </c>
    </row>
    <row r="6493" spans="1:4" x14ac:dyDescent="0.25">
      <c r="A6493" s="131">
        <v>104235</v>
      </c>
      <c r="B6493" s="131" t="s">
        <v>16027</v>
      </c>
      <c r="C6493" s="131" t="s">
        <v>2</v>
      </c>
      <c r="D6493" s="132">
        <v>61.84</v>
      </c>
    </row>
    <row r="6494" spans="1:4" x14ac:dyDescent="0.25">
      <c r="A6494" s="131">
        <v>104236</v>
      </c>
      <c r="B6494" s="131" t="s">
        <v>16028</v>
      </c>
      <c r="C6494" s="131" t="s">
        <v>2</v>
      </c>
      <c r="D6494" s="132">
        <v>39.36</v>
      </c>
    </row>
    <row r="6495" spans="1:4" x14ac:dyDescent="0.25">
      <c r="A6495" s="131">
        <v>104237</v>
      </c>
      <c r="B6495" s="131" t="s">
        <v>16029</v>
      </c>
      <c r="C6495" s="131" t="s">
        <v>2</v>
      </c>
      <c r="D6495" s="132">
        <v>49.94</v>
      </c>
    </row>
    <row r="6496" spans="1:4" x14ac:dyDescent="0.25">
      <c r="A6496" s="131">
        <v>104238</v>
      </c>
      <c r="B6496" s="131" t="s">
        <v>16030</v>
      </c>
      <c r="C6496" s="131" t="s">
        <v>2</v>
      </c>
      <c r="D6496" s="132">
        <v>53.8</v>
      </c>
    </row>
    <row r="6497" spans="1:4" x14ac:dyDescent="0.25">
      <c r="A6497" s="131">
        <v>104239</v>
      </c>
      <c r="B6497" s="131" t="s">
        <v>16031</v>
      </c>
      <c r="C6497" s="131" t="s">
        <v>2</v>
      </c>
      <c r="D6497" s="132">
        <v>83.89</v>
      </c>
    </row>
    <row r="6498" spans="1:4" x14ac:dyDescent="0.25">
      <c r="A6498" s="131">
        <v>104240</v>
      </c>
      <c r="B6498" s="131" t="s">
        <v>16032</v>
      </c>
      <c r="C6498" s="131" t="s">
        <v>2</v>
      </c>
      <c r="D6498" s="132">
        <v>54.19</v>
      </c>
    </row>
    <row r="6499" spans="1:4" x14ac:dyDescent="0.25">
      <c r="A6499" s="131">
        <v>104241</v>
      </c>
      <c r="B6499" s="131" t="s">
        <v>16033</v>
      </c>
      <c r="C6499" s="131" t="s">
        <v>2</v>
      </c>
      <c r="D6499" s="132">
        <v>55.53</v>
      </c>
    </row>
    <row r="6500" spans="1:4" x14ac:dyDescent="0.25">
      <c r="A6500" s="131">
        <v>104242</v>
      </c>
      <c r="B6500" s="131" t="s">
        <v>16034</v>
      </c>
      <c r="C6500" s="131" t="s">
        <v>2</v>
      </c>
      <c r="D6500" s="132">
        <v>60.36</v>
      </c>
    </row>
    <row r="6501" spans="1:4" x14ac:dyDescent="0.25">
      <c r="A6501" s="131">
        <v>104243</v>
      </c>
      <c r="B6501" s="131" t="s">
        <v>16035</v>
      </c>
      <c r="C6501" s="131" t="s">
        <v>2</v>
      </c>
      <c r="D6501" s="132">
        <v>98.7</v>
      </c>
    </row>
    <row r="6502" spans="1:4" x14ac:dyDescent="0.25">
      <c r="A6502" s="131">
        <v>104244</v>
      </c>
      <c r="B6502" s="131" t="s">
        <v>16036</v>
      </c>
      <c r="C6502" s="131" t="s">
        <v>2</v>
      </c>
      <c r="D6502" s="132">
        <v>60.46</v>
      </c>
    </row>
    <row r="6503" spans="1:4" x14ac:dyDescent="0.25">
      <c r="A6503" s="131">
        <v>104245</v>
      </c>
      <c r="B6503" s="131" t="s">
        <v>16037</v>
      </c>
      <c r="C6503" s="131" t="s">
        <v>2</v>
      </c>
      <c r="D6503" s="132">
        <v>60.59</v>
      </c>
    </row>
    <row r="6504" spans="1:4" x14ac:dyDescent="0.25">
      <c r="A6504" s="131">
        <v>104246</v>
      </c>
      <c r="B6504" s="131" t="s">
        <v>16038</v>
      </c>
      <c r="C6504" s="131" t="s">
        <v>2</v>
      </c>
      <c r="D6504" s="132">
        <v>65.91</v>
      </c>
    </row>
    <row r="6505" spans="1:4" x14ac:dyDescent="0.25">
      <c r="A6505" s="131">
        <v>104247</v>
      </c>
      <c r="B6505" s="131" t="s">
        <v>16039</v>
      </c>
      <c r="C6505" s="131" t="s">
        <v>2</v>
      </c>
      <c r="D6505" s="132">
        <v>105.54</v>
      </c>
    </row>
    <row r="6506" spans="1:4" x14ac:dyDescent="0.25">
      <c r="A6506" s="131">
        <v>104248</v>
      </c>
      <c r="B6506" s="131" t="s">
        <v>16040</v>
      </c>
      <c r="C6506" s="131" t="s">
        <v>2</v>
      </c>
      <c r="D6506" s="132">
        <v>62.94</v>
      </c>
    </row>
    <row r="6507" spans="1:4" x14ac:dyDescent="0.25">
      <c r="A6507" s="131">
        <v>104249</v>
      </c>
      <c r="B6507" s="131" t="s">
        <v>16041</v>
      </c>
      <c r="C6507" s="131" t="s">
        <v>2</v>
      </c>
      <c r="D6507" s="132">
        <v>66.97</v>
      </c>
    </row>
    <row r="6508" spans="1:4" x14ac:dyDescent="0.25">
      <c r="A6508" s="131">
        <v>104250</v>
      </c>
      <c r="B6508" s="131" t="s">
        <v>16042</v>
      </c>
      <c r="C6508" s="131" t="s">
        <v>2</v>
      </c>
      <c r="D6508" s="132">
        <v>69.84</v>
      </c>
    </row>
    <row r="6509" spans="1:4" x14ac:dyDescent="0.25">
      <c r="A6509" s="131">
        <v>104251</v>
      </c>
      <c r="B6509" s="131" t="s">
        <v>16043</v>
      </c>
      <c r="C6509" s="131" t="s">
        <v>2</v>
      </c>
      <c r="D6509" s="132">
        <v>89.44</v>
      </c>
    </row>
    <row r="6510" spans="1:4" x14ac:dyDescent="0.25">
      <c r="A6510" s="131">
        <v>104252</v>
      </c>
      <c r="B6510" s="131" t="s">
        <v>16044</v>
      </c>
      <c r="C6510" s="131" t="s">
        <v>2</v>
      </c>
      <c r="D6510" s="132">
        <v>72.58</v>
      </c>
    </row>
    <row r="6511" spans="1:4" x14ac:dyDescent="0.25">
      <c r="A6511" s="131">
        <v>104253</v>
      </c>
      <c r="B6511" s="131" t="s">
        <v>16045</v>
      </c>
      <c r="C6511" s="131" t="s">
        <v>2</v>
      </c>
      <c r="D6511" s="132">
        <v>80.5</v>
      </c>
    </row>
    <row r="6512" spans="1:4" x14ac:dyDescent="0.25">
      <c r="A6512" s="131">
        <v>104254</v>
      </c>
      <c r="B6512" s="131" t="s">
        <v>16046</v>
      </c>
      <c r="C6512" s="131" t="s">
        <v>2</v>
      </c>
      <c r="D6512" s="132">
        <v>84.36</v>
      </c>
    </row>
    <row r="6513" spans="1:4" x14ac:dyDescent="0.25">
      <c r="A6513" s="131">
        <v>104255</v>
      </c>
      <c r="B6513" s="131" t="s">
        <v>16047</v>
      </c>
      <c r="C6513" s="131" t="s">
        <v>2</v>
      </c>
      <c r="D6513" s="132">
        <v>111.49</v>
      </c>
    </row>
    <row r="6514" spans="1:4" x14ac:dyDescent="0.25">
      <c r="A6514" s="131">
        <v>104256</v>
      </c>
      <c r="B6514" s="131" t="s">
        <v>16048</v>
      </c>
      <c r="C6514" s="131" t="s">
        <v>2</v>
      </c>
      <c r="D6514" s="132">
        <v>87.41</v>
      </c>
    </row>
    <row r="6515" spans="1:4" x14ac:dyDescent="0.25">
      <c r="A6515" s="131">
        <v>104257</v>
      </c>
      <c r="B6515" s="131" t="s">
        <v>16049</v>
      </c>
      <c r="C6515" s="131" t="s">
        <v>2</v>
      </c>
      <c r="D6515" s="132">
        <v>86.09</v>
      </c>
    </row>
    <row r="6516" spans="1:4" x14ac:dyDescent="0.25">
      <c r="A6516" s="131">
        <v>104258</v>
      </c>
      <c r="B6516" s="131" t="s">
        <v>16050</v>
      </c>
      <c r="C6516" s="131" t="s">
        <v>2</v>
      </c>
      <c r="D6516" s="132">
        <v>90.92</v>
      </c>
    </row>
    <row r="6517" spans="1:4" x14ac:dyDescent="0.25">
      <c r="A6517" s="131">
        <v>104259</v>
      </c>
      <c r="B6517" s="131" t="s">
        <v>16051</v>
      </c>
      <c r="C6517" s="131" t="s">
        <v>2</v>
      </c>
      <c r="D6517" s="132">
        <v>126.3</v>
      </c>
    </row>
    <row r="6518" spans="1:4" x14ac:dyDescent="0.25">
      <c r="A6518" s="131">
        <v>104260</v>
      </c>
      <c r="B6518" s="131" t="s">
        <v>16052</v>
      </c>
      <c r="C6518" s="131" t="s">
        <v>2</v>
      </c>
      <c r="D6518" s="132">
        <v>93.68</v>
      </c>
    </row>
    <row r="6519" spans="1:4" x14ac:dyDescent="0.25">
      <c r="A6519" s="131">
        <v>104261</v>
      </c>
      <c r="B6519" s="131" t="s">
        <v>16053</v>
      </c>
      <c r="C6519" s="131" t="s">
        <v>2</v>
      </c>
      <c r="D6519" s="132">
        <v>111.38</v>
      </c>
    </row>
    <row r="6520" spans="1:4" x14ac:dyDescent="0.25">
      <c r="A6520" s="131">
        <v>104262</v>
      </c>
      <c r="B6520" s="131" t="s">
        <v>16054</v>
      </c>
      <c r="C6520" s="131" t="s">
        <v>2</v>
      </c>
      <c r="D6520" s="132">
        <v>116.7</v>
      </c>
    </row>
    <row r="6521" spans="1:4" x14ac:dyDescent="0.25">
      <c r="A6521" s="131">
        <v>104263</v>
      </c>
      <c r="B6521" s="131" t="s">
        <v>16055</v>
      </c>
      <c r="C6521" s="131" t="s">
        <v>2</v>
      </c>
      <c r="D6521" s="132">
        <v>146.11000000000001</v>
      </c>
    </row>
    <row r="6522" spans="1:4" x14ac:dyDescent="0.25">
      <c r="A6522" s="131">
        <v>104264</v>
      </c>
      <c r="B6522" s="131" t="s">
        <v>16056</v>
      </c>
      <c r="C6522" s="131" t="s">
        <v>2</v>
      </c>
      <c r="D6522" s="132">
        <v>111.52</v>
      </c>
    </row>
    <row r="6523" spans="1:4" x14ac:dyDescent="0.25">
      <c r="A6523" s="131">
        <v>104627</v>
      </c>
      <c r="B6523" s="131" t="s">
        <v>21344</v>
      </c>
      <c r="C6523" s="131" t="s">
        <v>2</v>
      </c>
      <c r="D6523" s="132">
        <v>19.14</v>
      </c>
    </row>
    <row r="6524" spans="1:4" x14ac:dyDescent="0.25">
      <c r="A6524" s="131">
        <v>104628</v>
      </c>
      <c r="B6524" s="131" t="s">
        <v>21345</v>
      </c>
      <c r="C6524" s="131" t="s">
        <v>2</v>
      </c>
      <c r="D6524" s="132">
        <v>29.66</v>
      </c>
    </row>
    <row r="6525" spans="1:4" x14ac:dyDescent="0.25">
      <c r="A6525" s="131">
        <v>104629</v>
      </c>
      <c r="B6525" s="131" t="s">
        <v>21346</v>
      </c>
      <c r="C6525" s="131" t="s">
        <v>2</v>
      </c>
      <c r="D6525" s="132">
        <v>35.700000000000003</v>
      </c>
    </row>
    <row r="6526" spans="1:4" x14ac:dyDescent="0.25">
      <c r="A6526" s="131">
        <v>104630</v>
      </c>
      <c r="B6526" s="131" t="s">
        <v>21347</v>
      </c>
      <c r="C6526" s="131" t="s">
        <v>2</v>
      </c>
      <c r="D6526" s="132">
        <v>30.13</v>
      </c>
    </row>
    <row r="6527" spans="1:4" x14ac:dyDescent="0.25">
      <c r="A6527" s="131">
        <v>104631</v>
      </c>
      <c r="B6527" s="131" t="s">
        <v>21348</v>
      </c>
      <c r="C6527" s="131" t="s">
        <v>2</v>
      </c>
      <c r="D6527" s="132">
        <v>40.64</v>
      </c>
    </row>
    <row r="6528" spans="1:4" x14ac:dyDescent="0.25">
      <c r="A6528" s="131">
        <v>104632</v>
      </c>
      <c r="B6528" s="131" t="s">
        <v>21349</v>
      </c>
      <c r="C6528" s="131" t="s">
        <v>2</v>
      </c>
      <c r="D6528" s="132">
        <v>46.68</v>
      </c>
    </row>
    <row r="6529" spans="1:4" x14ac:dyDescent="0.25">
      <c r="A6529" s="131">
        <v>104633</v>
      </c>
      <c r="B6529" s="131" t="s">
        <v>21350</v>
      </c>
      <c r="C6529" s="131" t="s">
        <v>2</v>
      </c>
      <c r="D6529" s="132">
        <v>26.2</v>
      </c>
    </row>
    <row r="6530" spans="1:4" x14ac:dyDescent="0.25">
      <c r="A6530" s="131">
        <v>104634</v>
      </c>
      <c r="B6530" s="131" t="s">
        <v>21351</v>
      </c>
      <c r="C6530" s="131" t="s">
        <v>2</v>
      </c>
      <c r="D6530" s="132">
        <v>38.78</v>
      </c>
    </row>
    <row r="6531" spans="1:4" x14ac:dyDescent="0.25">
      <c r="A6531" s="131">
        <v>104635</v>
      </c>
      <c r="B6531" s="131" t="s">
        <v>21352</v>
      </c>
      <c r="C6531" s="131" t="s">
        <v>2</v>
      </c>
      <c r="D6531" s="132">
        <v>53.42</v>
      </c>
    </row>
    <row r="6532" spans="1:4" x14ac:dyDescent="0.25">
      <c r="A6532" s="131">
        <v>104636</v>
      </c>
      <c r="B6532" s="131" t="s">
        <v>21353</v>
      </c>
      <c r="C6532" s="131" t="s">
        <v>2</v>
      </c>
      <c r="D6532" s="132">
        <v>62.17</v>
      </c>
    </row>
    <row r="6533" spans="1:4" x14ac:dyDescent="0.25">
      <c r="A6533" s="131">
        <v>87244</v>
      </c>
      <c r="B6533" s="131" t="s">
        <v>19885</v>
      </c>
      <c r="C6533" s="131" t="s">
        <v>2</v>
      </c>
      <c r="D6533" s="132">
        <v>186.86</v>
      </c>
    </row>
    <row r="6534" spans="1:4" x14ac:dyDescent="0.25">
      <c r="A6534" s="131">
        <v>87245</v>
      </c>
      <c r="B6534" s="131" t="s">
        <v>19886</v>
      </c>
      <c r="C6534" s="131" t="s">
        <v>2</v>
      </c>
      <c r="D6534" s="132">
        <v>222.5</v>
      </c>
    </row>
    <row r="6535" spans="1:4" x14ac:dyDescent="0.25">
      <c r="A6535" s="131">
        <v>87265</v>
      </c>
      <c r="B6535" s="131" t="s">
        <v>19887</v>
      </c>
      <c r="C6535" s="131" t="s">
        <v>2</v>
      </c>
      <c r="D6535" s="132">
        <v>57.1</v>
      </c>
    </row>
    <row r="6536" spans="1:4" x14ac:dyDescent="0.25">
      <c r="A6536" s="131">
        <v>87267</v>
      </c>
      <c r="B6536" s="131" t="s">
        <v>19888</v>
      </c>
      <c r="C6536" s="131" t="s">
        <v>2</v>
      </c>
      <c r="D6536" s="132">
        <v>62.26</v>
      </c>
    </row>
    <row r="6537" spans="1:4" x14ac:dyDescent="0.25">
      <c r="A6537" s="131">
        <v>87269</v>
      </c>
      <c r="B6537" s="131" t="s">
        <v>19889</v>
      </c>
      <c r="C6537" s="131" t="s">
        <v>2</v>
      </c>
      <c r="D6537" s="132">
        <v>61.02</v>
      </c>
    </row>
    <row r="6538" spans="1:4" x14ac:dyDescent="0.25">
      <c r="A6538" s="131">
        <v>87271</v>
      </c>
      <c r="B6538" s="131" t="s">
        <v>19890</v>
      </c>
      <c r="C6538" s="131" t="s">
        <v>2</v>
      </c>
      <c r="D6538" s="132">
        <v>66.27</v>
      </c>
    </row>
    <row r="6539" spans="1:4" x14ac:dyDescent="0.25">
      <c r="A6539" s="131">
        <v>87273</v>
      </c>
      <c r="B6539" s="131" t="s">
        <v>19891</v>
      </c>
      <c r="C6539" s="131" t="s">
        <v>2</v>
      </c>
      <c r="D6539" s="132">
        <v>63.91</v>
      </c>
    </row>
    <row r="6540" spans="1:4" x14ac:dyDescent="0.25">
      <c r="A6540" s="131">
        <v>87275</v>
      </c>
      <c r="B6540" s="131" t="s">
        <v>19892</v>
      </c>
      <c r="C6540" s="131" t="s">
        <v>2</v>
      </c>
      <c r="D6540" s="132">
        <v>70.86</v>
      </c>
    </row>
    <row r="6541" spans="1:4" x14ac:dyDescent="0.25">
      <c r="A6541" s="131">
        <v>88788</v>
      </c>
      <c r="B6541" s="131" t="s">
        <v>19893</v>
      </c>
      <c r="C6541" s="131" t="s">
        <v>2</v>
      </c>
      <c r="D6541" s="132">
        <v>261.87</v>
      </c>
    </row>
    <row r="6542" spans="1:4" x14ac:dyDescent="0.25">
      <c r="A6542" s="131">
        <v>88789</v>
      </c>
      <c r="B6542" s="131" t="s">
        <v>19894</v>
      </c>
      <c r="C6542" s="131" t="s">
        <v>2</v>
      </c>
      <c r="D6542" s="132">
        <v>313.14999999999998</v>
      </c>
    </row>
    <row r="6543" spans="1:4" x14ac:dyDescent="0.25">
      <c r="A6543" s="131">
        <v>89045</v>
      </c>
      <c r="B6543" s="131" t="s">
        <v>4813</v>
      </c>
      <c r="C6543" s="131" t="s">
        <v>2</v>
      </c>
      <c r="D6543" s="132">
        <v>58.38</v>
      </c>
    </row>
    <row r="6544" spans="1:4" x14ac:dyDescent="0.25">
      <c r="A6544" s="131">
        <v>89170</v>
      </c>
      <c r="B6544" s="131" t="s">
        <v>5489</v>
      </c>
      <c r="C6544" s="131" t="s">
        <v>2</v>
      </c>
      <c r="D6544" s="132">
        <v>58.38</v>
      </c>
    </row>
    <row r="6545" spans="1:4" x14ac:dyDescent="0.25">
      <c r="A6545" s="131">
        <v>93393</v>
      </c>
      <c r="B6545" s="131" t="s">
        <v>19895</v>
      </c>
      <c r="C6545" s="131" t="s">
        <v>2</v>
      </c>
      <c r="D6545" s="132">
        <v>48.67</v>
      </c>
    </row>
    <row r="6546" spans="1:4" x14ac:dyDescent="0.25">
      <c r="A6546" s="131">
        <v>93395</v>
      </c>
      <c r="B6546" s="131" t="s">
        <v>19896</v>
      </c>
      <c r="C6546" s="131" t="s">
        <v>2</v>
      </c>
      <c r="D6546" s="132">
        <v>53.78</v>
      </c>
    </row>
    <row r="6547" spans="1:4" x14ac:dyDescent="0.25">
      <c r="A6547" s="131">
        <v>99195</v>
      </c>
      <c r="B6547" s="131" t="s">
        <v>19897</v>
      </c>
      <c r="C6547" s="131" t="s">
        <v>2</v>
      </c>
      <c r="D6547" s="132">
        <v>55.39</v>
      </c>
    </row>
    <row r="6548" spans="1:4" x14ac:dyDescent="0.25">
      <c r="A6548" s="131">
        <v>99198</v>
      </c>
      <c r="B6548" s="131" t="s">
        <v>19898</v>
      </c>
      <c r="C6548" s="131" t="s">
        <v>2</v>
      </c>
      <c r="D6548" s="132">
        <v>60.5</v>
      </c>
    </row>
    <row r="6549" spans="1:4" x14ac:dyDescent="0.25">
      <c r="A6549" s="131">
        <v>104611</v>
      </c>
      <c r="B6549" s="131" t="s">
        <v>19899</v>
      </c>
      <c r="C6549" s="131" t="s">
        <v>2</v>
      </c>
      <c r="D6549" s="132">
        <v>77.709999999999994</v>
      </c>
    </row>
    <row r="6550" spans="1:4" x14ac:dyDescent="0.25">
      <c r="A6550" s="131">
        <v>104612</v>
      </c>
      <c r="B6550" s="131" t="s">
        <v>19900</v>
      </c>
      <c r="C6550" s="131" t="s">
        <v>2</v>
      </c>
      <c r="D6550" s="132">
        <v>78.510000000000005</v>
      </c>
    </row>
    <row r="6551" spans="1:4" x14ac:dyDescent="0.25">
      <c r="A6551" s="131">
        <v>104613</v>
      </c>
      <c r="B6551" s="131" t="s">
        <v>19901</v>
      </c>
      <c r="C6551" s="131" t="s">
        <v>2</v>
      </c>
      <c r="D6551" s="132">
        <v>60.55</v>
      </c>
    </row>
    <row r="6552" spans="1:4" x14ac:dyDescent="0.25">
      <c r="A6552" s="131">
        <v>104614</v>
      </c>
      <c r="B6552" s="131" t="s">
        <v>19902</v>
      </c>
      <c r="C6552" s="131" t="s">
        <v>2</v>
      </c>
      <c r="D6552" s="132">
        <v>67.290000000000006</v>
      </c>
    </row>
    <row r="6553" spans="1:4" x14ac:dyDescent="0.25">
      <c r="A6553" s="131">
        <v>104615</v>
      </c>
      <c r="B6553" s="131" t="s">
        <v>19903</v>
      </c>
      <c r="C6553" s="131" t="s">
        <v>2</v>
      </c>
      <c r="D6553" s="132">
        <v>183.81</v>
      </c>
    </row>
    <row r="6554" spans="1:4" x14ac:dyDescent="0.25">
      <c r="A6554" s="131">
        <v>104616</v>
      </c>
      <c r="B6554" s="131" t="s">
        <v>19904</v>
      </c>
      <c r="C6554" s="131" t="s">
        <v>2</v>
      </c>
      <c r="D6554" s="132">
        <v>261.63</v>
      </c>
    </row>
    <row r="6555" spans="1:4" x14ac:dyDescent="0.25">
      <c r="A6555" s="131">
        <v>104617</v>
      </c>
      <c r="B6555" s="131" t="s">
        <v>19905</v>
      </c>
      <c r="C6555" s="131" t="s">
        <v>2</v>
      </c>
      <c r="D6555" s="132">
        <v>194.25</v>
      </c>
    </row>
    <row r="6556" spans="1:4" x14ac:dyDescent="0.25">
      <c r="A6556" s="131">
        <v>104618</v>
      </c>
      <c r="B6556" s="131" t="s">
        <v>19906</v>
      </c>
      <c r="C6556" s="131" t="s">
        <v>2</v>
      </c>
      <c r="D6556" s="132">
        <v>272.07</v>
      </c>
    </row>
    <row r="6557" spans="1:4" x14ac:dyDescent="0.25">
      <c r="A6557" s="131">
        <v>104619</v>
      </c>
      <c r="B6557" s="131" t="s">
        <v>19907</v>
      </c>
      <c r="C6557" s="131" t="s">
        <v>3</v>
      </c>
      <c r="D6557" s="132">
        <v>19.04</v>
      </c>
    </row>
    <row r="6558" spans="1:4" x14ac:dyDescent="0.25">
      <c r="A6558" s="131">
        <v>101965</v>
      </c>
      <c r="B6558" s="131" t="s">
        <v>4814</v>
      </c>
      <c r="C6558" s="131" t="s">
        <v>3</v>
      </c>
      <c r="D6558" s="132">
        <v>107.53</v>
      </c>
    </row>
    <row r="6559" spans="1:4" x14ac:dyDescent="0.25">
      <c r="A6559" s="131">
        <v>101966</v>
      </c>
      <c r="B6559" s="131" t="s">
        <v>4815</v>
      </c>
      <c r="C6559" s="131" t="s">
        <v>3</v>
      </c>
      <c r="D6559" s="132">
        <v>127.52</v>
      </c>
    </row>
    <row r="6560" spans="1:4" x14ac:dyDescent="0.25">
      <c r="A6560" s="131">
        <v>101979</v>
      </c>
      <c r="B6560" s="131" t="s">
        <v>4816</v>
      </c>
      <c r="C6560" s="131" t="s">
        <v>3</v>
      </c>
      <c r="D6560" s="132">
        <v>40.21</v>
      </c>
    </row>
    <row r="6561" spans="1:4" x14ac:dyDescent="0.25">
      <c r="A6561" s="131">
        <v>96112</v>
      </c>
      <c r="B6561" s="131" t="s">
        <v>29463</v>
      </c>
      <c r="C6561" s="131" t="s">
        <v>2</v>
      </c>
      <c r="D6561" s="132">
        <v>155.49</v>
      </c>
    </row>
    <row r="6562" spans="1:4" x14ac:dyDescent="0.25">
      <c r="A6562" s="131">
        <v>96122</v>
      </c>
      <c r="B6562" s="131" t="s">
        <v>29464</v>
      </c>
      <c r="C6562" s="131" t="s">
        <v>3</v>
      </c>
      <c r="D6562" s="132">
        <v>55.46</v>
      </c>
    </row>
    <row r="6563" spans="1:4" x14ac:dyDescent="0.25">
      <c r="A6563" s="131">
        <v>104756</v>
      </c>
      <c r="B6563" s="131" t="s">
        <v>29465</v>
      </c>
      <c r="C6563" s="131" t="s">
        <v>2</v>
      </c>
      <c r="D6563" s="132">
        <v>226.37</v>
      </c>
    </row>
    <row r="6564" spans="1:4" x14ac:dyDescent="0.25">
      <c r="A6564" s="131">
        <v>96109</v>
      </c>
      <c r="B6564" s="131" t="s">
        <v>29466</v>
      </c>
      <c r="C6564" s="131" t="s">
        <v>2</v>
      </c>
      <c r="D6564" s="132">
        <v>51.18</v>
      </c>
    </row>
    <row r="6565" spans="1:4" x14ac:dyDescent="0.25">
      <c r="A6565" s="131">
        <v>96110</v>
      </c>
      <c r="B6565" s="131" t="s">
        <v>29467</v>
      </c>
      <c r="C6565" s="131" t="s">
        <v>2</v>
      </c>
      <c r="D6565" s="132">
        <v>73.47</v>
      </c>
    </row>
    <row r="6566" spans="1:4" x14ac:dyDescent="0.25">
      <c r="A6566" s="131">
        <v>96113</v>
      </c>
      <c r="B6566" s="131" t="s">
        <v>29468</v>
      </c>
      <c r="C6566" s="131" t="s">
        <v>2</v>
      </c>
      <c r="D6566" s="132">
        <v>46.29</v>
      </c>
    </row>
    <row r="6567" spans="1:4" x14ac:dyDescent="0.25">
      <c r="A6567" s="131">
        <v>96114</v>
      </c>
      <c r="B6567" s="131" t="s">
        <v>29469</v>
      </c>
      <c r="C6567" s="131" t="s">
        <v>2</v>
      </c>
      <c r="D6567" s="132">
        <v>74.41</v>
      </c>
    </row>
    <row r="6568" spans="1:4" x14ac:dyDescent="0.25">
      <c r="A6568" s="131">
        <v>96120</v>
      </c>
      <c r="B6568" s="131" t="s">
        <v>29470</v>
      </c>
      <c r="C6568" s="131" t="s">
        <v>3</v>
      </c>
      <c r="D6568" s="132">
        <v>2.98</v>
      </c>
    </row>
    <row r="6569" spans="1:4" x14ac:dyDescent="0.25">
      <c r="A6569" s="131">
        <v>96123</v>
      </c>
      <c r="B6569" s="131" t="s">
        <v>29471</v>
      </c>
      <c r="C6569" s="131" t="s">
        <v>3</v>
      </c>
      <c r="D6569" s="132">
        <v>28.76</v>
      </c>
    </row>
    <row r="6570" spans="1:4" x14ac:dyDescent="0.25">
      <c r="A6570" s="131">
        <v>99054</v>
      </c>
      <c r="B6570" s="131" t="s">
        <v>29472</v>
      </c>
      <c r="C6570" s="131" t="s">
        <v>2</v>
      </c>
      <c r="D6570" s="132">
        <v>58.41</v>
      </c>
    </row>
    <row r="6571" spans="1:4" x14ac:dyDescent="0.25">
      <c r="A6571" s="131">
        <v>96111</v>
      </c>
      <c r="B6571" s="131" t="s">
        <v>29473</v>
      </c>
      <c r="C6571" s="131" t="s">
        <v>2</v>
      </c>
      <c r="D6571" s="132">
        <v>61</v>
      </c>
    </row>
    <row r="6572" spans="1:4" x14ac:dyDescent="0.25">
      <c r="A6572" s="131">
        <v>96116</v>
      </c>
      <c r="B6572" s="131" t="s">
        <v>29474</v>
      </c>
      <c r="C6572" s="131" t="s">
        <v>2</v>
      </c>
      <c r="D6572" s="132">
        <v>63.56</v>
      </c>
    </row>
    <row r="6573" spans="1:4" x14ac:dyDescent="0.25">
      <c r="A6573" s="131">
        <v>96121</v>
      </c>
      <c r="B6573" s="131" t="s">
        <v>29475</v>
      </c>
      <c r="C6573" s="131" t="s">
        <v>3</v>
      </c>
      <c r="D6573" s="132">
        <v>11.81</v>
      </c>
    </row>
    <row r="6574" spans="1:4" x14ac:dyDescent="0.25">
      <c r="A6574" s="131">
        <v>96485</v>
      </c>
      <c r="B6574" s="131" t="s">
        <v>29476</v>
      </c>
      <c r="C6574" s="131" t="s">
        <v>2</v>
      </c>
      <c r="D6574" s="132">
        <v>70.459999999999994</v>
      </c>
    </row>
    <row r="6575" spans="1:4" x14ac:dyDescent="0.25">
      <c r="A6575" s="131">
        <v>96486</v>
      </c>
      <c r="B6575" s="131" t="s">
        <v>29477</v>
      </c>
      <c r="C6575" s="131" t="s">
        <v>2</v>
      </c>
      <c r="D6575" s="132">
        <v>73.02</v>
      </c>
    </row>
    <row r="6576" spans="1:4" x14ac:dyDescent="0.25">
      <c r="A6576" s="131">
        <v>91515</v>
      </c>
      <c r="B6576" s="131" t="s">
        <v>16397</v>
      </c>
      <c r="C6576" s="131" t="s">
        <v>2</v>
      </c>
      <c r="D6576" s="132">
        <v>6.07</v>
      </c>
    </row>
    <row r="6577" spans="1:4" x14ac:dyDescent="0.25">
      <c r="A6577" s="131">
        <v>91519</v>
      </c>
      <c r="B6577" s="131" t="s">
        <v>16398</v>
      </c>
      <c r="C6577" s="131" t="s">
        <v>2</v>
      </c>
      <c r="D6577" s="132">
        <v>8.17</v>
      </c>
    </row>
    <row r="6578" spans="1:4" x14ac:dyDescent="0.25">
      <c r="A6578" s="131">
        <v>91520</v>
      </c>
      <c r="B6578" s="131" t="s">
        <v>16399</v>
      </c>
      <c r="C6578" s="131" t="s">
        <v>2</v>
      </c>
      <c r="D6578" s="132">
        <v>2.2599999999999998</v>
      </c>
    </row>
    <row r="6579" spans="1:4" x14ac:dyDescent="0.25">
      <c r="A6579" s="131">
        <v>91522</v>
      </c>
      <c r="B6579" s="131" t="s">
        <v>16400</v>
      </c>
      <c r="C6579" s="131" t="s">
        <v>2</v>
      </c>
      <c r="D6579" s="132">
        <v>3.13</v>
      </c>
    </row>
    <row r="6580" spans="1:4" x14ac:dyDescent="0.25">
      <c r="A6580" s="131">
        <v>91525</v>
      </c>
      <c r="B6580" s="131" t="s">
        <v>16401</v>
      </c>
      <c r="C6580" s="131" t="s">
        <v>2</v>
      </c>
      <c r="D6580" s="132">
        <v>6.99</v>
      </c>
    </row>
    <row r="6581" spans="1:4" x14ac:dyDescent="0.25">
      <c r="A6581" s="131">
        <v>104412</v>
      </c>
      <c r="B6581" s="131" t="s">
        <v>16402</v>
      </c>
      <c r="C6581" s="131" t="s">
        <v>2</v>
      </c>
      <c r="D6581" s="132">
        <v>2.8</v>
      </c>
    </row>
    <row r="6582" spans="1:4" x14ac:dyDescent="0.25">
      <c r="A6582" s="131">
        <v>104413</v>
      </c>
      <c r="B6582" s="131" t="s">
        <v>16403</v>
      </c>
      <c r="C6582" s="131" t="s">
        <v>2</v>
      </c>
      <c r="D6582" s="132">
        <v>4.95</v>
      </c>
    </row>
    <row r="6583" spans="1:4" x14ac:dyDescent="0.25">
      <c r="A6583" s="131">
        <v>104414</v>
      </c>
      <c r="B6583" s="131" t="s">
        <v>16404</v>
      </c>
      <c r="C6583" s="131" t="s">
        <v>2</v>
      </c>
      <c r="D6583" s="132">
        <v>6.24</v>
      </c>
    </row>
    <row r="6584" spans="1:4" x14ac:dyDescent="0.25">
      <c r="A6584" s="131">
        <v>104415</v>
      </c>
      <c r="B6584" s="131" t="s">
        <v>16405</v>
      </c>
      <c r="C6584" s="131" t="s">
        <v>2</v>
      </c>
      <c r="D6584" s="132">
        <v>11.05</v>
      </c>
    </row>
    <row r="6585" spans="1:4" x14ac:dyDescent="0.25">
      <c r="A6585" s="131">
        <v>104416</v>
      </c>
      <c r="B6585" s="131" t="s">
        <v>16406</v>
      </c>
      <c r="C6585" s="131" t="s">
        <v>2</v>
      </c>
      <c r="D6585" s="132">
        <v>1.93</v>
      </c>
    </row>
    <row r="6586" spans="1:4" x14ac:dyDescent="0.25">
      <c r="A6586" s="131">
        <v>104417</v>
      </c>
      <c r="B6586" s="131" t="s">
        <v>16407</v>
      </c>
      <c r="C6586" s="131" t="s">
        <v>2</v>
      </c>
      <c r="D6586" s="132">
        <v>4.08</v>
      </c>
    </row>
    <row r="6587" spans="1:4" x14ac:dyDescent="0.25">
      <c r="A6587" s="131">
        <v>104418</v>
      </c>
      <c r="B6587" s="131" t="s">
        <v>16408</v>
      </c>
      <c r="C6587" s="131" t="s">
        <v>2</v>
      </c>
      <c r="D6587" s="132">
        <v>2.61</v>
      </c>
    </row>
    <row r="6588" spans="1:4" x14ac:dyDescent="0.25">
      <c r="A6588" s="131">
        <v>104419</v>
      </c>
      <c r="B6588" s="131" t="s">
        <v>16409</v>
      </c>
      <c r="C6588" s="131" t="s">
        <v>2</v>
      </c>
      <c r="D6588" s="132">
        <v>10.93</v>
      </c>
    </row>
    <row r="6589" spans="1:4" x14ac:dyDescent="0.25">
      <c r="A6589" s="131">
        <v>104420</v>
      </c>
      <c r="B6589" s="131" t="s">
        <v>16410</v>
      </c>
      <c r="C6589" s="131" t="s">
        <v>2</v>
      </c>
      <c r="D6589" s="132">
        <v>9.86</v>
      </c>
    </row>
    <row r="6590" spans="1:4" x14ac:dyDescent="0.25">
      <c r="A6590" s="131">
        <v>104421</v>
      </c>
      <c r="B6590" s="131" t="s">
        <v>16411</v>
      </c>
      <c r="C6590" s="131" t="s">
        <v>2</v>
      </c>
      <c r="D6590" s="132">
        <v>13.46</v>
      </c>
    </row>
    <row r="6591" spans="1:4" x14ac:dyDescent="0.25">
      <c r="A6591" s="131">
        <v>104422</v>
      </c>
      <c r="B6591" s="131" t="s">
        <v>16412</v>
      </c>
      <c r="C6591" s="131" t="s">
        <v>2</v>
      </c>
      <c r="D6591" s="132">
        <v>7.68</v>
      </c>
    </row>
    <row r="6592" spans="1:4" x14ac:dyDescent="0.25">
      <c r="A6592" s="131">
        <v>104423</v>
      </c>
      <c r="B6592" s="131" t="s">
        <v>16413</v>
      </c>
      <c r="C6592" s="131" t="s">
        <v>2</v>
      </c>
      <c r="D6592" s="132">
        <v>21.66</v>
      </c>
    </row>
    <row r="6593" spans="1:4" x14ac:dyDescent="0.25">
      <c r="A6593" s="131">
        <v>104424</v>
      </c>
      <c r="B6593" s="131" t="s">
        <v>16414</v>
      </c>
      <c r="C6593" s="131" t="s">
        <v>2</v>
      </c>
      <c r="D6593" s="132">
        <v>19.920000000000002</v>
      </c>
    </row>
    <row r="6594" spans="1:4" x14ac:dyDescent="0.25">
      <c r="A6594" s="131">
        <v>104425</v>
      </c>
      <c r="B6594" s="131" t="s">
        <v>16415</v>
      </c>
      <c r="C6594" s="131" t="s">
        <v>2</v>
      </c>
      <c r="D6594" s="132">
        <v>17.03</v>
      </c>
    </row>
    <row r="6595" spans="1:4" x14ac:dyDescent="0.25">
      <c r="A6595" s="131">
        <v>87280</v>
      </c>
      <c r="B6595" s="131" t="s">
        <v>2041</v>
      </c>
      <c r="C6595" s="131" t="s">
        <v>39</v>
      </c>
      <c r="D6595" s="132">
        <v>438.76</v>
      </c>
    </row>
    <row r="6596" spans="1:4" x14ac:dyDescent="0.25">
      <c r="A6596" s="131">
        <v>87281</v>
      </c>
      <c r="B6596" s="131" t="s">
        <v>2042</v>
      </c>
      <c r="C6596" s="131" t="s">
        <v>39</v>
      </c>
      <c r="D6596" s="132">
        <v>427.51</v>
      </c>
    </row>
    <row r="6597" spans="1:4" x14ac:dyDescent="0.25">
      <c r="A6597" s="131">
        <v>87283</v>
      </c>
      <c r="B6597" s="131" t="s">
        <v>2043</v>
      </c>
      <c r="C6597" s="131" t="s">
        <v>39</v>
      </c>
      <c r="D6597" s="132">
        <v>453.28</v>
      </c>
    </row>
    <row r="6598" spans="1:4" x14ac:dyDescent="0.25">
      <c r="A6598" s="131">
        <v>87284</v>
      </c>
      <c r="B6598" s="131" t="s">
        <v>2044</v>
      </c>
      <c r="C6598" s="131" t="s">
        <v>39</v>
      </c>
      <c r="D6598" s="132">
        <v>440.93</v>
      </c>
    </row>
    <row r="6599" spans="1:4" x14ac:dyDescent="0.25">
      <c r="A6599" s="131">
        <v>87286</v>
      </c>
      <c r="B6599" s="131" t="s">
        <v>2045</v>
      </c>
      <c r="C6599" s="131" t="s">
        <v>39</v>
      </c>
      <c r="D6599" s="132">
        <v>569.14</v>
      </c>
    </row>
    <row r="6600" spans="1:4" x14ac:dyDescent="0.25">
      <c r="A6600" s="131">
        <v>87287</v>
      </c>
      <c r="B6600" s="131" t="s">
        <v>2046</v>
      </c>
      <c r="C6600" s="131" t="s">
        <v>39</v>
      </c>
      <c r="D6600" s="132">
        <v>544.16</v>
      </c>
    </row>
    <row r="6601" spans="1:4" x14ac:dyDescent="0.25">
      <c r="A6601" s="131">
        <v>87289</v>
      </c>
      <c r="B6601" s="131" t="s">
        <v>2047</v>
      </c>
      <c r="C6601" s="131" t="s">
        <v>39</v>
      </c>
      <c r="D6601" s="132">
        <v>547.84</v>
      </c>
    </row>
    <row r="6602" spans="1:4" x14ac:dyDescent="0.25">
      <c r="A6602" s="131">
        <v>87290</v>
      </c>
      <c r="B6602" s="131" t="s">
        <v>2048</v>
      </c>
      <c r="C6602" s="131" t="s">
        <v>39</v>
      </c>
      <c r="D6602" s="132">
        <v>533.30999999999995</v>
      </c>
    </row>
    <row r="6603" spans="1:4" x14ac:dyDescent="0.25">
      <c r="A6603" s="131">
        <v>87292</v>
      </c>
      <c r="B6603" s="131" t="s">
        <v>2049</v>
      </c>
      <c r="C6603" s="131" t="s">
        <v>39</v>
      </c>
      <c r="D6603" s="132">
        <v>558.77</v>
      </c>
    </row>
    <row r="6604" spans="1:4" x14ac:dyDescent="0.25">
      <c r="A6604" s="131">
        <v>87294</v>
      </c>
      <c r="B6604" s="131" t="s">
        <v>2050</v>
      </c>
      <c r="C6604" s="131" t="s">
        <v>39</v>
      </c>
      <c r="D6604" s="132">
        <v>530.1</v>
      </c>
    </row>
    <row r="6605" spans="1:4" x14ac:dyDescent="0.25">
      <c r="A6605" s="131">
        <v>87295</v>
      </c>
      <c r="B6605" s="131" t="s">
        <v>2051</v>
      </c>
      <c r="C6605" s="131" t="s">
        <v>39</v>
      </c>
      <c r="D6605" s="132">
        <v>548.54999999999995</v>
      </c>
    </row>
    <row r="6606" spans="1:4" x14ac:dyDescent="0.25">
      <c r="A6606" s="131">
        <v>87296</v>
      </c>
      <c r="B6606" s="131" t="s">
        <v>2052</v>
      </c>
      <c r="C6606" s="131" t="s">
        <v>39</v>
      </c>
      <c r="D6606" s="132">
        <v>512.5</v>
      </c>
    </row>
    <row r="6607" spans="1:4" x14ac:dyDescent="0.25">
      <c r="A6607" s="131">
        <v>87298</v>
      </c>
      <c r="B6607" s="131" t="s">
        <v>2053</v>
      </c>
      <c r="C6607" s="131" t="s">
        <v>39</v>
      </c>
      <c r="D6607" s="132">
        <v>673.46</v>
      </c>
    </row>
    <row r="6608" spans="1:4" x14ac:dyDescent="0.25">
      <c r="A6608" s="131">
        <v>87299</v>
      </c>
      <c r="B6608" s="131" t="s">
        <v>2054</v>
      </c>
      <c r="C6608" s="131" t="s">
        <v>39</v>
      </c>
      <c r="D6608" s="132">
        <v>438.66</v>
      </c>
    </row>
    <row r="6609" spans="1:4" x14ac:dyDescent="0.25">
      <c r="A6609" s="131">
        <v>87301</v>
      </c>
      <c r="B6609" s="131" t="s">
        <v>2055</v>
      </c>
      <c r="C6609" s="131" t="s">
        <v>39</v>
      </c>
      <c r="D6609" s="132">
        <v>606.84</v>
      </c>
    </row>
    <row r="6610" spans="1:4" x14ac:dyDescent="0.25">
      <c r="A6610" s="131">
        <v>87302</v>
      </c>
      <c r="B6610" s="131" t="s">
        <v>2056</v>
      </c>
      <c r="C6610" s="131" t="s">
        <v>39</v>
      </c>
      <c r="D6610" s="132">
        <v>592.14</v>
      </c>
    </row>
    <row r="6611" spans="1:4" x14ac:dyDescent="0.25">
      <c r="A6611" s="131">
        <v>87304</v>
      </c>
      <c r="B6611" s="131" t="s">
        <v>2057</v>
      </c>
      <c r="C6611" s="131" t="s">
        <v>39</v>
      </c>
      <c r="D6611" s="132">
        <v>546.88</v>
      </c>
    </row>
    <row r="6612" spans="1:4" x14ac:dyDescent="0.25">
      <c r="A6612" s="131">
        <v>87305</v>
      </c>
      <c r="B6612" s="131" t="s">
        <v>2058</v>
      </c>
      <c r="C6612" s="131" t="s">
        <v>39</v>
      </c>
      <c r="D6612" s="132">
        <v>545.58000000000004</v>
      </c>
    </row>
    <row r="6613" spans="1:4" x14ac:dyDescent="0.25">
      <c r="A6613" s="131">
        <v>87307</v>
      </c>
      <c r="B6613" s="131" t="s">
        <v>2059</v>
      </c>
      <c r="C6613" s="131" t="s">
        <v>39</v>
      </c>
      <c r="D6613" s="132">
        <v>521.66999999999996</v>
      </c>
    </row>
    <row r="6614" spans="1:4" x14ac:dyDescent="0.25">
      <c r="A6614" s="131">
        <v>87308</v>
      </c>
      <c r="B6614" s="131" t="s">
        <v>2060</v>
      </c>
      <c r="C6614" s="131" t="s">
        <v>39</v>
      </c>
      <c r="D6614" s="132">
        <v>506.85</v>
      </c>
    </row>
    <row r="6615" spans="1:4" x14ac:dyDescent="0.25">
      <c r="A6615" s="131">
        <v>87310</v>
      </c>
      <c r="B6615" s="131" t="s">
        <v>2061</v>
      </c>
      <c r="C6615" s="131" t="s">
        <v>39</v>
      </c>
      <c r="D6615" s="132">
        <v>436.17</v>
      </c>
    </row>
    <row r="6616" spans="1:4" x14ac:dyDescent="0.25">
      <c r="A6616" s="131">
        <v>87311</v>
      </c>
      <c r="B6616" s="131" t="s">
        <v>2062</v>
      </c>
      <c r="C6616" s="131" t="s">
        <v>39</v>
      </c>
      <c r="D6616" s="132">
        <v>421.6</v>
      </c>
    </row>
    <row r="6617" spans="1:4" x14ac:dyDescent="0.25">
      <c r="A6617" s="131">
        <v>87313</v>
      </c>
      <c r="B6617" s="131" t="s">
        <v>2063</v>
      </c>
      <c r="C6617" s="131" t="s">
        <v>39</v>
      </c>
      <c r="D6617" s="132">
        <v>529.09</v>
      </c>
    </row>
    <row r="6618" spans="1:4" x14ac:dyDescent="0.25">
      <c r="A6618" s="131">
        <v>87314</v>
      </c>
      <c r="B6618" s="131" t="s">
        <v>2064</v>
      </c>
      <c r="C6618" s="131" t="s">
        <v>39</v>
      </c>
      <c r="D6618" s="132">
        <v>516.30999999999995</v>
      </c>
    </row>
    <row r="6619" spans="1:4" x14ac:dyDescent="0.25">
      <c r="A6619" s="131">
        <v>87316</v>
      </c>
      <c r="B6619" s="131" t="s">
        <v>2065</v>
      </c>
      <c r="C6619" s="131" t="s">
        <v>39</v>
      </c>
      <c r="D6619" s="132">
        <v>481.17</v>
      </c>
    </row>
    <row r="6620" spans="1:4" x14ac:dyDescent="0.25">
      <c r="A6620" s="131">
        <v>87317</v>
      </c>
      <c r="B6620" s="131" t="s">
        <v>2066</v>
      </c>
      <c r="C6620" s="131" t="s">
        <v>39</v>
      </c>
      <c r="D6620" s="132">
        <v>460.32</v>
      </c>
    </row>
    <row r="6621" spans="1:4" x14ac:dyDescent="0.25">
      <c r="A6621" s="131">
        <v>87319</v>
      </c>
      <c r="B6621" s="131" t="s">
        <v>2067</v>
      </c>
      <c r="C6621" s="131" t="s">
        <v>39</v>
      </c>
      <c r="D6621" s="133">
        <v>3048.26</v>
      </c>
    </row>
    <row r="6622" spans="1:4" x14ac:dyDescent="0.25">
      <c r="A6622" s="131">
        <v>87320</v>
      </c>
      <c r="B6622" s="131" t="s">
        <v>2068</v>
      </c>
      <c r="C6622" s="131" t="s">
        <v>39</v>
      </c>
      <c r="D6622" s="133">
        <v>3047.38</v>
      </c>
    </row>
    <row r="6623" spans="1:4" x14ac:dyDescent="0.25">
      <c r="A6623" s="131">
        <v>87322</v>
      </c>
      <c r="B6623" s="131" t="s">
        <v>2069</v>
      </c>
      <c r="C6623" s="131" t="s">
        <v>39</v>
      </c>
      <c r="D6623" s="133">
        <v>3154.3</v>
      </c>
    </row>
    <row r="6624" spans="1:4" x14ac:dyDescent="0.25">
      <c r="A6624" s="131">
        <v>87323</v>
      </c>
      <c r="B6624" s="131" t="s">
        <v>2070</v>
      </c>
      <c r="C6624" s="131" t="s">
        <v>39</v>
      </c>
      <c r="D6624" s="133">
        <v>3145.28</v>
      </c>
    </row>
    <row r="6625" spans="1:4" x14ac:dyDescent="0.25">
      <c r="A6625" s="131">
        <v>87325</v>
      </c>
      <c r="B6625" s="131" t="s">
        <v>2071</v>
      </c>
      <c r="C6625" s="131" t="s">
        <v>39</v>
      </c>
      <c r="D6625" s="133">
        <v>3078.64</v>
      </c>
    </row>
    <row r="6626" spans="1:4" x14ac:dyDescent="0.25">
      <c r="A6626" s="131">
        <v>87326</v>
      </c>
      <c r="B6626" s="131" t="s">
        <v>2072</v>
      </c>
      <c r="C6626" s="131" t="s">
        <v>39</v>
      </c>
      <c r="D6626" s="133">
        <v>3076.32</v>
      </c>
    </row>
    <row r="6627" spans="1:4" x14ac:dyDescent="0.25">
      <c r="A6627" s="131">
        <v>87327</v>
      </c>
      <c r="B6627" s="131" t="s">
        <v>2073</v>
      </c>
      <c r="C6627" s="131" t="s">
        <v>39</v>
      </c>
      <c r="D6627" s="132">
        <v>465.7</v>
      </c>
    </row>
    <row r="6628" spans="1:4" x14ac:dyDescent="0.25">
      <c r="A6628" s="131">
        <v>87328</v>
      </c>
      <c r="B6628" s="131" t="s">
        <v>2074</v>
      </c>
      <c r="C6628" s="131" t="s">
        <v>39</v>
      </c>
      <c r="D6628" s="132">
        <v>396.04</v>
      </c>
    </row>
    <row r="6629" spans="1:4" x14ac:dyDescent="0.25">
      <c r="A6629" s="131">
        <v>87329</v>
      </c>
      <c r="B6629" s="131" t="s">
        <v>2075</v>
      </c>
      <c r="C6629" s="131" t="s">
        <v>39</v>
      </c>
      <c r="D6629" s="132">
        <v>501.17</v>
      </c>
    </row>
    <row r="6630" spans="1:4" x14ac:dyDescent="0.25">
      <c r="A6630" s="131">
        <v>87330</v>
      </c>
      <c r="B6630" s="131" t="s">
        <v>2076</v>
      </c>
      <c r="C6630" s="131" t="s">
        <v>39</v>
      </c>
      <c r="D6630" s="132">
        <v>422.65</v>
      </c>
    </row>
    <row r="6631" spans="1:4" x14ac:dyDescent="0.25">
      <c r="A6631" s="131">
        <v>87331</v>
      </c>
      <c r="B6631" s="131" t="s">
        <v>2077</v>
      </c>
      <c r="C6631" s="131" t="s">
        <v>39</v>
      </c>
      <c r="D6631" s="132">
        <v>595.09</v>
      </c>
    </row>
    <row r="6632" spans="1:4" x14ac:dyDescent="0.25">
      <c r="A6632" s="131">
        <v>87332</v>
      </c>
      <c r="B6632" s="131" t="s">
        <v>2078</v>
      </c>
      <c r="C6632" s="131" t="s">
        <v>39</v>
      </c>
      <c r="D6632" s="132">
        <v>522.49</v>
      </c>
    </row>
    <row r="6633" spans="1:4" x14ac:dyDescent="0.25">
      <c r="A6633" s="131">
        <v>87333</v>
      </c>
      <c r="B6633" s="131" t="s">
        <v>2079</v>
      </c>
      <c r="C6633" s="131" t="s">
        <v>39</v>
      </c>
      <c r="D6633" s="132">
        <v>554.75</v>
      </c>
    </row>
    <row r="6634" spans="1:4" x14ac:dyDescent="0.25">
      <c r="A6634" s="131">
        <v>87334</v>
      </c>
      <c r="B6634" s="131" t="s">
        <v>2080</v>
      </c>
      <c r="C6634" s="131" t="s">
        <v>39</v>
      </c>
      <c r="D6634" s="132">
        <v>509.47</v>
      </c>
    </row>
    <row r="6635" spans="1:4" x14ac:dyDescent="0.25">
      <c r="A6635" s="131">
        <v>87335</v>
      </c>
      <c r="B6635" s="131" t="s">
        <v>2081</v>
      </c>
      <c r="C6635" s="131" t="s">
        <v>39</v>
      </c>
      <c r="D6635" s="132">
        <v>546.17999999999995</v>
      </c>
    </row>
    <row r="6636" spans="1:4" x14ac:dyDescent="0.25">
      <c r="A6636" s="131">
        <v>87336</v>
      </c>
      <c r="B6636" s="131" t="s">
        <v>2082</v>
      </c>
      <c r="C6636" s="131" t="s">
        <v>39</v>
      </c>
      <c r="D6636" s="132">
        <v>525.71</v>
      </c>
    </row>
    <row r="6637" spans="1:4" x14ac:dyDescent="0.25">
      <c r="A6637" s="131">
        <v>87337</v>
      </c>
      <c r="B6637" s="131" t="s">
        <v>2083</v>
      </c>
      <c r="C6637" s="131" t="s">
        <v>39</v>
      </c>
      <c r="D6637" s="132">
        <v>537.70000000000005</v>
      </c>
    </row>
    <row r="6638" spans="1:4" x14ac:dyDescent="0.25">
      <c r="A6638" s="131">
        <v>87338</v>
      </c>
      <c r="B6638" s="131" t="s">
        <v>2084</v>
      </c>
      <c r="C6638" s="131" t="s">
        <v>39</v>
      </c>
      <c r="D6638" s="132">
        <v>512.57000000000005</v>
      </c>
    </row>
    <row r="6639" spans="1:4" x14ac:dyDescent="0.25">
      <c r="A6639" s="131">
        <v>87339</v>
      </c>
      <c r="B6639" s="131" t="s">
        <v>2085</v>
      </c>
      <c r="C6639" s="131" t="s">
        <v>39</v>
      </c>
      <c r="D6639" s="132">
        <v>814</v>
      </c>
    </row>
    <row r="6640" spans="1:4" x14ac:dyDescent="0.25">
      <c r="A6640" s="131">
        <v>87340</v>
      </c>
      <c r="B6640" s="131" t="s">
        <v>2086</v>
      </c>
      <c r="C6640" s="131" t="s">
        <v>39</v>
      </c>
      <c r="D6640" s="132">
        <v>673.21</v>
      </c>
    </row>
    <row r="6641" spans="1:4" x14ac:dyDescent="0.25">
      <c r="A6641" s="131">
        <v>87341</v>
      </c>
      <c r="B6641" s="131" t="s">
        <v>2087</v>
      </c>
      <c r="C6641" s="131" t="s">
        <v>39</v>
      </c>
      <c r="D6641" s="132">
        <v>635.13</v>
      </c>
    </row>
    <row r="6642" spans="1:4" x14ac:dyDescent="0.25">
      <c r="A6642" s="131">
        <v>87342</v>
      </c>
      <c r="B6642" s="131" t="s">
        <v>2088</v>
      </c>
      <c r="C6642" s="131" t="s">
        <v>39</v>
      </c>
      <c r="D6642" s="132">
        <v>689.37</v>
      </c>
    </row>
    <row r="6643" spans="1:4" x14ac:dyDescent="0.25">
      <c r="A6643" s="131">
        <v>87343</v>
      </c>
      <c r="B6643" s="131" t="s">
        <v>2089</v>
      </c>
      <c r="C6643" s="131" t="s">
        <v>39</v>
      </c>
      <c r="D6643" s="132">
        <v>609.66</v>
      </c>
    </row>
    <row r="6644" spans="1:4" x14ac:dyDescent="0.25">
      <c r="A6644" s="131">
        <v>87344</v>
      </c>
      <c r="B6644" s="131" t="s">
        <v>2090</v>
      </c>
      <c r="C6644" s="131" t="s">
        <v>39</v>
      </c>
      <c r="D6644" s="132">
        <v>562.64</v>
      </c>
    </row>
    <row r="6645" spans="1:4" x14ac:dyDescent="0.25">
      <c r="A6645" s="131">
        <v>87345</v>
      </c>
      <c r="B6645" s="131" t="s">
        <v>2091</v>
      </c>
      <c r="C6645" s="131" t="s">
        <v>39</v>
      </c>
      <c r="D6645" s="132">
        <v>616.65</v>
      </c>
    </row>
    <row r="6646" spans="1:4" x14ac:dyDescent="0.25">
      <c r="A6646" s="131">
        <v>87346</v>
      </c>
      <c r="B6646" s="131" t="s">
        <v>2092</v>
      </c>
      <c r="C6646" s="131" t="s">
        <v>39</v>
      </c>
      <c r="D6646" s="132">
        <v>550.83000000000004</v>
      </c>
    </row>
    <row r="6647" spans="1:4" x14ac:dyDescent="0.25">
      <c r="A6647" s="131">
        <v>87347</v>
      </c>
      <c r="B6647" s="131" t="s">
        <v>2093</v>
      </c>
      <c r="C6647" s="131" t="s">
        <v>39</v>
      </c>
      <c r="D6647" s="132">
        <v>512.95000000000005</v>
      </c>
    </row>
    <row r="6648" spans="1:4" x14ac:dyDescent="0.25">
      <c r="A6648" s="131">
        <v>87348</v>
      </c>
      <c r="B6648" s="131" t="s">
        <v>2094</v>
      </c>
      <c r="C6648" s="131" t="s">
        <v>39</v>
      </c>
      <c r="D6648" s="132">
        <v>562.22</v>
      </c>
    </row>
    <row r="6649" spans="1:4" x14ac:dyDescent="0.25">
      <c r="A6649" s="131">
        <v>87349</v>
      </c>
      <c r="B6649" s="131" t="s">
        <v>2095</v>
      </c>
      <c r="C6649" s="131" t="s">
        <v>39</v>
      </c>
      <c r="D6649" s="132">
        <v>473.03</v>
      </c>
    </row>
    <row r="6650" spans="1:4" x14ac:dyDescent="0.25">
      <c r="A6650" s="131">
        <v>87350</v>
      </c>
      <c r="B6650" s="131" t="s">
        <v>2096</v>
      </c>
      <c r="C6650" s="131" t="s">
        <v>39</v>
      </c>
      <c r="D6650" s="132">
        <v>489.04</v>
      </c>
    </row>
    <row r="6651" spans="1:4" x14ac:dyDescent="0.25">
      <c r="A6651" s="131">
        <v>87351</v>
      </c>
      <c r="B6651" s="131" t="s">
        <v>2097</v>
      </c>
      <c r="C6651" s="131" t="s">
        <v>39</v>
      </c>
      <c r="D6651" s="132">
        <v>405.09</v>
      </c>
    </row>
    <row r="6652" spans="1:4" x14ac:dyDescent="0.25">
      <c r="A6652" s="131">
        <v>87352</v>
      </c>
      <c r="B6652" s="131" t="s">
        <v>2098</v>
      </c>
      <c r="C6652" s="131" t="s">
        <v>39</v>
      </c>
      <c r="D6652" s="132">
        <v>622.32000000000005</v>
      </c>
    </row>
    <row r="6653" spans="1:4" x14ac:dyDescent="0.25">
      <c r="A6653" s="131">
        <v>87353</v>
      </c>
      <c r="B6653" s="131" t="s">
        <v>2099</v>
      </c>
      <c r="C6653" s="131" t="s">
        <v>39</v>
      </c>
      <c r="D6653" s="132">
        <v>535.45000000000005</v>
      </c>
    </row>
    <row r="6654" spans="1:4" x14ac:dyDescent="0.25">
      <c r="A6654" s="131">
        <v>87354</v>
      </c>
      <c r="B6654" s="131" t="s">
        <v>2100</v>
      </c>
      <c r="C6654" s="131" t="s">
        <v>39</v>
      </c>
      <c r="D6654" s="132">
        <v>493.61</v>
      </c>
    </row>
    <row r="6655" spans="1:4" x14ac:dyDescent="0.25">
      <c r="A6655" s="131">
        <v>87355</v>
      </c>
      <c r="B6655" s="131" t="s">
        <v>2101</v>
      </c>
      <c r="C6655" s="131" t="s">
        <v>39</v>
      </c>
      <c r="D6655" s="132">
        <v>525.89</v>
      </c>
    </row>
    <row r="6656" spans="1:4" x14ac:dyDescent="0.25">
      <c r="A6656" s="131">
        <v>87356</v>
      </c>
      <c r="B6656" s="131" t="s">
        <v>2102</v>
      </c>
      <c r="C6656" s="131" t="s">
        <v>39</v>
      </c>
      <c r="D6656" s="132">
        <v>466.99</v>
      </c>
    </row>
    <row r="6657" spans="1:4" x14ac:dyDescent="0.25">
      <c r="A6657" s="131">
        <v>87357</v>
      </c>
      <c r="B6657" s="131" t="s">
        <v>2103</v>
      </c>
      <c r="C6657" s="131" t="s">
        <v>39</v>
      </c>
      <c r="D6657" s="132">
        <v>436.03</v>
      </c>
    </row>
    <row r="6658" spans="1:4" x14ac:dyDescent="0.25">
      <c r="A6658" s="131">
        <v>87358</v>
      </c>
      <c r="B6658" s="131" t="s">
        <v>2104</v>
      </c>
      <c r="C6658" s="131" t="s">
        <v>39</v>
      </c>
      <c r="D6658" s="133">
        <v>3022.94</v>
      </c>
    </row>
    <row r="6659" spans="1:4" x14ac:dyDescent="0.25">
      <c r="A6659" s="131">
        <v>87359</v>
      </c>
      <c r="B6659" s="131" t="s">
        <v>2105</v>
      </c>
      <c r="C6659" s="131" t="s">
        <v>39</v>
      </c>
      <c r="D6659" s="133">
        <v>2984.81</v>
      </c>
    </row>
    <row r="6660" spans="1:4" x14ac:dyDescent="0.25">
      <c r="A6660" s="131">
        <v>87360</v>
      </c>
      <c r="B6660" s="131" t="s">
        <v>2106</v>
      </c>
      <c r="C6660" s="131" t="s">
        <v>39</v>
      </c>
      <c r="D6660" s="133">
        <v>3133.49</v>
      </c>
    </row>
    <row r="6661" spans="1:4" x14ac:dyDescent="0.25">
      <c r="A6661" s="131">
        <v>87361</v>
      </c>
      <c r="B6661" s="131" t="s">
        <v>2107</v>
      </c>
      <c r="C6661" s="131" t="s">
        <v>39</v>
      </c>
      <c r="D6661" s="133">
        <v>3078.81</v>
      </c>
    </row>
    <row r="6662" spans="1:4" x14ac:dyDescent="0.25">
      <c r="A6662" s="131">
        <v>87362</v>
      </c>
      <c r="B6662" s="131" t="s">
        <v>2108</v>
      </c>
      <c r="C6662" s="131" t="s">
        <v>39</v>
      </c>
      <c r="D6662" s="133">
        <v>3068.74</v>
      </c>
    </row>
    <row r="6663" spans="1:4" x14ac:dyDescent="0.25">
      <c r="A6663" s="131">
        <v>87363</v>
      </c>
      <c r="B6663" s="131" t="s">
        <v>2109</v>
      </c>
      <c r="C6663" s="131" t="s">
        <v>39</v>
      </c>
      <c r="D6663" s="133">
        <v>3062.19</v>
      </c>
    </row>
    <row r="6664" spans="1:4" x14ac:dyDescent="0.25">
      <c r="A6664" s="131">
        <v>87364</v>
      </c>
      <c r="B6664" s="131" t="s">
        <v>2110</v>
      </c>
      <c r="C6664" s="131" t="s">
        <v>39</v>
      </c>
      <c r="D6664" s="133">
        <v>3018.96</v>
      </c>
    </row>
    <row r="6665" spans="1:4" x14ac:dyDescent="0.25">
      <c r="A6665" s="131">
        <v>87365</v>
      </c>
      <c r="B6665" s="131" t="s">
        <v>2111</v>
      </c>
      <c r="C6665" s="131" t="s">
        <v>39</v>
      </c>
      <c r="D6665" s="132">
        <v>527.9</v>
      </c>
    </row>
    <row r="6666" spans="1:4" x14ac:dyDescent="0.25">
      <c r="A6666" s="131">
        <v>87366</v>
      </c>
      <c r="B6666" s="131" t="s">
        <v>2112</v>
      </c>
      <c r="C6666" s="131" t="s">
        <v>39</v>
      </c>
      <c r="D6666" s="132">
        <v>557.92999999999995</v>
      </c>
    </row>
    <row r="6667" spans="1:4" x14ac:dyDescent="0.25">
      <c r="A6667" s="131">
        <v>87367</v>
      </c>
      <c r="B6667" s="131" t="s">
        <v>2113</v>
      </c>
      <c r="C6667" s="131" t="s">
        <v>39</v>
      </c>
      <c r="D6667" s="132">
        <v>657.1</v>
      </c>
    </row>
    <row r="6668" spans="1:4" x14ac:dyDescent="0.25">
      <c r="A6668" s="131">
        <v>87368</v>
      </c>
      <c r="B6668" s="131" t="s">
        <v>2114</v>
      </c>
      <c r="C6668" s="131" t="s">
        <v>39</v>
      </c>
      <c r="D6668" s="132">
        <v>641.11</v>
      </c>
    </row>
    <row r="6669" spans="1:4" x14ac:dyDescent="0.25">
      <c r="A6669" s="131">
        <v>87369</v>
      </c>
      <c r="B6669" s="131" t="s">
        <v>2115</v>
      </c>
      <c r="C6669" s="131" t="s">
        <v>39</v>
      </c>
      <c r="D6669" s="132">
        <v>656.76</v>
      </c>
    </row>
    <row r="6670" spans="1:4" x14ac:dyDescent="0.25">
      <c r="A6670" s="131">
        <v>87370</v>
      </c>
      <c r="B6670" s="131" t="s">
        <v>2116</v>
      </c>
      <c r="C6670" s="131" t="s">
        <v>39</v>
      </c>
      <c r="D6670" s="132">
        <v>632.13</v>
      </c>
    </row>
    <row r="6671" spans="1:4" x14ac:dyDescent="0.25">
      <c r="A6671" s="131">
        <v>87371</v>
      </c>
      <c r="B6671" s="131" t="s">
        <v>2117</v>
      </c>
      <c r="C6671" s="131" t="s">
        <v>39</v>
      </c>
      <c r="D6671" s="132">
        <v>619.4</v>
      </c>
    </row>
    <row r="6672" spans="1:4" x14ac:dyDescent="0.25">
      <c r="A6672" s="131">
        <v>87372</v>
      </c>
      <c r="B6672" s="131" t="s">
        <v>2118</v>
      </c>
      <c r="C6672" s="131" t="s">
        <v>39</v>
      </c>
      <c r="D6672" s="132">
        <v>782.49</v>
      </c>
    </row>
    <row r="6673" spans="1:4" x14ac:dyDescent="0.25">
      <c r="A6673" s="131">
        <v>87373</v>
      </c>
      <c r="B6673" s="131" t="s">
        <v>2119</v>
      </c>
      <c r="C6673" s="131" t="s">
        <v>39</v>
      </c>
      <c r="D6673" s="132">
        <v>696.83</v>
      </c>
    </row>
    <row r="6674" spans="1:4" x14ac:dyDescent="0.25">
      <c r="A6674" s="131">
        <v>87374</v>
      </c>
      <c r="B6674" s="131" t="s">
        <v>2120</v>
      </c>
      <c r="C6674" s="131" t="s">
        <v>39</v>
      </c>
      <c r="D6674" s="132">
        <v>648.28</v>
      </c>
    </row>
    <row r="6675" spans="1:4" x14ac:dyDescent="0.25">
      <c r="A6675" s="131">
        <v>87375</v>
      </c>
      <c r="B6675" s="131" t="s">
        <v>2121</v>
      </c>
      <c r="C6675" s="131" t="s">
        <v>39</v>
      </c>
      <c r="D6675" s="132">
        <v>616.98</v>
      </c>
    </row>
    <row r="6676" spans="1:4" x14ac:dyDescent="0.25">
      <c r="A6676" s="131">
        <v>87376</v>
      </c>
      <c r="B6676" s="131" t="s">
        <v>2122</v>
      </c>
      <c r="C6676" s="131" t="s">
        <v>39</v>
      </c>
      <c r="D6676" s="132">
        <v>536.61</v>
      </c>
    </row>
    <row r="6677" spans="1:4" x14ac:dyDescent="0.25">
      <c r="A6677" s="131">
        <v>87377</v>
      </c>
      <c r="B6677" s="131" t="s">
        <v>2123</v>
      </c>
      <c r="C6677" s="131" t="s">
        <v>39</v>
      </c>
      <c r="D6677" s="132">
        <v>633.76</v>
      </c>
    </row>
    <row r="6678" spans="1:4" x14ac:dyDescent="0.25">
      <c r="A6678" s="131">
        <v>87378</v>
      </c>
      <c r="B6678" s="131" t="s">
        <v>2124</v>
      </c>
      <c r="C6678" s="131" t="s">
        <v>39</v>
      </c>
      <c r="D6678" s="132">
        <v>571.02</v>
      </c>
    </row>
    <row r="6679" spans="1:4" x14ac:dyDescent="0.25">
      <c r="A6679" s="131">
        <v>87379</v>
      </c>
      <c r="B6679" s="131" t="s">
        <v>2125</v>
      </c>
      <c r="C6679" s="131" t="s">
        <v>39</v>
      </c>
      <c r="D6679" s="133">
        <v>3130.54</v>
      </c>
    </row>
    <row r="6680" spans="1:4" x14ac:dyDescent="0.25">
      <c r="A6680" s="131">
        <v>87380</v>
      </c>
      <c r="B6680" s="131" t="s">
        <v>2126</v>
      </c>
      <c r="C6680" s="131" t="s">
        <v>39</v>
      </c>
      <c r="D6680" s="133">
        <v>3222.29</v>
      </c>
    </row>
    <row r="6681" spans="1:4" x14ac:dyDescent="0.25">
      <c r="A6681" s="131">
        <v>87381</v>
      </c>
      <c r="B6681" s="131" t="s">
        <v>2127</v>
      </c>
      <c r="C6681" s="131" t="s">
        <v>39</v>
      </c>
      <c r="D6681" s="133">
        <v>3162.55</v>
      </c>
    </row>
    <row r="6682" spans="1:4" x14ac:dyDescent="0.25">
      <c r="A6682" s="131">
        <v>87382</v>
      </c>
      <c r="B6682" s="131" t="s">
        <v>2128</v>
      </c>
      <c r="C6682" s="131" t="s">
        <v>39</v>
      </c>
      <c r="D6682" s="133">
        <v>1443.55</v>
      </c>
    </row>
    <row r="6683" spans="1:4" x14ac:dyDescent="0.25">
      <c r="A6683" s="131">
        <v>87383</v>
      </c>
      <c r="B6683" s="131" t="s">
        <v>2129</v>
      </c>
      <c r="C6683" s="131" t="s">
        <v>39</v>
      </c>
      <c r="D6683" s="133">
        <v>1432.58</v>
      </c>
    </row>
    <row r="6684" spans="1:4" x14ac:dyDescent="0.25">
      <c r="A6684" s="131">
        <v>87384</v>
      </c>
      <c r="B6684" s="131" t="s">
        <v>2130</v>
      </c>
      <c r="C6684" s="131" t="s">
        <v>39</v>
      </c>
      <c r="D6684" s="133">
        <v>1416.83</v>
      </c>
    </row>
    <row r="6685" spans="1:4" x14ac:dyDescent="0.25">
      <c r="A6685" s="131">
        <v>87385</v>
      </c>
      <c r="B6685" s="131" t="s">
        <v>2131</v>
      </c>
      <c r="C6685" s="131" t="s">
        <v>39</v>
      </c>
      <c r="D6685" s="133">
        <v>1674.13</v>
      </c>
    </row>
    <row r="6686" spans="1:4" x14ac:dyDescent="0.25">
      <c r="A6686" s="131">
        <v>87386</v>
      </c>
      <c r="B6686" s="131" t="s">
        <v>2132</v>
      </c>
      <c r="C6686" s="131" t="s">
        <v>39</v>
      </c>
      <c r="D6686" s="133">
        <v>1656.34</v>
      </c>
    </row>
    <row r="6687" spans="1:4" x14ac:dyDescent="0.25">
      <c r="A6687" s="131">
        <v>87387</v>
      </c>
      <c r="B6687" s="131" t="s">
        <v>2133</v>
      </c>
      <c r="C6687" s="131" t="s">
        <v>39</v>
      </c>
      <c r="D6687" s="133">
        <v>1641.23</v>
      </c>
    </row>
    <row r="6688" spans="1:4" x14ac:dyDescent="0.25">
      <c r="A6688" s="131">
        <v>87388</v>
      </c>
      <c r="B6688" s="131" t="s">
        <v>2134</v>
      </c>
      <c r="C6688" s="131" t="s">
        <v>39</v>
      </c>
      <c r="D6688" s="133">
        <v>3942.18</v>
      </c>
    </row>
    <row r="6689" spans="1:4" x14ac:dyDescent="0.25">
      <c r="A6689" s="131">
        <v>87389</v>
      </c>
      <c r="B6689" s="131" t="s">
        <v>2135</v>
      </c>
      <c r="C6689" s="131" t="s">
        <v>39</v>
      </c>
      <c r="D6689" s="133">
        <v>3948.45</v>
      </c>
    </row>
    <row r="6690" spans="1:4" x14ac:dyDescent="0.25">
      <c r="A6690" s="131">
        <v>87390</v>
      </c>
      <c r="B6690" s="131" t="s">
        <v>2136</v>
      </c>
      <c r="C6690" s="131" t="s">
        <v>39</v>
      </c>
      <c r="D6690" s="133">
        <v>3958.78</v>
      </c>
    </row>
    <row r="6691" spans="1:4" x14ac:dyDescent="0.25">
      <c r="A6691" s="131">
        <v>87391</v>
      </c>
      <c r="B6691" s="131" t="s">
        <v>2137</v>
      </c>
      <c r="C6691" s="131" t="s">
        <v>39</v>
      </c>
      <c r="D6691" s="133">
        <v>4378.0600000000004</v>
      </c>
    </row>
    <row r="6692" spans="1:4" x14ac:dyDescent="0.25">
      <c r="A6692" s="131">
        <v>87393</v>
      </c>
      <c r="B6692" s="131" t="s">
        <v>2138</v>
      </c>
      <c r="C6692" s="131" t="s">
        <v>39</v>
      </c>
      <c r="D6692" s="133">
        <v>4407.0200000000004</v>
      </c>
    </row>
    <row r="6693" spans="1:4" x14ac:dyDescent="0.25">
      <c r="A6693" s="131">
        <v>87394</v>
      </c>
      <c r="B6693" s="131" t="s">
        <v>2139</v>
      </c>
      <c r="C6693" s="131" t="s">
        <v>39</v>
      </c>
      <c r="D6693" s="133">
        <v>4433.42</v>
      </c>
    </row>
    <row r="6694" spans="1:4" x14ac:dyDescent="0.25">
      <c r="A6694" s="131">
        <v>87395</v>
      </c>
      <c r="B6694" s="131" t="s">
        <v>2140</v>
      </c>
      <c r="C6694" s="131" t="s">
        <v>39</v>
      </c>
      <c r="D6694" s="133">
        <v>2774.98</v>
      </c>
    </row>
    <row r="6695" spans="1:4" x14ac:dyDescent="0.25">
      <c r="A6695" s="131">
        <v>87396</v>
      </c>
      <c r="B6695" s="131" t="s">
        <v>2141</v>
      </c>
      <c r="C6695" s="131" t="s">
        <v>39</v>
      </c>
      <c r="D6695" s="133">
        <v>2782.41</v>
      </c>
    </row>
    <row r="6696" spans="1:4" x14ac:dyDescent="0.25">
      <c r="A6696" s="131">
        <v>87397</v>
      </c>
      <c r="B6696" s="131" t="s">
        <v>2142</v>
      </c>
      <c r="C6696" s="131" t="s">
        <v>39</v>
      </c>
      <c r="D6696" s="133">
        <v>2788.25</v>
      </c>
    </row>
    <row r="6697" spans="1:4" x14ac:dyDescent="0.25">
      <c r="A6697" s="131">
        <v>87398</v>
      </c>
      <c r="B6697" s="131" t="s">
        <v>2143</v>
      </c>
      <c r="C6697" s="131" t="s">
        <v>39</v>
      </c>
      <c r="D6697" s="133">
        <v>1611.84</v>
      </c>
    </row>
    <row r="6698" spans="1:4" x14ac:dyDescent="0.25">
      <c r="A6698" s="131">
        <v>87399</v>
      </c>
      <c r="B6698" s="131" t="s">
        <v>2144</v>
      </c>
      <c r="C6698" s="131" t="s">
        <v>39</v>
      </c>
      <c r="D6698" s="133">
        <v>1840.58</v>
      </c>
    </row>
    <row r="6699" spans="1:4" x14ac:dyDescent="0.25">
      <c r="A6699" s="131">
        <v>87401</v>
      </c>
      <c r="B6699" s="131" t="s">
        <v>2145</v>
      </c>
      <c r="C6699" s="131" t="s">
        <v>39</v>
      </c>
      <c r="D6699" s="133">
        <v>4623.8500000000004</v>
      </c>
    </row>
    <row r="6700" spans="1:4" x14ac:dyDescent="0.25">
      <c r="A6700" s="131">
        <v>87402</v>
      </c>
      <c r="B6700" s="131" t="s">
        <v>2146</v>
      </c>
      <c r="C6700" s="131" t="s">
        <v>39</v>
      </c>
      <c r="D6700" s="133">
        <v>2987.95</v>
      </c>
    </row>
    <row r="6701" spans="1:4" x14ac:dyDescent="0.25">
      <c r="A6701" s="131">
        <v>87404</v>
      </c>
      <c r="B6701" s="131" t="s">
        <v>2147</v>
      </c>
      <c r="C6701" s="131" t="s">
        <v>39</v>
      </c>
      <c r="D6701" s="133">
        <v>4126.2299999999996</v>
      </c>
    </row>
    <row r="6702" spans="1:4" x14ac:dyDescent="0.25">
      <c r="A6702" s="131">
        <v>87405</v>
      </c>
      <c r="B6702" s="131" t="s">
        <v>1210</v>
      </c>
      <c r="C6702" s="131" t="s">
        <v>39</v>
      </c>
      <c r="D6702" s="133">
        <v>4122.5600000000004</v>
      </c>
    </row>
    <row r="6703" spans="1:4" x14ac:dyDescent="0.25">
      <c r="A6703" s="131">
        <v>87407</v>
      </c>
      <c r="B6703" s="131" t="s">
        <v>2148</v>
      </c>
      <c r="C6703" s="131" t="s">
        <v>39</v>
      </c>
      <c r="D6703" s="133">
        <v>1480.97</v>
      </c>
    </row>
    <row r="6704" spans="1:4" x14ac:dyDescent="0.25">
      <c r="A6704" s="131">
        <v>87408</v>
      </c>
      <c r="B6704" s="131" t="s">
        <v>1211</v>
      </c>
      <c r="C6704" s="131" t="s">
        <v>39</v>
      </c>
      <c r="D6704" s="133">
        <v>1462.57</v>
      </c>
    </row>
    <row r="6705" spans="1:4" x14ac:dyDescent="0.25">
      <c r="A6705" s="131">
        <v>87410</v>
      </c>
      <c r="B6705" s="131" t="s">
        <v>2149</v>
      </c>
      <c r="C6705" s="131" t="s">
        <v>39</v>
      </c>
      <c r="D6705" s="132">
        <v>898.78</v>
      </c>
    </row>
    <row r="6706" spans="1:4" x14ac:dyDescent="0.25">
      <c r="A6706" s="131">
        <v>88626</v>
      </c>
      <c r="B6706" s="131" t="s">
        <v>2150</v>
      </c>
      <c r="C6706" s="131" t="s">
        <v>39</v>
      </c>
      <c r="D6706" s="132">
        <v>546.54</v>
      </c>
    </row>
    <row r="6707" spans="1:4" x14ac:dyDescent="0.25">
      <c r="A6707" s="131">
        <v>88627</v>
      </c>
      <c r="B6707" s="131" t="s">
        <v>2151</v>
      </c>
      <c r="C6707" s="131" t="s">
        <v>39</v>
      </c>
      <c r="D6707" s="132">
        <v>621.83000000000004</v>
      </c>
    </row>
    <row r="6708" spans="1:4" x14ac:dyDescent="0.25">
      <c r="A6708" s="131">
        <v>88628</v>
      </c>
      <c r="B6708" s="131" t="s">
        <v>2152</v>
      </c>
      <c r="C6708" s="131" t="s">
        <v>39</v>
      </c>
      <c r="D6708" s="132">
        <v>559.91</v>
      </c>
    </row>
    <row r="6709" spans="1:4" x14ac:dyDescent="0.25">
      <c r="A6709" s="131">
        <v>88629</v>
      </c>
      <c r="B6709" s="131" t="s">
        <v>2153</v>
      </c>
      <c r="C6709" s="131" t="s">
        <v>39</v>
      </c>
      <c r="D6709" s="132">
        <v>642.24</v>
      </c>
    </row>
    <row r="6710" spans="1:4" x14ac:dyDescent="0.25">
      <c r="A6710" s="131">
        <v>88630</v>
      </c>
      <c r="B6710" s="131" t="s">
        <v>1212</v>
      </c>
      <c r="C6710" s="131" t="s">
        <v>39</v>
      </c>
      <c r="D6710" s="132">
        <v>476.17</v>
      </c>
    </row>
    <row r="6711" spans="1:4" x14ac:dyDescent="0.25">
      <c r="A6711" s="131">
        <v>88631</v>
      </c>
      <c r="B6711" s="131" t="s">
        <v>2154</v>
      </c>
      <c r="C6711" s="131" t="s">
        <v>39</v>
      </c>
      <c r="D6711" s="132">
        <v>573.47</v>
      </c>
    </row>
    <row r="6712" spans="1:4" x14ac:dyDescent="0.25">
      <c r="A6712" s="131">
        <v>88715</v>
      </c>
      <c r="B6712" s="131" t="s">
        <v>2155</v>
      </c>
      <c r="C6712" s="131" t="s">
        <v>39</v>
      </c>
      <c r="D6712" s="132">
        <v>526.79999999999995</v>
      </c>
    </row>
    <row r="6713" spans="1:4" x14ac:dyDescent="0.25">
      <c r="A6713" s="131">
        <v>95563</v>
      </c>
      <c r="B6713" s="131" t="s">
        <v>3479</v>
      </c>
      <c r="C6713" s="131" t="s">
        <v>39</v>
      </c>
      <c r="D6713" s="132">
        <v>816.99</v>
      </c>
    </row>
    <row r="6714" spans="1:4" x14ac:dyDescent="0.25">
      <c r="A6714" s="131">
        <v>100464</v>
      </c>
      <c r="B6714" s="131" t="s">
        <v>2156</v>
      </c>
      <c r="C6714" s="131" t="s">
        <v>39</v>
      </c>
      <c r="D6714" s="132">
        <v>577.1</v>
      </c>
    </row>
    <row r="6715" spans="1:4" x14ac:dyDescent="0.25">
      <c r="A6715" s="131">
        <v>100465</v>
      </c>
      <c r="B6715" s="131" t="s">
        <v>2157</v>
      </c>
      <c r="C6715" s="131" t="s">
        <v>39</v>
      </c>
      <c r="D6715" s="132">
        <v>533.29999999999995</v>
      </c>
    </row>
    <row r="6716" spans="1:4" x14ac:dyDescent="0.25">
      <c r="A6716" s="131">
        <v>100466</v>
      </c>
      <c r="B6716" s="131" t="s">
        <v>2158</v>
      </c>
      <c r="C6716" s="131" t="s">
        <v>39</v>
      </c>
      <c r="D6716" s="132">
        <v>508.93</v>
      </c>
    </row>
    <row r="6717" spans="1:4" x14ac:dyDescent="0.25">
      <c r="A6717" s="131">
        <v>100468</v>
      </c>
      <c r="B6717" s="131" t="s">
        <v>2159</v>
      </c>
      <c r="C6717" s="131" t="s">
        <v>39</v>
      </c>
      <c r="D6717" s="132">
        <v>691.37</v>
      </c>
    </row>
    <row r="6718" spans="1:4" x14ac:dyDescent="0.25">
      <c r="A6718" s="131">
        <v>100469</v>
      </c>
      <c r="B6718" s="131" t="s">
        <v>2160</v>
      </c>
      <c r="C6718" s="131" t="s">
        <v>39</v>
      </c>
      <c r="D6718" s="132">
        <v>550.08000000000004</v>
      </c>
    </row>
    <row r="6719" spans="1:4" x14ac:dyDescent="0.25">
      <c r="A6719" s="131">
        <v>100470</v>
      </c>
      <c r="B6719" s="131" t="s">
        <v>2161</v>
      </c>
      <c r="C6719" s="131" t="s">
        <v>39</v>
      </c>
      <c r="D6719" s="132">
        <v>497.62</v>
      </c>
    </row>
    <row r="6720" spans="1:4" x14ac:dyDescent="0.25">
      <c r="A6720" s="131">
        <v>100472</v>
      </c>
      <c r="B6720" s="131" t="s">
        <v>2162</v>
      </c>
      <c r="C6720" s="131" t="s">
        <v>39</v>
      </c>
      <c r="D6720" s="132">
        <v>550.39</v>
      </c>
    </row>
    <row r="6721" spans="1:4" x14ac:dyDescent="0.25">
      <c r="A6721" s="131">
        <v>100473</v>
      </c>
      <c r="B6721" s="131" t="s">
        <v>2163</v>
      </c>
      <c r="C6721" s="131" t="s">
        <v>39</v>
      </c>
      <c r="D6721" s="132">
        <v>494.98</v>
      </c>
    </row>
    <row r="6722" spans="1:4" x14ac:dyDescent="0.25">
      <c r="A6722" s="131">
        <v>100474</v>
      </c>
      <c r="B6722" s="131" t="s">
        <v>2164</v>
      </c>
      <c r="C6722" s="131" t="s">
        <v>39</v>
      </c>
      <c r="D6722" s="132">
        <v>467.99</v>
      </c>
    </row>
    <row r="6723" spans="1:4" x14ac:dyDescent="0.25">
      <c r="A6723" s="131">
        <v>100475</v>
      </c>
      <c r="B6723" s="131" t="s">
        <v>2165</v>
      </c>
      <c r="C6723" s="131" t="s">
        <v>39</v>
      </c>
      <c r="D6723" s="132">
        <v>704.46</v>
      </c>
    </row>
    <row r="6724" spans="1:4" x14ac:dyDescent="0.25">
      <c r="A6724" s="131">
        <v>100477</v>
      </c>
      <c r="B6724" s="131" t="s">
        <v>2166</v>
      </c>
      <c r="C6724" s="131" t="s">
        <v>39</v>
      </c>
      <c r="D6724" s="132">
        <v>777.38</v>
      </c>
    </row>
    <row r="6725" spans="1:4" x14ac:dyDescent="0.25">
      <c r="A6725" s="131">
        <v>100478</v>
      </c>
      <c r="B6725" s="131" t="s">
        <v>2167</v>
      </c>
      <c r="C6725" s="131" t="s">
        <v>39</v>
      </c>
      <c r="D6725" s="132">
        <v>691.26</v>
      </c>
    </row>
    <row r="6726" spans="1:4" x14ac:dyDescent="0.25">
      <c r="A6726" s="131">
        <v>100479</v>
      </c>
      <c r="B6726" s="131" t="s">
        <v>2168</v>
      </c>
      <c r="C6726" s="131" t="s">
        <v>39</v>
      </c>
      <c r="D6726" s="132">
        <v>669.88</v>
      </c>
    </row>
    <row r="6727" spans="1:4" x14ac:dyDescent="0.25">
      <c r="A6727" s="131">
        <v>100480</v>
      </c>
      <c r="B6727" s="131" t="s">
        <v>2169</v>
      </c>
      <c r="C6727" s="131" t="s">
        <v>39</v>
      </c>
      <c r="D6727" s="132">
        <v>784.11</v>
      </c>
    </row>
    <row r="6728" spans="1:4" x14ac:dyDescent="0.25">
      <c r="A6728" s="131">
        <v>100481</v>
      </c>
      <c r="B6728" s="131" t="s">
        <v>2170</v>
      </c>
      <c r="C6728" s="131" t="s">
        <v>39</v>
      </c>
      <c r="D6728" s="132">
        <v>607.32000000000005</v>
      </c>
    </row>
    <row r="6729" spans="1:4" x14ac:dyDescent="0.25">
      <c r="A6729" s="131">
        <v>100483</v>
      </c>
      <c r="B6729" s="131" t="s">
        <v>2171</v>
      </c>
      <c r="C6729" s="131" t="s">
        <v>39</v>
      </c>
      <c r="D6729" s="132">
        <v>661.92</v>
      </c>
    </row>
    <row r="6730" spans="1:4" x14ac:dyDescent="0.25">
      <c r="A6730" s="131">
        <v>100484</v>
      </c>
      <c r="B6730" s="131" t="s">
        <v>2172</v>
      </c>
      <c r="C6730" s="131" t="s">
        <v>39</v>
      </c>
      <c r="D6730" s="132">
        <v>607.54999999999995</v>
      </c>
    </row>
    <row r="6731" spans="1:4" x14ac:dyDescent="0.25">
      <c r="A6731" s="131">
        <v>100485</v>
      </c>
      <c r="B6731" s="131" t="s">
        <v>2173</v>
      </c>
      <c r="C6731" s="131" t="s">
        <v>39</v>
      </c>
      <c r="D6731" s="132">
        <v>582.13</v>
      </c>
    </row>
    <row r="6732" spans="1:4" x14ac:dyDescent="0.25">
      <c r="A6732" s="131">
        <v>100486</v>
      </c>
      <c r="B6732" s="131" t="s">
        <v>2174</v>
      </c>
      <c r="C6732" s="131" t="s">
        <v>39</v>
      </c>
      <c r="D6732" s="132">
        <v>692.87</v>
      </c>
    </row>
    <row r="6733" spans="1:4" x14ac:dyDescent="0.25">
      <c r="A6733" s="131">
        <v>100487</v>
      </c>
      <c r="B6733" s="131" t="s">
        <v>2175</v>
      </c>
      <c r="C6733" s="131" t="s">
        <v>39</v>
      </c>
      <c r="D6733" s="132">
        <v>496.88</v>
      </c>
    </row>
    <row r="6734" spans="1:4" x14ac:dyDescent="0.25">
      <c r="A6734" s="131">
        <v>100488</v>
      </c>
      <c r="B6734" s="131" t="s">
        <v>2176</v>
      </c>
      <c r="C6734" s="131" t="s">
        <v>39</v>
      </c>
      <c r="D6734" s="132">
        <v>532.95000000000005</v>
      </c>
    </row>
    <row r="6735" spans="1:4" x14ac:dyDescent="0.25">
      <c r="A6735" s="131">
        <v>100489</v>
      </c>
      <c r="B6735" s="131" t="s">
        <v>2177</v>
      </c>
      <c r="C6735" s="131" t="s">
        <v>39</v>
      </c>
      <c r="D6735" s="132">
        <v>554.38</v>
      </c>
    </row>
    <row r="6736" spans="1:4" x14ac:dyDescent="0.25">
      <c r="A6736" s="131">
        <v>100490</v>
      </c>
      <c r="B6736" s="131" t="s">
        <v>2178</v>
      </c>
      <c r="C6736" s="131" t="s">
        <v>39</v>
      </c>
      <c r="D6736" s="132">
        <v>487.39</v>
      </c>
    </row>
    <row r="6737" spans="1:4" x14ac:dyDescent="0.25">
      <c r="A6737" s="131">
        <v>100491</v>
      </c>
      <c r="B6737" s="131" t="s">
        <v>2179</v>
      </c>
      <c r="C6737" s="131" t="s">
        <v>39</v>
      </c>
      <c r="D6737" s="132">
        <v>699.66</v>
      </c>
    </row>
    <row r="6738" spans="1:4" x14ac:dyDescent="0.25">
      <c r="A6738" s="131">
        <v>100492</v>
      </c>
      <c r="B6738" s="131" t="s">
        <v>2180</v>
      </c>
      <c r="C6738" s="131" t="s">
        <v>39</v>
      </c>
      <c r="D6738" s="132">
        <v>603.24</v>
      </c>
    </row>
    <row r="6739" spans="1:4" x14ac:dyDescent="0.25">
      <c r="A6739" s="131">
        <v>92121</v>
      </c>
      <c r="B6739" s="131" t="s">
        <v>1213</v>
      </c>
      <c r="C6739" s="131" t="s">
        <v>39</v>
      </c>
      <c r="D6739" s="132">
        <v>29.1</v>
      </c>
    </row>
    <row r="6740" spans="1:4" x14ac:dyDescent="0.25">
      <c r="A6740" s="131">
        <v>92122</v>
      </c>
      <c r="B6740" s="131" t="s">
        <v>1214</v>
      </c>
      <c r="C6740" s="131" t="s">
        <v>39</v>
      </c>
      <c r="D6740" s="132">
        <v>47.81</v>
      </c>
    </row>
    <row r="6741" spans="1:4" x14ac:dyDescent="0.25">
      <c r="A6741" s="131">
        <v>92123</v>
      </c>
      <c r="B6741" s="131" t="s">
        <v>1215</v>
      </c>
      <c r="C6741" s="131" t="s">
        <v>39</v>
      </c>
      <c r="D6741" s="132">
        <v>45.7</v>
      </c>
    </row>
    <row r="6742" spans="1:4" x14ac:dyDescent="0.25">
      <c r="A6742" s="131">
        <v>100195</v>
      </c>
      <c r="B6742" s="131" t="s">
        <v>2181</v>
      </c>
      <c r="C6742" s="131" t="s">
        <v>2182</v>
      </c>
      <c r="D6742" s="132">
        <v>0.73</v>
      </c>
    </row>
    <row r="6743" spans="1:4" x14ac:dyDescent="0.25">
      <c r="A6743" s="131">
        <v>100196</v>
      </c>
      <c r="B6743" s="131" t="s">
        <v>2183</v>
      </c>
      <c r="C6743" s="131" t="s">
        <v>2182</v>
      </c>
      <c r="D6743" s="132">
        <v>1.22</v>
      </c>
    </row>
    <row r="6744" spans="1:4" x14ac:dyDescent="0.25">
      <c r="A6744" s="131">
        <v>100197</v>
      </c>
      <c r="B6744" s="131" t="s">
        <v>2184</v>
      </c>
      <c r="C6744" s="131" t="s">
        <v>2182</v>
      </c>
      <c r="D6744" s="132">
        <v>1.83</v>
      </c>
    </row>
    <row r="6745" spans="1:4" x14ac:dyDescent="0.25">
      <c r="A6745" s="131">
        <v>100198</v>
      </c>
      <c r="B6745" s="131" t="s">
        <v>2185</v>
      </c>
      <c r="C6745" s="131" t="s">
        <v>2182</v>
      </c>
      <c r="D6745" s="132">
        <v>0.25</v>
      </c>
    </row>
    <row r="6746" spans="1:4" x14ac:dyDescent="0.25">
      <c r="A6746" s="131">
        <v>100199</v>
      </c>
      <c r="B6746" s="131" t="s">
        <v>2186</v>
      </c>
      <c r="C6746" s="131" t="s">
        <v>2182</v>
      </c>
      <c r="D6746" s="132">
        <v>0.3</v>
      </c>
    </row>
    <row r="6747" spans="1:4" x14ac:dyDescent="0.25">
      <c r="A6747" s="131">
        <v>100200</v>
      </c>
      <c r="B6747" s="131" t="s">
        <v>2187</v>
      </c>
      <c r="C6747" s="131" t="s">
        <v>2182</v>
      </c>
      <c r="D6747" s="132">
        <v>0.37</v>
      </c>
    </row>
    <row r="6748" spans="1:4" x14ac:dyDescent="0.25">
      <c r="A6748" s="131">
        <v>100201</v>
      </c>
      <c r="B6748" s="131" t="s">
        <v>2188</v>
      </c>
      <c r="C6748" s="131" t="s">
        <v>2182</v>
      </c>
      <c r="D6748" s="132">
        <v>0.74</v>
      </c>
    </row>
    <row r="6749" spans="1:4" x14ac:dyDescent="0.25">
      <c r="A6749" s="131">
        <v>100202</v>
      </c>
      <c r="B6749" s="131" t="s">
        <v>2189</v>
      </c>
      <c r="C6749" s="131" t="s">
        <v>2182</v>
      </c>
      <c r="D6749" s="132">
        <v>0.86</v>
      </c>
    </row>
    <row r="6750" spans="1:4" x14ac:dyDescent="0.25">
      <c r="A6750" s="131">
        <v>100203</v>
      </c>
      <c r="B6750" s="131" t="s">
        <v>2190</v>
      </c>
      <c r="C6750" s="131" t="s">
        <v>2182</v>
      </c>
      <c r="D6750" s="132">
        <v>1.02</v>
      </c>
    </row>
    <row r="6751" spans="1:4" x14ac:dyDescent="0.25">
      <c r="A6751" s="131">
        <v>100204</v>
      </c>
      <c r="B6751" s="131" t="s">
        <v>2191</v>
      </c>
      <c r="C6751" s="131" t="s">
        <v>2182</v>
      </c>
      <c r="D6751" s="132">
        <v>0.11</v>
      </c>
    </row>
    <row r="6752" spans="1:4" x14ac:dyDescent="0.25">
      <c r="A6752" s="131">
        <v>100205</v>
      </c>
      <c r="B6752" s="131" t="s">
        <v>2192</v>
      </c>
      <c r="C6752" s="131" t="s">
        <v>1127</v>
      </c>
      <c r="D6752" s="133">
        <v>1362.03</v>
      </c>
    </row>
    <row r="6753" spans="1:4" x14ac:dyDescent="0.25">
      <c r="A6753" s="131">
        <v>100206</v>
      </c>
      <c r="B6753" s="131" t="s">
        <v>2193</v>
      </c>
      <c r="C6753" s="131" t="s">
        <v>1127</v>
      </c>
      <c r="D6753" s="132">
        <v>984.51</v>
      </c>
    </row>
    <row r="6754" spans="1:4" x14ac:dyDescent="0.25">
      <c r="A6754" s="131">
        <v>100207</v>
      </c>
      <c r="B6754" s="131" t="s">
        <v>2194</v>
      </c>
      <c r="C6754" s="131" t="s">
        <v>1127</v>
      </c>
      <c r="D6754" s="132">
        <v>495.9</v>
      </c>
    </row>
    <row r="6755" spans="1:4" x14ac:dyDescent="0.25">
      <c r="A6755" s="131">
        <v>100208</v>
      </c>
      <c r="B6755" s="131" t="s">
        <v>2195</v>
      </c>
      <c r="C6755" s="131" t="s">
        <v>16057</v>
      </c>
      <c r="D6755" s="132">
        <v>18.010000000000002</v>
      </c>
    </row>
    <row r="6756" spans="1:4" x14ac:dyDescent="0.25">
      <c r="A6756" s="131">
        <v>100209</v>
      </c>
      <c r="B6756" s="131" t="s">
        <v>2196</v>
      </c>
      <c r="C6756" s="131" t="s">
        <v>16057</v>
      </c>
      <c r="D6756" s="132">
        <v>9.01</v>
      </c>
    </row>
    <row r="6757" spans="1:4" x14ac:dyDescent="0.25">
      <c r="A6757" s="131">
        <v>100210</v>
      </c>
      <c r="B6757" s="131" t="s">
        <v>2197</v>
      </c>
      <c r="C6757" s="131" t="s">
        <v>16057</v>
      </c>
      <c r="D6757" s="132">
        <v>16.600000000000001</v>
      </c>
    </row>
    <row r="6758" spans="1:4" x14ac:dyDescent="0.25">
      <c r="A6758" s="131">
        <v>100211</v>
      </c>
      <c r="B6758" s="131" t="s">
        <v>2198</v>
      </c>
      <c r="C6758" s="131" t="s">
        <v>16057</v>
      </c>
      <c r="D6758" s="132">
        <v>6.4</v>
      </c>
    </row>
    <row r="6759" spans="1:4" x14ac:dyDescent="0.25">
      <c r="A6759" s="131">
        <v>100212</v>
      </c>
      <c r="B6759" s="131" t="s">
        <v>2199</v>
      </c>
      <c r="C6759" s="131" t="s">
        <v>16057</v>
      </c>
      <c r="D6759" s="132">
        <v>7.07</v>
      </c>
    </row>
    <row r="6760" spans="1:4" x14ac:dyDescent="0.25">
      <c r="A6760" s="131">
        <v>100213</v>
      </c>
      <c r="B6760" s="131" t="s">
        <v>2200</v>
      </c>
      <c r="C6760" s="131" t="s">
        <v>16057</v>
      </c>
      <c r="D6760" s="132">
        <v>2.54</v>
      </c>
    </row>
    <row r="6761" spans="1:4" x14ac:dyDescent="0.25">
      <c r="A6761" s="131">
        <v>100214</v>
      </c>
      <c r="B6761" s="131" t="s">
        <v>2201</v>
      </c>
      <c r="C6761" s="131" t="s">
        <v>16057</v>
      </c>
      <c r="D6761" s="132">
        <v>3.9</v>
      </c>
    </row>
    <row r="6762" spans="1:4" x14ac:dyDescent="0.25">
      <c r="A6762" s="131">
        <v>100215</v>
      </c>
      <c r="B6762" s="131" t="s">
        <v>2202</v>
      </c>
      <c r="C6762" s="131" t="s">
        <v>16057</v>
      </c>
      <c r="D6762" s="132">
        <v>3.34</v>
      </c>
    </row>
    <row r="6763" spans="1:4" x14ac:dyDescent="0.25">
      <c r="A6763" s="131">
        <v>100216</v>
      </c>
      <c r="B6763" s="131" t="s">
        <v>2203</v>
      </c>
      <c r="C6763" s="131" t="s">
        <v>16057</v>
      </c>
      <c r="D6763" s="132">
        <v>0.9</v>
      </c>
    </row>
    <row r="6764" spans="1:4" x14ac:dyDescent="0.25">
      <c r="A6764" s="131">
        <v>100217</v>
      </c>
      <c r="B6764" s="131" t="s">
        <v>2204</v>
      </c>
      <c r="C6764" s="131" t="s">
        <v>16057</v>
      </c>
      <c r="D6764" s="132">
        <v>3.09</v>
      </c>
    </row>
    <row r="6765" spans="1:4" x14ac:dyDescent="0.25">
      <c r="A6765" s="131">
        <v>100218</v>
      </c>
      <c r="B6765" s="131" t="s">
        <v>2205</v>
      </c>
      <c r="C6765" s="131" t="s">
        <v>16057</v>
      </c>
      <c r="D6765" s="132">
        <v>2.12</v>
      </c>
    </row>
    <row r="6766" spans="1:4" x14ac:dyDescent="0.25">
      <c r="A6766" s="131">
        <v>100219</v>
      </c>
      <c r="B6766" s="131" t="s">
        <v>2206</v>
      </c>
      <c r="C6766" s="131" t="s">
        <v>16057</v>
      </c>
      <c r="D6766" s="132">
        <v>0.46</v>
      </c>
    </row>
    <row r="6767" spans="1:4" x14ac:dyDescent="0.25">
      <c r="A6767" s="131">
        <v>100220</v>
      </c>
      <c r="B6767" s="131" t="s">
        <v>2207</v>
      </c>
      <c r="C6767" s="131" t="s">
        <v>2208</v>
      </c>
      <c r="D6767" s="132">
        <v>25.88</v>
      </c>
    </row>
    <row r="6768" spans="1:4" x14ac:dyDescent="0.25">
      <c r="A6768" s="131">
        <v>100221</v>
      </c>
      <c r="B6768" s="131" t="s">
        <v>2209</v>
      </c>
      <c r="C6768" s="131" t="s">
        <v>2208</v>
      </c>
      <c r="D6768" s="132">
        <v>29.34</v>
      </c>
    </row>
    <row r="6769" spans="1:4" x14ac:dyDescent="0.25">
      <c r="A6769" s="131">
        <v>100222</v>
      </c>
      <c r="B6769" s="131" t="s">
        <v>2210</v>
      </c>
      <c r="C6769" s="131" t="s">
        <v>2208</v>
      </c>
      <c r="D6769" s="132">
        <v>11.11</v>
      </c>
    </row>
    <row r="6770" spans="1:4" x14ac:dyDescent="0.25">
      <c r="A6770" s="131">
        <v>100223</v>
      </c>
      <c r="B6770" s="131" t="s">
        <v>2211</v>
      </c>
      <c r="C6770" s="131" t="s">
        <v>2208</v>
      </c>
      <c r="D6770" s="132">
        <v>5.2</v>
      </c>
    </row>
    <row r="6771" spans="1:4" x14ac:dyDescent="0.25">
      <c r="A6771" s="131">
        <v>100224</v>
      </c>
      <c r="B6771" s="131" t="s">
        <v>2212</v>
      </c>
      <c r="C6771" s="131" t="s">
        <v>2208</v>
      </c>
      <c r="D6771" s="132">
        <v>3.09</v>
      </c>
    </row>
    <row r="6772" spans="1:4" x14ac:dyDescent="0.25">
      <c r="A6772" s="131">
        <v>100225</v>
      </c>
      <c r="B6772" s="131" t="s">
        <v>2213</v>
      </c>
      <c r="C6772" s="131" t="s">
        <v>2214</v>
      </c>
      <c r="D6772" s="132">
        <v>2.0299999999999998</v>
      </c>
    </row>
    <row r="6773" spans="1:4" x14ac:dyDescent="0.25">
      <c r="A6773" s="131">
        <v>100226</v>
      </c>
      <c r="B6773" s="131" t="s">
        <v>2215</v>
      </c>
      <c r="C6773" s="131" t="s">
        <v>2214</v>
      </c>
      <c r="D6773" s="132">
        <v>0.64</v>
      </c>
    </row>
    <row r="6774" spans="1:4" x14ac:dyDescent="0.25">
      <c r="A6774" s="131">
        <v>100227</v>
      </c>
      <c r="B6774" s="131" t="s">
        <v>2216</v>
      </c>
      <c r="C6774" s="131" t="s">
        <v>2214</v>
      </c>
      <c r="D6774" s="132">
        <v>0.94</v>
      </c>
    </row>
    <row r="6775" spans="1:4" x14ac:dyDescent="0.25">
      <c r="A6775" s="131">
        <v>100228</v>
      </c>
      <c r="B6775" s="131" t="s">
        <v>2217</v>
      </c>
      <c r="C6775" s="131" t="s">
        <v>2214</v>
      </c>
      <c r="D6775" s="132">
        <v>0.28999999999999998</v>
      </c>
    </row>
    <row r="6776" spans="1:4" x14ac:dyDescent="0.25">
      <c r="A6776" s="131">
        <v>100229</v>
      </c>
      <c r="B6776" s="131" t="s">
        <v>2218</v>
      </c>
      <c r="C6776" s="131" t="s">
        <v>4</v>
      </c>
      <c r="D6776" s="132">
        <v>0.01</v>
      </c>
    </row>
    <row r="6777" spans="1:4" x14ac:dyDescent="0.25">
      <c r="A6777" s="131">
        <v>100230</v>
      </c>
      <c r="B6777" s="131" t="s">
        <v>2219</v>
      </c>
      <c r="C6777" s="131" t="s">
        <v>4</v>
      </c>
      <c r="D6777" s="132">
        <v>0.02</v>
      </c>
    </row>
    <row r="6778" spans="1:4" x14ac:dyDescent="0.25">
      <c r="A6778" s="131">
        <v>100231</v>
      </c>
      <c r="B6778" s="131" t="s">
        <v>2220</v>
      </c>
      <c r="C6778" s="131" t="s">
        <v>4</v>
      </c>
      <c r="D6778" s="132">
        <v>0.03</v>
      </c>
    </row>
    <row r="6779" spans="1:4" x14ac:dyDescent="0.25">
      <c r="A6779" s="131">
        <v>100232</v>
      </c>
      <c r="B6779" s="131" t="s">
        <v>2221</v>
      </c>
      <c r="C6779" s="131" t="s">
        <v>15645</v>
      </c>
      <c r="D6779" s="132">
        <v>0.34</v>
      </c>
    </row>
    <row r="6780" spans="1:4" x14ac:dyDescent="0.25">
      <c r="A6780" s="131">
        <v>100233</v>
      </c>
      <c r="B6780" s="131" t="s">
        <v>2222</v>
      </c>
      <c r="C6780" s="131" t="s">
        <v>15645</v>
      </c>
      <c r="D6780" s="132">
        <v>0.17</v>
      </c>
    </row>
    <row r="6781" spans="1:4" x14ac:dyDescent="0.25">
      <c r="A6781" s="131">
        <v>100234</v>
      </c>
      <c r="B6781" s="131" t="s">
        <v>2223</v>
      </c>
      <c r="C6781" s="131" t="s">
        <v>2</v>
      </c>
      <c r="D6781" s="132">
        <v>0.51</v>
      </c>
    </row>
    <row r="6782" spans="1:4" x14ac:dyDescent="0.25">
      <c r="A6782" s="131">
        <v>100235</v>
      </c>
      <c r="B6782" s="131" t="s">
        <v>2224</v>
      </c>
      <c r="C6782" s="131" t="s">
        <v>54</v>
      </c>
      <c r="D6782" s="132">
        <v>0.03</v>
      </c>
    </row>
    <row r="6783" spans="1:4" x14ac:dyDescent="0.25">
      <c r="A6783" s="131">
        <v>100236</v>
      </c>
      <c r="B6783" s="131" t="s">
        <v>2225</v>
      </c>
      <c r="C6783" s="131" t="s">
        <v>2226</v>
      </c>
      <c r="D6783" s="132">
        <v>2.58</v>
      </c>
    </row>
    <row r="6784" spans="1:4" x14ac:dyDescent="0.25">
      <c r="A6784" s="131">
        <v>100237</v>
      </c>
      <c r="B6784" s="131" t="s">
        <v>2227</v>
      </c>
      <c r="C6784" s="131" t="s">
        <v>2226</v>
      </c>
      <c r="D6784" s="132">
        <v>3.09</v>
      </c>
    </row>
    <row r="6785" spans="1:4" x14ac:dyDescent="0.25">
      <c r="A6785" s="131">
        <v>100238</v>
      </c>
      <c r="B6785" s="131" t="s">
        <v>2228</v>
      </c>
      <c r="C6785" s="131" t="s">
        <v>2226</v>
      </c>
      <c r="D6785" s="132">
        <v>4.95</v>
      </c>
    </row>
    <row r="6786" spans="1:4" x14ac:dyDescent="0.25">
      <c r="A6786" s="131">
        <v>100239</v>
      </c>
      <c r="B6786" s="131" t="s">
        <v>2229</v>
      </c>
      <c r="C6786" s="131" t="s">
        <v>2226</v>
      </c>
      <c r="D6786" s="132">
        <v>6.19</v>
      </c>
    </row>
    <row r="6787" spans="1:4" x14ac:dyDescent="0.25">
      <c r="A6787" s="131">
        <v>100240</v>
      </c>
      <c r="B6787" s="131" t="s">
        <v>2230</v>
      </c>
      <c r="C6787" s="131" t="s">
        <v>2226</v>
      </c>
      <c r="D6787" s="132">
        <v>3.71</v>
      </c>
    </row>
    <row r="6788" spans="1:4" x14ac:dyDescent="0.25">
      <c r="A6788" s="131">
        <v>100241</v>
      </c>
      <c r="B6788" s="131" t="s">
        <v>2231</v>
      </c>
      <c r="C6788" s="131" t="s">
        <v>2226</v>
      </c>
      <c r="D6788" s="132">
        <v>6.19</v>
      </c>
    </row>
    <row r="6789" spans="1:4" x14ac:dyDescent="0.25">
      <c r="A6789" s="131">
        <v>100242</v>
      </c>
      <c r="B6789" s="131" t="s">
        <v>2232</v>
      </c>
      <c r="C6789" s="131" t="s">
        <v>2226</v>
      </c>
      <c r="D6789" s="132">
        <v>18.29</v>
      </c>
    </row>
    <row r="6790" spans="1:4" x14ac:dyDescent="0.25">
      <c r="A6790" s="131">
        <v>100243</v>
      </c>
      <c r="B6790" s="131" t="s">
        <v>2233</v>
      </c>
      <c r="C6790" s="131" t="s">
        <v>2226</v>
      </c>
      <c r="D6790" s="132">
        <v>2.97</v>
      </c>
    </row>
    <row r="6791" spans="1:4" x14ac:dyDescent="0.25">
      <c r="A6791" s="131">
        <v>100244</v>
      </c>
      <c r="B6791" s="131" t="s">
        <v>2234</v>
      </c>
      <c r="C6791" s="131" t="s">
        <v>2226</v>
      </c>
      <c r="D6791" s="132">
        <v>3.71</v>
      </c>
    </row>
    <row r="6792" spans="1:4" x14ac:dyDescent="0.25">
      <c r="A6792" s="131">
        <v>100245</v>
      </c>
      <c r="B6792" s="131" t="s">
        <v>2235</v>
      </c>
      <c r="C6792" s="131" t="s">
        <v>2226</v>
      </c>
      <c r="D6792" s="132">
        <v>7.43</v>
      </c>
    </row>
    <row r="6793" spans="1:4" x14ac:dyDescent="0.25">
      <c r="A6793" s="131">
        <v>100246</v>
      </c>
      <c r="B6793" s="131" t="s">
        <v>2236</v>
      </c>
      <c r="C6793" s="131" t="s">
        <v>2226</v>
      </c>
      <c r="D6793" s="132">
        <v>2.4700000000000002</v>
      </c>
    </row>
    <row r="6794" spans="1:4" x14ac:dyDescent="0.25">
      <c r="A6794" s="131">
        <v>100247</v>
      </c>
      <c r="B6794" s="131" t="s">
        <v>2237</v>
      </c>
      <c r="C6794" s="131" t="s">
        <v>2226</v>
      </c>
      <c r="D6794" s="132">
        <v>3.09</v>
      </c>
    </row>
    <row r="6795" spans="1:4" x14ac:dyDescent="0.25">
      <c r="A6795" s="131">
        <v>100248</v>
      </c>
      <c r="B6795" s="131" t="s">
        <v>2238</v>
      </c>
      <c r="C6795" s="131" t="s">
        <v>2226</v>
      </c>
      <c r="D6795" s="132">
        <v>12.19</v>
      </c>
    </row>
    <row r="6796" spans="1:4" x14ac:dyDescent="0.25">
      <c r="A6796" s="131">
        <v>100249</v>
      </c>
      <c r="B6796" s="131" t="s">
        <v>2239</v>
      </c>
      <c r="C6796" s="131" t="s">
        <v>2226</v>
      </c>
      <c r="D6796" s="132">
        <v>2.4700000000000002</v>
      </c>
    </row>
    <row r="6797" spans="1:4" x14ac:dyDescent="0.25">
      <c r="A6797" s="131">
        <v>100250</v>
      </c>
      <c r="B6797" s="131" t="s">
        <v>2240</v>
      </c>
      <c r="C6797" s="131" t="s">
        <v>2226</v>
      </c>
      <c r="D6797" s="132">
        <v>4.12</v>
      </c>
    </row>
    <row r="6798" spans="1:4" x14ac:dyDescent="0.25">
      <c r="A6798" s="131">
        <v>100251</v>
      </c>
      <c r="B6798" s="131" t="s">
        <v>2241</v>
      </c>
      <c r="C6798" s="131" t="s">
        <v>2226</v>
      </c>
      <c r="D6798" s="132">
        <v>12.19</v>
      </c>
    </row>
    <row r="6799" spans="1:4" x14ac:dyDescent="0.25">
      <c r="A6799" s="131">
        <v>100252</v>
      </c>
      <c r="B6799" s="131" t="s">
        <v>2242</v>
      </c>
      <c r="C6799" s="131" t="s">
        <v>2226</v>
      </c>
      <c r="D6799" s="132">
        <v>18.29</v>
      </c>
    </row>
    <row r="6800" spans="1:4" x14ac:dyDescent="0.25">
      <c r="A6800" s="131">
        <v>100253</v>
      </c>
      <c r="B6800" s="131" t="s">
        <v>2243</v>
      </c>
      <c r="C6800" s="131" t="s">
        <v>2226</v>
      </c>
      <c r="D6800" s="132">
        <v>24.39</v>
      </c>
    </row>
    <row r="6801" spans="1:4" x14ac:dyDescent="0.25">
      <c r="A6801" s="131">
        <v>100254</v>
      </c>
      <c r="B6801" s="131" t="s">
        <v>2244</v>
      </c>
      <c r="C6801" s="131" t="s">
        <v>2226</v>
      </c>
      <c r="D6801" s="132">
        <v>36.590000000000003</v>
      </c>
    </row>
    <row r="6802" spans="1:4" x14ac:dyDescent="0.25">
      <c r="A6802" s="131">
        <v>100255</v>
      </c>
      <c r="B6802" s="131" t="s">
        <v>2245</v>
      </c>
      <c r="C6802" s="131" t="s">
        <v>2226</v>
      </c>
      <c r="D6802" s="132">
        <v>12.38</v>
      </c>
    </row>
    <row r="6803" spans="1:4" x14ac:dyDescent="0.25">
      <c r="A6803" s="131">
        <v>100256</v>
      </c>
      <c r="B6803" s="131" t="s">
        <v>2246</v>
      </c>
      <c r="C6803" s="131" t="s">
        <v>2226</v>
      </c>
      <c r="D6803" s="132">
        <v>8.25</v>
      </c>
    </row>
    <row r="6804" spans="1:4" x14ac:dyDescent="0.25">
      <c r="A6804" s="131">
        <v>100257</v>
      </c>
      <c r="B6804" s="131" t="s">
        <v>2247</v>
      </c>
      <c r="C6804" s="131" t="s">
        <v>2226</v>
      </c>
      <c r="D6804" s="132">
        <v>4.95</v>
      </c>
    </row>
    <row r="6805" spans="1:4" x14ac:dyDescent="0.25">
      <c r="A6805" s="131">
        <v>100258</v>
      </c>
      <c r="B6805" s="131" t="s">
        <v>2248</v>
      </c>
      <c r="C6805" s="131" t="s">
        <v>2226</v>
      </c>
      <c r="D6805" s="132">
        <v>12.38</v>
      </c>
    </row>
    <row r="6806" spans="1:4" x14ac:dyDescent="0.25">
      <c r="A6806" s="131">
        <v>100259</v>
      </c>
      <c r="B6806" s="131" t="s">
        <v>2249</v>
      </c>
      <c r="C6806" s="131" t="s">
        <v>2226</v>
      </c>
      <c r="D6806" s="132">
        <v>24.39</v>
      </c>
    </row>
    <row r="6807" spans="1:4" x14ac:dyDescent="0.25">
      <c r="A6807" s="131">
        <v>100260</v>
      </c>
      <c r="B6807" s="131" t="s">
        <v>2250</v>
      </c>
      <c r="C6807" s="131" t="s">
        <v>2182</v>
      </c>
      <c r="D6807" s="132">
        <v>8.0399999999999991</v>
      </c>
    </row>
    <row r="6808" spans="1:4" x14ac:dyDescent="0.25">
      <c r="A6808" s="131">
        <v>100261</v>
      </c>
      <c r="B6808" s="131" t="s">
        <v>2251</v>
      </c>
      <c r="C6808" s="131" t="s">
        <v>2182</v>
      </c>
      <c r="D6808" s="132">
        <v>5.05</v>
      </c>
    </row>
    <row r="6809" spans="1:4" x14ac:dyDescent="0.25">
      <c r="A6809" s="131">
        <v>100262</v>
      </c>
      <c r="B6809" s="131" t="s">
        <v>2252</v>
      </c>
      <c r="C6809" s="131" t="s">
        <v>2182</v>
      </c>
      <c r="D6809" s="132">
        <v>3.13</v>
      </c>
    </row>
    <row r="6810" spans="1:4" x14ac:dyDescent="0.25">
      <c r="A6810" s="131">
        <v>100263</v>
      </c>
      <c r="B6810" s="131" t="s">
        <v>2253</v>
      </c>
      <c r="C6810" s="131" t="s">
        <v>2182</v>
      </c>
      <c r="D6810" s="132">
        <v>2</v>
      </c>
    </row>
    <row r="6811" spans="1:4" x14ac:dyDescent="0.25">
      <c r="A6811" s="131">
        <v>100264</v>
      </c>
      <c r="B6811" s="131" t="s">
        <v>2254</v>
      </c>
      <c r="C6811" s="131" t="s">
        <v>2208</v>
      </c>
      <c r="D6811" s="132">
        <v>36.54</v>
      </c>
    </row>
    <row r="6812" spans="1:4" x14ac:dyDescent="0.25">
      <c r="A6812" s="131">
        <v>100265</v>
      </c>
      <c r="B6812" s="131" t="s">
        <v>2255</v>
      </c>
      <c r="C6812" s="131" t="s">
        <v>2</v>
      </c>
      <c r="D6812" s="132">
        <v>0.76</v>
      </c>
    </row>
    <row r="6813" spans="1:4" x14ac:dyDescent="0.25">
      <c r="A6813" s="131">
        <v>100266</v>
      </c>
      <c r="B6813" s="131" t="s">
        <v>2256</v>
      </c>
      <c r="C6813" s="131" t="s">
        <v>16057</v>
      </c>
      <c r="D6813" s="132">
        <v>77.650000000000006</v>
      </c>
    </row>
    <row r="6814" spans="1:4" x14ac:dyDescent="0.25">
      <c r="A6814" s="131">
        <v>100267</v>
      </c>
      <c r="B6814" s="131" t="s">
        <v>2257</v>
      </c>
      <c r="C6814" s="131" t="s">
        <v>15645</v>
      </c>
      <c r="D6814" s="132">
        <v>1.53</v>
      </c>
    </row>
    <row r="6815" spans="1:4" x14ac:dyDescent="0.25">
      <c r="A6815" s="131">
        <v>100268</v>
      </c>
      <c r="B6815" s="131" t="s">
        <v>2258</v>
      </c>
      <c r="C6815" s="131" t="s">
        <v>16057</v>
      </c>
      <c r="D6815" s="132">
        <v>77.650000000000006</v>
      </c>
    </row>
    <row r="6816" spans="1:4" x14ac:dyDescent="0.25">
      <c r="A6816" s="131">
        <v>100269</v>
      </c>
      <c r="B6816" s="131" t="s">
        <v>2259</v>
      </c>
      <c r="C6816" s="131" t="s">
        <v>15645</v>
      </c>
      <c r="D6816" s="132">
        <v>1.53</v>
      </c>
    </row>
    <row r="6817" spans="1:4" x14ac:dyDescent="0.25">
      <c r="A6817" s="131">
        <v>100270</v>
      </c>
      <c r="B6817" s="131" t="s">
        <v>2260</v>
      </c>
      <c r="C6817" s="131" t="s">
        <v>16057</v>
      </c>
      <c r="D6817" s="132">
        <v>58.21</v>
      </c>
    </row>
    <row r="6818" spans="1:4" x14ac:dyDescent="0.25">
      <c r="A6818" s="131">
        <v>100271</v>
      </c>
      <c r="B6818" s="131" t="s">
        <v>2261</v>
      </c>
      <c r="C6818" s="131" t="s">
        <v>2208</v>
      </c>
      <c r="D6818" s="132">
        <v>58.24</v>
      </c>
    </row>
    <row r="6819" spans="1:4" x14ac:dyDescent="0.25">
      <c r="A6819" s="131">
        <v>100272</v>
      </c>
      <c r="B6819" s="131" t="s">
        <v>2262</v>
      </c>
      <c r="C6819" s="131" t="s">
        <v>2</v>
      </c>
      <c r="D6819" s="132">
        <v>1.1499999999999999</v>
      </c>
    </row>
    <row r="6820" spans="1:4" x14ac:dyDescent="0.25">
      <c r="A6820" s="131">
        <v>100273</v>
      </c>
      <c r="B6820" s="131" t="s">
        <v>2263</v>
      </c>
      <c r="C6820" s="131" t="s">
        <v>2182</v>
      </c>
      <c r="D6820" s="132">
        <v>3.03</v>
      </c>
    </row>
    <row r="6821" spans="1:4" x14ac:dyDescent="0.25">
      <c r="A6821" s="131">
        <v>100274</v>
      </c>
      <c r="B6821" s="131" t="s">
        <v>2264</v>
      </c>
      <c r="C6821" s="131" t="s">
        <v>2208</v>
      </c>
      <c r="D6821" s="132">
        <v>25.9</v>
      </c>
    </row>
    <row r="6822" spans="1:4" x14ac:dyDescent="0.25">
      <c r="A6822" s="131">
        <v>100275</v>
      </c>
      <c r="B6822" s="131" t="s">
        <v>2265</v>
      </c>
      <c r="C6822" s="131" t="s">
        <v>2208</v>
      </c>
      <c r="D6822" s="132">
        <v>16.739999999999998</v>
      </c>
    </row>
    <row r="6823" spans="1:4" x14ac:dyDescent="0.25">
      <c r="A6823" s="131">
        <v>100276</v>
      </c>
      <c r="B6823" s="131" t="s">
        <v>2266</v>
      </c>
      <c r="C6823" s="131" t="s">
        <v>2208</v>
      </c>
      <c r="D6823" s="132">
        <v>30.55</v>
      </c>
    </row>
    <row r="6824" spans="1:4" x14ac:dyDescent="0.25">
      <c r="A6824" s="131">
        <v>100277</v>
      </c>
      <c r="B6824" s="131" t="s">
        <v>2267</v>
      </c>
      <c r="C6824" s="131" t="s">
        <v>2208</v>
      </c>
      <c r="D6824" s="132">
        <v>1.97</v>
      </c>
    </row>
    <row r="6825" spans="1:4" x14ac:dyDescent="0.25">
      <c r="A6825" s="131">
        <v>100278</v>
      </c>
      <c r="B6825" s="131" t="s">
        <v>2268</v>
      </c>
      <c r="C6825" s="131" t="s">
        <v>16057</v>
      </c>
      <c r="D6825" s="132">
        <v>37.15</v>
      </c>
    </row>
    <row r="6826" spans="1:4" x14ac:dyDescent="0.25">
      <c r="A6826" s="131">
        <v>100279</v>
      </c>
      <c r="B6826" s="131" t="s">
        <v>2269</v>
      </c>
      <c r="C6826" s="131" t="s">
        <v>15645</v>
      </c>
      <c r="D6826" s="132">
        <v>0.71</v>
      </c>
    </row>
    <row r="6827" spans="1:4" x14ac:dyDescent="0.25">
      <c r="A6827" s="131">
        <v>100280</v>
      </c>
      <c r="B6827" s="131" t="s">
        <v>2270</v>
      </c>
      <c r="C6827" s="131" t="s">
        <v>16057</v>
      </c>
      <c r="D6827" s="132">
        <v>17.059999999999999</v>
      </c>
    </row>
    <row r="6828" spans="1:4" x14ac:dyDescent="0.25">
      <c r="A6828" s="131">
        <v>100281</v>
      </c>
      <c r="B6828" s="131" t="s">
        <v>2271</v>
      </c>
      <c r="C6828" s="131" t="s">
        <v>16057</v>
      </c>
      <c r="D6828" s="132">
        <v>3.78</v>
      </c>
    </row>
    <row r="6829" spans="1:4" x14ac:dyDescent="0.25">
      <c r="A6829" s="131">
        <v>100282</v>
      </c>
      <c r="B6829" s="131" t="s">
        <v>2272</v>
      </c>
      <c r="C6829" s="131" t="s">
        <v>2208</v>
      </c>
      <c r="D6829" s="132">
        <v>145.49</v>
      </c>
    </row>
    <row r="6830" spans="1:4" x14ac:dyDescent="0.25">
      <c r="A6830" s="131">
        <v>100283</v>
      </c>
      <c r="B6830" s="131" t="s">
        <v>2273</v>
      </c>
      <c r="C6830" s="131" t="s">
        <v>2208</v>
      </c>
      <c r="D6830" s="132">
        <v>23.5</v>
      </c>
    </row>
    <row r="6831" spans="1:4" x14ac:dyDescent="0.25">
      <c r="A6831" s="131">
        <v>100284</v>
      </c>
      <c r="B6831" s="131" t="s">
        <v>2274</v>
      </c>
      <c r="C6831" s="131" t="s">
        <v>2208</v>
      </c>
      <c r="D6831" s="132">
        <v>11.08</v>
      </c>
    </row>
    <row r="6832" spans="1:4" x14ac:dyDescent="0.25">
      <c r="A6832" s="131">
        <v>100285</v>
      </c>
      <c r="B6832" s="131" t="s">
        <v>2275</v>
      </c>
      <c r="C6832" s="131" t="s">
        <v>2226</v>
      </c>
      <c r="D6832" s="132">
        <v>39.090000000000003</v>
      </c>
    </row>
    <row r="6833" spans="1:4" x14ac:dyDescent="0.25">
      <c r="A6833" s="131">
        <v>100286</v>
      </c>
      <c r="B6833" s="131" t="s">
        <v>2276</v>
      </c>
      <c r="C6833" s="131" t="s">
        <v>2226</v>
      </c>
      <c r="D6833" s="132">
        <v>12.73</v>
      </c>
    </row>
    <row r="6834" spans="1:4" x14ac:dyDescent="0.25">
      <c r="A6834" s="131">
        <v>100287</v>
      </c>
      <c r="B6834" s="131" t="s">
        <v>2277</v>
      </c>
      <c r="C6834" s="131" t="s">
        <v>2226</v>
      </c>
      <c r="D6834" s="132">
        <v>12.19</v>
      </c>
    </row>
    <row r="6835" spans="1:4" x14ac:dyDescent="0.25">
      <c r="A6835" s="131">
        <v>99802</v>
      </c>
      <c r="B6835" s="131" t="s">
        <v>2278</v>
      </c>
      <c r="C6835" s="131" t="s">
        <v>2</v>
      </c>
      <c r="D6835" s="132">
        <v>0.49</v>
      </c>
    </row>
    <row r="6836" spans="1:4" x14ac:dyDescent="0.25">
      <c r="A6836" s="131">
        <v>99803</v>
      </c>
      <c r="B6836" s="131" t="s">
        <v>2279</v>
      </c>
      <c r="C6836" s="131" t="s">
        <v>2</v>
      </c>
      <c r="D6836" s="132">
        <v>1.93</v>
      </c>
    </row>
    <row r="6837" spans="1:4" x14ac:dyDescent="0.25">
      <c r="A6837" s="131">
        <v>99804</v>
      </c>
      <c r="B6837" s="131" t="s">
        <v>5384</v>
      </c>
      <c r="C6837" s="131" t="s">
        <v>2</v>
      </c>
      <c r="D6837" s="132">
        <v>5.04</v>
      </c>
    </row>
    <row r="6838" spans="1:4" x14ac:dyDescent="0.25">
      <c r="A6838" s="131">
        <v>99805</v>
      </c>
      <c r="B6838" s="131" t="s">
        <v>2280</v>
      </c>
      <c r="C6838" s="131" t="s">
        <v>2</v>
      </c>
      <c r="D6838" s="132">
        <v>10.73</v>
      </c>
    </row>
    <row r="6839" spans="1:4" x14ac:dyDescent="0.25">
      <c r="A6839" s="131">
        <v>99806</v>
      </c>
      <c r="B6839" s="131" t="s">
        <v>2281</v>
      </c>
      <c r="C6839" s="131" t="s">
        <v>2</v>
      </c>
      <c r="D6839" s="132">
        <v>0.79</v>
      </c>
    </row>
    <row r="6840" spans="1:4" x14ac:dyDescent="0.25">
      <c r="A6840" s="131">
        <v>99807</v>
      </c>
      <c r="B6840" s="131" t="s">
        <v>5385</v>
      </c>
      <c r="C6840" s="131" t="s">
        <v>2</v>
      </c>
      <c r="D6840" s="132">
        <v>1.55</v>
      </c>
    </row>
    <row r="6841" spans="1:4" x14ac:dyDescent="0.25">
      <c r="A6841" s="131">
        <v>99808</v>
      </c>
      <c r="B6841" s="131" t="s">
        <v>2282</v>
      </c>
      <c r="C6841" s="131" t="s">
        <v>2</v>
      </c>
      <c r="D6841" s="132">
        <v>3.95</v>
      </c>
    </row>
    <row r="6842" spans="1:4" x14ac:dyDescent="0.25">
      <c r="A6842" s="131">
        <v>99809</v>
      </c>
      <c r="B6842" s="131" t="s">
        <v>2283</v>
      </c>
      <c r="C6842" s="131" t="s">
        <v>2</v>
      </c>
      <c r="D6842" s="132">
        <v>5.5</v>
      </c>
    </row>
    <row r="6843" spans="1:4" x14ac:dyDescent="0.25">
      <c r="A6843" s="131">
        <v>99810</v>
      </c>
      <c r="B6843" s="131" t="s">
        <v>5386</v>
      </c>
      <c r="C6843" s="131" t="s">
        <v>2</v>
      </c>
      <c r="D6843" s="132">
        <v>6.87</v>
      </c>
    </row>
    <row r="6844" spans="1:4" x14ac:dyDescent="0.25">
      <c r="A6844" s="131">
        <v>99811</v>
      </c>
      <c r="B6844" s="131" t="s">
        <v>2284</v>
      </c>
      <c r="C6844" s="131" t="s">
        <v>2</v>
      </c>
      <c r="D6844" s="132">
        <v>3.29</v>
      </c>
    </row>
    <row r="6845" spans="1:4" x14ac:dyDescent="0.25">
      <c r="A6845" s="131">
        <v>99812</v>
      </c>
      <c r="B6845" s="131" t="s">
        <v>2285</v>
      </c>
      <c r="C6845" s="131" t="s">
        <v>2</v>
      </c>
      <c r="D6845" s="132">
        <v>1.05</v>
      </c>
    </row>
    <row r="6846" spans="1:4" x14ac:dyDescent="0.25">
      <c r="A6846" s="131">
        <v>99813</v>
      </c>
      <c r="B6846" s="131" t="s">
        <v>5387</v>
      </c>
      <c r="C6846" s="131" t="s">
        <v>2</v>
      </c>
      <c r="D6846" s="132">
        <v>0.93</v>
      </c>
    </row>
    <row r="6847" spans="1:4" x14ac:dyDescent="0.25">
      <c r="A6847" s="131">
        <v>99814</v>
      </c>
      <c r="B6847" s="131" t="s">
        <v>1466</v>
      </c>
      <c r="C6847" s="131" t="s">
        <v>2</v>
      </c>
      <c r="D6847" s="132">
        <v>1.8</v>
      </c>
    </row>
    <row r="6848" spans="1:4" x14ac:dyDescent="0.25">
      <c r="A6848" s="131">
        <v>99815</v>
      </c>
      <c r="B6848" s="131" t="s">
        <v>5388</v>
      </c>
      <c r="C6848" s="131" t="s">
        <v>15645</v>
      </c>
      <c r="D6848" s="132">
        <v>9.2200000000000006</v>
      </c>
    </row>
    <row r="6849" spans="1:4" x14ac:dyDescent="0.25">
      <c r="A6849" s="131">
        <v>99816</v>
      </c>
      <c r="B6849" s="131" t="s">
        <v>5389</v>
      </c>
      <c r="C6849" s="131" t="s">
        <v>15645</v>
      </c>
      <c r="D6849" s="132">
        <v>9.7200000000000006</v>
      </c>
    </row>
    <row r="6850" spans="1:4" x14ac:dyDescent="0.25">
      <c r="A6850" s="131">
        <v>99817</v>
      </c>
      <c r="B6850" s="131" t="s">
        <v>5390</v>
      </c>
      <c r="C6850" s="131" t="s">
        <v>15645</v>
      </c>
      <c r="D6850" s="132">
        <v>6.25</v>
      </c>
    </row>
    <row r="6851" spans="1:4" x14ac:dyDescent="0.25">
      <c r="A6851" s="131">
        <v>99818</v>
      </c>
      <c r="B6851" s="131" t="s">
        <v>5391</v>
      </c>
      <c r="C6851" s="131" t="s">
        <v>15645</v>
      </c>
      <c r="D6851" s="132">
        <v>6.25</v>
      </c>
    </row>
    <row r="6852" spans="1:4" x14ac:dyDescent="0.25">
      <c r="A6852" s="131">
        <v>99819</v>
      </c>
      <c r="B6852" s="131" t="s">
        <v>5392</v>
      </c>
      <c r="C6852" s="131" t="s">
        <v>2</v>
      </c>
      <c r="D6852" s="132">
        <v>15.75</v>
      </c>
    </row>
    <row r="6853" spans="1:4" x14ac:dyDescent="0.25">
      <c r="A6853" s="131">
        <v>99820</v>
      </c>
      <c r="B6853" s="131" t="s">
        <v>5393</v>
      </c>
      <c r="C6853" s="131" t="s">
        <v>2</v>
      </c>
      <c r="D6853" s="132">
        <v>2.08</v>
      </c>
    </row>
    <row r="6854" spans="1:4" x14ac:dyDescent="0.25">
      <c r="A6854" s="131">
        <v>99821</v>
      </c>
      <c r="B6854" s="131" t="s">
        <v>5394</v>
      </c>
      <c r="C6854" s="131" t="s">
        <v>2</v>
      </c>
      <c r="D6854" s="132">
        <v>3.27</v>
      </c>
    </row>
    <row r="6855" spans="1:4" x14ac:dyDescent="0.25">
      <c r="A6855" s="131">
        <v>99822</v>
      </c>
      <c r="B6855" s="131" t="s">
        <v>2286</v>
      </c>
      <c r="C6855" s="131" t="s">
        <v>2</v>
      </c>
      <c r="D6855" s="132">
        <v>0.93</v>
      </c>
    </row>
    <row r="6856" spans="1:4" x14ac:dyDescent="0.25">
      <c r="A6856" s="131">
        <v>99823</v>
      </c>
      <c r="B6856" s="131" t="s">
        <v>5395</v>
      </c>
      <c r="C6856" s="131" t="s">
        <v>2</v>
      </c>
      <c r="D6856" s="132">
        <v>2.4</v>
      </c>
    </row>
    <row r="6857" spans="1:4" x14ac:dyDescent="0.25">
      <c r="A6857" s="131">
        <v>99824</v>
      </c>
      <c r="B6857" s="131" t="s">
        <v>5396</v>
      </c>
      <c r="C6857" s="131" t="s">
        <v>2</v>
      </c>
      <c r="D6857" s="132">
        <v>2.56</v>
      </c>
    </row>
    <row r="6858" spans="1:4" x14ac:dyDescent="0.25">
      <c r="A6858" s="131">
        <v>99825</v>
      </c>
      <c r="B6858" s="131" t="s">
        <v>5397</v>
      </c>
      <c r="C6858" s="131" t="s">
        <v>2</v>
      </c>
      <c r="D6858" s="132">
        <v>3.75</v>
      </c>
    </row>
    <row r="6859" spans="1:4" x14ac:dyDescent="0.25">
      <c r="A6859" s="131">
        <v>99826</v>
      </c>
      <c r="B6859" s="131" t="s">
        <v>2287</v>
      </c>
      <c r="C6859" s="131" t="s">
        <v>2</v>
      </c>
      <c r="D6859" s="132">
        <v>1.43</v>
      </c>
    </row>
    <row r="6860" spans="1:4" x14ac:dyDescent="0.25">
      <c r="A6860" s="131">
        <v>97010</v>
      </c>
      <c r="B6860" s="131" t="s">
        <v>2288</v>
      </c>
      <c r="C6860" s="131" t="s">
        <v>3</v>
      </c>
      <c r="D6860" s="132">
        <v>87.36</v>
      </c>
    </row>
    <row r="6861" spans="1:4" x14ac:dyDescent="0.25">
      <c r="A6861" s="131">
        <v>97011</v>
      </c>
      <c r="B6861" s="131" t="s">
        <v>2289</v>
      </c>
      <c r="C6861" s="131" t="s">
        <v>3</v>
      </c>
      <c r="D6861" s="132">
        <v>65.2</v>
      </c>
    </row>
    <row r="6862" spans="1:4" x14ac:dyDescent="0.25">
      <c r="A6862" s="131">
        <v>97012</v>
      </c>
      <c r="B6862" s="131" t="s">
        <v>2290</v>
      </c>
      <c r="C6862" s="131" t="s">
        <v>3</v>
      </c>
      <c r="D6862" s="132">
        <v>54.14</v>
      </c>
    </row>
    <row r="6863" spans="1:4" x14ac:dyDescent="0.25">
      <c r="A6863" s="131">
        <v>97013</v>
      </c>
      <c r="B6863" s="131" t="s">
        <v>2291</v>
      </c>
      <c r="C6863" s="131" t="s">
        <v>3</v>
      </c>
      <c r="D6863" s="132">
        <v>109.42</v>
      </c>
    </row>
    <row r="6864" spans="1:4" x14ac:dyDescent="0.25">
      <c r="A6864" s="131">
        <v>97014</v>
      </c>
      <c r="B6864" s="131" t="s">
        <v>2292</v>
      </c>
      <c r="C6864" s="131" t="s">
        <v>3</v>
      </c>
      <c r="D6864" s="132">
        <v>80.150000000000006</v>
      </c>
    </row>
    <row r="6865" spans="1:4" x14ac:dyDescent="0.25">
      <c r="A6865" s="131">
        <v>97015</v>
      </c>
      <c r="B6865" s="131" t="s">
        <v>2293</v>
      </c>
      <c r="C6865" s="131" t="s">
        <v>3</v>
      </c>
      <c r="D6865" s="132">
        <v>65.349999999999994</v>
      </c>
    </row>
    <row r="6866" spans="1:4" x14ac:dyDescent="0.25">
      <c r="A6866" s="131">
        <v>97016</v>
      </c>
      <c r="B6866" s="131" t="s">
        <v>2294</v>
      </c>
      <c r="C6866" s="131" t="s">
        <v>3</v>
      </c>
      <c r="D6866" s="132">
        <v>79.34</v>
      </c>
    </row>
    <row r="6867" spans="1:4" x14ac:dyDescent="0.25">
      <c r="A6867" s="131">
        <v>97017</v>
      </c>
      <c r="B6867" s="131" t="s">
        <v>2295</v>
      </c>
      <c r="C6867" s="131" t="s">
        <v>3</v>
      </c>
      <c r="D6867" s="132">
        <v>58.23</v>
      </c>
    </row>
    <row r="6868" spans="1:4" x14ac:dyDescent="0.25">
      <c r="A6868" s="131">
        <v>97018</v>
      </c>
      <c r="B6868" s="131" t="s">
        <v>2296</v>
      </c>
      <c r="C6868" s="131" t="s">
        <v>3</v>
      </c>
      <c r="D6868" s="132">
        <v>47.29</v>
      </c>
    </row>
    <row r="6869" spans="1:4" x14ac:dyDescent="0.25">
      <c r="A6869" s="131">
        <v>97031</v>
      </c>
      <c r="B6869" s="131" t="s">
        <v>2297</v>
      </c>
      <c r="C6869" s="131" t="s">
        <v>3</v>
      </c>
      <c r="D6869" s="132">
        <v>119.69</v>
      </c>
    </row>
    <row r="6870" spans="1:4" x14ac:dyDescent="0.25">
      <c r="A6870" s="131">
        <v>97032</v>
      </c>
      <c r="B6870" s="131" t="s">
        <v>2298</v>
      </c>
      <c r="C6870" s="131" t="s">
        <v>3</v>
      </c>
      <c r="D6870" s="132">
        <v>71.12</v>
      </c>
    </row>
    <row r="6871" spans="1:4" x14ac:dyDescent="0.25">
      <c r="A6871" s="131">
        <v>97033</v>
      </c>
      <c r="B6871" s="131" t="s">
        <v>2299</v>
      </c>
      <c r="C6871" s="131" t="s">
        <v>3</v>
      </c>
      <c r="D6871" s="132">
        <v>147.13999999999999</v>
      </c>
    </row>
    <row r="6872" spans="1:4" x14ac:dyDescent="0.25">
      <c r="A6872" s="131">
        <v>97034</v>
      </c>
      <c r="B6872" s="131" t="s">
        <v>2300</v>
      </c>
      <c r="C6872" s="131" t="s">
        <v>3</v>
      </c>
      <c r="D6872" s="132">
        <v>83.63</v>
      </c>
    </row>
    <row r="6873" spans="1:4" x14ac:dyDescent="0.25">
      <c r="A6873" s="131">
        <v>97039</v>
      </c>
      <c r="B6873" s="131" t="s">
        <v>2301</v>
      </c>
      <c r="C6873" s="131" t="s">
        <v>2</v>
      </c>
      <c r="D6873" s="132">
        <v>48.25</v>
      </c>
    </row>
    <row r="6874" spans="1:4" x14ac:dyDescent="0.25">
      <c r="A6874" s="131">
        <v>97040</v>
      </c>
      <c r="B6874" s="131" t="s">
        <v>2302</v>
      </c>
      <c r="C6874" s="131" t="s">
        <v>2</v>
      </c>
      <c r="D6874" s="132">
        <v>17.579999999999998</v>
      </c>
    </row>
    <row r="6875" spans="1:4" x14ac:dyDescent="0.25">
      <c r="A6875" s="131">
        <v>97041</v>
      </c>
      <c r="B6875" s="131" t="s">
        <v>2303</v>
      </c>
      <c r="C6875" s="131" t="s">
        <v>2</v>
      </c>
      <c r="D6875" s="132">
        <v>364.51</v>
      </c>
    </row>
    <row r="6876" spans="1:4" x14ac:dyDescent="0.25">
      <c r="A6876" s="131">
        <v>97046</v>
      </c>
      <c r="B6876" s="131" t="s">
        <v>2304</v>
      </c>
      <c r="C6876" s="131" t="s">
        <v>2</v>
      </c>
      <c r="D6876" s="132">
        <v>0.36</v>
      </c>
    </row>
    <row r="6877" spans="1:4" x14ac:dyDescent="0.25">
      <c r="A6877" s="131">
        <v>97047</v>
      </c>
      <c r="B6877" s="131" t="s">
        <v>2305</v>
      </c>
      <c r="C6877" s="131" t="s">
        <v>2</v>
      </c>
      <c r="D6877" s="132">
        <v>0.14000000000000001</v>
      </c>
    </row>
    <row r="6878" spans="1:4" x14ac:dyDescent="0.25">
      <c r="A6878" s="131">
        <v>97048</v>
      </c>
      <c r="B6878" s="131" t="s">
        <v>2306</v>
      </c>
      <c r="C6878" s="131" t="s">
        <v>2</v>
      </c>
      <c r="D6878" s="132">
        <v>0.1</v>
      </c>
    </row>
    <row r="6879" spans="1:4" x14ac:dyDescent="0.25">
      <c r="A6879" s="131">
        <v>97054</v>
      </c>
      <c r="B6879" s="131" t="s">
        <v>3552</v>
      </c>
      <c r="C6879" s="131" t="s">
        <v>15645</v>
      </c>
      <c r="D6879" s="132">
        <v>27.95</v>
      </c>
    </row>
    <row r="6880" spans="1:4" x14ac:dyDescent="0.25">
      <c r="A6880" s="131">
        <v>97062</v>
      </c>
      <c r="B6880" s="131" t="s">
        <v>2307</v>
      </c>
      <c r="C6880" s="131" t="s">
        <v>2</v>
      </c>
      <c r="D6880" s="132">
        <v>7.12</v>
      </c>
    </row>
    <row r="6881" spans="1:4" x14ac:dyDescent="0.25">
      <c r="A6881" s="131">
        <v>97063</v>
      </c>
      <c r="B6881" s="131" t="s">
        <v>2308</v>
      </c>
      <c r="C6881" s="131" t="s">
        <v>2</v>
      </c>
      <c r="D6881" s="132">
        <v>10.29</v>
      </c>
    </row>
    <row r="6882" spans="1:4" x14ac:dyDescent="0.25">
      <c r="A6882" s="131">
        <v>97064</v>
      </c>
      <c r="B6882" s="131" t="s">
        <v>2309</v>
      </c>
      <c r="C6882" s="131" t="s">
        <v>3</v>
      </c>
      <c r="D6882" s="132">
        <v>18.91</v>
      </c>
    </row>
    <row r="6883" spans="1:4" x14ac:dyDescent="0.25">
      <c r="A6883" s="131">
        <v>97065</v>
      </c>
      <c r="B6883" s="131" t="s">
        <v>2310</v>
      </c>
      <c r="C6883" s="131" t="s">
        <v>39</v>
      </c>
      <c r="D6883" s="132">
        <v>6.49</v>
      </c>
    </row>
    <row r="6884" spans="1:4" x14ac:dyDescent="0.25">
      <c r="A6884" s="131">
        <v>97066</v>
      </c>
      <c r="B6884" s="131" t="s">
        <v>2311</v>
      </c>
      <c r="C6884" s="131" t="s">
        <v>2</v>
      </c>
      <c r="D6884" s="132">
        <v>99.33</v>
      </c>
    </row>
    <row r="6885" spans="1:4" x14ac:dyDescent="0.25">
      <c r="A6885" s="131">
        <v>97067</v>
      </c>
      <c r="B6885" s="131" t="s">
        <v>2312</v>
      </c>
      <c r="C6885" s="131" t="s">
        <v>3</v>
      </c>
      <c r="D6885" s="132">
        <v>908.86</v>
      </c>
    </row>
    <row r="6886" spans="1:4" x14ac:dyDescent="0.25">
      <c r="A6886" s="131">
        <v>97621</v>
      </c>
      <c r="B6886" s="131" t="s">
        <v>29478</v>
      </c>
      <c r="C6886" s="131" t="s">
        <v>39</v>
      </c>
      <c r="D6886" s="132">
        <v>109.51</v>
      </c>
    </row>
    <row r="6887" spans="1:4" x14ac:dyDescent="0.25">
      <c r="A6887" s="131">
        <v>97622</v>
      </c>
      <c r="B6887" s="131" t="s">
        <v>29479</v>
      </c>
      <c r="C6887" s="131" t="s">
        <v>39</v>
      </c>
      <c r="D6887" s="132">
        <v>53.37</v>
      </c>
    </row>
    <row r="6888" spans="1:4" x14ac:dyDescent="0.25">
      <c r="A6888" s="131">
        <v>97623</v>
      </c>
      <c r="B6888" s="131" t="s">
        <v>29480</v>
      </c>
      <c r="C6888" s="131" t="s">
        <v>39</v>
      </c>
      <c r="D6888" s="132">
        <v>163.49</v>
      </c>
    </row>
    <row r="6889" spans="1:4" x14ac:dyDescent="0.25">
      <c r="A6889" s="131">
        <v>97624</v>
      </c>
      <c r="B6889" s="131" t="s">
        <v>29481</v>
      </c>
      <c r="C6889" s="131" t="s">
        <v>39</v>
      </c>
      <c r="D6889" s="132">
        <v>100.34</v>
      </c>
    </row>
    <row r="6890" spans="1:4" x14ac:dyDescent="0.25">
      <c r="A6890" s="131">
        <v>97625</v>
      </c>
      <c r="B6890" s="131" t="s">
        <v>29482</v>
      </c>
      <c r="C6890" s="131" t="s">
        <v>39</v>
      </c>
      <c r="D6890" s="132">
        <v>64.16</v>
      </c>
    </row>
    <row r="6891" spans="1:4" x14ac:dyDescent="0.25">
      <c r="A6891" s="131">
        <v>97626</v>
      </c>
      <c r="B6891" s="131" t="s">
        <v>29483</v>
      </c>
      <c r="C6891" s="131" t="s">
        <v>39</v>
      </c>
      <c r="D6891" s="132">
        <v>536.37</v>
      </c>
    </row>
    <row r="6892" spans="1:4" x14ac:dyDescent="0.25">
      <c r="A6892" s="131">
        <v>97627</v>
      </c>
      <c r="B6892" s="131" t="s">
        <v>29484</v>
      </c>
      <c r="C6892" s="131" t="s">
        <v>39</v>
      </c>
      <c r="D6892" s="132">
        <v>183.61</v>
      </c>
    </row>
    <row r="6893" spans="1:4" x14ac:dyDescent="0.25">
      <c r="A6893" s="131">
        <v>97628</v>
      </c>
      <c r="B6893" s="131" t="s">
        <v>29485</v>
      </c>
      <c r="C6893" s="131" t="s">
        <v>39</v>
      </c>
      <c r="D6893" s="132">
        <v>249.81</v>
      </c>
    </row>
    <row r="6894" spans="1:4" x14ac:dyDescent="0.25">
      <c r="A6894" s="131">
        <v>97629</v>
      </c>
      <c r="B6894" s="131" t="s">
        <v>29486</v>
      </c>
      <c r="C6894" s="131" t="s">
        <v>39</v>
      </c>
      <c r="D6894" s="132">
        <v>85.51</v>
      </c>
    </row>
    <row r="6895" spans="1:4" x14ac:dyDescent="0.25">
      <c r="A6895" s="131">
        <v>97631</v>
      </c>
      <c r="B6895" s="131" t="s">
        <v>29487</v>
      </c>
      <c r="C6895" s="131" t="s">
        <v>2</v>
      </c>
      <c r="D6895" s="132">
        <v>10.83</v>
      </c>
    </row>
    <row r="6896" spans="1:4" x14ac:dyDescent="0.25">
      <c r="A6896" s="131">
        <v>97632</v>
      </c>
      <c r="B6896" s="131" t="s">
        <v>29488</v>
      </c>
      <c r="C6896" s="131" t="s">
        <v>3</v>
      </c>
      <c r="D6896" s="132">
        <v>2.52</v>
      </c>
    </row>
    <row r="6897" spans="1:4" x14ac:dyDescent="0.25">
      <c r="A6897" s="131">
        <v>97633</v>
      </c>
      <c r="B6897" s="131" t="s">
        <v>29489</v>
      </c>
      <c r="C6897" s="131" t="s">
        <v>2</v>
      </c>
      <c r="D6897" s="132">
        <v>22.03</v>
      </c>
    </row>
    <row r="6898" spans="1:4" x14ac:dyDescent="0.25">
      <c r="A6898" s="131">
        <v>97634</v>
      </c>
      <c r="B6898" s="131" t="s">
        <v>29490</v>
      </c>
      <c r="C6898" s="131" t="s">
        <v>2</v>
      </c>
      <c r="D6898" s="132">
        <v>6.77</v>
      </c>
    </row>
    <row r="6899" spans="1:4" x14ac:dyDescent="0.25">
      <c r="A6899" s="131">
        <v>97635</v>
      </c>
      <c r="B6899" s="131" t="s">
        <v>29491</v>
      </c>
      <c r="C6899" s="131" t="s">
        <v>2</v>
      </c>
      <c r="D6899" s="132">
        <v>14.27</v>
      </c>
    </row>
    <row r="6900" spans="1:4" x14ac:dyDescent="0.25">
      <c r="A6900" s="131">
        <v>97636</v>
      </c>
      <c r="B6900" s="131" t="s">
        <v>29492</v>
      </c>
      <c r="C6900" s="131" t="s">
        <v>2</v>
      </c>
      <c r="D6900" s="132">
        <v>23.47</v>
      </c>
    </row>
    <row r="6901" spans="1:4" x14ac:dyDescent="0.25">
      <c r="A6901" s="131">
        <v>97637</v>
      </c>
      <c r="B6901" s="131" t="s">
        <v>29493</v>
      </c>
      <c r="C6901" s="131" t="s">
        <v>2</v>
      </c>
      <c r="D6901" s="132">
        <v>2.7</v>
      </c>
    </row>
    <row r="6902" spans="1:4" x14ac:dyDescent="0.25">
      <c r="A6902" s="131">
        <v>97638</v>
      </c>
      <c r="B6902" s="131" t="s">
        <v>29494</v>
      </c>
      <c r="C6902" s="131" t="s">
        <v>2</v>
      </c>
      <c r="D6902" s="132">
        <v>7.86</v>
      </c>
    </row>
    <row r="6903" spans="1:4" x14ac:dyDescent="0.25">
      <c r="A6903" s="131">
        <v>97639</v>
      </c>
      <c r="B6903" s="131" t="s">
        <v>29495</v>
      </c>
      <c r="C6903" s="131" t="s">
        <v>2</v>
      </c>
      <c r="D6903" s="132">
        <v>19.59</v>
      </c>
    </row>
    <row r="6904" spans="1:4" x14ac:dyDescent="0.25">
      <c r="A6904" s="131">
        <v>97640</v>
      </c>
      <c r="B6904" s="131" t="s">
        <v>29496</v>
      </c>
      <c r="C6904" s="131" t="s">
        <v>2</v>
      </c>
      <c r="D6904" s="132">
        <v>1.84</v>
      </c>
    </row>
    <row r="6905" spans="1:4" x14ac:dyDescent="0.25">
      <c r="A6905" s="131">
        <v>97641</v>
      </c>
      <c r="B6905" s="131" t="s">
        <v>29497</v>
      </c>
      <c r="C6905" s="131" t="s">
        <v>2</v>
      </c>
      <c r="D6905" s="132">
        <v>2.81</v>
      </c>
    </row>
    <row r="6906" spans="1:4" x14ac:dyDescent="0.25">
      <c r="A6906" s="131">
        <v>97642</v>
      </c>
      <c r="B6906" s="131" t="s">
        <v>29498</v>
      </c>
      <c r="C6906" s="131" t="s">
        <v>2</v>
      </c>
      <c r="D6906" s="132">
        <v>2.62</v>
      </c>
    </row>
    <row r="6907" spans="1:4" x14ac:dyDescent="0.25">
      <c r="A6907" s="131">
        <v>97643</v>
      </c>
      <c r="B6907" s="131" t="s">
        <v>29499</v>
      </c>
      <c r="C6907" s="131" t="s">
        <v>2</v>
      </c>
      <c r="D6907" s="132">
        <v>24.01</v>
      </c>
    </row>
    <row r="6908" spans="1:4" x14ac:dyDescent="0.25">
      <c r="A6908" s="131">
        <v>97644</v>
      </c>
      <c r="B6908" s="131" t="s">
        <v>29500</v>
      </c>
      <c r="C6908" s="131" t="s">
        <v>2</v>
      </c>
      <c r="D6908" s="132">
        <v>9.07</v>
      </c>
    </row>
    <row r="6909" spans="1:4" x14ac:dyDescent="0.25">
      <c r="A6909" s="131">
        <v>97645</v>
      </c>
      <c r="B6909" s="131" t="s">
        <v>29501</v>
      </c>
      <c r="C6909" s="131" t="s">
        <v>2</v>
      </c>
      <c r="D6909" s="132">
        <v>23.42</v>
      </c>
    </row>
    <row r="6910" spans="1:4" x14ac:dyDescent="0.25">
      <c r="A6910" s="131">
        <v>97647</v>
      </c>
      <c r="B6910" s="131" t="s">
        <v>29502</v>
      </c>
      <c r="C6910" s="131" t="s">
        <v>2</v>
      </c>
      <c r="D6910" s="132">
        <v>3.37</v>
      </c>
    </row>
    <row r="6911" spans="1:4" x14ac:dyDescent="0.25">
      <c r="A6911" s="131">
        <v>97648</v>
      </c>
      <c r="B6911" s="131" t="s">
        <v>29503</v>
      </c>
      <c r="C6911" s="131" t="s">
        <v>2</v>
      </c>
      <c r="D6911" s="132">
        <v>1.94</v>
      </c>
    </row>
    <row r="6912" spans="1:4" x14ac:dyDescent="0.25">
      <c r="A6912" s="131">
        <v>97649</v>
      </c>
      <c r="B6912" s="131" t="s">
        <v>29504</v>
      </c>
      <c r="C6912" s="131" t="s">
        <v>2</v>
      </c>
      <c r="D6912" s="132">
        <v>4.32</v>
      </c>
    </row>
    <row r="6913" spans="1:4" x14ac:dyDescent="0.25">
      <c r="A6913" s="131">
        <v>97650</v>
      </c>
      <c r="B6913" s="131" t="s">
        <v>29505</v>
      </c>
      <c r="C6913" s="131" t="s">
        <v>2</v>
      </c>
      <c r="D6913" s="132">
        <v>7.27</v>
      </c>
    </row>
    <row r="6914" spans="1:4" x14ac:dyDescent="0.25">
      <c r="A6914" s="131">
        <v>97651</v>
      </c>
      <c r="B6914" s="131" t="s">
        <v>29506</v>
      </c>
      <c r="C6914" s="131" t="s">
        <v>15645</v>
      </c>
      <c r="D6914" s="132">
        <v>79.3</v>
      </c>
    </row>
    <row r="6915" spans="1:4" x14ac:dyDescent="0.25">
      <c r="A6915" s="131">
        <v>97652</v>
      </c>
      <c r="B6915" s="131" t="s">
        <v>29507</v>
      </c>
      <c r="C6915" s="131" t="s">
        <v>15645</v>
      </c>
      <c r="D6915" s="132">
        <v>179.79</v>
      </c>
    </row>
    <row r="6916" spans="1:4" x14ac:dyDescent="0.25">
      <c r="A6916" s="131">
        <v>97653</v>
      </c>
      <c r="B6916" s="131" t="s">
        <v>29508</v>
      </c>
      <c r="C6916" s="131" t="s">
        <v>15645</v>
      </c>
      <c r="D6916" s="132">
        <v>141.28</v>
      </c>
    </row>
    <row r="6917" spans="1:4" x14ac:dyDescent="0.25">
      <c r="A6917" s="131">
        <v>97654</v>
      </c>
      <c r="B6917" s="131" t="s">
        <v>29509</v>
      </c>
      <c r="C6917" s="131" t="s">
        <v>15645</v>
      </c>
      <c r="D6917" s="132">
        <v>174.16</v>
      </c>
    </row>
    <row r="6918" spans="1:4" x14ac:dyDescent="0.25">
      <c r="A6918" s="131">
        <v>97655</v>
      </c>
      <c r="B6918" s="131" t="s">
        <v>29510</v>
      </c>
      <c r="C6918" s="131" t="s">
        <v>2</v>
      </c>
      <c r="D6918" s="132">
        <v>33.840000000000003</v>
      </c>
    </row>
    <row r="6919" spans="1:4" x14ac:dyDescent="0.25">
      <c r="A6919" s="131">
        <v>97656</v>
      </c>
      <c r="B6919" s="131" t="s">
        <v>29511</v>
      </c>
      <c r="C6919" s="131" t="s">
        <v>15645</v>
      </c>
      <c r="D6919" s="132">
        <v>309.57</v>
      </c>
    </row>
    <row r="6920" spans="1:4" x14ac:dyDescent="0.25">
      <c r="A6920" s="131">
        <v>97657</v>
      </c>
      <c r="B6920" s="131" t="s">
        <v>29512</v>
      </c>
      <c r="C6920" s="131" t="s">
        <v>15645</v>
      </c>
      <c r="D6920" s="132">
        <v>613.6</v>
      </c>
    </row>
    <row r="6921" spans="1:4" x14ac:dyDescent="0.25">
      <c r="A6921" s="131">
        <v>97658</v>
      </c>
      <c r="B6921" s="131" t="s">
        <v>29513</v>
      </c>
      <c r="C6921" s="131" t="s">
        <v>15645</v>
      </c>
      <c r="D6921" s="132">
        <v>213.97</v>
      </c>
    </row>
    <row r="6922" spans="1:4" x14ac:dyDescent="0.25">
      <c r="A6922" s="131">
        <v>97659</v>
      </c>
      <c r="B6922" s="131" t="s">
        <v>29514</v>
      </c>
      <c r="C6922" s="131" t="s">
        <v>15645</v>
      </c>
      <c r="D6922" s="132">
        <v>293.45</v>
      </c>
    </row>
    <row r="6923" spans="1:4" x14ac:dyDescent="0.25">
      <c r="A6923" s="131">
        <v>97660</v>
      </c>
      <c r="B6923" s="131" t="s">
        <v>29515</v>
      </c>
      <c r="C6923" s="131" t="s">
        <v>15645</v>
      </c>
      <c r="D6923" s="132">
        <v>0.62</v>
      </c>
    </row>
    <row r="6924" spans="1:4" x14ac:dyDescent="0.25">
      <c r="A6924" s="131">
        <v>97661</v>
      </c>
      <c r="B6924" s="131" t="s">
        <v>29516</v>
      </c>
      <c r="C6924" s="131" t="s">
        <v>3</v>
      </c>
      <c r="D6924" s="132">
        <v>0.67</v>
      </c>
    </row>
    <row r="6925" spans="1:4" x14ac:dyDescent="0.25">
      <c r="A6925" s="131">
        <v>97662</v>
      </c>
      <c r="B6925" s="131" t="s">
        <v>29517</v>
      </c>
      <c r="C6925" s="131" t="s">
        <v>3</v>
      </c>
      <c r="D6925" s="132">
        <v>0.48</v>
      </c>
    </row>
    <row r="6926" spans="1:4" x14ac:dyDescent="0.25">
      <c r="A6926" s="131">
        <v>97663</v>
      </c>
      <c r="B6926" s="131" t="s">
        <v>29518</v>
      </c>
      <c r="C6926" s="131" t="s">
        <v>15645</v>
      </c>
      <c r="D6926" s="132">
        <v>11.97</v>
      </c>
    </row>
    <row r="6927" spans="1:4" x14ac:dyDescent="0.25">
      <c r="A6927" s="131">
        <v>97664</v>
      </c>
      <c r="B6927" s="131" t="s">
        <v>29519</v>
      </c>
      <c r="C6927" s="131" t="s">
        <v>15645</v>
      </c>
      <c r="D6927" s="132">
        <v>1.49</v>
      </c>
    </row>
    <row r="6928" spans="1:4" x14ac:dyDescent="0.25">
      <c r="A6928" s="131">
        <v>97665</v>
      </c>
      <c r="B6928" s="131" t="s">
        <v>29520</v>
      </c>
      <c r="C6928" s="131" t="s">
        <v>15645</v>
      </c>
      <c r="D6928" s="132">
        <v>1.71</v>
      </c>
    </row>
    <row r="6929" spans="1:4" x14ac:dyDescent="0.25">
      <c r="A6929" s="131">
        <v>97666</v>
      </c>
      <c r="B6929" s="131" t="s">
        <v>29521</v>
      </c>
      <c r="C6929" s="131" t="s">
        <v>15645</v>
      </c>
      <c r="D6929" s="132">
        <v>8.73</v>
      </c>
    </row>
    <row r="6930" spans="1:4" x14ac:dyDescent="0.25">
      <c r="A6930" s="131">
        <v>104789</v>
      </c>
      <c r="B6930" s="131" t="s">
        <v>29522</v>
      </c>
      <c r="C6930" s="131" t="s">
        <v>39</v>
      </c>
      <c r="D6930" s="132">
        <v>187.83</v>
      </c>
    </row>
    <row r="6931" spans="1:4" x14ac:dyDescent="0.25">
      <c r="A6931" s="131">
        <v>104790</v>
      </c>
      <c r="B6931" s="131" t="s">
        <v>29523</v>
      </c>
      <c r="C6931" s="131" t="s">
        <v>39</v>
      </c>
      <c r="D6931" s="132">
        <v>108.99</v>
      </c>
    </row>
    <row r="6932" spans="1:4" x14ac:dyDescent="0.25">
      <c r="A6932" s="131">
        <v>104791</v>
      </c>
      <c r="B6932" s="131" t="s">
        <v>29524</v>
      </c>
      <c r="C6932" s="131" t="s">
        <v>2</v>
      </c>
      <c r="D6932" s="132">
        <v>6.03</v>
      </c>
    </row>
    <row r="6933" spans="1:4" x14ac:dyDescent="0.25">
      <c r="A6933" s="131">
        <v>104792</v>
      </c>
      <c r="B6933" s="131" t="s">
        <v>29525</v>
      </c>
      <c r="C6933" s="131" t="s">
        <v>3</v>
      </c>
      <c r="D6933" s="132">
        <v>0.37</v>
      </c>
    </row>
    <row r="6934" spans="1:4" x14ac:dyDescent="0.25">
      <c r="A6934" s="131">
        <v>104793</v>
      </c>
      <c r="B6934" s="131" t="s">
        <v>29526</v>
      </c>
      <c r="C6934" s="131" t="s">
        <v>3</v>
      </c>
      <c r="D6934" s="132">
        <v>0.52</v>
      </c>
    </row>
    <row r="6935" spans="1:4" x14ac:dyDescent="0.25">
      <c r="A6935" s="131">
        <v>104794</v>
      </c>
      <c r="B6935" s="131" t="s">
        <v>29527</v>
      </c>
      <c r="C6935" s="131" t="s">
        <v>3</v>
      </c>
      <c r="D6935" s="132">
        <v>0.92</v>
      </c>
    </row>
    <row r="6936" spans="1:4" x14ac:dyDescent="0.25">
      <c r="A6936" s="131">
        <v>104795</v>
      </c>
      <c r="B6936" s="131" t="s">
        <v>29528</v>
      </c>
      <c r="C6936" s="131" t="s">
        <v>3</v>
      </c>
      <c r="D6936" s="132">
        <v>1.28</v>
      </c>
    </row>
    <row r="6937" spans="1:4" x14ac:dyDescent="0.25">
      <c r="A6937" s="131">
        <v>104796</v>
      </c>
      <c r="B6937" s="131" t="s">
        <v>29529</v>
      </c>
      <c r="C6937" s="131" t="s">
        <v>3</v>
      </c>
      <c r="D6937" s="132">
        <v>13.85</v>
      </c>
    </row>
    <row r="6938" spans="1:4" x14ac:dyDescent="0.25">
      <c r="A6938" s="131">
        <v>104797</v>
      </c>
      <c r="B6938" s="131" t="s">
        <v>29530</v>
      </c>
      <c r="C6938" s="131" t="s">
        <v>3</v>
      </c>
      <c r="D6938" s="132">
        <v>17.329999999999998</v>
      </c>
    </row>
    <row r="6939" spans="1:4" x14ac:dyDescent="0.25">
      <c r="A6939" s="131">
        <v>104798</v>
      </c>
      <c r="B6939" s="131" t="s">
        <v>29531</v>
      </c>
      <c r="C6939" s="131" t="s">
        <v>15645</v>
      </c>
      <c r="D6939" s="132">
        <v>12.91</v>
      </c>
    </row>
    <row r="6940" spans="1:4" x14ac:dyDescent="0.25">
      <c r="A6940" s="131">
        <v>104799</v>
      </c>
      <c r="B6940" s="131" t="s">
        <v>29532</v>
      </c>
      <c r="C6940" s="131" t="s">
        <v>2</v>
      </c>
      <c r="D6940" s="132">
        <v>10.14</v>
      </c>
    </row>
    <row r="6941" spans="1:4" x14ac:dyDescent="0.25">
      <c r="A6941" s="131">
        <v>104800</v>
      </c>
      <c r="B6941" s="131" t="s">
        <v>29533</v>
      </c>
      <c r="C6941" s="131" t="s">
        <v>3</v>
      </c>
      <c r="D6941" s="132">
        <v>9.01</v>
      </c>
    </row>
    <row r="6942" spans="1:4" x14ac:dyDescent="0.25">
      <c r="A6942" s="131">
        <v>104801</v>
      </c>
      <c r="B6942" s="131" t="s">
        <v>29534</v>
      </c>
      <c r="C6942" s="131" t="s">
        <v>2</v>
      </c>
      <c r="D6942" s="132">
        <v>13.67</v>
      </c>
    </row>
    <row r="6943" spans="1:4" x14ac:dyDescent="0.25">
      <c r="A6943" s="131">
        <v>104802</v>
      </c>
      <c r="B6943" s="131" t="s">
        <v>29535</v>
      </c>
      <c r="C6943" s="131" t="s">
        <v>2</v>
      </c>
      <c r="D6943" s="132">
        <v>9.09</v>
      </c>
    </row>
    <row r="6944" spans="1:4" x14ac:dyDescent="0.25">
      <c r="A6944" s="131">
        <v>104803</v>
      </c>
      <c r="B6944" s="131" t="s">
        <v>29536</v>
      </c>
      <c r="C6944" s="131" t="s">
        <v>3</v>
      </c>
      <c r="D6944" s="132">
        <v>4.4000000000000004</v>
      </c>
    </row>
    <row r="6945" spans="1:4" x14ac:dyDescent="0.25">
      <c r="A6945" s="131">
        <v>95967</v>
      </c>
      <c r="B6945" s="131" t="s">
        <v>1216</v>
      </c>
      <c r="C6945" s="131" t="s">
        <v>8</v>
      </c>
      <c r="D6945" s="132">
        <v>163.86</v>
      </c>
    </row>
    <row r="6946" spans="1:4" x14ac:dyDescent="0.25">
      <c r="A6946" s="131">
        <v>99058</v>
      </c>
      <c r="B6946" s="131" t="s">
        <v>2313</v>
      </c>
      <c r="C6946" s="131" t="s">
        <v>15645</v>
      </c>
      <c r="D6946" s="132">
        <v>13.39</v>
      </c>
    </row>
    <row r="6947" spans="1:4" x14ac:dyDescent="0.25">
      <c r="A6947" s="131">
        <v>99059</v>
      </c>
      <c r="B6947" s="131" t="s">
        <v>2314</v>
      </c>
      <c r="C6947" s="131" t="s">
        <v>3</v>
      </c>
      <c r="D6947" s="132">
        <v>64.92</v>
      </c>
    </row>
    <row r="6948" spans="1:4" x14ac:dyDescent="0.25">
      <c r="A6948" s="131">
        <v>99060</v>
      </c>
      <c r="B6948" s="131" t="s">
        <v>3553</v>
      </c>
      <c r="C6948" s="131" t="s">
        <v>15645</v>
      </c>
      <c r="D6948" s="132">
        <v>178.6</v>
      </c>
    </row>
    <row r="6949" spans="1:4" x14ac:dyDescent="0.25">
      <c r="A6949" s="131">
        <v>99061</v>
      </c>
      <c r="B6949" s="131" t="s">
        <v>3554</v>
      </c>
      <c r="C6949" s="131" t="s">
        <v>15645</v>
      </c>
      <c r="D6949" s="132">
        <v>116</v>
      </c>
    </row>
    <row r="6950" spans="1:4" x14ac:dyDescent="0.25">
      <c r="A6950" s="131">
        <v>99062</v>
      </c>
      <c r="B6950" s="131" t="s">
        <v>2315</v>
      </c>
      <c r="C6950" s="131" t="s">
        <v>15645</v>
      </c>
      <c r="D6950" s="132">
        <v>2.48</v>
      </c>
    </row>
    <row r="6951" spans="1:4" x14ac:dyDescent="0.25">
      <c r="A6951" s="131">
        <v>99063</v>
      </c>
      <c r="B6951" s="131" t="s">
        <v>2316</v>
      </c>
      <c r="C6951" s="131" t="s">
        <v>3</v>
      </c>
      <c r="D6951" s="132">
        <v>5.8</v>
      </c>
    </row>
    <row r="6952" spans="1:4" x14ac:dyDescent="0.25">
      <c r="A6952" s="131">
        <v>99064</v>
      </c>
      <c r="B6952" s="131" t="s">
        <v>2317</v>
      </c>
      <c r="C6952" s="131" t="s">
        <v>3</v>
      </c>
      <c r="D6952" s="132">
        <v>0.66</v>
      </c>
    </row>
    <row r="6953" spans="1:4" x14ac:dyDescent="0.25">
      <c r="A6953" s="131">
        <v>93588</v>
      </c>
      <c r="B6953" s="131" t="s">
        <v>3555</v>
      </c>
      <c r="C6953" s="131" t="s">
        <v>1127</v>
      </c>
      <c r="D6953" s="132">
        <v>3.11</v>
      </c>
    </row>
    <row r="6954" spans="1:4" x14ac:dyDescent="0.25">
      <c r="A6954" s="131">
        <v>93589</v>
      </c>
      <c r="B6954" s="131" t="s">
        <v>3556</v>
      </c>
      <c r="C6954" s="131" t="s">
        <v>1127</v>
      </c>
      <c r="D6954" s="132">
        <v>2.66</v>
      </c>
    </row>
    <row r="6955" spans="1:4" x14ac:dyDescent="0.25">
      <c r="A6955" s="131">
        <v>93590</v>
      </c>
      <c r="B6955" s="131" t="s">
        <v>3557</v>
      </c>
      <c r="C6955" s="131" t="s">
        <v>1127</v>
      </c>
      <c r="D6955" s="132">
        <v>0.97</v>
      </c>
    </row>
    <row r="6956" spans="1:4" x14ac:dyDescent="0.25">
      <c r="A6956" s="131">
        <v>93591</v>
      </c>
      <c r="B6956" s="131" t="s">
        <v>3558</v>
      </c>
      <c r="C6956" s="131" t="s">
        <v>1127</v>
      </c>
      <c r="D6956" s="132">
        <v>2.76</v>
      </c>
    </row>
    <row r="6957" spans="1:4" x14ac:dyDescent="0.25">
      <c r="A6957" s="131">
        <v>93592</v>
      </c>
      <c r="B6957" s="131" t="s">
        <v>3559</v>
      </c>
      <c r="C6957" s="131" t="s">
        <v>1127</v>
      </c>
      <c r="D6957" s="132">
        <v>2.4</v>
      </c>
    </row>
    <row r="6958" spans="1:4" x14ac:dyDescent="0.25">
      <c r="A6958" s="131">
        <v>93593</v>
      </c>
      <c r="B6958" s="131" t="s">
        <v>3560</v>
      </c>
      <c r="C6958" s="131" t="s">
        <v>1127</v>
      </c>
      <c r="D6958" s="132">
        <v>0.88</v>
      </c>
    </row>
    <row r="6959" spans="1:4" x14ac:dyDescent="0.25">
      <c r="A6959" s="131">
        <v>93594</v>
      </c>
      <c r="B6959" s="131" t="s">
        <v>3561</v>
      </c>
      <c r="C6959" s="131" t="s">
        <v>1126</v>
      </c>
      <c r="D6959" s="132">
        <v>2.0699999999999998</v>
      </c>
    </row>
    <row r="6960" spans="1:4" x14ac:dyDescent="0.25">
      <c r="A6960" s="131">
        <v>93595</v>
      </c>
      <c r="B6960" s="131" t="s">
        <v>3562</v>
      </c>
      <c r="C6960" s="131" t="s">
        <v>1126</v>
      </c>
      <c r="D6960" s="132">
        <v>1.8</v>
      </c>
    </row>
    <row r="6961" spans="1:4" x14ac:dyDescent="0.25">
      <c r="A6961" s="131">
        <v>93596</v>
      </c>
      <c r="B6961" s="131" t="s">
        <v>3563</v>
      </c>
      <c r="C6961" s="131" t="s">
        <v>1126</v>
      </c>
      <c r="D6961" s="132">
        <v>0.65</v>
      </c>
    </row>
    <row r="6962" spans="1:4" x14ac:dyDescent="0.25">
      <c r="A6962" s="131">
        <v>93597</v>
      </c>
      <c r="B6962" s="131" t="s">
        <v>3564</v>
      </c>
      <c r="C6962" s="131" t="s">
        <v>1126</v>
      </c>
      <c r="D6962" s="132">
        <v>1.83</v>
      </c>
    </row>
    <row r="6963" spans="1:4" x14ac:dyDescent="0.25">
      <c r="A6963" s="131">
        <v>93598</v>
      </c>
      <c r="B6963" s="131" t="s">
        <v>3565</v>
      </c>
      <c r="C6963" s="131" t="s">
        <v>1126</v>
      </c>
      <c r="D6963" s="132">
        <v>1.59</v>
      </c>
    </row>
    <row r="6964" spans="1:4" x14ac:dyDescent="0.25">
      <c r="A6964" s="131">
        <v>93599</v>
      </c>
      <c r="B6964" s="131" t="s">
        <v>3566</v>
      </c>
      <c r="C6964" s="131" t="s">
        <v>1126</v>
      </c>
      <c r="D6964" s="132">
        <v>0.59</v>
      </c>
    </row>
    <row r="6965" spans="1:4" x14ac:dyDescent="0.25">
      <c r="A6965" s="131">
        <v>95425</v>
      </c>
      <c r="B6965" s="131" t="s">
        <v>3567</v>
      </c>
      <c r="C6965" s="131" t="s">
        <v>1127</v>
      </c>
      <c r="D6965" s="132">
        <v>2.35</v>
      </c>
    </row>
    <row r="6966" spans="1:4" x14ac:dyDescent="0.25">
      <c r="A6966" s="131">
        <v>95426</v>
      </c>
      <c r="B6966" s="131" t="s">
        <v>3568</v>
      </c>
      <c r="C6966" s="131" t="s">
        <v>1127</v>
      </c>
      <c r="D6966" s="132">
        <v>2.0299999999999998</v>
      </c>
    </row>
    <row r="6967" spans="1:4" x14ac:dyDescent="0.25">
      <c r="A6967" s="131">
        <v>95427</v>
      </c>
      <c r="B6967" s="131" t="s">
        <v>3569</v>
      </c>
      <c r="C6967" s="131" t="s">
        <v>1127</v>
      </c>
      <c r="D6967" s="132">
        <v>0.76</v>
      </c>
    </row>
    <row r="6968" spans="1:4" x14ac:dyDescent="0.25">
      <c r="A6968" s="131">
        <v>95428</v>
      </c>
      <c r="B6968" s="131" t="s">
        <v>3570</v>
      </c>
      <c r="C6968" s="131" t="s">
        <v>1126</v>
      </c>
      <c r="D6968" s="132">
        <v>1.59</v>
      </c>
    </row>
    <row r="6969" spans="1:4" x14ac:dyDescent="0.25">
      <c r="A6969" s="131">
        <v>95429</v>
      </c>
      <c r="B6969" s="131" t="s">
        <v>3571</v>
      </c>
      <c r="C6969" s="131" t="s">
        <v>1126</v>
      </c>
      <c r="D6969" s="132">
        <v>1.37</v>
      </c>
    </row>
    <row r="6970" spans="1:4" x14ac:dyDescent="0.25">
      <c r="A6970" s="131">
        <v>95430</v>
      </c>
      <c r="B6970" s="131" t="s">
        <v>3572</v>
      </c>
      <c r="C6970" s="131" t="s">
        <v>1126</v>
      </c>
      <c r="D6970" s="132">
        <v>0.48</v>
      </c>
    </row>
    <row r="6971" spans="1:4" x14ac:dyDescent="0.25">
      <c r="A6971" s="131">
        <v>95875</v>
      </c>
      <c r="B6971" s="131" t="s">
        <v>3573</v>
      </c>
      <c r="C6971" s="131" t="s">
        <v>1127</v>
      </c>
      <c r="D6971" s="132">
        <v>2.4500000000000002</v>
      </c>
    </row>
    <row r="6972" spans="1:4" x14ac:dyDescent="0.25">
      <c r="A6972" s="131">
        <v>95876</v>
      </c>
      <c r="B6972" s="131" t="s">
        <v>3574</v>
      </c>
      <c r="C6972" s="131" t="s">
        <v>1127</v>
      </c>
      <c r="D6972" s="132">
        <v>2.17</v>
      </c>
    </row>
    <row r="6973" spans="1:4" x14ac:dyDescent="0.25">
      <c r="A6973" s="131">
        <v>95877</v>
      </c>
      <c r="B6973" s="131" t="s">
        <v>3575</v>
      </c>
      <c r="C6973" s="131" t="s">
        <v>1127</v>
      </c>
      <c r="D6973" s="132">
        <v>1.86</v>
      </c>
    </row>
    <row r="6974" spans="1:4" x14ac:dyDescent="0.25">
      <c r="A6974" s="131">
        <v>95878</v>
      </c>
      <c r="B6974" s="131" t="s">
        <v>3576</v>
      </c>
      <c r="C6974" s="131" t="s">
        <v>1126</v>
      </c>
      <c r="D6974" s="132">
        <v>1.65</v>
      </c>
    </row>
    <row r="6975" spans="1:4" x14ac:dyDescent="0.25">
      <c r="A6975" s="131">
        <v>95879</v>
      </c>
      <c r="B6975" s="131" t="s">
        <v>3577</v>
      </c>
      <c r="C6975" s="131" t="s">
        <v>1126</v>
      </c>
      <c r="D6975" s="132">
        <v>1.47</v>
      </c>
    </row>
    <row r="6976" spans="1:4" x14ac:dyDescent="0.25">
      <c r="A6976" s="131">
        <v>95880</v>
      </c>
      <c r="B6976" s="131" t="s">
        <v>3578</v>
      </c>
      <c r="C6976" s="131" t="s">
        <v>1126</v>
      </c>
      <c r="D6976" s="132">
        <v>1.25</v>
      </c>
    </row>
    <row r="6977" spans="1:4" x14ac:dyDescent="0.25">
      <c r="A6977" s="131">
        <v>97912</v>
      </c>
      <c r="B6977" s="131" t="s">
        <v>3579</v>
      </c>
      <c r="C6977" s="131" t="s">
        <v>1127</v>
      </c>
      <c r="D6977" s="132">
        <v>3.72</v>
      </c>
    </row>
    <row r="6978" spans="1:4" x14ac:dyDescent="0.25">
      <c r="A6978" s="131">
        <v>97913</v>
      </c>
      <c r="B6978" s="131" t="s">
        <v>3580</v>
      </c>
      <c r="C6978" s="131" t="s">
        <v>1127</v>
      </c>
      <c r="D6978" s="132">
        <v>3.23</v>
      </c>
    </row>
    <row r="6979" spans="1:4" x14ac:dyDescent="0.25">
      <c r="A6979" s="131">
        <v>97914</v>
      </c>
      <c r="B6979" s="131" t="s">
        <v>3581</v>
      </c>
      <c r="C6979" s="131" t="s">
        <v>1127</v>
      </c>
      <c r="D6979" s="132">
        <v>2.95</v>
      </c>
    </row>
    <row r="6980" spans="1:4" x14ac:dyDescent="0.25">
      <c r="A6980" s="131">
        <v>97915</v>
      </c>
      <c r="B6980" s="131" t="s">
        <v>3582</v>
      </c>
      <c r="C6980" s="131" t="s">
        <v>1127</v>
      </c>
      <c r="D6980" s="132">
        <v>1.18</v>
      </c>
    </row>
    <row r="6981" spans="1:4" x14ac:dyDescent="0.25">
      <c r="A6981" s="131">
        <v>100937</v>
      </c>
      <c r="B6981" s="131" t="s">
        <v>3583</v>
      </c>
      <c r="C6981" s="131" t="s">
        <v>1127</v>
      </c>
      <c r="D6981" s="132">
        <v>8.8800000000000008</v>
      </c>
    </row>
    <row r="6982" spans="1:4" x14ac:dyDescent="0.25">
      <c r="A6982" s="131">
        <v>100938</v>
      </c>
      <c r="B6982" s="131" t="s">
        <v>3584</v>
      </c>
      <c r="C6982" s="131" t="s">
        <v>1127</v>
      </c>
      <c r="D6982" s="132">
        <v>7.4</v>
      </c>
    </row>
    <row r="6983" spans="1:4" x14ac:dyDescent="0.25">
      <c r="A6983" s="131">
        <v>100939</v>
      </c>
      <c r="B6983" s="131" t="s">
        <v>3585</v>
      </c>
      <c r="C6983" s="131" t="s">
        <v>1127</v>
      </c>
      <c r="D6983" s="132">
        <v>6.63</v>
      </c>
    </row>
    <row r="6984" spans="1:4" x14ac:dyDescent="0.25">
      <c r="A6984" s="131">
        <v>100940</v>
      </c>
      <c r="B6984" s="131" t="s">
        <v>3586</v>
      </c>
      <c r="C6984" s="131" t="s">
        <v>1127</v>
      </c>
      <c r="D6984" s="132">
        <v>5.65</v>
      </c>
    </row>
    <row r="6985" spans="1:4" x14ac:dyDescent="0.25">
      <c r="A6985" s="131">
        <v>100941</v>
      </c>
      <c r="B6985" s="131" t="s">
        <v>3587</v>
      </c>
      <c r="C6985" s="131" t="s">
        <v>1126</v>
      </c>
      <c r="D6985" s="132">
        <v>5.92</v>
      </c>
    </row>
    <row r="6986" spans="1:4" x14ac:dyDescent="0.25">
      <c r="A6986" s="131">
        <v>100942</v>
      </c>
      <c r="B6986" s="131" t="s">
        <v>3588</v>
      </c>
      <c r="C6986" s="131" t="s">
        <v>1126</v>
      </c>
      <c r="D6986" s="132">
        <v>4.9400000000000004</v>
      </c>
    </row>
    <row r="6987" spans="1:4" x14ac:dyDescent="0.25">
      <c r="A6987" s="131">
        <v>100943</v>
      </c>
      <c r="B6987" s="131" t="s">
        <v>3589</v>
      </c>
      <c r="C6987" s="131" t="s">
        <v>1126</v>
      </c>
      <c r="D6987" s="132">
        <v>4.4000000000000004</v>
      </c>
    </row>
    <row r="6988" spans="1:4" x14ac:dyDescent="0.25">
      <c r="A6988" s="131">
        <v>100944</v>
      </c>
      <c r="B6988" s="131" t="s">
        <v>3590</v>
      </c>
      <c r="C6988" s="131" t="s">
        <v>1126</v>
      </c>
      <c r="D6988" s="132">
        <v>3.78</v>
      </c>
    </row>
    <row r="6989" spans="1:4" x14ac:dyDescent="0.25">
      <c r="A6989" s="131">
        <v>100945</v>
      </c>
      <c r="B6989" s="131" t="s">
        <v>3591</v>
      </c>
      <c r="C6989" s="131" t="s">
        <v>1126</v>
      </c>
      <c r="D6989" s="132">
        <v>2.79</v>
      </c>
    </row>
    <row r="6990" spans="1:4" x14ac:dyDescent="0.25">
      <c r="A6990" s="131">
        <v>100946</v>
      </c>
      <c r="B6990" s="131" t="s">
        <v>3592</v>
      </c>
      <c r="C6990" s="131" t="s">
        <v>1126</v>
      </c>
      <c r="D6990" s="132">
        <v>2.41</v>
      </c>
    </row>
    <row r="6991" spans="1:4" x14ac:dyDescent="0.25">
      <c r="A6991" s="131">
        <v>100947</v>
      </c>
      <c r="B6991" s="131" t="s">
        <v>3593</v>
      </c>
      <c r="C6991" s="131" t="s">
        <v>1126</v>
      </c>
      <c r="D6991" s="132">
        <v>2.2200000000000002</v>
      </c>
    </row>
    <row r="6992" spans="1:4" x14ac:dyDescent="0.25">
      <c r="A6992" s="131">
        <v>100948</v>
      </c>
      <c r="B6992" s="131" t="s">
        <v>3594</v>
      </c>
      <c r="C6992" s="131" t="s">
        <v>1126</v>
      </c>
      <c r="D6992" s="132">
        <v>0.87</v>
      </c>
    </row>
    <row r="6993" spans="1:4" x14ac:dyDescent="0.25">
      <c r="A6993" s="131">
        <v>100949</v>
      </c>
      <c r="B6993" s="131" t="s">
        <v>3595</v>
      </c>
      <c r="C6993" s="131" t="s">
        <v>1126</v>
      </c>
      <c r="D6993" s="132">
        <v>6.65</v>
      </c>
    </row>
    <row r="6994" spans="1:4" x14ac:dyDescent="0.25">
      <c r="A6994" s="131">
        <v>100950</v>
      </c>
      <c r="B6994" s="131" t="s">
        <v>3596</v>
      </c>
      <c r="C6994" s="131" t="s">
        <v>1126</v>
      </c>
      <c r="D6994" s="132">
        <v>3.55</v>
      </c>
    </row>
    <row r="6995" spans="1:4" x14ac:dyDescent="0.25">
      <c r="A6995" s="131">
        <v>100951</v>
      </c>
      <c r="B6995" s="131" t="s">
        <v>3597</v>
      </c>
      <c r="C6995" s="131" t="s">
        <v>1126</v>
      </c>
      <c r="D6995" s="132">
        <v>3.06</v>
      </c>
    </row>
    <row r="6996" spans="1:4" x14ac:dyDescent="0.25">
      <c r="A6996" s="131">
        <v>100952</v>
      </c>
      <c r="B6996" s="131" t="s">
        <v>3598</v>
      </c>
      <c r="C6996" s="131" t="s">
        <v>1126</v>
      </c>
      <c r="D6996" s="132">
        <v>2.82</v>
      </c>
    </row>
    <row r="6997" spans="1:4" x14ac:dyDescent="0.25">
      <c r="A6997" s="131">
        <v>100953</v>
      </c>
      <c r="B6997" s="131" t="s">
        <v>3599</v>
      </c>
      <c r="C6997" s="131" t="s">
        <v>1126</v>
      </c>
      <c r="D6997" s="132">
        <v>1.1100000000000001</v>
      </c>
    </row>
    <row r="6998" spans="1:4" x14ac:dyDescent="0.25">
      <c r="A6998" s="131">
        <v>100954</v>
      </c>
      <c r="B6998" s="131" t="s">
        <v>3600</v>
      </c>
      <c r="C6998" s="131" t="s">
        <v>1126</v>
      </c>
      <c r="D6998" s="132">
        <v>8.44</v>
      </c>
    </row>
    <row r="6999" spans="1:4" x14ac:dyDescent="0.25">
      <c r="A6999" s="131">
        <v>100955</v>
      </c>
      <c r="B6999" s="131" t="s">
        <v>3601</v>
      </c>
      <c r="C6999" s="131" t="s">
        <v>1127</v>
      </c>
      <c r="D6999" s="132">
        <v>4.8499999999999996</v>
      </c>
    </row>
    <row r="7000" spans="1:4" x14ac:dyDescent="0.25">
      <c r="A7000" s="131">
        <v>100956</v>
      </c>
      <c r="B7000" s="131" t="s">
        <v>3602</v>
      </c>
      <c r="C7000" s="131" t="s">
        <v>1127</v>
      </c>
      <c r="D7000" s="132">
        <v>4.21</v>
      </c>
    </row>
    <row r="7001" spans="1:4" x14ac:dyDescent="0.25">
      <c r="A7001" s="131">
        <v>100957</v>
      </c>
      <c r="B7001" s="131" t="s">
        <v>3603</v>
      </c>
      <c r="C7001" s="131" t="s">
        <v>1127</v>
      </c>
      <c r="D7001" s="132">
        <v>3.85</v>
      </c>
    </row>
    <row r="7002" spans="1:4" x14ac:dyDescent="0.25">
      <c r="A7002" s="131">
        <v>100958</v>
      </c>
      <c r="B7002" s="131" t="s">
        <v>3604</v>
      </c>
      <c r="C7002" s="131" t="s">
        <v>1127</v>
      </c>
      <c r="D7002" s="132">
        <v>1.54</v>
      </c>
    </row>
    <row r="7003" spans="1:4" x14ac:dyDescent="0.25">
      <c r="A7003" s="131">
        <v>100959</v>
      </c>
      <c r="B7003" s="131" t="s">
        <v>3605</v>
      </c>
      <c r="C7003" s="131" t="s">
        <v>1127</v>
      </c>
      <c r="D7003" s="132">
        <v>11.56</v>
      </c>
    </row>
    <row r="7004" spans="1:4" x14ac:dyDescent="0.25">
      <c r="A7004" s="131">
        <v>100960</v>
      </c>
      <c r="B7004" s="131" t="s">
        <v>3606</v>
      </c>
      <c r="C7004" s="131" t="s">
        <v>1127</v>
      </c>
      <c r="D7004" s="132">
        <v>3.59</v>
      </c>
    </row>
    <row r="7005" spans="1:4" x14ac:dyDescent="0.25">
      <c r="A7005" s="131">
        <v>100961</v>
      </c>
      <c r="B7005" s="131" t="s">
        <v>3607</v>
      </c>
      <c r="C7005" s="131" t="s">
        <v>1127</v>
      </c>
      <c r="D7005" s="132">
        <v>3.11</v>
      </c>
    </row>
    <row r="7006" spans="1:4" x14ac:dyDescent="0.25">
      <c r="A7006" s="131">
        <v>100962</v>
      </c>
      <c r="B7006" s="131" t="s">
        <v>3608</v>
      </c>
      <c r="C7006" s="131" t="s">
        <v>1127</v>
      </c>
      <c r="D7006" s="132">
        <v>2.84</v>
      </c>
    </row>
    <row r="7007" spans="1:4" x14ac:dyDescent="0.25">
      <c r="A7007" s="131">
        <v>100963</v>
      </c>
      <c r="B7007" s="131" t="s">
        <v>3609</v>
      </c>
      <c r="C7007" s="131" t="s">
        <v>1127</v>
      </c>
      <c r="D7007" s="132">
        <v>1.1200000000000001</v>
      </c>
    </row>
    <row r="7008" spans="1:4" x14ac:dyDescent="0.25">
      <c r="A7008" s="131">
        <v>100964</v>
      </c>
      <c r="B7008" s="131" t="s">
        <v>3610</v>
      </c>
      <c r="C7008" s="131" t="s">
        <v>1127</v>
      </c>
      <c r="D7008" s="132">
        <v>8.6300000000000008</v>
      </c>
    </row>
    <row r="7009" spans="1:4" x14ac:dyDescent="0.25">
      <c r="A7009" s="131">
        <v>100973</v>
      </c>
      <c r="B7009" s="131" t="s">
        <v>3611</v>
      </c>
      <c r="C7009" s="131" t="s">
        <v>39</v>
      </c>
      <c r="D7009" s="132">
        <v>9.3699999999999992</v>
      </c>
    </row>
    <row r="7010" spans="1:4" x14ac:dyDescent="0.25">
      <c r="A7010" s="131">
        <v>100974</v>
      </c>
      <c r="B7010" s="131" t="s">
        <v>3612</v>
      </c>
      <c r="C7010" s="131" t="s">
        <v>39</v>
      </c>
      <c r="D7010" s="132">
        <v>8.9700000000000006</v>
      </c>
    </row>
    <row r="7011" spans="1:4" x14ac:dyDescent="0.25">
      <c r="A7011" s="131">
        <v>100975</v>
      </c>
      <c r="B7011" s="131" t="s">
        <v>3613</v>
      </c>
      <c r="C7011" s="131" t="s">
        <v>39</v>
      </c>
      <c r="D7011" s="132">
        <v>9.1300000000000008</v>
      </c>
    </row>
    <row r="7012" spans="1:4" x14ac:dyDescent="0.25">
      <c r="A7012" s="131">
        <v>100965</v>
      </c>
      <c r="B7012" s="131" t="s">
        <v>3614</v>
      </c>
      <c r="C7012" s="131" t="s">
        <v>1126</v>
      </c>
      <c r="D7012" s="132">
        <v>1.77</v>
      </c>
    </row>
    <row r="7013" spans="1:4" x14ac:dyDescent="0.25">
      <c r="A7013" s="131">
        <v>100966</v>
      </c>
      <c r="B7013" s="131" t="s">
        <v>3615</v>
      </c>
      <c r="C7013" s="131" t="s">
        <v>1126</v>
      </c>
      <c r="D7013" s="132">
        <v>1.52</v>
      </c>
    </row>
    <row r="7014" spans="1:4" x14ac:dyDescent="0.25">
      <c r="A7014" s="131">
        <v>100969</v>
      </c>
      <c r="B7014" s="131" t="s">
        <v>3618</v>
      </c>
      <c r="C7014" s="131" t="s">
        <v>1126</v>
      </c>
      <c r="D7014" s="132">
        <v>2.33</v>
      </c>
    </row>
    <row r="7015" spans="1:4" x14ac:dyDescent="0.25">
      <c r="A7015" s="131">
        <v>100970</v>
      </c>
      <c r="B7015" s="131" t="s">
        <v>3619</v>
      </c>
      <c r="C7015" s="131" t="s">
        <v>1126</v>
      </c>
      <c r="D7015" s="132">
        <v>1.97</v>
      </c>
    </row>
    <row r="7016" spans="1:4" x14ac:dyDescent="0.25">
      <c r="A7016" s="131">
        <v>102330</v>
      </c>
      <c r="B7016" s="131" t="s">
        <v>3616</v>
      </c>
      <c r="C7016" s="131" t="s">
        <v>1126</v>
      </c>
      <c r="D7016" s="132">
        <v>1.42</v>
      </c>
    </row>
    <row r="7017" spans="1:4" x14ac:dyDescent="0.25">
      <c r="A7017" s="131">
        <v>102331</v>
      </c>
      <c r="B7017" s="131" t="s">
        <v>3617</v>
      </c>
      <c r="C7017" s="131" t="s">
        <v>1126</v>
      </c>
      <c r="D7017" s="132">
        <v>0.55000000000000004</v>
      </c>
    </row>
    <row r="7018" spans="1:4" x14ac:dyDescent="0.25">
      <c r="A7018" s="131">
        <v>102332</v>
      </c>
      <c r="B7018" s="131" t="s">
        <v>3620</v>
      </c>
      <c r="C7018" s="131" t="s">
        <v>1126</v>
      </c>
      <c r="D7018" s="132">
        <v>1.84</v>
      </c>
    </row>
    <row r="7019" spans="1:4" x14ac:dyDescent="0.25">
      <c r="A7019" s="131">
        <v>102333</v>
      </c>
      <c r="B7019" s="131" t="s">
        <v>3621</v>
      </c>
      <c r="C7019" s="131" t="s">
        <v>1126</v>
      </c>
      <c r="D7019" s="132">
        <v>0.73</v>
      </c>
    </row>
    <row r="7020" spans="1:4" x14ac:dyDescent="0.25">
      <c r="A7020" s="131">
        <v>101019</v>
      </c>
      <c r="B7020" s="131" t="s">
        <v>3622</v>
      </c>
      <c r="C7020" s="131" t="s">
        <v>63</v>
      </c>
      <c r="D7020" s="132">
        <v>557.62</v>
      </c>
    </row>
    <row r="7021" spans="1:4" x14ac:dyDescent="0.25">
      <c r="A7021" s="131">
        <v>101479</v>
      </c>
      <c r="B7021" s="131" t="s">
        <v>3623</v>
      </c>
      <c r="C7021" s="131" t="s">
        <v>63</v>
      </c>
      <c r="D7021" s="132">
        <v>162.46</v>
      </c>
    </row>
    <row r="7022" spans="1:4" x14ac:dyDescent="0.25">
      <c r="A7022" s="131">
        <v>102568</v>
      </c>
      <c r="B7022" s="131" t="s">
        <v>5160</v>
      </c>
      <c r="C7022" s="131" t="s">
        <v>63</v>
      </c>
      <c r="D7022" s="132">
        <v>276.75</v>
      </c>
    </row>
    <row r="7023" spans="1:4" x14ac:dyDescent="0.25">
      <c r="A7023" s="131">
        <v>100976</v>
      </c>
      <c r="B7023" s="131" t="s">
        <v>3624</v>
      </c>
      <c r="C7023" s="131" t="s">
        <v>39</v>
      </c>
      <c r="D7023" s="132">
        <v>8.94</v>
      </c>
    </row>
    <row r="7024" spans="1:4" x14ac:dyDescent="0.25">
      <c r="A7024" s="131">
        <v>100977</v>
      </c>
      <c r="B7024" s="131" t="s">
        <v>3625</v>
      </c>
      <c r="C7024" s="131" t="s">
        <v>39</v>
      </c>
      <c r="D7024" s="132">
        <v>7.89</v>
      </c>
    </row>
    <row r="7025" spans="1:4" x14ac:dyDescent="0.25">
      <c r="A7025" s="131">
        <v>100978</v>
      </c>
      <c r="B7025" s="131" t="s">
        <v>3626</v>
      </c>
      <c r="C7025" s="131" t="s">
        <v>39</v>
      </c>
      <c r="D7025" s="132">
        <v>7.08</v>
      </c>
    </row>
    <row r="7026" spans="1:4" x14ac:dyDescent="0.25">
      <c r="A7026" s="131">
        <v>100979</v>
      </c>
      <c r="B7026" s="131" t="s">
        <v>3627</v>
      </c>
      <c r="C7026" s="131" t="s">
        <v>39</v>
      </c>
      <c r="D7026" s="132">
        <v>6.86</v>
      </c>
    </row>
    <row r="7027" spans="1:4" x14ac:dyDescent="0.25">
      <c r="A7027" s="131">
        <v>100980</v>
      </c>
      <c r="B7027" s="131" t="s">
        <v>3628</v>
      </c>
      <c r="C7027" s="131" t="s">
        <v>39</v>
      </c>
      <c r="D7027" s="132">
        <v>6.49</v>
      </c>
    </row>
    <row r="7028" spans="1:4" x14ac:dyDescent="0.25">
      <c r="A7028" s="131">
        <v>100981</v>
      </c>
      <c r="B7028" s="131" t="s">
        <v>3629</v>
      </c>
      <c r="C7028" s="131" t="s">
        <v>39</v>
      </c>
      <c r="D7028" s="132">
        <v>9.6199999999999992</v>
      </c>
    </row>
    <row r="7029" spans="1:4" x14ac:dyDescent="0.25">
      <c r="A7029" s="131">
        <v>100982</v>
      </c>
      <c r="B7029" s="131" t="s">
        <v>3630</v>
      </c>
      <c r="C7029" s="131" t="s">
        <v>39</v>
      </c>
      <c r="D7029" s="132">
        <v>9.17</v>
      </c>
    </row>
    <row r="7030" spans="1:4" x14ac:dyDescent="0.25">
      <c r="A7030" s="131">
        <v>100983</v>
      </c>
      <c r="B7030" s="131" t="s">
        <v>3631</v>
      </c>
      <c r="C7030" s="131" t="s">
        <v>39</v>
      </c>
      <c r="D7030" s="132">
        <v>9.3000000000000007</v>
      </c>
    </row>
    <row r="7031" spans="1:4" x14ac:dyDescent="0.25">
      <c r="A7031" s="131">
        <v>100984</v>
      </c>
      <c r="B7031" s="131" t="s">
        <v>3632</v>
      </c>
      <c r="C7031" s="131" t="s">
        <v>39</v>
      </c>
      <c r="D7031" s="132">
        <v>9.1</v>
      </c>
    </row>
    <row r="7032" spans="1:4" x14ac:dyDescent="0.25">
      <c r="A7032" s="131">
        <v>100985</v>
      </c>
      <c r="B7032" s="131" t="s">
        <v>3633</v>
      </c>
      <c r="C7032" s="131" t="s">
        <v>39</v>
      </c>
      <c r="D7032" s="132">
        <v>7.49</v>
      </c>
    </row>
    <row r="7033" spans="1:4" x14ac:dyDescent="0.25">
      <c r="A7033" s="131">
        <v>100986</v>
      </c>
      <c r="B7033" s="131" t="s">
        <v>3634</v>
      </c>
      <c r="C7033" s="131" t="s">
        <v>39</v>
      </c>
      <c r="D7033" s="132">
        <v>8.98</v>
      </c>
    </row>
    <row r="7034" spans="1:4" x14ac:dyDescent="0.25">
      <c r="A7034" s="131">
        <v>100987</v>
      </c>
      <c r="B7034" s="131" t="s">
        <v>3635</v>
      </c>
      <c r="C7034" s="131" t="s">
        <v>39</v>
      </c>
      <c r="D7034" s="132">
        <v>10.52</v>
      </c>
    </row>
    <row r="7035" spans="1:4" x14ac:dyDescent="0.25">
      <c r="A7035" s="131">
        <v>100988</v>
      </c>
      <c r="B7035" s="131" t="s">
        <v>3636</v>
      </c>
      <c r="C7035" s="131" t="s">
        <v>39</v>
      </c>
      <c r="D7035" s="132">
        <v>11.14</v>
      </c>
    </row>
    <row r="7036" spans="1:4" x14ac:dyDescent="0.25">
      <c r="A7036" s="131">
        <v>100989</v>
      </c>
      <c r="B7036" s="131" t="s">
        <v>3637</v>
      </c>
      <c r="C7036" s="131" t="s">
        <v>63</v>
      </c>
      <c r="D7036" s="132">
        <v>6.25</v>
      </c>
    </row>
    <row r="7037" spans="1:4" x14ac:dyDescent="0.25">
      <c r="A7037" s="131">
        <v>100990</v>
      </c>
      <c r="B7037" s="131" t="s">
        <v>3638</v>
      </c>
      <c r="C7037" s="131" t="s">
        <v>63</v>
      </c>
      <c r="D7037" s="132">
        <v>5.99</v>
      </c>
    </row>
    <row r="7038" spans="1:4" x14ac:dyDescent="0.25">
      <c r="A7038" s="131">
        <v>100991</v>
      </c>
      <c r="B7038" s="131" t="s">
        <v>3639</v>
      </c>
      <c r="C7038" s="131" t="s">
        <v>63</v>
      </c>
      <c r="D7038" s="132">
        <v>6.12</v>
      </c>
    </row>
    <row r="7039" spans="1:4" x14ac:dyDescent="0.25">
      <c r="A7039" s="131">
        <v>100992</v>
      </c>
      <c r="B7039" s="131" t="s">
        <v>3640</v>
      </c>
      <c r="C7039" s="131" t="s">
        <v>63</v>
      </c>
      <c r="D7039" s="132">
        <v>5.97</v>
      </c>
    </row>
    <row r="7040" spans="1:4" x14ac:dyDescent="0.25">
      <c r="A7040" s="131">
        <v>100993</v>
      </c>
      <c r="B7040" s="131" t="s">
        <v>3641</v>
      </c>
      <c r="C7040" s="131" t="s">
        <v>63</v>
      </c>
      <c r="D7040" s="132">
        <v>5.25</v>
      </c>
    </row>
    <row r="7041" spans="1:4" x14ac:dyDescent="0.25">
      <c r="A7041" s="131">
        <v>100994</v>
      </c>
      <c r="B7041" s="131" t="s">
        <v>3642</v>
      </c>
      <c r="C7041" s="131" t="s">
        <v>63</v>
      </c>
      <c r="D7041" s="132">
        <v>4.7</v>
      </c>
    </row>
    <row r="7042" spans="1:4" x14ac:dyDescent="0.25">
      <c r="A7042" s="131">
        <v>100995</v>
      </c>
      <c r="B7042" s="131" t="s">
        <v>3643</v>
      </c>
      <c r="C7042" s="131" t="s">
        <v>63</v>
      </c>
      <c r="D7042" s="132">
        <v>4.59</v>
      </c>
    </row>
    <row r="7043" spans="1:4" x14ac:dyDescent="0.25">
      <c r="A7043" s="131">
        <v>100996</v>
      </c>
      <c r="B7043" s="131" t="s">
        <v>3644</v>
      </c>
      <c r="C7043" s="131" t="s">
        <v>63</v>
      </c>
      <c r="D7043" s="132">
        <v>4.32</v>
      </c>
    </row>
    <row r="7044" spans="1:4" x14ac:dyDescent="0.25">
      <c r="A7044" s="131">
        <v>100997</v>
      </c>
      <c r="B7044" s="131" t="s">
        <v>3645</v>
      </c>
      <c r="C7044" s="131" t="s">
        <v>63</v>
      </c>
      <c r="D7044" s="132">
        <v>6.42</v>
      </c>
    </row>
    <row r="7045" spans="1:4" x14ac:dyDescent="0.25">
      <c r="A7045" s="131">
        <v>100998</v>
      </c>
      <c r="B7045" s="131" t="s">
        <v>3646</v>
      </c>
      <c r="C7045" s="131" t="s">
        <v>63</v>
      </c>
      <c r="D7045" s="132">
        <v>6.12</v>
      </c>
    </row>
    <row r="7046" spans="1:4" x14ac:dyDescent="0.25">
      <c r="A7046" s="131">
        <v>100999</v>
      </c>
      <c r="B7046" s="131" t="s">
        <v>3647</v>
      </c>
      <c r="C7046" s="131" t="s">
        <v>63</v>
      </c>
      <c r="D7046" s="132">
        <v>6.23</v>
      </c>
    </row>
    <row r="7047" spans="1:4" x14ac:dyDescent="0.25">
      <c r="A7047" s="131">
        <v>101000</v>
      </c>
      <c r="B7047" s="131" t="s">
        <v>3648</v>
      </c>
      <c r="C7047" s="131" t="s">
        <v>63</v>
      </c>
      <c r="D7047" s="132">
        <v>6.07</v>
      </c>
    </row>
    <row r="7048" spans="1:4" x14ac:dyDescent="0.25">
      <c r="A7048" s="131">
        <v>101001</v>
      </c>
      <c r="B7048" s="131" t="s">
        <v>3649</v>
      </c>
      <c r="C7048" s="131" t="s">
        <v>63</v>
      </c>
      <c r="D7048" s="132">
        <v>5</v>
      </c>
    </row>
    <row r="7049" spans="1:4" x14ac:dyDescent="0.25">
      <c r="A7049" s="131">
        <v>101002</v>
      </c>
      <c r="B7049" s="131" t="s">
        <v>3650</v>
      </c>
      <c r="C7049" s="131" t="s">
        <v>63</v>
      </c>
      <c r="D7049" s="132">
        <v>5.98</v>
      </c>
    </row>
    <row r="7050" spans="1:4" x14ac:dyDescent="0.25">
      <c r="A7050" s="131">
        <v>101003</v>
      </c>
      <c r="B7050" s="131" t="s">
        <v>3651</v>
      </c>
      <c r="C7050" s="131" t="s">
        <v>63</v>
      </c>
      <c r="D7050" s="132">
        <v>7</v>
      </c>
    </row>
    <row r="7051" spans="1:4" x14ac:dyDescent="0.25">
      <c r="A7051" s="131">
        <v>101004</v>
      </c>
      <c r="B7051" s="131" t="s">
        <v>3652</v>
      </c>
      <c r="C7051" s="131" t="s">
        <v>63</v>
      </c>
      <c r="D7051" s="132">
        <v>7.42</v>
      </c>
    </row>
    <row r="7052" spans="1:4" x14ac:dyDescent="0.25">
      <c r="A7052" s="131">
        <v>101005</v>
      </c>
      <c r="B7052" s="131" t="s">
        <v>3653</v>
      </c>
      <c r="C7052" s="131" t="s">
        <v>39</v>
      </c>
      <c r="D7052" s="132">
        <v>18.440000000000001</v>
      </c>
    </row>
    <row r="7053" spans="1:4" x14ac:dyDescent="0.25">
      <c r="A7053" s="131">
        <v>101006</v>
      </c>
      <c r="B7053" s="131" t="s">
        <v>3654</v>
      </c>
      <c r="C7053" s="131" t="s">
        <v>39</v>
      </c>
      <c r="D7053" s="132">
        <v>20.47</v>
      </c>
    </row>
    <row r="7054" spans="1:4" x14ac:dyDescent="0.25">
      <c r="A7054" s="131">
        <v>101007</v>
      </c>
      <c r="B7054" s="131" t="s">
        <v>3655</v>
      </c>
      <c r="C7054" s="131" t="s">
        <v>39</v>
      </c>
      <c r="D7054" s="132">
        <v>5.35</v>
      </c>
    </row>
    <row r="7055" spans="1:4" x14ac:dyDescent="0.25">
      <c r="A7055" s="131">
        <v>101008</v>
      </c>
      <c r="B7055" s="131" t="s">
        <v>3656</v>
      </c>
      <c r="C7055" s="131" t="s">
        <v>39</v>
      </c>
      <c r="D7055" s="132">
        <v>5.41</v>
      </c>
    </row>
    <row r="7056" spans="1:4" x14ac:dyDescent="0.25">
      <c r="A7056" s="131">
        <v>101009</v>
      </c>
      <c r="B7056" s="131" t="s">
        <v>3657</v>
      </c>
      <c r="C7056" s="131" t="s">
        <v>63</v>
      </c>
      <c r="D7056" s="132">
        <v>42.75</v>
      </c>
    </row>
    <row r="7057" spans="1:4" x14ac:dyDescent="0.25">
      <c r="A7057" s="131">
        <v>101010</v>
      </c>
      <c r="B7057" s="131" t="s">
        <v>3658</v>
      </c>
      <c r="C7057" s="131" t="s">
        <v>63</v>
      </c>
      <c r="D7057" s="132">
        <v>26.92</v>
      </c>
    </row>
    <row r="7058" spans="1:4" x14ac:dyDescent="0.25">
      <c r="A7058" s="131">
        <v>101013</v>
      </c>
      <c r="B7058" s="131" t="s">
        <v>3659</v>
      </c>
      <c r="C7058" s="131" t="s">
        <v>63</v>
      </c>
      <c r="D7058" s="132">
        <v>44.34</v>
      </c>
    </row>
    <row r="7059" spans="1:4" x14ac:dyDescent="0.25">
      <c r="A7059" s="131">
        <v>101014</v>
      </c>
      <c r="B7059" s="131" t="s">
        <v>3660</v>
      </c>
      <c r="C7059" s="131" t="s">
        <v>63</v>
      </c>
      <c r="D7059" s="132">
        <v>40.619999999999997</v>
      </c>
    </row>
    <row r="7060" spans="1:4" x14ac:dyDescent="0.25">
      <c r="A7060" s="131">
        <v>101015</v>
      </c>
      <c r="B7060" s="131" t="s">
        <v>3661</v>
      </c>
      <c r="C7060" s="131" t="s">
        <v>63</v>
      </c>
      <c r="D7060" s="132">
        <v>33.369999999999997</v>
      </c>
    </row>
    <row r="7061" spans="1:4" x14ac:dyDescent="0.25">
      <c r="A7061" s="131">
        <v>101016</v>
      </c>
      <c r="B7061" s="131" t="s">
        <v>3662</v>
      </c>
      <c r="C7061" s="131" t="s">
        <v>63</v>
      </c>
      <c r="D7061" s="132">
        <v>38.630000000000003</v>
      </c>
    </row>
    <row r="7062" spans="1:4" x14ac:dyDescent="0.25">
      <c r="A7062" s="131">
        <v>101017</v>
      </c>
      <c r="B7062" s="131" t="s">
        <v>3663</v>
      </c>
      <c r="C7062" s="131" t="s">
        <v>63</v>
      </c>
      <c r="D7062" s="132">
        <v>29.29</v>
      </c>
    </row>
    <row r="7063" spans="1:4" x14ac:dyDescent="0.25">
      <c r="A7063" s="131">
        <v>101018</v>
      </c>
      <c r="B7063" s="131" t="s">
        <v>3664</v>
      </c>
      <c r="C7063" s="131" t="s">
        <v>63</v>
      </c>
      <c r="D7063" s="132">
        <v>24.07</v>
      </c>
    </row>
    <row r="7064" spans="1:4" x14ac:dyDescent="0.25">
      <c r="A7064" s="131">
        <v>101463</v>
      </c>
      <c r="B7064" s="131" t="s">
        <v>3665</v>
      </c>
      <c r="C7064" s="131" t="s">
        <v>63</v>
      </c>
      <c r="D7064" s="132">
        <v>44.48</v>
      </c>
    </row>
    <row r="7065" spans="1:4" x14ac:dyDescent="0.25">
      <c r="A7065" s="131">
        <v>101464</v>
      </c>
      <c r="B7065" s="131" t="s">
        <v>3666</v>
      </c>
      <c r="C7065" s="131" t="s">
        <v>63</v>
      </c>
      <c r="D7065" s="132">
        <v>34.159999999999997</v>
      </c>
    </row>
    <row r="7066" spans="1:4" x14ac:dyDescent="0.25">
      <c r="A7066" s="131">
        <v>101465</v>
      </c>
      <c r="B7066" s="131" t="s">
        <v>3667</v>
      </c>
      <c r="C7066" s="131" t="s">
        <v>63</v>
      </c>
      <c r="D7066" s="132">
        <v>26.11</v>
      </c>
    </row>
    <row r="7067" spans="1:4" x14ac:dyDescent="0.25">
      <c r="A7067" s="131">
        <v>101466</v>
      </c>
      <c r="B7067" s="131" t="s">
        <v>3668</v>
      </c>
      <c r="C7067" s="131" t="s">
        <v>63</v>
      </c>
      <c r="D7067" s="132">
        <v>21.25</v>
      </c>
    </row>
    <row r="7068" spans="1:4" x14ac:dyDescent="0.25">
      <c r="A7068" s="131">
        <v>101467</v>
      </c>
      <c r="B7068" s="131" t="s">
        <v>3669</v>
      </c>
      <c r="C7068" s="131" t="s">
        <v>63</v>
      </c>
      <c r="D7068" s="132">
        <v>17.78</v>
      </c>
    </row>
    <row r="7069" spans="1:4" x14ac:dyDescent="0.25">
      <c r="A7069" s="131">
        <v>101468</v>
      </c>
      <c r="B7069" s="131" t="s">
        <v>3670</v>
      </c>
      <c r="C7069" s="131" t="s">
        <v>63</v>
      </c>
      <c r="D7069" s="132">
        <v>16.260000000000002</v>
      </c>
    </row>
    <row r="7070" spans="1:4" x14ac:dyDescent="0.25">
      <c r="A7070" s="131">
        <v>101469</v>
      </c>
      <c r="B7070" s="131" t="s">
        <v>3671</v>
      </c>
      <c r="C7070" s="131" t="s">
        <v>63</v>
      </c>
      <c r="D7070" s="132">
        <v>36.39</v>
      </c>
    </row>
    <row r="7071" spans="1:4" x14ac:dyDescent="0.25">
      <c r="A7071" s="131">
        <v>101470</v>
      </c>
      <c r="B7071" s="131" t="s">
        <v>3672</v>
      </c>
      <c r="C7071" s="131" t="s">
        <v>63</v>
      </c>
      <c r="D7071" s="132">
        <v>28.89</v>
      </c>
    </row>
    <row r="7072" spans="1:4" x14ac:dyDescent="0.25">
      <c r="A7072" s="131">
        <v>101471</v>
      </c>
      <c r="B7072" s="131" t="s">
        <v>3673</v>
      </c>
      <c r="C7072" s="131" t="s">
        <v>63</v>
      </c>
      <c r="D7072" s="132">
        <v>24.78</v>
      </c>
    </row>
    <row r="7073" spans="1:4" x14ac:dyDescent="0.25">
      <c r="A7073" s="131">
        <v>101472</v>
      </c>
      <c r="B7073" s="131" t="s">
        <v>3674</v>
      </c>
      <c r="C7073" s="131" t="s">
        <v>63</v>
      </c>
      <c r="D7073" s="132">
        <v>19.29</v>
      </c>
    </row>
    <row r="7074" spans="1:4" x14ac:dyDescent="0.25">
      <c r="A7074" s="131">
        <v>101473</v>
      </c>
      <c r="B7074" s="131" t="s">
        <v>3675</v>
      </c>
      <c r="C7074" s="131" t="s">
        <v>63</v>
      </c>
      <c r="D7074" s="132">
        <v>27.77</v>
      </c>
    </row>
    <row r="7075" spans="1:4" x14ac:dyDescent="0.25">
      <c r="A7075" s="131">
        <v>101474</v>
      </c>
      <c r="B7075" s="131" t="s">
        <v>3676</v>
      </c>
      <c r="C7075" s="131" t="s">
        <v>63</v>
      </c>
      <c r="D7075" s="132">
        <v>19.87</v>
      </c>
    </row>
    <row r="7076" spans="1:4" x14ac:dyDescent="0.25">
      <c r="A7076" s="131">
        <v>101475</v>
      </c>
      <c r="B7076" s="131" t="s">
        <v>3677</v>
      </c>
      <c r="C7076" s="131" t="s">
        <v>63</v>
      </c>
      <c r="D7076" s="132">
        <v>17.63</v>
      </c>
    </row>
    <row r="7077" spans="1:4" x14ac:dyDescent="0.25">
      <c r="A7077" s="131">
        <v>101476</v>
      </c>
      <c r="B7077" s="131" t="s">
        <v>3678</v>
      </c>
      <c r="C7077" s="131" t="s">
        <v>63</v>
      </c>
      <c r="D7077" s="132">
        <v>15.73</v>
      </c>
    </row>
    <row r="7078" spans="1:4" x14ac:dyDescent="0.25">
      <c r="A7078" s="131">
        <v>101477</v>
      </c>
      <c r="B7078" s="131" t="s">
        <v>3679</v>
      </c>
      <c r="C7078" s="131" t="s">
        <v>63</v>
      </c>
      <c r="D7078" s="132">
        <v>12.87</v>
      </c>
    </row>
    <row r="7079" spans="1:4" x14ac:dyDescent="0.25">
      <c r="A7079" s="131">
        <v>101478</v>
      </c>
      <c r="B7079" s="131" t="s">
        <v>3680</v>
      </c>
      <c r="C7079" s="131" t="s">
        <v>63</v>
      </c>
      <c r="D7079" s="132">
        <v>10.96</v>
      </c>
    </row>
    <row r="7080" spans="1:4" x14ac:dyDescent="0.25">
      <c r="A7080" s="131">
        <v>101480</v>
      </c>
      <c r="B7080" s="131" t="s">
        <v>3681</v>
      </c>
      <c r="C7080" s="131" t="s">
        <v>63</v>
      </c>
      <c r="D7080" s="132">
        <v>65.09</v>
      </c>
    </row>
    <row r="7081" spans="1:4" x14ac:dyDescent="0.25">
      <c r="A7081" s="131">
        <v>101481</v>
      </c>
      <c r="B7081" s="131" t="s">
        <v>3682</v>
      </c>
      <c r="C7081" s="131" t="s">
        <v>63</v>
      </c>
      <c r="D7081" s="132">
        <v>47.01</v>
      </c>
    </row>
    <row r="7082" spans="1:4" x14ac:dyDescent="0.25">
      <c r="A7082" s="131">
        <v>101482</v>
      </c>
      <c r="B7082" s="131" t="s">
        <v>5398</v>
      </c>
      <c r="C7082" s="131" t="s">
        <v>63</v>
      </c>
      <c r="D7082" s="132">
        <v>35.15</v>
      </c>
    </row>
    <row r="7083" spans="1:4" x14ac:dyDescent="0.25">
      <c r="A7083" s="131">
        <v>101483</v>
      </c>
      <c r="B7083" s="131" t="s">
        <v>3683</v>
      </c>
      <c r="C7083" s="131" t="s">
        <v>63</v>
      </c>
      <c r="D7083" s="132">
        <v>36.479999999999997</v>
      </c>
    </row>
    <row r="7084" spans="1:4" x14ac:dyDescent="0.25">
      <c r="A7084" s="131">
        <v>101484</v>
      </c>
      <c r="B7084" s="131" t="s">
        <v>3684</v>
      </c>
      <c r="C7084" s="131" t="s">
        <v>63</v>
      </c>
      <c r="D7084" s="132">
        <v>189.02</v>
      </c>
    </row>
    <row r="7085" spans="1:4" x14ac:dyDescent="0.25">
      <c r="A7085" s="131">
        <v>101485</v>
      </c>
      <c r="B7085" s="131" t="s">
        <v>3685</v>
      </c>
      <c r="C7085" s="131" t="s">
        <v>63</v>
      </c>
      <c r="D7085" s="132">
        <v>145.09</v>
      </c>
    </row>
    <row r="7086" spans="1:4" x14ac:dyDescent="0.25">
      <c r="A7086" s="131">
        <v>101486</v>
      </c>
      <c r="B7086" s="131" t="s">
        <v>3686</v>
      </c>
      <c r="C7086" s="131" t="s">
        <v>63</v>
      </c>
      <c r="D7086" s="132">
        <v>130.69</v>
      </c>
    </row>
    <row r="7087" spans="1:4" x14ac:dyDescent="0.25">
      <c r="A7087" s="131">
        <v>101487</v>
      </c>
      <c r="B7087" s="131" t="s">
        <v>3687</v>
      </c>
      <c r="C7087" s="131" t="s">
        <v>63</v>
      </c>
      <c r="D7087" s="132">
        <v>95.69</v>
      </c>
    </row>
    <row r="7088" spans="1:4" x14ac:dyDescent="0.25">
      <c r="A7088" s="131">
        <v>101488</v>
      </c>
      <c r="B7088" s="131" t="s">
        <v>3688</v>
      </c>
      <c r="C7088" s="131" t="s">
        <v>63</v>
      </c>
      <c r="D7088" s="132">
        <v>82.8</v>
      </c>
    </row>
    <row r="7089" spans="1:4" x14ac:dyDescent="0.25">
      <c r="A7089" s="131">
        <v>101188</v>
      </c>
      <c r="B7089" s="131" t="s">
        <v>3689</v>
      </c>
      <c r="C7089" s="131" t="s">
        <v>3</v>
      </c>
      <c r="D7089" s="132">
        <v>6.18</v>
      </c>
    </row>
    <row r="7090" spans="1:4" x14ac:dyDescent="0.25">
      <c r="A7090" s="131">
        <v>101189</v>
      </c>
      <c r="B7090" s="131" t="s">
        <v>3690</v>
      </c>
      <c r="C7090" s="131" t="s">
        <v>3</v>
      </c>
      <c r="D7090" s="132">
        <v>82.18</v>
      </c>
    </row>
    <row r="7091" spans="1:4" x14ac:dyDescent="0.25">
      <c r="A7091" s="131">
        <v>101190</v>
      </c>
      <c r="B7091" s="131" t="s">
        <v>3691</v>
      </c>
      <c r="C7091" s="131" t="s">
        <v>3</v>
      </c>
      <c r="D7091" s="132">
        <v>81.33</v>
      </c>
    </row>
    <row r="7092" spans="1:4" x14ac:dyDescent="0.25">
      <c r="A7092" s="131">
        <v>101191</v>
      </c>
      <c r="B7092" s="131" t="s">
        <v>3692</v>
      </c>
      <c r="C7092" s="131" t="s">
        <v>3</v>
      </c>
      <c r="D7092" s="132">
        <v>81.75</v>
      </c>
    </row>
    <row r="7093" spans="1:4" x14ac:dyDescent="0.25">
      <c r="A7093" s="131">
        <v>101192</v>
      </c>
      <c r="B7093" s="131" t="s">
        <v>3693</v>
      </c>
      <c r="C7093" s="131" t="s">
        <v>3</v>
      </c>
      <c r="D7093" s="132">
        <v>80.760000000000005</v>
      </c>
    </row>
    <row r="7094" spans="1:4" x14ac:dyDescent="0.25">
      <c r="A7094" s="131">
        <v>101193</v>
      </c>
      <c r="B7094" s="131" t="s">
        <v>3694</v>
      </c>
      <c r="C7094" s="131" t="s">
        <v>3</v>
      </c>
      <c r="D7094" s="132">
        <v>72.94</v>
      </c>
    </row>
    <row r="7095" spans="1:4" x14ac:dyDescent="0.25">
      <c r="A7095" s="131">
        <v>101194</v>
      </c>
      <c r="B7095" s="131" t="s">
        <v>3695</v>
      </c>
      <c r="C7095" s="131" t="s">
        <v>3</v>
      </c>
      <c r="D7095" s="132">
        <v>73.36</v>
      </c>
    </row>
    <row r="7096" spans="1:4" x14ac:dyDescent="0.25">
      <c r="A7096" s="131">
        <v>101197</v>
      </c>
      <c r="B7096" s="131" t="s">
        <v>3696</v>
      </c>
      <c r="C7096" s="131" t="s">
        <v>3</v>
      </c>
      <c r="D7096" s="132">
        <v>141.29</v>
      </c>
    </row>
    <row r="7097" spans="1:4" x14ac:dyDescent="0.25">
      <c r="A7097" s="131">
        <v>101198</v>
      </c>
      <c r="B7097" s="131" t="s">
        <v>3697</v>
      </c>
      <c r="C7097" s="131" t="s">
        <v>3</v>
      </c>
      <c r="D7097" s="132">
        <v>106.89</v>
      </c>
    </row>
    <row r="7098" spans="1:4" x14ac:dyDescent="0.25">
      <c r="A7098" s="131">
        <v>101199</v>
      </c>
      <c r="B7098" s="131" t="s">
        <v>3698</v>
      </c>
      <c r="C7098" s="131" t="s">
        <v>3</v>
      </c>
      <c r="D7098" s="132">
        <v>107.94</v>
      </c>
    </row>
    <row r="7099" spans="1:4" x14ac:dyDescent="0.25">
      <c r="A7099" s="131">
        <v>101200</v>
      </c>
      <c r="B7099" s="131" t="s">
        <v>3699</v>
      </c>
      <c r="C7099" s="131" t="s">
        <v>3</v>
      </c>
      <c r="D7099" s="132">
        <v>68.55</v>
      </c>
    </row>
    <row r="7100" spans="1:4" x14ac:dyDescent="0.25">
      <c r="A7100" s="131">
        <v>101201</v>
      </c>
      <c r="B7100" s="131" t="s">
        <v>3700</v>
      </c>
      <c r="C7100" s="131" t="s">
        <v>3</v>
      </c>
      <c r="D7100" s="132">
        <v>82.5</v>
      </c>
    </row>
    <row r="7101" spans="1:4" x14ac:dyDescent="0.25">
      <c r="A7101" s="131">
        <v>101202</v>
      </c>
      <c r="B7101" s="131" t="s">
        <v>3701</v>
      </c>
      <c r="C7101" s="131" t="s">
        <v>3</v>
      </c>
      <c r="D7101" s="132">
        <v>41.18</v>
      </c>
    </row>
    <row r="7102" spans="1:4" x14ac:dyDescent="0.25">
      <c r="A7102" s="131">
        <v>101203</v>
      </c>
      <c r="B7102" s="131" t="s">
        <v>3702</v>
      </c>
      <c r="C7102" s="131" t="s">
        <v>3</v>
      </c>
      <c r="D7102" s="132">
        <v>40.119999999999997</v>
      </c>
    </row>
    <row r="7103" spans="1:4" x14ac:dyDescent="0.25">
      <c r="A7103" s="131">
        <v>101204</v>
      </c>
      <c r="B7103" s="131" t="s">
        <v>3703</v>
      </c>
      <c r="C7103" s="131" t="s">
        <v>3</v>
      </c>
      <c r="D7103" s="132">
        <v>40.54</v>
      </c>
    </row>
    <row r="7104" spans="1:4" x14ac:dyDescent="0.25">
      <c r="A7104" s="131">
        <v>101205</v>
      </c>
      <c r="B7104" s="131" t="s">
        <v>3704</v>
      </c>
      <c r="C7104" s="131" t="s">
        <v>3</v>
      </c>
      <c r="D7104" s="132">
        <v>41.18</v>
      </c>
    </row>
    <row r="7105" spans="1:4" x14ac:dyDescent="0.25">
      <c r="A7105" s="131">
        <v>102362</v>
      </c>
      <c r="B7105" s="131" t="s">
        <v>4953</v>
      </c>
      <c r="C7105" s="131" t="s">
        <v>2</v>
      </c>
      <c r="D7105" s="132">
        <v>158.96</v>
      </c>
    </row>
    <row r="7106" spans="1:4" x14ac:dyDescent="0.25">
      <c r="A7106" s="131">
        <v>102363</v>
      </c>
      <c r="B7106" s="131" t="s">
        <v>4954</v>
      </c>
      <c r="C7106" s="131" t="s">
        <v>2</v>
      </c>
      <c r="D7106" s="132">
        <v>169.32</v>
      </c>
    </row>
    <row r="7107" spans="1:4" x14ac:dyDescent="0.25">
      <c r="A7107" s="131">
        <v>102364</v>
      </c>
      <c r="B7107" s="131" t="s">
        <v>4955</v>
      </c>
      <c r="C7107" s="131" t="s">
        <v>2</v>
      </c>
      <c r="D7107" s="132">
        <v>188.34</v>
      </c>
    </row>
    <row r="7108" spans="1:4" x14ac:dyDescent="0.25">
      <c r="A7108" s="131">
        <v>98509</v>
      </c>
      <c r="B7108" s="131" t="s">
        <v>2318</v>
      </c>
      <c r="C7108" s="131" t="s">
        <v>15645</v>
      </c>
      <c r="D7108" s="132">
        <v>60.51</v>
      </c>
    </row>
    <row r="7109" spans="1:4" x14ac:dyDescent="0.25">
      <c r="A7109" s="131">
        <v>98510</v>
      </c>
      <c r="B7109" s="131" t="s">
        <v>2319</v>
      </c>
      <c r="C7109" s="131" t="s">
        <v>15645</v>
      </c>
      <c r="D7109" s="132">
        <v>87.82</v>
      </c>
    </row>
    <row r="7110" spans="1:4" x14ac:dyDescent="0.25">
      <c r="A7110" s="131">
        <v>98511</v>
      </c>
      <c r="B7110" s="131" t="s">
        <v>2320</v>
      </c>
      <c r="C7110" s="131" t="s">
        <v>15645</v>
      </c>
      <c r="D7110" s="132">
        <v>168.72</v>
      </c>
    </row>
    <row r="7111" spans="1:4" x14ac:dyDescent="0.25">
      <c r="A7111" s="131">
        <v>98516</v>
      </c>
      <c r="B7111" s="131" t="s">
        <v>2321</v>
      </c>
      <c r="C7111" s="131" t="s">
        <v>15645</v>
      </c>
      <c r="D7111" s="132">
        <v>400.98</v>
      </c>
    </row>
    <row r="7112" spans="1:4" x14ac:dyDescent="0.25">
      <c r="A7112" s="131">
        <v>98519</v>
      </c>
      <c r="B7112" s="131" t="s">
        <v>2322</v>
      </c>
      <c r="C7112" s="131" t="s">
        <v>2</v>
      </c>
      <c r="D7112" s="132">
        <v>1.95</v>
      </c>
    </row>
    <row r="7113" spans="1:4" x14ac:dyDescent="0.25">
      <c r="A7113" s="131">
        <v>98520</v>
      </c>
      <c r="B7113" s="131" t="s">
        <v>2323</v>
      </c>
      <c r="C7113" s="131" t="s">
        <v>2</v>
      </c>
      <c r="D7113" s="132">
        <v>6.52</v>
      </c>
    </row>
    <row r="7114" spans="1:4" x14ac:dyDescent="0.25">
      <c r="A7114" s="131">
        <v>98521</v>
      </c>
      <c r="B7114" s="131" t="s">
        <v>2324</v>
      </c>
      <c r="C7114" s="131" t="s">
        <v>2</v>
      </c>
      <c r="D7114" s="132">
        <v>0.35</v>
      </c>
    </row>
    <row r="7115" spans="1:4" x14ac:dyDescent="0.25">
      <c r="A7115" s="131">
        <v>98522</v>
      </c>
      <c r="B7115" s="131" t="s">
        <v>2325</v>
      </c>
      <c r="C7115" s="131" t="s">
        <v>3</v>
      </c>
      <c r="D7115" s="132">
        <v>172.71</v>
      </c>
    </row>
    <row r="7116" spans="1:4" x14ac:dyDescent="0.25">
      <c r="A7116" s="131">
        <v>98524</v>
      </c>
      <c r="B7116" s="131" t="s">
        <v>2326</v>
      </c>
      <c r="C7116" s="131" t="s">
        <v>2</v>
      </c>
      <c r="D7116" s="132">
        <v>3.1</v>
      </c>
    </row>
    <row r="7117" spans="1:4" x14ac:dyDescent="0.25">
      <c r="A7117" s="131">
        <v>98503</v>
      </c>
      <c r="B7117" s="131" t="s">
        <v>2327</v>
      </c>
      <c r="C7117" s="131" t="s">
        <v>2</v>
      </c>
      <c r="D7117" s="132">
        <v>24.9</v>
      </c>
    </row>
    <row r="7118" spans="1:4" x14ac:dyDescent="0.25">
      <c r="A7118" s="131">
        <v>98504</v>
      </c>
      <c r="B7118" s="131" t="s">
        <v>14547</v>
      </c>
      <c r="C7118" s="131" t="s">
        <v>2</v>
      </c>
      <c r="D7118" s="132">
        <v>14.72</v>
      </c>
    </row>
    <row r="7119" spans="1:4" x14ac:dyDescent="0.25">
      <c r="A7119" s="131">
        <v>98505</v>
      </c>
      <c r="B7119" s="131" t="s">
        <v>1457</v>
      </c>
      <c r="C7119" s="131" t="s">
        <v>2</v>
      </c>
      <c r="D7119" s="132">
        <v>86.67</v>
      </c>
    </row>
    <row r="7120" spans="1:4" x14ac:dyDescent="0.25">
      <c r="A7120" s="131">
        <v>103946</v>
      </c>
      <c r="B7120" s="131" t="s">
        <v>14548</v>
      </c>
      <c r="C7120" s="131" t="s">
        <v>2</v>
      </c>
      <c r="D7120" s="132">
        <v>19.010000000000002</v>
      </c>
    </row>
    <row r="7121" spans="1:4" x14ac:dyDescent="0.25">
      <c r="A7121" s="131">
        <v>103185</v>
      </c>
      <c r="B7121" s="131" t="s">
        <v>5490</v>
      </c>
      <c r="C7121" s="131" t="s">
        <v>15645</v>
      </c>
      <c r="D7121" s="133">
        <v>6149.38</v>
      </c>
    </row>
    <row r="7122" spans="1:4" x14ac:dyDescent="0.25">
      <c r="A7122" s="131">
        <v>103186</v>
      </c>
      <c r="B7122" s="131" t="s">
        <v>5491</v>
      </c>
      <c r="C7122" s="131" t="s">
        <v>15645</v>
      </c>
      <c r="D7122" s="133">
        <v>6485.13</v>
      </c>
    </row>
    <row r="7123" spans="1:4" x14ac:dyDescent="0.25">
      <c r="A7123" s="131">
        <v>103187</v>
      </c>
      <c r="B7123" s="131" t="s">
        <v>5492</v>
      </c>
      <c r="C7123" s="131" t="s">
        <v>15645</v>
      </c>
      <c r="D7123" s="133">
        <v>4874.1899999999996</v>
      </c>
    </row>
    <row r="7124" spans="1:4" x14ac:dyDescent="0.25">
      <c r="A7124" s="131">
        <v>103188</v>
      </c>
      <c r="B7124" s="131" t="s">
        <v>5493</v>
      </c>
      <c r="C7124" s="131" t="s">
        <v>15645</v>
      </c>
      <c r="D7124" s="133">
        <v>5240.7700000000004</v>
      </c>
    </row>
    <row r="7125" spans="1:4" x14ac:dyDescent="0.25">
      <c r="A7125" s="131">
        <v>103189</v>
      </c>
      <c r="B7125" s="131" t="s">
        <v>5494</v>
      </c>
      <c r="C7125" s="131" t="s">
        <v>15645</v>
      </c>
      <c r="D7125" s="133">
        <v>2626.52</v>
      </c>
    </row>
    <row r="7126" spans="1:4" x14ac:dyDescent="0.25">
      <c r="A7126" s="131">
        <v>103190</v>
      </c>
      <c r="B7126" s="131" t="s">
        <v>5495</v>
      </c>
      <c r="C7126" s="131" t="s">
        <v>15645</v>
      </c>
      <c r="D7126" s="133">
        <v>4082.49</v>
      </c>
    </row>
    <row r="7127" spans="1:4" x14ac:dyDescent="0.25">
      <c r="A7127" s="131">
        <v>103191</v>
      </c>
      <c r="B7127" s="131" t="s">
        <v>5496</v>
      </c>
      <c r="C7127" s="131" t="s">
        <v>15645</v>
      </c>
      <c r="D7127" s="133">
        <v>2380.12</v>
      </c>
    </row>
    <row r="7128" spans="1:4" x14ac:dyDescent="0.25">
      <c r="A7128" s="131">
        <v>103192</v>
      </c>
      <c r="B7128" s="131" t="s">
        <v>5497</v>
      </c>
      <c r="C7128" s="131" t="s">
        <v>15645</v>
      </c>
      <c r="D7128" s="133">
        <v>2533.7600000000002</v>
      </c>
    </row>
    <row r="7129" spans="1:4" x14ac:dyDescent="0.25">
      <c r="A7129" s="131">
        <v>103193</v>
      </c>
      <c r="B7129" s="131" t="s">
        <v>5498</v>
      </c>
      <c r="C7129" s="131" t="s">
        <v>15645</v>
      </c>
      <c r="D7129" s="133">
        <v>1952.49</v>
      </c>
    </row>
    <row r="7130" spans="1:4" x14ac:dyDescent="0.25">
      <c r="A7130" s="131">
        <v>103194</v>
      </c>
      <c r="B7130" s="131" t="s">
        <v>5499</v>
      </c>
      <c r="C7130" s="131" t="s">
        <v>15645</v>
      </c>
      <c r="D7130" s="133">
        <v>2810.46</v>
      </c>
    </row>
    <row r="7131" spans="1:4" x14ac:dyDescent="0.25">
      <c r="A7131" s="131">
        <v>103195</v>
      </c>
      <c r="B7131" s="131" t="s">
        <v>5500</v>
      </c>
      <c r="C7131" s="131" t="s">
        <v>15645</v>
      </c>
      <c r="D7131" s="133">
        <v>2193.94</v>
      </c>
    </row>
    <row r="7132" spans="1:4" x14ac:dyDescent="0.25">
      <c r="A7132" s="131">
        <v>103205</v>
      </c>
      <c r="B7132" s="131" t="s">
        <v>5501</v>
      </c>
      <c r="C7132" s="131" t="s">
        <v>15645</v>
      </c>
      <c r="D7132" s="133">
        <v>4095.98</v>
      </c>
    </row>
    <row r="7133" spans="1:4" x14ac:dyDescent="0.25">
      <c r="A7133" s="131">
        <v>103206</v>
      </c>
      <c r="B7133" s="131" t="s">
        <v>5502</v>
      </c>
      <c r="C7133" s="131" t="s">
        <v>15645</v>
      </c>
      <c r="D7133" s="133">
        <v>2393.62</v>
      </c>
    </row>
    <row r="7134" spans="1:4" x14ac:dyDescent="0.25">
      <c r="A7134" s="131">
        <v>103207</v>
      </c>
      <c r="B7134" s="131" t="s">
        <v>5503</v>
      </c>
      <c r="C7134" s="131" t="s">
        <v>15645</v>
      </c>
      <c r="D7134" s="133">
        <v>2547.2600000000002</v>
      </c>
    </row>
    <row r="7135" spans="1:4" x14ac:dyDescent="0.25">
      <c r="A7135" s="131">
        <v>103208</v>
      </c>
      <c r="B7135" s="131" t="s">
        <v>5504</v>
      </c>
      <c r="C7135" s="131" t="s">
        <v>15645</v>
      </c>
      <c r="D7135" s="133">
        <v>1965.99</v>
      </c>
    </row>
    <row r="7136" spans="1:4" x14ac:dyDescent="0.25">
      <c r="A7136" s="131">
        <v>103209</v>
      </c>
      <c r="B7136" s="131" t="s">
        <v>5505</v>
      </c>
      <c r="C7136" s="131" t="s">
        <v>15645</v>
      </c>
      <c r="D7136" s="133">
        <v>2823.96</v>
      </c>
    </row>
    <row r="7137" spans="1:4" x14ac:dyDescent="0.25">
      <c r="A7137" s="131">
        <v>103210</v>
      </c>
      <c r="B7137" s="131" t="s">
        <v>5506</v>
      </c>
      <c r="C7137" s="131" t="s">
        <v>15645</v>
      </c>
      <c r="D7137" s="133">
        <v>2296.7399999999998</v>
      </c>
    </row>
    <row r="7138" spans="1:4" x14ac:dyDescent="0.25">
      <c r="A7138" s="131">
        <v>103304</v>
      </c>
      <c r="B7138" s="131" t="s">
        <v>5531</v>
      </c>
      <c r="C7138" s="131" t="s">
        <v>15645</v>
      </c>
      <c r="D7138" s="133">
        <v>1247</v>
      </c>
    </row>
    <row r="7139" spans="1:4" x14ac:dyDescent="0.25">
      <c r="A7139" s="131">
        <v>103307</v>
      </c>
      <c r="B7139" s="131" t="s">
        <v>5532</v>
      </c>
      <c r="C7139" s="131" t="s">
        <v>15645</v>
      </c>
      <c r="D7139" s="133">
        <v>1335.11</v>
      </c>
    </row>
    <row r="7140" spans="1:4" x14ac:dyDescent="0.25">
      <c r="A7140" s="131">
        <v>103310</v>
      </c>
      <c r="B7140" s="131" t="s">
        <v>5533</v>
      </c>
      <c r="C7140" s="131" t="s">
        <v>15645</v>
      </c>
      <c r="D7140" s="133">
        <v>1285.6099999999999</v>
      </c>
    </row>
    <row r="7141" spans="1:4" x14ac:dyDescent="0.25">
      <c r="A7141" s="131">
        <v>103314</v>
      </c>
      <c r="B7141" s="131" t="s">
        <v>5534</v>
      </c>
      <c r="C7141" s="131" t="s">
        <v>2</v>
      </c>
      <c r="D7141" s="132">
        <v>362.23</v>
      </c>
    </row>
    <row r="7142" spans="1:4" x14ac:dyDescent="0.25">
      <c r="A7142" s="131">
        <v>103315</v>
      </c>
      <c r="B7142" s="131" t="s">
        <v>5535</v>
      </c>
      <c r="C7142" s="131" t="s">
        <v>2</v>
      </c>
      <c r="D7142" s="132">
        <v>353.87</v>
      </c>
    </row>
    <row r="7143" spans="1:4" x14ac:dyDescent="0.25">
      <c r="A7143" s="131">
        <v>103769</v>
      </c>
      <c r="B7143" s="131" t="s">
        <v>14255</v>
      </c>
      <c r="C7143" s="131" t="s">
        <v>15645</v>
      </c>
      <c r="D7143" s="133">
        <v>3335.03</v>
      </c>
    </row>
    <row r="7144" spans="1:4" x14ac:dyDescent="0.25">
      <c r="A7144" s="131">
        <v>98525</v>
      </c>
      <c r="B7144" s="131" t="s">
        <v>2328</v>
      </c>
      <c r="C7144" s="131" t="s">
        <v>2</v>
      </c>
      <c r="D7144" s="132">
        <v>0.4</v>
      </c>
    </row>
    <row r="7145" spans="1:4" x14ac:dyDescent="0.25">
      <c r="A7145" s="131">
        <v>98526</v>
      </c>
      <c r="B7145" s="131" t="s">
        <v>2329</v>
      </c>
      <c r="C7145" s="131" t="s">
        <v>15645</v>
      </c>
      <c r="D7145" s="132">
        <v>88.96</v>
      </c>
    </row>
    <row r="7146" spans="1:4" x14ac:dyDescent="0.25">
      <c r="A7146" s="131">
        <v>98527</v>
      </c>
      <c r="B7146" s="131" t="s">
        <v>2330</v>
      </c>
      <c r="C7146" s="131" t="s">
        <v>15645</v>
      </c>
      <c r="D7146" s="132">
        <v>191.52</v>
      </c>
    </row>
    <row r="7147" spans="1:4" x14ac:dyDescent="0.25">
      <c r="A7147" s="131">
        <v>98528</v>
      </c>
      <c r="B7147" s="131" t="s">
        <v>2331</v>
      </c>
      <c r="C7147" s="131" t="s">
        <v>15645</v>
      </c>
      <c r="D7147" s="132">
        <v>280.06</v>
      </c>
    </row>
    <row r="7148" spans="1:4" x14ac:dyDescent="0.25">
      <c r="A7148" s="131">
        <v>98529</v>
      </c>
      <c r="B7148" s="131" t="s">
        <v>2332</v>
      </c>
      <c r="C7148" s="131" t="s">
        <v>15645</v>
      </c>
      <c r="D7148" s="132">
        <v>66.709999999999994</v>
      </c>
    </row>
    <row r="7149" spans="1:4" x14ac:dyDescent="0.25">
      <c r="A7149" s="131">
        <v>98530</v>
      </c>
      <c r="B7149" s="131" t="s">
        <v>2333</v>
      </c>
      <c r="C7149" s="131" t="s">
        <v>15645</v>
      </c>
      <c r="D7149" s="132">
        <v>118.84</v>
      </c>
    </row>
    <row r="7150" spans="1:4" x14ac:dyDescent="0.25">
      <c r="A7150" s="131">
        <v>98531</v>
      </c>
      <c r="B7150" s="131" t="s">
        <v>2334</v>
      </c>
      <c r="C7150" s="131" t="s">
        <v>15645</v>
      </c>
      <c r="D7150" s="132">
        <v>288.02</v>
      </c>
    </row>
    <row r="7151" spans="1:4" x14ac:dyDescent="0.25">
      <c r="A7151" s="131">
        <v>98532</v>
      </c>
      <c r="B7151" s="131" t="s">
        <v>2335</v>
      </c>
      <c r="C7151" s="131" t="s">
        <v>15645</v>
      </c>
      <c r="D7151" s="132">
        <v>121.2</v>
      </c>
    </row>
    <row r="7152" spans="1:4" x14ac:dyDescent="0.25">
      <c r="A7152" s="131">
        <v>98533</v>
      </c>
      <c r="B7152" s="131" t="s">
        <v>2336</v>
      </c>
      <c r="C7152" s="131" t="s">
        <v>15645</v>
      </c>
      <c r="D7152" s="132">
        <v>332.35</v>
      </c>
    </row>
    <row r="7153" spans="1:4" x14ac:dyDescent="0.25">
      <c r="A7153" s="131">
        <v>98534</v>
      </c>
      <c r="B7153" s="131" t="s">
        <v>2337</v>
      </c>
      <c r="C7153" s="131" t="s">
        <v>15645</v>
      </c>
      <c r="D7153" s="132">
        <v>850.92</v>
      </c>
    </row>
    <row r="7154" spans="1:4" x14ac:dyDescent="0.25">
      <c r="A7154" s="131">
        <v>98535</v>
      </c>
      <c r="B7154" s="131" t="s">
        <v>2338</v>
      </c>
      <c r="C7154" s="131" t="s">
        <v>15645</v>
      </c>
      <c r="D7154" s="133">
        <v>1347.71</v>
      </c>
    </row>
    <row r="7155" spans="1:4" x14ac:dyDescent="0.25">
      <c r="A7155" s="131">
        <v>88238</v>
      </c>
      <c r="B7155" s="131" t="s">
        <v>64</v>
      </c>
      <c r="C7155" s="131" t="s">
        <v>8</v>
      </c>
      <c r="D7155" s="132">
        <v>22.02</v>
      </c>
    </row>
    <row r="7156" spans="1:4" x14ac:dyDescent="0.25">
      <c r="A7156" s="131">
        <v>88239</v>
      </c>
      <c r="B7156" s="131" t="s">
        <v>43</v>
      </c>
      <c r="C7156" s="131" t="s">
        <v>8</v>
      </c>
      <c r="D7156" s="132">
        <v>21.94</v>
      </c>
    </row>
    <row r="7157" spans="1:4" x14ac:dyDescent="0.25">
      <c r="A7157" s="131">
        <v>88240</v>
      </c>
      <c r="B7157" s="131" t="s">
        <v>1217</v>
      </c>
      <c r="C7157" s="131" t="s">
        <v>8</v>
      </c>
      <c r="D7157" s="132">
        <v>20.83</v>
      </c>
    </row>
    <row r="7158" spans="1:4" x14ac:dyDescent="0.25">
      <c r="A7158" s="131">
        <v>88241</v>
      </c>
      <c r="B7158" s="131" t="s">
        <v>1218</v>
      </c>
      <c r="C7158" s="131" t="s">
        <v>8</v>
      </c>
      <c r="D7158" s="132">
        <v>23.35</v>
      </c>
    </row>
    <row r="7159" spans="1:4" x14ac:dyDescent="0.25">
      <c r="A7159" s="131">
        <v>88242</v>
      </c>
      <c r="B7159" s="131" t="s">
        <v>1219</v>
      </c>
      <c r="C7159" s="131" t="s">
        <v>8</v>
      </c>
      <c r="D7159" s="132">
        <v>22.08</v>
      </c>
    </row>
    <row r="7160" spans="1:4" x14ac:dyDescent="0.25">
      <c r="A7160" s="131">
        <v>88243</v>
      </c>
      <c r="B7160" s="131" t="s">
        <v>67</v>
      </c>
      <c r="C7160" s="131" t="s">
        <v>8</v>
      </c>
      <c r="D7160" s="132">
        <v>23.23</v>
      </c>
    </row>
    <row r="7161" spans="1:4" x14ac:dyDescent="0.25">
      <c r="A7161" s="131">
        <v>88245</v>
      </c>
      <c r="B7161" s="131" t="s">
        <v>69</v>
      </c>
      <c r="C7161" s="131" t="s">
        <v>8</v>
      </c>
      <c r="D7161" s="132">
        <v>26.87</v>
      </c>
    </row>
    <row r="7162" spans="1:4" x14ac:dyDescent="0.25">
      <c r="A7162" s="131">
        <v>88246</v>
      </c>
      <c r="B7162" s="131" t="s">
        <v>1220</v>
      </c>
      <c r="C7162" s="131" t="s">
        <v>8</v>
      </c>
      <c r="D7162" s="132">
        <v>21.7</v>
      </c>
    </row>
    <row r="7163" spans="1:4" x14ac:dyDescent="0.25">
      <c r="A7163" s="131">
        <v>88247</v>
      </c>
      <c r="B7163" s="131" t="s">
        <v>58</v>
      </c>
      <c r="C7163" s="131" t="s">
        <v>8</v>
      </c>
      <c r="D7163" s="132">
        <v>22.48</v>
      </c>
    </row>
    <row r="7164" spans="1:4" x14ac:dyDescent="0.25">
      <c r="A7164" s="131">
        <v>88248</v>
      </c>
      <c r="B7164" s="131" t="s">
        <v>1221</v>
      </c>
      <c r="C7164" s="131" t="s">
        <v>8</v>
      </c>
      <c r="D7164" s="132">
        <v>21.45</v>
      </c>
    </row>
    <row r="7165" spans="1:4" x14ac:dyDescent="0.25">
      <c r="A7165" s="131">
        <v>88249</v>
      </c>
      <c r="B7165" s="131" t="s">
        <v>1222</v>
      </c>
      <c r="C7165" s="131" t="s">
        <v>8</v>
      </c>
      <c r="D7165" s="132">
        <v>33.43</v>
      </c>
    </row>
    <row r="7166" spans="1:4" x14ac:dyDescent="0.25">
      <c r="A7166" s="131">
        <v>88250</v>
      </c>
      <c r="B7166" s="131" t="s">
        <v>1223</v>
      </c>
      <c r="C7166" s="131" t="s">
        <v>8</v>
      </c>
      <c r="D7166" s="132">
        <v>20.83</v>
      </c>
    </row>
    <row r="7167" spans="1:4" x14ac:dyDescent="0.25">
      <c r="A7167" s="131">
        <v>88251</v>
      </c>
      <c r="B7167" s="131" t="s">
        <v>59</v>
      </c>
      <c r="C7167" s="131" t="s">
        <v>8</v>
      </c>
      <c r="D7167" s="132">
        <v>22.02</v>
      </c>
    </row>
    <row r="7168" spans="1:4" x14ac:dyDescent="0.25">
      <c r="A7168" s="131">
        <v>88252</v>
      </c>
      <c r="B7168" s="131" t="s">
        <v>1224</v>
      </c>
      <c r="C7168" s="131" t="s">
        <v>8</v>
      </c>
      <c r="D7168" s="132">
        <v>20.100000000000001</v>
      </c>
    </row>
    <row r="7169" spans="1:4" x14ac:dyDescent="0.25">
      <c r="A7169" s="131">
        <v>88253</v>
      </c>
      <c r="B7169" s="131" t="s">
        <v>1225</v>
      </c>
      <c r="C7169" s="131" t="s">
        <v>8</v>
      </c>
      <c r="D7169" s="132">
        <v>20.56</v>
      </c>
    </row>
    <row r="7170" spans="1:4" x14ac:dyDescent="0.25">
      <c r="A7170" s="131">
        <v>88255</v>
      </c>
      <c r="B7170" s="131" t="s">
        <v>1226</v>
      </c>
      <c r="C7170" s="131" t="s">
        <v>8</v>
      </c>
      <c r="D7170" s="132">
        <v>33.86</v>
      </c>
    </row>
    <row r="7171" spans="1:4" x14ac:dyDescent="0.25">
      <c r="A7171" s="131">
        <v>88256</v>
      </c>
      <c r="B7171" s="131" t="s">
        <v>1227</v>
      </c>
      <c r="C7171" s="131" t="s">
        <v>8</v>
      </c>
      <c r="D7171" s="132">
        <v>28.71</v>
      </c>
    </row>
    <row r="7172" spans="1:4" x14ac:dyDescent="0.25">
      <c r="A7172" s="131">
        <v>88257</v>
      </c>
      <c r="B7172" s="131" t="s">
        <v>1228</v>
      </c>
      <c r="C7172" s="131" t="s">
        <v>8</v>
      </c>
      <c r="D7172" s="132">
        <v>24.34</v>
      </c>
    </row>
    <row r="7173" spans="1:4" x14ac:dyDescent="0.25">
      <c r="A7173" s="131">
        <v>88258</v>
      </c>
      <c r="B7173" s="131" t="s">
        <v>1229</v>
      </c>
      <c r="C7173" s="131" t="s">
        <v>8</v>
      </c>
      <c r="D7173" s="132">
        <v>24.69</v>
      </c>
    </row>
    <row r="7174" spans="1:4" x14ac:dyDescent="0.25">
      <c r="A7174" s="131">
        <v>88260</v>
      </c>
      <c r="B7174" s="131" t="s">
        <v>1230</v>
      </c>
      <c r="C7174" s="131" t="s">
        <v>8</v>
      </c>
      <c r="D7174" s="132">
        <v>20.9</v>
      </c>
    </row>
    <row r="7175" spans="1:4" x14ac:dyDescent="0.25">
      <c r="A7175" s="131">
        <v>88261</v>
      </c>
      <c r="B7175" s="131" t="s">
        <v>68</v>
      </c>
      <c r="C7175" s="131" t="s">
        <v>8</v>
      </c>
      <c r="D7175" s="132">
        <v>30.14</v>
      </c>
    </row>
    <row r="7176" spans="1:4" x14ac:dyDescent="0.25">
      <c r="A7176" s="131">
        <v>88262</v>
      </c>
      <c r="B7176" s="131" t="s">
        <v>1231</v>
      </c>
      <c r="C7176" s="131" t="s">
        <v>8</v>
      </c>
      <c r="D7176" s="132">
        <v>26.73</v>
      </c>
    </row>
    <row r="7177" spans="1:4" x14ac:dyDescent="0.25">
      <c r="A7177" s="131">
        <v>88263</v>
      </c>
      <c r="B7177" s="131" t="s">
        <v>1232</v>
      </c>
      <c r="C7177" s="131" t="s">
        <v>8</v>
      </c>
      <c r="D7177" s="132">
        <v>29.6</v>
      </c>
    </row>
    <row r="7178" spans="1:4" x14ac:dyDescent="0.25">
      <c r="A7178" s="131">
        <v>88264</v>
      </c>
      <c r="B7178" s="131" t="s">
        <v>44</v>
      </c>
      <c r="C7178" s="131" t="s">
        <v>8</v>
      </c>
      <c r="D7178" s="132">
        <v>27.47</v>
      </c>
    </row>
    <row r="7179" spans="1:4" x14ac:dyDescent="0.25">
      <c r="A7179" s="131">
        <v>88265</v>
      </c>
      <c r="B7179" s="131" t="s">
        <v>1233</v>
      </c>
      <c r="C7179" s="131" t="s">
        <v>8</v>
      </c>
      <c r="D7179" s="132">
        <v>27.91</v>
      </c>
    </row>
    <row r="7180" spans="1:4" x14ac:dyDescent="0.25">
      <c r="A7180" s="131">
        <v>88266</v>
      </c>
      <c r="B7180" s="131" t="s">
        <v>1234</v>
      </c>
      <c r="C7180" s="131" t="s">
        <v>8</v>
      </c>
      <c r="D7180" s="132">
        <v>39.31</v>
      </c>
    </row>
    <row r="7181" spans="1:4" x14ac:dyDescent="0.25">
      <c r="A7181" s="131">
        <v>88267</v>
      </c>
      <c r="B7181" s="131" t="s">
        <v>1235</v>
      </c>
      <c r="C7181" s="131" t="s">
        <v>8</v>
      </c>
      <c r="D7181" s="132">
        <v>26.33</v>
      </c>
    </row>
    <row r="7182" spans="1:4" x14ac:dyDescent="0.25">
      <c r="A7182" s="131">
        <v>88269</v>
      </c>
      <c r="B7182" s="131" t="s">
        <v>1236</v>
      </c>
      <c r="C7182" s="131" t="s">
        <v>8</v>
      </c>
      <c r="D7182" s="132">
        <v>27.49</v>
      </c>
    </row>
    <row r="7183" spans="1:4" x14ac:dyDescent="0.25">
      <c r="A7183" s="131">
        <v>88270</v>
      </c>
      <c r="B7183" s="131" t="s">
        <v>72</v>
      </c>
      <c r="C7183" s="131" t="s">
        <v>8</v>
      </c>
      <c r="D7183" s="132">
        <v>27.1</v>
      </c>
    </row>
    <row r="7184" spans="1:4" x14ac:dyDescent="0.25">
      <c r="A7184" s="131">
        <v>88272</v>
      </c>
      <c r="B7184" s="131" t="s">
        <v>1237</v>
      </c>
      <c r="C7184" s="131" t="s">
        <v>8</v>
      </c>
      <c r="D7184" s="132">
        <v>25.79</v>
      </c>
    </row>
    <row r="7185" spans="1:4" x14ac:dyDescent="0.25">
      <c r="A7185" s="131">
        <v>88273</v>
      </c>
      <c r="B7185" s="131" t="s">
        <v>42</v>
      </c>
      <c r="C7185" s="131" t="s">
        <v>8</v>
      </c>
      <c r="D7185" s="132">
        <v>26.83</v>
      </c>
    </row>
    <row r="7186" spans="1:4" x14ac:dyDescent="0.25">
      <c r="A7186" s="131">
        <v>88274</v>
      </c>
      <c r="B7186" s="131" t="s">
        <v>1238</v>
      </c>
      <c r="C7186" s="131" t="s">
        <v>8</v>
      </c>
      <c r="D7186" s="132">
        <v>28.18</v>
      </c>
    </row>
    <row r="7187" spans="1:4" x14ac:dyDescent="0.25">
      <c r="A7187" s="131">
        <v>88275</v>
      </c>
      <c r="B7187" s="131" t="s">
        <v>1239</v>
      </c>
      <c r="C7187" s="131" t="s">
        <v>8</v>
      </c>
      <c r="D7187" s="132">
        <v>35.26</v>
      </c>
    </row>
    <row r="7188" spans="1:4" x14ac:dyDescent="0.25">
      <c r="A7188" s="131">
        <v>88277</v>
      </c>
      <c r="B7188" s="131" t="s">
        <v>1240</v>
      </c>
      <c r="C7188" s="131" t="s">
        <v>8</v>
      </c>
      <c r="D7188" s="132">
        <v>23.14</v>
      </c>
    </row>
    <row r="7189" spans="1:4" x14ac:dyDescent="0.25">
      <c r="A7189" s="131">
        <v>88278</v>
      </c>
      <c r="B7189" s="131" t="s">
        <v>1241</v>
      </c>
      <c r="C7189" s="131" t="s">
        <v>8</v>
      </c>
      <c r="D7189" s="132">
        <v>24.05</v>
      </c>
    </row>
    <row r="7190" spans="1:4" x14ac:dyDescent="0.25">
      <c r="A7190" s="131">
        <v>88279</v>
      </c>
      <c r="B7190" s="131" t="s">
        <v>1242</v>
      </c>
      <c r="C7190" s="131" t="s">
        <v>8</v>
      </c>
      <c r="D7190" s="132">
        <v>31.28</v>
      </c>
    </row>
    <row r="7191" spans="1:4" x14ac:dyDescent="0.25">
      <c r="A7191" s="131">
        <v>88281</v>
      </c>
      <c r="B7191" s="131" t="s">
        <v>1243</v>
      </c>
      <c r="C7191" s="131" t="s">
        <v>8</v>
      </c>
      <c r="D7191" s="132">
        <v>30.29</v>
      </c>
    </row>
    <row r="7192" spans="1:4" x14ac:dyDescent="0.25">
      <c r="A7192" s="131">
        <v>88282</v>
      </c>
      <c r="B7192" s="131" t="s">
        <v>1244</v>
      </c>
      <c r="C7192" s="131" t="s">
        <v>8</v>
      </c>
      <c r="D7192" s="132">
        <v>29.35</v>
      </c>
    </row>
    <row r="7193" spans="1:4" x14ac:dyDescent="0.25">
      <c r="A7193" s="131">
        <v>88283</v>
      </c>
      <c r="B7193" s="131" t="s">
        <v>1245</v>
      </c>
      <c r="C7193" s="131" t="s">
        <v>8</v>
      </c>
      <c r="D7193" s="132">
        <v>35.32</v>
      </c>
    </row>
    <row r="7194" spans="1:4" x14ac:dyDescent="0.25">
      <c r="A7194" s="131">
        <v>88284</v>
      </c>
      <c r="B7194" s="131" t="s">
        <v>29537</v>
      </c>
      <c r="C7194" s="131" t="s">
        <v>8</v>
      </c>
      <c r="D7194" s="132">
        <v>26.35</v>
      </c>
    </row>
    <row r="7195" spans="1:4" x14ac:dyDescent="0.25">
      <c r="A7195" s="131">
        <v>88286</v>
      </c>
      <c r="B7195" s="131" t="s">
        <v>1246</v>
      </c>
      <c r="C7195" s="131" t="s">
        <v>8</v>
      </c>
      <c r="D7195" s="132">
        <v>32.67</v>
      </c>
    </row>
    <row r="7196" spans="1:4" x14ac:dyDescent="0.25">
      <c r="A7196" s="131">
        <v>88288</v>
      </c>
      <c r="B7196" s="131" t="s">
        <v>1247</v>
      </c>
      <c r="C7196" s="131" t="s">
        <v>8</v>
      </c>
      <c r="D7196" s="132">
        <v>18.12</v>
      </c>
    </row>
    <row r="7197" spans="1:4" x14ac:dyDescent="0.25">
      <c r="A7197" s="131">
        <v>88291</v>
      </c>
      <c r="B7197" s="131" t="s">
        <v>1248</v>
      </c>
      <c r="C7197" s="131" t="s">
        <v>8</v>
      </c>
      <c r="D7197" s="132">
        <v>29.49</v>
      </c>
    </row>
    <row r="7198" spans="1:4" x14ac:dyDescent="0.25">
      <c r="A7198" s="131">
        <v>88292</v>
      </c>
      <c r="B7198" s="131" t="s">
        <v>1249</v>
      </c>
      <c r="C7198" s="131" t="s">
        <v>8</v>
      </c>
      <c r="D7198" s="132">
        <v>24.65</v>
      </c>
    </row>
    <row r="7199" spans="1:4" x14ac:dyDescent="0.25">
      <c r="A7199" s="131">
        <v>88293</v>
      </c>
      <c r="B7199" s="131" t="s">
        <v>1250</v>
      </c>
      <c r="C7199" s="131" t="s">
        <v>8</v>
      </c>
      <c r="D7199" s="132">
        <v>29.49</v>
      </c>
    </row>
    <row r="7200" spans="1:4" x14ac:dyDescent="0.25">
      <c r="A7200" s="131">
        <v>88294</v>
      </c>
      <c r="B7200" s="131" t="s">
        <v>1251</v>
      </c>
      <c r="C7200" s="131" t="s">
        <v>8</v>
      </c>
      <c r="D7200" s="132">
        <v>36.14</v>
      </c>
    </row>
    <row r="7201" spans="1:4" x14ac:dyDescent="0.25">
      <c r="A7201" s="131">
        <v>88295</v>
      </c>
      <c r="B7201" s="131" t="s">
        <v>1252</v>
      </c>
      <c r="C7201" s="131" t="s">
        <v>8</v>
      </c>
      <c r="D7201" s="132">
        <v>25.11</v>
      </c>
    </row>
    <row r="7202" spans="1:4" x14ac:dyDescent="0.25">
      <c r="A7202" s="131">
        <v>88296</v>
      </c>
      <c r="B7202" s="131" t="s">
        <v>1253</v>
      </c>
      <c r="C7202" s="131" t="s">
        <v>8</v>
      </c>
      <c r="D7202" s="132">
        <v>34.950000000000003</v>
      </c>
    </row>
    <row r="7203" spans="1:4" x14ac:dyDescent="0.25">
      <c r="A7203" s="131">
        <v>88297</v>
      </c>
      <c r="B7203" s="131" t="s">
        <v>1254</v>
      </c>
      <c r="C7203" s="131" t="s">
        <v>8</v>
      </c>
      <c r="D7203" s="132">
        <v>33.49</v>
      </c>
    </row>
    <row r="7204" spans="1:4" x14ac:dyDescent="0.25">
      <c r="A7204" s="131">
        <v>88298</v>
      </c>
      <c r="B7204" s="131" t="s">
        <v>1255</v>
      </c>
      <c r="C7204" s="131" t="s">
        <v>8</v>
      </c>
      <c r="D7204" s="132">
        <v>24.57</v>
      </c>
    </row>
    <row r="7205" spans="1:4" x14ac:dyDescent="0.25">
      <c r="A7205" s="131">
        <v>88299</v>
      </c>
      <c r="B7205" s="131" t="s">
        <v>1256</v>
      </c>
      <c r="C7205" s="131" t="s">
        <v>8</v>
      </c>
      <c r="D7205" s="132">
        <v>37.76</v>
      </c>
    </row>
    <row r="7206" spans="1:4" x14ac:dyDescent="0.25">
      <c r="A7206" s="131">
        <v>88300</v>
      </c>
      <c r="B7206" s="131" t="s">
        <v>1257</v>
      </c>
      <c r="C7206" s="131" t="s">
        <v>8</v>
      </c>
      <c r="D7206" s="132">
        <v>37.76</v>
      </c>
    </row>
    <row r="7207" spans="1:4" x14ac:dyDescent="0.25">
      <c r="A7207" s="131">
        <v>88301</v>
      </c>
      <c r="B7207" s="131" t="s">
        <v>1258</v>
      </c>
      <c r="C7207" s="131" t="s">
        <v>8</v>
      </c>
      <c r="D7207" s="132">
        <v>29.49</v>
      </c>
    </row>
    <row r="7208" spans="1:4" x14ac:dyDescent="0.25">
      <c r="A7208" s="131">
        <v>88302</v>
      </c>
      <c r="B7208" s="131" t="s">
        <v>1259</v>
      </c>
      <c r="C7208" s="131" t="s">
        <v>8</v>
      </c>
      <c r="D7208" s="132">
        <v>29.49</v>
      </c>
    </row>
    <row r="7209" spans="1:4" x14ac:dyDescent="0.25">
      <c r="A7209" s="131">
        <v>88303</v>
      </c>
      <c r="B7209" s="131" t="s">
        <v>1260</v>
      </c>
      <c r="C7209" s="131" t="s">
        <v>8</v>
      </c>
      <c r="D7209" s="132">
        <v>23.37</v>
      </c>
    </row>
    <row r="7210" spans="1:4" x14ac:dyDescent="0.25">
      <c r="A7210" s="131">
        <v>88304</v>
      </c>
      <c r="B7210" s="131" t="s">
        <v>1261</v>
      </c>
      <c r="C7210" s="131" t="s">
        <v>8</v>
      </c>
      <c r="D7210" s="132">
        <v>37.76</v>
      </c>
    </row>
    <row r="7211" spans="1:4" x14ac:dyDescent="0.25">
      <c r="A7211" s="131">
        <v>88306</v>
      </c>
      <c r="B7211" s="131" t="s">
        <v>1262</v>
      </c>
      <c r="C7211" s="131" t="s">
        <v>8</v>
      </c>
      <c r="D7211" s="132">
        <v>27.12</v>
      </c>
    </row>
    <row r="7212" spans="1:4" x14ac:dyDescent="0.25">
      <c r="A7212" s="131">
        <v>88307</v>
      </c>
      <c r="B7212" s="131" t="s">
        <v>1263</v>
      </c>
      <c r="C7212" s="131" t="s">
        <v>8</v>
      </c>
      <c r="D7212" s="132">
        <v>26.95</v>
      </c>
    </row>
    <row r="7213" spans="1:4" x14ac:dyDescent="0.25">
      <c r="A7213" s="131">
        <v>88308</v>
      </c>
      <c r="B7213" s="131" t="s">
        <v>1264</v>
      </c>
      <c r="C7213" s="131" t="s">
        <v>8</v>
      </c>
      <c r="D7213" s="132">
        <v>26.94</v>
      </c>
    </row>
    <row r="7214" spans="1:4" x14ac:dyDescent="0.25">
      <c r="A7214" s="131">
        <v>88309</v>
      </c>
      <c r="B7214" s="131" t="s">
        <v>41</v>
      </c>
      <c r="C7214" s="131" t="s">
        <v>8</v>
      </c>
      <c r="D7214" s="132">
        <v>27.1</v>
      </c>
    </row>
    <row r="7215" spans="1:4" x14ac:dyDescent="0.25">
      <c r="A7215" s="131">
        <v>88310</v>
      </c>
      <c r="B7215" s="131" t="s">
        <v>55</v>
      </c>
      <c r="C7215" s="131" t="s">
        <v>8</v>
      </c>
      <c r="D7215" s="132">
        <v>28.58</v>
      </c>
    </row>
    <row r="7216" spans="1:4" x14ac:dyDescent="0.25">
      <c r="A7216" s="131">
        <v>88311</v>
      </c>
      <c r="B7216" s="131" t="s">
        <v>1265</v>
      </c>
      <c r="C7216" s="131" t="s">
        <v>8</v>
      </c>
      <c r="D7216" s="132">
        <v>27.97</v>
      </c>
    </row>
    <row r="7217" spans="1:4" x14ac:dyDescent="0.25">
      <c r="A7217" s="131">
        <v>88312</v>
      </c>
      <c r="B7217" s="131" t="s">
        <v>1266</v>
      </c>
      <c r="C7217" s="131" t="s">
        <v>8</v>
      </c>
      <c r="D7217" s="132">
        <v>28.58</v>
      </c>
    </row>
    <row r="7218" spans="1:4" x14ac:dyDescent="0.25">
      <c r="A7218" s="131">
        <v>88313</v>
      </c>
      <c r="B7218" s="131" t="s">
        <v>70</v>
      </c>
      <c r="C7218" s="131" t="s">
        <v>8</v>
      </c>
      <c r="D7218" s="132">
        <v>25.22</v>
      </c>
    </row>
    <row r="7219" spans="1:4" x14ac:dyDescent="0.25">
      <c r="A7219" s="131">
        <v>88314</v>
      </c>
      <c r="B7219" s="131" t="s">
        <v>1267</v>
      </c>
      <c r="C7219" s="131" t="s">
        <v>8</v>
      </c>
      <c r="D7219" s="132">
        <v>19.600000000000001</v>
      </c>
    </row>
    <row r="7220" spans="1:4" x14ac:dyDescent="0.25">
      <c r="A7220" s="131">
        <v>88315</v>
      </c>
      <c r="B7220" s="131" t="s">
        <v>60</v>
      </c>
      <c r="C7220" s="131" t="s">
        <v>8</v>
      </c>
      <c r="D7220" s="132">
        <v>26.87</v>
      </c>
    </row>
    <row r="7221" spans="1:4" x14ac:dyDescent="0.25">
      <c r="A7221" s="131">
        <v>88316</v>
      </c>
      <c r="B7221" s="131" t="s">
        <v>40</v>
      </c>
      <c r="C7221" s="131" t="s">
        <v>8</v>
      </c>
      <c r="D7221" s="132">
        <v>19.940000000000001</v>
      </c>
    </row>
    <row r="7222" spans="1:4" x14ac:dyDescent="0.25">
      <c r="A7222" s="131">
        <v>88317</v>
      </c>
      <c r="B7222" s="131" t="s">
        <v>1268</v>
      </c>
      <c r="C7222" s="131" t="s">
        <v>8</v>
      </c>
      <c r="D7222" s="132">
        <v>27.83</v>
      </c>
    </row>
    <row r="7223" spans="1:4" x14ac:dyDescent="0.25">
      <c r="A7223" s="131">
        <v>88318</v>
      </c>
      <c r="B7223" s="131" t="s">
        <v>1269</v>
      </c>
      <c r="C7223" s="131" t="s">
        <v>8</v>
      </c>
      <c r="D7223" s="132">
        <v>35.409999999999997</v>
      </c>
    </row>
    <row r="7224" spans="1:4" x14ac:dyDescent="0.25">
      <c r="A7224" s="131">
        <v>88320</v>
      </c>
      <c r="B7224" s="131" t="s">
        <v>1270</v>
      </c>
      <c r="C7224" s="131" t="s">
        <v>8</v>
      </c>
      <c r="D7224" s="132">
        <v>26.73</v>
      </c>
    </row>
    <row r="7225" spans="1:4" x14ac:dyDescent="0.25">
      <c r="A7225" s="131">
        <v>88321</v>
      </c>
      <c r="B7225" s="131" t="s">
        <v>1271</v>
      </c>
      <c r="C7225" s="131" t="s">
        <v>8</v>
      </c>
      <c r="D7225" s="132">
        <v>42.2</v>
      </c>
    </row>
    <row r="7226" spans="1:4" x14ac:dyDescent="0.25">
      <c r="A7226" s="131">
        <v>88322</v>
      </c>
      <c r="B7226" s="131" t="s">
        <v>1272</v>
      </c>
      <c r="C7226" s="131" t="s">
        <v>8</v>
      </c>
      <c r="D7226" s="132">
        <v>25.38</v>
      </c>
    </row>
    <row r="7227" spans="1:4" x14ac:dyDescent="0.25">
      <c r="A7227" s="131">
        <v>88323</v>
      </c>
      <c r="B7227" s="131" t="s">
        <v>71</v>
      </c>
      <c r="C7227" s="131" t="s">
        <v>8</v>
      </c>
      <c r="D7227" s="132">
        <v>26.48</v>
      </c>
    </row>
    <row r="7228" spans="1:4" x14ac:dyDescent="0.25">
      <c r="A7228" s="131">
        <v>88324</v>
      </c>
      <c r="B7228" s="131" t="s">
        <v>1273</v>
      </c>
      <c r="C7228" s="131" t="s">
        <v>8</v>
      </c>
      <c r="D7228" s="132">
        <v>33.49</v>
      </c>
    </row>
    <row r="7229" spans="1:4" x14ac:dyDescent="0.25">
      <c r="A7229" s="131">
        <v>88325</v>
      </c>
      <c r="B7229" s="131" t="s">
        <v>56</v>
      </c>
      <c r="C7229" s="131" t="s">
        <v>8</v>
      </c>
      <c r="D7229" s="132">
        <v>21.81</v>
      </c>
    </row>
    <row r="7230" spans="1:4" x14ac:dyDescent="0.25">
      <c r="A7230" s="131">
        <v>88377</v>
      </c>
      <c r="B7230" s="131" t="s">
        <v>1275</v>
      </c>
      <c r="C7230" s="131" t="s">
        <v>8</v>
      </c>
      <c r="D7230" s="132">
        <v>24.93</v>
      </c>
    </row>
    <row r="7231" spans="1:4" x14ac:dyDescent="0.25">
      <c r="A7231" s="131">
        <v>88441</v>
      </c>
      <c r="B7231" s="131" t="s">
        <v>57</v>
      </c>
      <c r="C7231" s="131" t="s">
        <v>8</v>
      </c>
      <c r="D7231" s="132">
        <v>23.26</v>
      </c>
    </row>
    <row r="7232" spans="1:4" x14ac:dyDescent="0.25">
      <c r="A7232" s="131">
        <v>88597</v>
      </c>
      <c r="B7232" s="131" t="s">
        <v>1276</v>
      </c>
      <c r="C7232" s="131" t="s">
        <v>8</v>
      </c>
      <c r="D7232" s="132">
        <v>28.19</v>
      </c>
    </row>
    <row r="7233" spans="1:4" x14ac:dyDescent="0.25">
      <c r="A7233" s="131">
        <v>90766</v>
      </c>
      <c r="B7233" s="131" t="s">
        <v>1277</v>
      </c>
      <c r="C7233" s="131" t="s">
        <v>8</v>
      </c>
      <c r="D7233" s="132">
        <v>26.47</v>
      </c>
    </row>
    <row r="7234" spans="1:4" x14ac:dyDescent="0.25">
      <c r="A7234" s="131">
        <v>90767</v>
      </c>
      <c r="B7234" s="131" t="s">
        <v>1278</v>
      </c>
      <c r="C7234" s="131" t="s">
        <v>8</v>
      </c>
      <c r="D7234" s="132">
        <v>23.69</v>
      </c>
    </row>
    <row r="7235" spans="1:4" x14ac:dyDescent="0.25">
      <c r="A7235" s="131">
        <v>90768</v>
      </c>
      <c r="B7235" s="131" t="s">
        <v>1279</v>
      </c>
      <c r="C7235" s="131" t="s">
        <v>8</v>
      </c>
      <c r="D7235" s="132">
        <v>106.3</v>
      </c>
    </row>
    <row r="7236" spans="1:4" x14ac:dyDescent="0.25">
      <c r="A7236" s="131">
        <v>90769</v>
      </c>
      <c r="B7236" s="131" t="s">
        <v>1280</v>
      </c>
      <c r="C7236" s="131" t="s">
        <v>8</v>
      </c>
      <c r="D7236" s="132">
        <v>112.04</v>
      </c>
    </row>
    <row r="7237" spans="1:4" x14ac:dyDescent="0.25">
      <c r="A7237" s="131">
        <v>90770</v>
      </c>
      <c r="B7237" s="131" t="s">
        <v>1281</v>
      </c>
      <c r="C7237" s="131" t="s">
        <v>8</v>
      </c>
      <c r="D7237" s="132">
        <v>115.52</v>
      </c>
    </row>
    <row r="7238" spans="1:4" x14ac:dyDescent="0.25">
      <c r="A7238" s="131">
        <v>90771</v>
      </c>
      <c r="B7238" s="131" t="s">
        <v>1282</v>
      </c>
      <c r="C7238" s="131" t="s">
        <v>8</v>
      </c>
      <c r="D7238" s="132">
        <v>31.33</v>
      </c>
    </row>
    <row r="7239" spans="1:4" x14ac:dyDescent="0.25">
      <c r="A7239" s="131">
        <v>90772</v>
      </c>
      <c r="B7239" s="131" t="s">
        <v>1283</v>
      </c>
      <c r="C7239" s="131" t="s">
        <v>8</v>
      </c>
      <c r="D7239" s="132">
        <v>22.2</v>
      </c>
    </row>
    <row r="7240" spans="1:4" x14ac:dyDescent="0.25">
      <c r="A7240" s="131">
        <v>90773</v>
      </c>
      <c r="B7240" s="131" t="s">
        <v>1284</v>
      </c>
      <c r="C7240" s="131" t="s">
        <v>8</v>
      </c>
      <c r="D7240" s="132">
        <v>34.909999999999997</v>
      </c>
    </row>
    <row r="7241" spans="1:4" x14ac:dyDescent="0.25">
      <c r="A7241" s="131">
        <v>90775</v>
      </c>
      <c r="B7241" s="131" t="s">
        <v>1285</v>
      </c>
      <c r="C7241" s="131" t="s">
        <v>8</v>
      </c>
      <c r="D7241" s="132">
        <v>43.59</v>
      </c>
    </row>
    <row r="7242" spans="1:4" x14ac:dyDescent="0.25">
      <c r="A7242" s="131">
        <v>90776</v>
      </c>
      <c r="B7242" s="131" t="s">
        <v>1286</v>
      </c>
      <c r="C7242" s="131" t="s">
        <v>8</v>
      </c>
      <c r="D7242" s="132">
        <v>49.67</v>
      </c>
    </row>
    <row r="7243" spans="1:4" x14ac:dyDescent="0.25">
      <c r="A7243" s="131">
        <v>90777</v>
      </c>
      <c r="B7243" s="131" t="s">
        <v>1287</v>
      </c>
      <c r="C7243" s="131" t="s">
        <v>8</v>
      </c>
      <c r="D7243" s="132">
        <v>110.46</v>
      </c>
    </row>
    <row r="7244" spans="1:4" x14ac:dyDescent="0.25">
      <c r="A7244" s="131">
        <v>90778</v>
      </c>
      <c r="B7244" s="131" t="s">
        <v>1288</v>
      </c>
      <c r="C7244" s="131" t="s">
        <v>8</v>
      </c>
      <c r="D7244" s="132">
        <v>114.19</v>
      </c>
    </row>
    <row r="7245" spans="1:4" x14ac:dyDescent="0.25">
      <c r="A7245" s="131">
        <v>90779</v>
      </c>
      <c r="B7245" s="131" t="s">
        <v>1289</v>
      </c>
      <c r="C7245" s="131" t="s">
        <v>8</v>
      </c>
      <c r="D7245" s="132">
        <v>142.32</v>
      </c>
    </row>
    <row r="7246" spans="1:4" x14ac:dyDescent="0.25">
      <c r="A7246" s="131">
        <v>90780</v>
      </c>
      <c r="B7246" s="131" t="s">
        <v>1290</v>
      </c>
      <c r="C7246" s="131" t="s">
        <v>8</v>
      </c>
      <c r="D7246" s="132">
        <v>79.290000000000006</v>
      </c>
    </row>
    <row r="7247" spans="1:4" x14ac:dyDescent="0.25">
      <c r="A7247" s="131">
        <v>90781</v>
      </c>
      <c r="B7247" s="131" t="s">
        <v>1291</v>
      </c>
      <c r="C7247" s="131" t="s">
        <v>8</v>
      </c>
      <c r="D7247" s="132">
        <v>43.08</v>
      </c>
    </row>
    <row r="7248" spans="1:4" x14ac:dyDescent="0.25">
      <c r="A7248" s="131">
        <v>93558</v>
      </c>
      <c r="B7248" s="131" t="s">
        <v>1293</v>
      </c>
      <c r="C7248" s="131" t="s">
        <v>3705</v>
      </c>
      <c r="D7248" s="133">
        <v>5237.5</v>
      </c>
    </row>
    <row r="7249" spans="1:4" x14ac:dyDescent="0.25">
      <c r="A7249" s="131">
        <v>93559</v>
      </c>
      <c r="B7249" s="131" t="s">
        <v>1276</v>
      </c>
      <c r="C7249" s="131" t="s">
        <v>3705</v>
      </c>
      <c r="D7249" s="133">
        <v>5000.7</v>
      </c>
    </row>
    <row r="7250" spans="1:4" x14ac:dyDescent="0.25">
      <c r="A7250" s="131">
        <v>93560</v>
      </c>
      <c r="B7250" s="131" t="s">
        <v>1284</v>
      </c>
      <c r="C7250" s="131" t="s">
        <v>3705</v>
      </c>
      <c r="D7250" s="133">
        <v>6186.83</v>
      </c>
    </row>
    <row r="7251" spans="1:4" x14ac:dyDescent="0.25">
      <c r="A7251" s="131">
        <v>93561</v>
      </c>
      <c r="B7251" s="131" t="s">
        <v>1285</v>
      </c>
      <c r="C7251" s="131" t="s">
        <v>3705</v>
      </c>
      <c r="D7251" s="133">
        <v>7718.58</v>
      </c>
    </row>
    <row r="7252" spans="1:4" x14ac:dyDescent="0.25">
      <c r="A7252" s="131">
        <v>93562</v>
      </c>
      <c r="B7252" s="131" t="s">
        <v>1282</v>
      </c>
      <c r="C7252" s="131" t="s">
        <v>3705</v>
      </c>
      <c r="D7252" s="133">
        <v>5556.19</v>
      </c>
    </row>
    <row r="7253" spans="1:4" x14ac:dyDescent="0.25">
      <c r="A7253" s="131">
        <v>93563</v>
      </c>
      <c r="B7253" s="131" t="s">
        <v>1277</v>
      </c>
      <c r="C7253" s="131" t="s">
        <v>3705</v>
      </c>
      <c r="D7253" s="133">
        <v>4696.82</v>
      </c>
    </row>
    <row r="7254" spans="1:4" x14ac:dyDescent="0.25">
      <c r="A7254" s="131">
        <v>93564</v>
      </c>
      <c r="B7254" s="131" t="s">
        <v>1278</v>
      </c>
      <c r="C7254" s="131" t="s">
        <v>3705</v>
      </c>
      <c r="D7254" s="133">
        <v>4188.9799999999996</v>
      </c>
    </row>
    <row r="7255" spans="1:4" x14ac:dyDescent="0.25">
      <c r="A7255" s="131">
        <v>93565</v>
      </c>
      <c r="B7255" s="131" t="s">
        <v>1287</v>
      </c>
      <c r="C7255" s="131" t="s">
        <v>3705</v>
      </c>
      <c r="D7255" s="133">
        <v>19467.21</v>
      </c>
    </row>
    <row r="7256" spans="1:4" x14ac:dyDescent="0.25">
      <c r="A7256" s="131">
        <v>93566</v>
      </c>
      <c r="B7256" s="131" t="s">
        <v>1283</v>
      </c>
      <c r="C7256" s="131" t="s">
        <v>3705</v>
      </c>
      <c r="D7256" s="133">
        <v>3945.08</v>
      </c>
    </row>
    <row r="7257" spans="1:4" x14ac:dyDescent="0.25">
      <c r="A7257" s="131">
        <v>93567</v>
      </c>
      <c r="B7257" s="131" t="s">
        <v>1288</v>
      </c>
      <c r="C7257" s="131" t="s">
        <v>3705</v>
      </c>
      <c r="D7257" s="133">
        <v>20124.21</v>
      </c>
    </row>
    <row r="7258" spans="1:4" x14ac:dyDescent="0.25">
      <c r="A7258" s="131">
        <v>93568</v>
      </c>
      <c r="B7258" s="131" t="s">
        <v>1289</v>
      </c>
      <c r="C7258" s="131" t="s">
        <v>3705</v>
      </c>
      <c r="D7258" s="133">
        <v>25074.41</v>
      </c>
    </row>
    <row r="7259" spans="1:4" x14ac:dyDescent="0.25">
      <c r="A7259" s="131">
        <v>93569</v>
      </c>
      <c r="B7259" s="131" t="s">
        <v>1294</v>
      </c>
      <c r="C7259" s="131" t="s">
        <v>3705</v>
      </c>
      <c r="D7259" s="133">
        <v>18770.97</v>
      </c>
    </row>
    <row r="7260" spans="1:4" x14ac:dyDescent="0.25">
      <c r="A7260" s="131">
        <v>93570</v>
      </c>
      <c r="B7260" s="131" t="s">
        <v>1295</v>
      </c>
      <c r="C7260" s="131" t="s">
        <v>3705</v>
      </c>
      <c r="D7260" s="133">
        <v>19781.88</v>
      </c>
    </row>
    <row r="7261" spans="1:4" x14ac:dyDescent="0.25">
      <c r="A7261" s="131">
        <v>93571</v>
      </c>
      <c r="B7261" s="131" t="s">
        <v>1296</v>
      </c>
      <c r="C7261" s="131" t="s">
        <v>3705</v>
      </c>
      <c r="D7261" s="133">
        <v>20394.189999999999</v>
      </c>
    </row>
    <row r="7262" spans="1:4" x14ac:dyDescent="0.25">
      <c r="A7262" s="131">
        <v>93572</v>
      </c>
      <c r="B7262" s="131" t="s">
        <v>1297</v>
      </c>
      <c r="C7262" s="131" t="s">
        <v>3705</v>
      </c>
      <c r="D7262" s="133">
        <v>8761.0400000000009</v>
      </c>
    </row>
    <row r="7263" spans="1:4" x14ac:dyDescent="0.25">
      <c r="A7263" s="131">
        <v>94295</v>
      </c>
      <c r="B7263" s="131" t="s">
        <v>1290</v>
      </c>
      <c r="C7263" s="131" t="s">
        <v>3705</v>
      </c>
      <c r="D7263" s="133">
        <v>13966.75</v>
      </c>
    </row>
    <row r="7264" spans="1:4" x14ac:dyDescent="0.25">
      <c r="A7264" s="131">
        <v>94296</v>
      </c>
      <c r="B7264" s="131" t="s">
        <v>1291</v>
      </c>
      <c r="C7264" s="131" t="s">
        <v>3705</v>
      </c>
      <c r="D7264" s="133">
        <v>7621.36</v>
      </c>
    </row>
    <row r="7265" spans="1:4" x14ac:dyDescent="0.25">
      <c r="A7265" s="131">
        <v>95308</v>
      </c>
      <c r="B7265" s="131" t="s">
        <v>1298</v>
      </c>
      <c r="C7265" s="131" t="s">
        <v>8</v>
      </c>
      <c r="D7265" s="132">
        <v>0.2</v>
      </c>
    </row>
    <row r="7266" spans="1:4" x14ac:dyDescent="0.25">
      <c r="A7266" s="131">
        <v>95309</v>
      </c>
      <c r="B7266" s="131" t="s">
        <v>1299</v>
      </c>
      <c r="C7266" s="131" t="s">
        <v>8</v>
      </c>
      <c r="D7266" s="132">
        <v>0.26</v>
      </c>
    </row>
    <row r="7267" spans="1:4" x14ac:dyDescent="0.25">
      <c r="A7267" s="131">
        <v>95310</v>
      </c>
      <c r="B7267" s="131" t="s">
        <v>1300</v>
      </c>
      <c r="C7267" s="131" t="s">
        <v>8</v>
      </c>
      <c r="D7267" s="132">
        <v>0.2</v>
      </c>
    </row>
    <row r="7268" spans="1:4" x14ac:dyDescent="0.25">
      <c r="A7268" s="131">
        <v>95311</v>
      </c>
      <c r="B7268" s="131" t="s">
        <v>1301</v>
      </c>
      <c r="C7268" s="131" t="s">
        <v>8</v>
      </c>
      <c r="D7268" s="132">
        <v>0.22</v>
      </c>
    </row>
    <row r="7269" spans="1:4" x14ac:dyDescent="0.25">
      <c r="A7269" s="131">
        <v>95312</v>
      </c>
      <c r="B7269" s="131" t="s">
        <v>1302</v>
      </c>
      <c r="C7269" s="131" t="s">
        <v>8</v>
      </c>
      <c r="D7269" s="132">
        <v>0.26</v>
      </c>
    </row>
    <row r="7270" spans="1:4" x14ac:dyDescent="0.25">
      <c r="A7270" s="131">
        <v>95313</v>
      </c>
      <c r="B7270" s="131" t="s">
        <v>1303</v>
      </c>
      <c r="C7270" s="131" t="s">
        <v>8</v>
      </c>
      <c r="D7270" s="132">
        <v>0.22</v>
      </c>
    </row>
    <row r="7271" spans="1:4" x14ac:dyDescent="0.25">
      <c r="A7271" s="131">
        <v>95314</v>
      </c>
      <c r="B7271" s="131" t="s">
        <v>1304</v>
      </c>
      <c r="C7271" s="131" t="s">
        <v>8</v>
      </c>
      <c r="D7271" s="132">
        <v>0.27</v>
      </c>
    </row>
    <row r="7272" spans="1:4" x14ac:dyDescent="0.25">
      <c r="A7272" s="131">
        <v>95315</v>
      </c>
      <c r="B7272" s="131" t="s">
        <v>1305</v>
      </c>
      <c r="C7272" s="131" t="s">
        <v>8</v>
      </c>
      <c r="D7272" s="132">
        <v>0.28000000000000003</v>
      </c>
    </row>
    <row r="7273" spans="1:4" x14ac:dyDescent="0.25">
      <c r="A7273" s="131">
        <v>95316</v>
      </c>
      <c r="B7273" s="131" t="s">
        <v>1306</v>
      </c>
      <c r="C7273" s="131" t="s">
        <v>8</v>
      </c>
      <c r="D7273" s="132">
        <v>0.67</v>
      </c>
    </row>
    <row r="7274" spans="1:4" x14ac:dyDescent="0.25">
      <c r="A7274" s="131">
        <v>95317</v>
      </c>
      <c r="B7274" s="131" t="s">
        <v>1307</v>
      </c>
      <c r="C7274" s="131" t="s">
        <v>8</v>
      </c>
      <c r="D7274" s="132">
        <v>0.32</v>
      </c>
    </row>
    <row r="7275" spans="1:4" x14ac:dyDescent="0.25">
      <c r="A7275" s="131">
        <v>95318</v>
      </c>
      <c r="B7275" s="131" t="s">
        <v>1308</v>
      </c>
      <c r="C7275" s="131" t="s">
        <v>8</v>
      </c>
      <c r="D7275" s="132">
        <v>0.28999999999999998</v>
      </c>
    </row>
    <row r="7276" spans="1:4" x14ac:dyDescent="0.25">
      <c r="A7276" s="131">
        <v>95319</v>
      </c>
      <c r="B7276" s="131" t="s">
        <v>1309</v>
      </c>
      <c r="C7276" s="131" t="s">
        <v>8</v>
      </c>
      <c r="D7276" s="132">
        <v>0.2</v>
      </c>
    </row>
    <row r="7277" spans="1:4" x14ac:dyDescent="0.25">
      <c r="A7277" s="131">
        <v>95320</v>
      </c>
      <c r="B7277" s="131" t="s">
        <v>1310</v>
      </c>
      <c r="C7277" s="131" t="s">
        <v>8</v>
      </c>
      <c r="D7277" s="132">
        <v>0.2</v>
      </c>
    </row>
    <row r="7278" spans="1:4" x14ac:dyDescent="0.25">
      <c r="A7278" s="131">
        <v>95321</v>
      </c>
      <c r="B7278" s="131" t="s">
        <v>1311</v>
      </c>
      <c r="C7278" s="131" t="s">
        <v>8</v>
      </c>
      <c r="D7278" s="132">
        <v>0.18</v>
      </c>
    </row>
    <row r="7279" spans="1:4" x14ac:dyDescent="0.25">
      <c r="A7279" s="131">
        <v>95322</v>
      </c>
      <c r="B7279" s="131" t="s">
        <v>1312</v>
      </c>
      <c r="C7279" s="131" t="s">
        <v>8</v>
      </c>
      <c r="D7279" s="132">
        <v>0.17</v>
      </c>
    </row>
    <row r="7280" spans="1:4" x14ac:dyDescent="0.25">
      <c r="A7280" s="131">
        <v>95323</v>
      </c>
      <c r="B7280" s="131" t="s">
        <v>1313</v>
      </c>
      <c r="C7280" s="131" t="s">
        <v>8</v>
      </c>
      <c r="D7280" s="132">
        <v>0.3</v>
      </c>
    </row>
    <row r="7281" spans="1:4" x14ac:dyDescent="0.25">
      <c r="A7281" s="131">
        <v>95324</v>
      </c>
      <c r="B7281" s="131" t="s">
        <v>1314</v>
      </c>
      <c r="C7281" s="131" t="s">
        <v>8</v>
      </c>
      <c r="D7281" s="132">
        <v>0.37</v>
      </c>
    </row>
    <row r="7282" spans="1:4" x14ac:dyDescent="0.25">
      <c r="A7282" s="131">
        <v>95325</v>
      </c>
      <c r="B7282" s="131" t="s">
        <v>1315</v>
      </c>
      <c r="C7282" s="131" t="s">
        <v>8</v>
      </c>
      <c r="D7282" s="132">
        <v>0.39</v>
      </c>
    </row>
    <row r="7283" spans="1:4" x14ac:dyDescent="0.25">
      <c r="A7283" s="131">
        <v>95326</v>
      </c>
      <c r="B7283" s="131" t="s">
        <v>1316</v>
      </c>
      <c r="C7283" s="131" t="s">
        <v>8</v>
      </c>
      <c r="D7283" s="132">
        <v>0.13</v>
      </c>
    </row>
    <row r="7284" spans="1:4" x14ac:dyDescent="0.25">
      <c r="A7284" s="131">
        <v>95328</v>
      </c>
      <c r="B7284" s="131" t="s">
        <v>1317</v>
      </c>
      <c r="C7284" s="131" t="s">
        <v>8</v>
      </c>
      <c r="D7284" s="132">
        <v>0.19</v>
      </c>
    </row>
    <row r="7285" spans="1:4" x14ac:dyDescent="0.25">
      <c r="A7285" s="131">
        <v>95329</v>
      </c>
      <c r="B7285" s="131" t="s">
        <v>1318</v>
      </c>
      <c r="C7285" s="131" t="s">
        <v>8</v>
      </c>
      <c r="D7285" s="132">
        <v>0.4</v>
      </c>
    </row>
    <row r="7286" spans="1:4" x14ac:dyDescent="0.25">
      <c r="A7286" s="131">
        <v>95330</v>
      </c>
      <c r="B7286" s="131" t="s">
        <v>1319</v>
      </c>
      <c r="C7286" s="131" t="s">
        <v>8</v>
      </c>
      <c r="D7286" s="132">
        <v>0.27</v>
      </c>
    </row>
    <row r="7287" spans="1:4" x14ac:dyDescent="0.25">
      <c r="A7287" s="131">
        <v>95331</v>
      </c>
      <c r="B7287" s="131" t="s">
        <v>1320</v>
      </c>
      <c r="C7287" s="131" t="s">
        <v>8</v>
      </c>
      <c r="D7287" s="132">
        <v>0.32</v>
      </c>
    </row>
    <row r="7288" spans="1:4" x14ac:dyDescent="0.25">
      <c r="A7288" s="131">
        <v>95332</v>
      </c>
      <c r="B7288" s="131" t="s">
        <v>1321</v>
      </c>
      <c r="C7288" s="131" t="s">
        <v>8</v>
      </c>
      <c r="D7288" s="132">
        <v>0.88</v>
      </c>
    </row>
    <row r="7289" spans="1:4" x14ac:dyDescent="0.25">
      <c r="A7289" s="131">
        <v>95333</v>
      </c>
      <c r="B7289" s="131" t="s">
        <v>1322</v>
      </c>
      <c r="C7289" s="131" t="s">
        <v>8</v>
      </c>
      <c r="D7289" s="132">
        <v>0.9</v>
      </c>
    </row>
    <row r="7290" spans="1:4" x14ac:dyDescent="0.25">
      <c r="A7290" s="131">
        <v>95334</v>
      </c>
      <c r="B7290" s="131" t="s">
        <v>1323</v>
      </c>
      <c r="C7290" s="131" t="s">
        <v>8</v>
      </c>
      <c r="D7290" s="132">
        <v>1.1399999999999999</v>
      </c>
    </row>
    <row r="7291" spans="1:4" x14ac:dyDescent="0.25">
      <c r="A7291" s="131">
        <v>95335</v>
      </c>
      <c r="B7291" s="131" t="s">
        <v>1324</v>
      </c>
      <c r="C7291" s="131" t="s">
        <v>8</v>
      </c>
      <c r="D7291" s="132">
        <v>0.42</v>
      </c>
    </row>
    <row r="7292" spans="1:4" x14ac:dyDescent="0.25">
      <c r="A7292" s="131">
        <v>95337</v>
      </c>
      <c r="B7292" s="131" t="s">
        <v>1325</v>
      </c>
      <c r="C7292" s="131" t="s">
        <v>8</v>
      </c>
      <c r="D7292" s="132">
        <v>0.28000000000000003</v>
      </c>
    </row>
    <row r="7293" spans="1:4" x14ac:dyDescent="0.25">
      <c r="A7293" s="131">
        <v>95338</v>
      </c>
      <c r="B7293" s="131" t="s">
        <v>1326</v>
      </c>
      <c r="C7293" s="131" t="s">
        <v>8</v>
      </c>
      <c r="D7293" s="132">
        <v>0.5</v>
      </c>
    </row>
    <row r="7294" spans="1:4" x14ac:dyDescent="0.25">
      <c r="A7294" s="131">
        <v>95339</v>
      </c>
      <c r="B7294" s="131" t="s">
        <v>1327</v>
      </c>
      <c r="C7294" s="131" t="s">
        <v>8</v>
      </c>
      <c r="D7294" s="132">
        <v>0.38</v>
      </c>
    </row>
    <row r="7295" spans="1:4" x14ac:dyDescent="0.25">
      <c r="A7295" s="131">
        <v>95340</v>
      </c>
      <c r="B7295" s="131" t="s">
        <v>1328</v>
      </c>
      <c r="C7295" s="131" t="s">
        <v>8</v>
      </c>
      <c r="D7295" s="132">
        <v>0.35</v>
      </c>
    </row>
    <row r="7296" spans="1:4" x14ac:dyDescent="0.25">
      <c r="A7296" s="131">
        <v>95341</v>
      </c>
      <c r="B7296" s="131" t="s">
        <v>1329</v>
      </c>
      <c r="C7296" s="131" t="s">
        <v>8</v>
      </c>
      <c r="D7296" s="132">
        <v>0.37</v>
      </c>
    </row>
    <row r="7297" spans="1:4" x14ac:dyDescent="0.25">
      <c r="A7297" s="131">
        <v>95342</v>
      </c>
      <c r="B7297" s="131" t="s">
        <v>1330</v>
      </c>
      <c r="C7297" s="131" t="s">
        <v>8</v>
      </c>
      <c r="D7297" s="132">
        <v>0.28000000000000003</v>
      </c>
    </row>
    <row r="7298" spans="1:4" x14ac:dyDescent="0.25">
      <c r="A7298" s="131">
        <v>95343</v>
      </c>
      <c r="B7298" s="131" t="s">
        <v>1331</v>
      </c>
      <c r="C7298" s="131" t="s">
        <v>8</v>
      </c>
      <c r="D7298" s="132">
        <v>0.3</v>
      </c>
    </row>
    <row r="7299" spans="1:4" x14ac:dyDescent="0.25">
      <c r="A7299" s="131">
        <v>95344</v>
      </c>
      <c r="B7299" s="131" t="s">
        <v>1332</v>
      </c>
      <c r="C7299" s="131" t="s">
        <v>8</v>
      </c>
      <c r="D7299" s="132">
        <v>0.25</v>
      </c>
    </row>
    <row r="7300" spans="1:4" x14ac:dyDescent="0.25">
      <c r="A7300" s="131">
        <v>95345</v>
      </c>
      <c r="B7300" s="131" t="s">
        <v>1333</v>
      </c>
      <c r="C7300" s="131" t="s">
        <v>8</v>
      </c>
      <c r="D7300" s="132">
        <v>0.86</v>
      </c>
    </row>
    <row r="7301" spans="1:4" x14ac:dyDescent="0.25">
      <c r="A7301" s="131">
        <v>95346</v>
      </c>
      <c r="B7301" s="131" t="s">
        <v>1334</v>
      </c>
      <c r="C7301" s="131" t="s">
        <v>8</v>
      </c>
      <c r="D7301" s="132">
        <v>0.14000000000000001</v>
      </c>
    </row>
    <row r="7302" spans="1:4" x14ac:dyDescent="0.25">
      <c r="A7302" s="131">
        <v>95347</v>
      </c>
      <c r="B7302" s="131" t="s">
        <v>1335</v>
      </c>
      <c r="C7302" s="131" t="s">
        <v>8</v>
      </c>
      <c r="D7302" s="132">
        <v>0.14000000000000001</v>
      </c>
    </row>
    <row r="7303" spans="1:4" x14ac:dyDescent="0.25">
      <c r="A7303" s="131">
        <v>95348</v>
      </c>
      <c r="B7303" s="131" t="s">
        <v>1336</v>
      </c>
      <c r="C7303" s="131" t="s">
        <v>8</v>
      </c>
      <c r="D7303" s="132">
        <v>0.17</v>
      </c>
    </row>
    <row r="7304" spans="1:4" x14ac:dyDescent="0.25">
      <c r="A7304" s="131">
        <v>95349</v>
      </c>
      <c r="B7304" s="131" t="s">
        <v>1337</v>
      </c>
      <c r="C7304" s="131" t="s">
        <v>8</v>
      </c>
      <c r="D7304" s="132">
        <v>0.12</v>
      </c>
    </row>
    <row r="7305" spans="1:4" x14ac:dyDescent="0.25">
      <c r="A7305" s="131">
        <v>95351</v>
      </c>
      <c r="B7305" s="131" t="s">
        <v>1338</v>
      </c>
      <c r="C7305" s="131" t="s">
        <v>8</v>
      </c>
      <c r="D7305" s="132">
        <v>0.51</v>
      </c>
    </row>
    <row r="7306" spans="1:4" x14ac:dyDescent="0.25">
      <c r="A7306" s="131">
        <v>95352</v>
      </c>
      <c r="B7306" s="131" t="s">
        <v>1339</v>
      </c>
      <c r="C7306" s="131" t="s">
        <v>8</v>
      </c>
      <c r="D7306" s="132">
        <v>0.15</v>
      </c>
    </row>
    <row r="7307" spans="1:4" x14ac:dyDescent="0.25">
      <c r="A7307" s="131">
        <v>95354</v>
      </c>
      <c r="B7307" s="131" t="s">
        <v>1340</v>
      </c>
      <c r="C7307" s="131" t="s">
        <v>8</v>
      </c>
      <c r="D7307" s="132">
        <v>0.23</v>
      </c>
    </row>
    <row r="7308" spans="1:4" x14ac:dyDescent="0.25">
      <c r="A7308" s="131">
        <v>95355</v>
      </c>
      <c r="B7308" s="131" t="s">
        <v>1341</v>
      </c>
      <c r="C7308" s="131" t="s">
        <v>8</v>
      </c>
      <c r="D7308" s="132">
        <v>0.18</v>
      </c>
    </row>
    <row r="7309" spans="1:4" x14ac:dyDescent="0.25">
      <c r="A7309" s="131">
        <v>95356</v>
      </c>
      <c r="B7309" s="131" t="s">
        <v>1342</v>
      </c>
      <c r="C7309" s="131" t="s">
        <v>8</v>
      </c>
      <c r="D7309" s="132">
        <v>0.23</v>
      </c>
    </row>
    <row r="7310" spans="1:4" x14ac:dyDescent="0.25">
      <c r="A7310" s="131">
        <v>95357</v>
      </c>
      <c r="B7310" s="131" t="s">
        <v>1343</v>
      </c>
      <c r="C7310" s="131" t="s">
        <v>8</v>
      </c>
      <c r="D7310" s="132">
        <v>0.41</v>
      </c>
    </row>
    <row r="7311" spans="1:4" x14ac:dyDescent="0.25">
      <c r="A7311" s="131">
        <v>95358</v>
      </c>
      <c r="B7311" s="131" t="s">
        <v>1344</v>
      </c>
      <c r="C7311" s="131" t="s">
        <v>8</v>
      </c>
      <c r="D7311" s="132">
        <v>0.37</v>
      </c>
    </row>
    <row r="7312" spans="1:4" x14ac:dyDescent="0.25">
      <c r="A7312" s="131">
        <v>95359</v>
      </c>
      <c r="B7312" s="131" t="s">
        <v>1345</v>
      </c>
      <c r="C7312" s="131" t="s">
        <v>8</v>
      </c>
      <c r="D7312" s="132">
        <v>0.55000000000000004</v>
      </c>
    </row>
    <row r="7313" spans="1:4" x14ac:dyDescent="0.25">
      <c r="A7313" s="131">
        <v>95360</v>
      </c>
      <c r="B7313" s="131" t="s">
        <v>1346</v>
      </c>
      <c r="C7313" s="131" t="s">
        <v>8</v>
      </c>
      <c r="D7313" s="132">
        <v>0.37</v>
      </c>
    </row>
    <row r="7314" spans="1:4" x14ac:dyDescent="0.25">
      <c r="A7314" s="131">
        <v>95361</v>
      </c>
      <c r="B7314" s="131" t="s">
        <v>1347</v>
      </c>
      <c r="C7314" s="131" t="s">
        <v>8</v>
      </c>
      <c r="D7314" s="132">
        <v>0.18</v>
      </c>
    </row>
    <row r="7315" spans="1:4" x14ac:dyDescent="0.25">
      <c r="A7315" s="131">
        <v>95362</v>
      </c>
      <c r="B7315" s="131" t="s">
        <v>1348</v>
      </c>
      <c r="C7315" s="131" t="s">
        <v>8</v>
      </c>
      <c r="D7315" s="132">
        <v>0.31</v>
      </c>
    </row>
    <row r="7316" spans="1:4" x14ac:dyDescent="0.25">
      <c r="A7316" s="131">
        <v>95363</v>
      </c>
      <c r="B7316" s="131" t="s">
        <v>1349</v>
      </c>
      <c r="C7316" s="131" t="s">
        <v>8</v>
      </c>
      <c r="D7316" s="132">
        <v>0.31</v>
      </c>
    </row>
    <row r="7317" spans="1:4" x14ac:dyDescent="0.25">
      <c r="A7317" s="131">
        <v>95364</v>
      </c>
      <c r="B7317" s="131" t="s">
        <v>1350</v>
      </c>
      <c r="C7317" s="131" t="s">
        <v>8</v>
      </c>
      <c r="D7317" s="132">
        <v>0.23</v>
      </c>
    </row>
    <row r="7318" spans="1:4" x14ac:dyDescent="0.25">
      <c r="A7318" s="131">
        <v>95365</v>
      </c>
      <c r="B7318" s="131" t="s">
        <v>1351</v>
      </c>
      <c r="C7318" s="131" t="s">
        <v>8</v>
      </c>
      <c r="D7318" s="132">
        <v>0.23</v>
      </c>
    </row>
    <row r="7319" spans="1:4" x14ac:dyDescent="0.25">
      <c r="A7319" s="131">
        <v>95366</v>
      </c>
      <c r="B7319" s="131" t="s">
        <v>1352</v>
      </c>
      <c r="C7319" s="131" t="s">
        <v>8</v>
      </c>
      <c r="D7319" s="132">
        <v>0.17</v>
      </c>
    </row>
    <row r="7320" spans="1:4" x14ac:dyDescent="0.25">
      <c r="A7320" s="131">
        <v>95367</v>
      </c>
      <c r="B7320" s="131" t="s">
        <v>1353</v>
      </c>
      <c r="C7320" s="131" t="s">
        <v>8</v>
      </c>
      <c r="D7320" s="132">
        <v>0.31</v>
      </c>
    </row>
    <row r="7321" spans="1:4" x14ac:dyDescent="0.25">
      <c r="A7321" s="131">
        <v>95368</v>
      </c>
      <c r="B7321" s="131" t="s">
        <v>1354</v>
      </c>
      <c r="C7321" s="131" t="s">
        <v>8</v>
      </c>
      <c r="D7321" s="132">
        <v>0.28999999999999998</v>
      </c>
    </row>
    <row r="7322" spans="1:4" x14ac:dyDescent="0.25">
      <c r="A7322" s="131">
        <v>95369</v>
      </c>
      <c r="B7322" s="131" t="s">
        <v>1355</v>
      </c>
      <c r="C7322" s="131" t="s">
        <v>8</v>
      </c>
      <c r="D7322" s="132">
        <v>0.2</v>
      </c>
    </row>
    <row r="7323" spans="1:4" x14ac:dyDescent="0.25">
      <c r="A7323" s="131">
        <v>95370</v>
      </c>
      <c r="B7323" s="131" t="s">
        <v>1356</v>
      </c>
      <c r="C7323" s="131" t="s">
        <v>8</v>
      </c>
      <c r="D7323" s="132">
        <v>0.34</v>
      </c>
    </row>
    <row r="7324" spans="1:4" x14ac:dyDescent="0.25">
      <c r="A7324" s="131">
        <v>95371</v>
      </c>
      <c r="B7324" s="131" t="s">
        <v>1357</v>
      </c>
      <c r="C7324" s="131" t="s">
        <v>8</v>
      </c>
      <c r="D7324" s="132">
        <v>0.5</v>
      </c>
    </row>
    <row r="7325" spans="1:4" x14ac:dyDescent="0.25">
      <c r="A7325" s="131">
        <v>95372</v>
      </c>
      <c r="B7325" s="131" t="s">
        <v>1358</v>
      </c>
      <c r="C7325" s="131" t="s">
        <v>8</v>
      </c>
      <c r="D7325" s="132">
        <v>0.34</v>
      </c>
    </row>
    <row r="7326" spans="1:4" x14ac:dyDescent="0.25">
      <c r="A7326" s="131">
        <v>95373</v>
      </c>
      <c r="B7326" s="131" t="s">
        <v>1359</v>
      </c>
      <c r="C7326" s="131" t="s">
        <v>8</v>
      </c>
      <c r="D7326" s="132">
        <v>0.33</v>
      </c>
    </row>
    <row r="7327" spans="1:4" x14ac:dyDescent="0.25">
      <c r="A7327" s="131">
        <v>95374</v>
      </c>
      <c r="B7327" s="131" t="s">
        <v>1360</v>
      </c>
      <c r="C7327" s="131" t="s">
        <v>8</v>
      </c>
      <c r="D7327" s="132">
        <v>0.34</v>
      </c>
    </row>
    <row r="7328" spans="1:4" x14ac:dyDescent="0.25">
      <c r="A7328" s="131">
        <v>95375</v>
      </c>
      <c r="B7328" s="131" t="s">
        <v>1361</v>
      </c>
      <c r="C7328" s="131" t="s">
        <v>8</v>
      </c>
      <c r="D7328" s="132">
        <v>0.48</v>
      </c>
    </row>
    <row r="7329" spans="1:4" x14ac:dyDescent="0.25">
      <c r="A7329" s="131">
        <v>95376</v>
      </c>
      <c r="B7329" s="131" t="s">
        <v>1362</v>
      </c>
      <c r="C7329" s="131" t="s">
        <v>8</v>
      </c>
      <c r="D7329" s="132">
        <v>0.08</v>
      </c>
    </row>
    <row r="7330" spans="1:4" x14ac:dyDescent="0.25">
      <c r="A7330" s="131">
        <v>95377</v>
      </c>
      <c r="B7330" s="131" t="s">
        <v>1363</v>
      </c>
      <c r="C7330" s="131" t="s">
        <v>8</v>
      </c>
      <c r="D7330" s="132">
        <v>0.27</v>
      </c>
    </row>
    <row r="7331" spans="1:4" x14ac:dyDescent="0.25">
      <c r="A7331" s="131">
        <v>95378</v>
      </c>
      <c r="B7331" s="131" t="s">
        <v>1364</v>
      </c>
      <c r="C7331" s="131" t="s">
        <v>8</v>
      </c>
      <c r="D7331" s="132">
        <v>0.33</v>
      </c>
    </row>
    <row r="7332" spans="1:4" x14ac:dyDescent="0.25">
      <c r="A7332" s="131">
        <v>95379</v>
      </c>
      <c r="B7332" s="131" t="s">
        <v>1365</v>
      </c>
      <c r="C7332" s="131" t="s">
        <v>8</v>
      </c>
      <c r="D7332" s="132">
        <v>0.27</v>
      </c>
    </row>
    <row r="7333" spans="1:4" x14ac:dyDescent="0.25">
      <c r="A7333" s="131">
        <v>95380</v>
      </c>
      <c r="B7333" s="131" t="s">
        <v>1366</v>
      </c>
      <c r="C7333" s="131" t="s">
        <v>8</v>
      </c>
      <c r="D7333" s="132">
        <v>0.37</v>
      </c>
    </row>
    <row r="7334" spans="1:4" x14ac:dyDescent="0.25">
      <c r="A7334" s="131">
        <v>95382</v>
      </c>
      <c r="B7334" s="131" t="s">
        <v>1367</v>
      </c>
      <c r="C7334" s="131" t="s">
        <v>8</v>
      </c>
      <c r="D7334" s="132">
        <v>0.27</v>
      </c>
    </row>
    <row r="7335" spans="1:4" x14ac:dyDescent="0.25">
      <c r="A7335" s="131">
        <v>95383</v>
      </c>
      <c r="B7335" s="131" t="s">
        <v>1368</v>
      </c>
      <c r="C7335" s="131" t="s">
        <v>8</v>
      </c>
      <c r="D7335" s="132">
        <v>0.37</v>
      </c>
    </row>
    <row r="7336" spans="1:4" x14ac:dyDescent="0.25">
      <c r="A7336" s="131">
        <v>95384</v>
      </c>
      <c r="B7336" s="131" t="s">
        <v>1369</v>
      </c>
      <c r="C7336" s="131" t="s">
        <v>8</v>
      </c>
      <c r="D7336" s="132">
        <v>0.3</v>
      </c>
    </row>
    <row r="7337" spans="1:4" x14ac:dyDescent="0.25">
      <c r="A7337" s="131">
        <v>95385</v>
      </c>
      <c r="B7337" s="131" t="s">
        <v>1370</v>
      </c>
      <c r="C7337" s="131" t="s">
        <v>8</v>
      </c>
      <c r="D7337" s="132">
        <v>0.27</v>
      </c>
    </row>
    <row r="7338" spans="1:4" x14ac:dyDescent="0.25">
      <c r="A7338" s="131">
        <v>95386</v>
      </c>
      <c r="B7338" s="131" t="s">
        <v>1371</v>
      </c>
      <c r="C7338" s="131" t="s">
        <v>8</v>
      </c>
      <c r="D7338" s="132">
        <v>0.37</v>
      </c>
    </row>
    <row r="7339" spans="1:4" x14ac:dyDescent="0.25">
      <c r="A7339" s="131">
        <v>95387</v>
      </c>
      <c r="B7339" s="131" t="s">
        <v>1372</v>
      </c>
      <c r="C7339" s="131" t="s">
        <v>8</v>
      </c>
      <c r="D7339" s="132">
        <v>0.26</v>
      </c>
    </row>
    <row r="7340" spans="1:4" x14ac:dyDescent="0.25">
      <c r="A7340" s="131">
        <v>95389</v>
      </c>
      <c r="B7340" s="131" t="s">
        <v>1373</v>
      </c>
      <c r="C7340" s="131" t="s">
        <v>8</v>
      </c>
      <c r="D7340" s="132">
        <v>0.19</v>
      </c>
    </row>
    <row r="7341" spans="1:4" x14ac:dyDescent="0.25">
      <c r="A7341" s="131">
        <v>95390</v>
      </c>
      <c r="B7341" s="131" t="s">
        <v>1374</v>
      </c>
      <c r="C7341" s="131" t="s">
        <v>8</v>
      </c>
      <c r="D7341" s="132">
        <v>0.1</v>
      </c>
    </row>
    <row r="7342" spans="1:4" x14ac:dyDescent="0.25">
      <c r="A7342" s="131">
        <v>95391</v>
      </c>
      <c r="B7342" s="131" t="s">
        <v>1375</v>
      </c>
      <c r="C7342" s="131" t="s">
        <v>8</v>
      </c>
      <c r="D7342" s="132">
        <v>0.15</v>
      </c>
    </row>
    <row r="7343" spans="1:4" x14ac:dyDescent="0.25">
      <c r="A7343" s="131">
        <v>95392</v>
      </c>
      <c r="B7343" s="131" t="s">
        <v>1376</v>
      </c>
      <c r="C7343" s="131" t="s">
        <v>8</v>
      </c>
      <c r="D7343" s="132">
        <v>0.14000000000000001</v>
      </c>
    </row>
    <row r="7344" spans="1:4" x14ac:dyDescent="0.25">
      <c r="A7344" s="131">
        <v>95393</v>
      </c>
      <c r="B7344" s="131" t="s">
        <v>1377</v>
      </c>
      <c r="C7344" s="131" t="s">
        <v>8</v>
      </c>
      <c r="D7344" s="132">
        <v>0.51</v>
      </c>
    </row>
    <row r="7345" spans="1:4" x14ac:dyDescent="0.25">
      <c r="A7345" s="131">
        <v>95394</v>
      </c>
      <c r="B7345" s="131" t="s">
        <v>1378</v>
      </c>
      <c r="C7345" s="131" t="s">
        <v>8</v>
      </c>
      <c r="D7345" s="132">
        <v>0.98</v>
      </c>
    </row>
    <row r="7346" spans="1:4" x14ac:dyDescent="0.25">
      <c r="A7346" s="131">
        <v>95395</v>
      </c>
      <c r="B7346" s="131" t="s">
        <v>1379</v>
      </c>
      <c r="C7346" s="131" t="s">
        <v>8</v>
      </c>
      <c r="D7346" s="132">
        <v>1.04</v>
      </c>
    </row>
    <row r="7347" spans="1:4" x14ac:dyDescent="0.25">
      <c r="A7347" s="131">
        <v>95396</v>
      </c>
      <c r="B7347" s="131" t="s">
        <v>1380</v>
      </c>
      <c r="C7347" s="131" t="s">
        <v>8</v>
      </c>
      <c r="D7347" s="132">
        <v>1.07</v>
      </c>
    </row>
    <row r="7348" spans="1:4" x14ac:dyDescent="0.25">
      <c r="A7348" s="131">
        <v>95397</v>
      </c>
      <c r="B7348" s="131" t="s">
        <v>1381</v>
      </c>
      <c r="C7348" s="131" t="s">
        <v>8</v>
      </c>
      <c r="D7348" s="132">
        <v>0.16</v>
      </c>
    </row>
    <row r="7349" spans="1:4" x14ac:dyDescent="0.25">
      <c r="A7349" s="131">
        <v>95398</v>
      </c>
      <c r="B7349" s="131" t="s">
        <v>1382</v>
      </c>
      <c r="C7349" s="131" t="s">
        <v>8</v>
      </c>
      <c r="D7349" s="132">
        <v>0.11</v>
      </c>
    </row>
    <row r="7350" spans="1:4" x14ac:dyDescent="0.25">
      <c r="A7350" s="131">
        <v>95399</v>
      </c>
      <c r="B7350" s="131" t="s">
        <v>1383</v>
      </c>
      <c r="C7350" s="131" t="s">
        <v>8</v>
      </c>
      <c r="D7350" s="132">
        <v>0.19</v>
      </c>
    </row>
    <row r="7351" spans="1:4" x14ac:dyDescent="0.25">
      <c r="A7351" s="131">
        <v>95400</v>
      </c>
      <c r="B7351" s="131" t="s">
        <v>1384</v>
      </c>
      <c r="C7351" s="131" t="s">
        <v>8</v>
      </c>
      <c r="D7351" s="132">
        <v>0.24</v>
      </c>
    </row>
    <row r="7352" spans="1:4" x14ac:dyDescent="0.25">
      <c r="A7352" s="131">
        <v>95401</v>
      </c>
      <c r="B7352" s="131" t="s">
        <v>1385</v>
      </c>
      <c r="C7352" s="131" t="s">
        <v>8</v>
      </c>
      <c r="D7352" s="132">
        <v>1.1100000000000001</v>
      </c>
    </row>
    <row r="7353" spans="1:4" x14ac:dyDescent="0.25">
      <c r="A7353" s="131">
        <v>95402</v>
      </c>
      <c r="B7353" s="131" t="s">
        <v>1386</v>
      </c>
      <c r="C7353" s="131" t="s">
        <v>8</v>
      </c>
      <c r="D7353" s="132">
        <v>1.8</v>
      </c>
    </row>
    <row r="7354" spans="1:4" x14ac:dyDescent="0.25">
      <c r="A7354" s="131">
        <v>95403</v>
      </c>
      <c r="B7354" s="131" t="s">
        <v>1387</v>
      </c>
      <c r="C7354" s="131" t="s">
        <v>8</v>
      </c>
      <c r="D7354" s="132">
        <v>1.87</v>
      </c>
    </row>
    <row r="7355" spans="1:4" x14ac:dyDescent="0.25">
      <c r="A7355" s="131">
        <v>95404</v>
      </c>
      <c r="B7355" s="131" t="s">
        <v>1388</v>
      </c>
      <c r="C7355" s="131" t="s">
        <v>8</v>
      </c>
      <c r="D7355" s="132">
        <v>2.34</v>
      </c>
    </row>
    <row r="7356" spans="1:4" x14ac:dyDescent="0.25">
      <c r="A7356" s="131">
        <v>95405</v>
      </c>
      <c r="B7356" s="131" t="s">
        <v>1389</v>
      </c>
      <c r="C7356" s="131" t="s">
        <v>8</v>
      </c>
      <c r="D7356" s="132">
        <v>1.82</v>
      </c>
    </row>
    <row r="7357" spans="1:4" x14ac:dyDescent="0.25">
      <c r="A7357" s="131">
        <v>95406</v>
      </c>
      <c r="B7357" s="131" t="s">
        <v>1390</v>
      </c>
      <c r="C7357" s="131" t="s">
        <v>8</v>
      </c>
      <c r="D7357" s="132">
        <v>0.38</v>
      </c>
    </row>
    <row r="7358" spans="1:4" x14ac:dyDescent="0.25">
      <c r="A7358" s="131">
        <v>95408</v>
      </c>
      <c r="B7358" s="131" t="s">
        <v>1391</v>
      </c>
      <c r="C7358" s="131" t="s">
        <v>3705</v>
      </c>
      <c r="D7358" s="132">
        <v>18.88</v>
      </c>
    </row>
    <row r="7359" spans="1:4" x14ac:dyDescent="0.25">
      <c r="A7359" s="131">
        <v>95409</v>
      </c>
      <c r="B7359" s="131" t="s">
        <v>1392</v>
      </c>
      <c r="C7359" s="131" t="s">
        <v>3705</v>
      </c>
      <c r="D7359" s="132">
        <v>20.04</v>
      </c>
    </row>
    <row r="7360" spans="1:4" x14ac:dyDescent="0.25">
      <c r="A7360" s="131">
        <v>95410</v>
      </c>
      <c r="B7360" s="131" t="s">
        <v>1393</v>
      </c>
      <c r="C7360" s="131" t="s">
        <v>3705</v>
      </c>
      <c r="D7360" s="132">
        <v>25.21</v>
      </c>
    </row>
    <row r="7361" spans="1:4" x14ac:dyDescent="0.25">
      <c r="A7361" s="131">
        <v>95411</v>
      </c>
      <c r="B7361" s="131" t="s">
        <v>1394</v>
      </c>
      <c r="C7361" s="131" t="s">
        <v>3705</v>
      </c>
      <c r="D7361" s="132">
        <v>31.89</v>
      </c>
    </row>
    <row r="7362" spans="1:4" x14ac:dyDescent="0.25">
      <c r="A7362" s="131">
        <v>95412</v>
      </c>
      <c r="B7362" s="131" t="s">
        <v>1395</v>
      </c>
      <c r="C7362" s="131" t="s">
        <v>3705</v>
      </c>
      <c r="D7362" s="132">
        <v>22.46</v>
      </c>
    </row>
    <row r="7363" spans="1:4" x14ac:dyDescent="0.25">
      <c r="A7363" s="131">
        <v>95413</v>
      </c>
      <c r="B7363" s="131" t="s">
        <v>1396</v>
      </c>
      <c r="C7363" s="131" t="s">
        <v>3705</v>
      </c>
      <c r="D7363" s="132">
        <v>18.649999999999999</v>
      </c>
    </row>
    <row r="7364" spans="1:4" x14ac:dyDescent="0.25">
      <c r="A7364" s="131">
        <v>95414</v>
      </c>
      <c r="B7364" s="131" t="s">
        <v>1397</v>
      </c>
      <c r="C7364" s="131" t="s">
        <v>3705</v>
      </c>
      <c r="D7364" s="132">
        <v>67.61</v>
      </c>
    </row>
    <row r="7365" spans="1:4" x14ac:dyDescent="0.25">
      <c r="A7365" s="131">
        <v>95415</v>
      </c>
      <c r="B7365" s="131" t="s">
        <v>1398</v>
      </c>
      <c r="C7365" s="131" t="s">
        <v>3705</v>
      </c>
      <c r="D7365" s="132">
        <v>239.27</v>
      </c>
    </row>
    <row r="7366" spans="1:4" x14ac:dyDescent="0.25">
      <c r="A7366" s="131">
        <v>95416</v>
      </c>
      <c r="B7366" s="131" t="s">
        <v>1399</v>
      </c>
      <c r="C7366" s="131" t="s">
        <v>3705</v>
      </c>
      <c r="D7366" s="132">
        <v>15.37</v>
      </c>
    </row>
    <row r="7367" spans="1:4" x14ac:dyDescent="0.25">
      <c r="A7367" s="131">
        <v>95417</v>
      </c>
      <c r="B7367" s="131" t="s">
        <v>1400</v>
      </c>
      <c r="C7367" s="131" t="s">
        <v>3705</v>
      </c>
      <c r="D7367" s="132">
        <v>247.52</v>
      </c>
    </row>
    <row r="7368" spans="1:4" x14ac:dyDescent="0.25">
      <c r="A7368" s="131">
        <v>95418</v>
      </c>
      <c r="B7368" s="131" t="s">
        <v>1401</v>
      </c>
      <c r="C7368" s="131" t="s">
        <v>3705</v>
      </c>
      <c r="D7368" s="132">
        <v>309.64999999999998</v>
      </c>
    </row>
    <row r="7369" spans="1:4" x14ac:dyDescent="0.25">
      <c r="A7369" s="131">
        <v>95419</v>
      </c>
      <c r="B7369" s="131" t="s">
        <v>1402</v>
      </c>
      <c r="C7369" s="131" t="s">
        <v>3705</v>
      </c>
      <c r="D7369" s="132">
        <v>130.58000000000001</v>
      </c>
    </row>
    <row r="7370" spans="1:4" x14ac:dyDescent="0.25">
      <c r="A7370" s="131">
        <v>95420</v>
      </c>
      <c r="B7370" s="131" t="s">
        <v>1403</v>
      </c>
      <c r="C7370" s="131" t="s">
        <v>3705</v>
      </c>
      <c r="D7370" s="132">
        <v>137.77000000000001</v>
      </c>
    </row>
    <row r="7371" spans="1:4" x14ac:dyDescent="0.25">
      <c r="A7371" s="131">
        <v>95421</v>
      </c>
      <c r="B7371" s="131" t="s">
        <v>1404</v>
      </c>
      <c r="C7371" s="131" t="s">
        <v>3705</v>
      </c>
      <c r="D7371" s="132">
        <v>142.12</v>
      </c>
    </row>
    <row r="7372" spans="1:4" x14ac:dyDescent="0.25">
      <c r="A7372" s="131">
        <v>95422</v>
      </c>
      <c r="B7372" s="131" t="s">
        <v>1405</v>
      </c>
      <c r="C7372" s="131" t="s">
        <v>3705</v>
      </c>
      <c r="D7372" s="132">
        <v>147.88</v>
      </c>
    </row>
    <row r="7373" spans="1:4" x14ac:dyDescent="0.25">
      <c r="A7373" s="131">
        <v>95423</v>
      </c>
      <c r="B7373" s="131" t="s">
        <v>1406</v>
      </c>
      <c r="C7373" s="131" t="s">
        <v>3705</v>
      </c>
      <c r="D7373" s="132">
        <v>241.23</v>
      </c>
    </row>
    <row r="7374" spans="1:4" x14ac:dyDescent="0.25">
      <c r="A7374" s="131">
        <v>95424</v>
      </c>
      <c r="B7374" s="131" t="s">
        <v>1407</v>
      </c>
      <c r="C7374" s="131" t="s">
        <v>3705</v>
      </c>
      <c r="D7374" s="132">
        <v>51.3</v>
      </c>
    </row>
    <row r="7375" spans="1:4" x14ac:dyDescent="0.25">
      <c r="A7375" s="131">
        <v>100288</v>
      </c>
      <c r="B7375" s="131" t="s">
        <v>2339</v>
      </c>
      <c r="C7375" s="131" t="s">
        <v>8</v>
      </c>
      <c r="D7375" s="132">
        <v>0.09</v>
      </c>
    </row>
    <row r="7376" spans="1:4" x14ac:dyDescent="0.25">
      <c r="A7376" s="131">
        <v>100289</v>
      </c>
      <c r="B7376" s="131" t="s">
        <v>2340</v>
      </c>
      <c r="C7376" s="131" t="s">
        <v>8</v>
      </c>
      <c r="D7376" s="132">
        <v>22.69</v>
      </c>
    </row>
    <row r="7377" spans="1:4" x14ac:dyDescent="0.25">
      <c r="A7377" s="131">
        <v>100290</v>
      </c>
      <c r="B7377" s="131" t="s">
        <v>2341</v>
      </c>
      <c r="C7377" s="131" t="s">
        <v>8</v>
      </c>
      <c r="D7377" s="132">
        <v>0.1</v>
      </c>
    </row>
    <row r="7378" spans="1:4" x14ac:dyDescent="0.25">
      <c r="A7378" s="131">
        <v>100291</v>
      </c>
      <c r="B7378" s="131" t="s">
        <v>2342</v>
      </c>
      <c r="C7378" s="131" t="s">
        <v>8</v>
      </c>
      <c r="D7378" s="132">
        <v>0.26</v>
      </c>
    </row>
    <row r="7379" spans="1:4" x14ac:dyDescent="0.25">
      <c r="A7379" s="131">
        <v>100293</v>
      </c>
      <c r="B7379" s="131" t="s">
        <v>2343</v>
      </c>
      <c r="C7379" s="131" t="s">
        <v>8</v>
      </c>
      <c r="D7379" s="132">
        <v>0.23</v>
      </c>
    </row>
    <row r="7380" spans="1:4" x14ac:dyDescent="0.25">
      <c r="A7380" s="131">
        <v>100295</v>
      </c>
      <c r="B7380" s="131" t="s">
        <v>2344</v>
      </c>
      <c r="C7380" s="131" t="s">
        <v>8</v>
      </c>
      <c r="D7380" s="132">
        <v>0.56999999999999995</v>
      </c>
    </row>
    <row r="7381" spans="1:4" x14ac:dyDescent="0.25">
      <c r="A7381" s="131">
        <v>100298</v>
      </c>
      <c r="B7381" s="131" t="s">
        <v>2345</v>
      </c>
      <c r="C7381" s="131" t="s">
        <v>8</v>
      </c>
      <c r="D7381" s="132">
        <v>0.7</v>
      </c>
    </row>
    <row r="7382" spans="1:4" x14ac:dyDescent="0.25">
      <c r="A7382" s="131">
        <v>100299</v>
      </c>
      <c r="B7382" s="131" t="s">
        <v>2346</v>
      </c>
      <c r="C7382" s="131" t="s">
        <v>8</v>
      </c>
      <c r="D7382" s="132">
        <v>0.81</v>
      </c>
    </row>
    <row r="7383" spans="1:4" x14ac:dyDescent="0.25">
      <c r="A7383" s="131">
        <v>100300</v>
      </c>
      <c r="B7383" s="131" t="s">
        <v>2347</v>
      </c>
      <c r="C7383" s="131" t="s">
        <v>8</v>
      </c>
      <c r="D7383" s="132">
        <v>20.5</v>
      </c>
    </row>
    <row r="7384" spans="1:4" x14ac:dyDescent="0.25">
      <c r="A7384" s="131">
        <v>100301</v>
      </c>
      <c r="B7384" s="131" t="s">
        <v>66</v>
      </c>
      <c r="C7384" s="131" t="s">
        <v>8</v>
      </c>
      <c r="D7384" s="132">
        <v>23.72</v>
      </c>
    </row>
    <row r="7385" spans="1:4" x14ac:dyDescent="0.25">
      <c r="A7385" s="131">
        <v>100303</v>
      </c>
      <c r="B7385" s="131" t="s">
        <v>2348</v>
      </c>
      <c r="C7385" s="131" t="s">
        <v>8</v>
      </c>
      <c r="D7385" s="132">
        <v>20.11</v>
      </c>
    </row>
    <row r="7386" spans="1:4" x14ac:dyDescent="0.25">
      <c r="A7386" s="131">
        <v>100307</v>
      </c>
      <c r="B7386" s="131" t="s">
        <v>2349</v>
      </c>
      <c r="C7386" s="131" t="s">
        <v>8</v>
      </c>
      <c r="D7386" s="132">
        <v>22.8</v>
      </c>
    </row>
    <row r="7387" spans="1:4" x14ac:dyDescent="0.25">
      <c r="A7387" s="131">
        <v>100308</v>
      </c>
      <c r="B7387" s="131" t="s">
        <v>2350</v>
      </c>
      <c r="C7387" s="131" t="s">
        <v>8</v>
      </c>
      <c r="D7387" s="132">
        <v>28.94</v>
      </c>
    </row>
    <row r="7388" spans="1:4" x14ac:dyDescent="0.25">
      <c r="A7388" s="131">
        <v>100309</v>
      </c>
      <c r="B7388" s="131" t="s">
        <v>2353</v>
      </c>
      <c r="C7388" s="131" t="s">
        <v>8</v>
      </c>
      <c r="D7388" s="132">
        <v>42.48</v>
      </c>
    </row>
    <row r="7389" spans="1:4" x14ac:dyDescent="0.25">
      <c r="A7389" s="131">
        <v>100310</v>
      </c>
      <c r="B7389" s="131" t="s">
        <v>2351</v>
      </c>
      <c r="C7389" s="131" t="s">
        <v>3705</v>
      </c>
      <c r="D7389" s="132">
        <v>14.06</v>
      </c>
    </row>
    <row r="7390" spans="1:4" x14ac:dyDescent="0.25">
      <c r="A7390" s="131">
        <v>100315</v>
      </c>
      <c r="B7390" s="131" t="s">
        <v>2352</v>
      </c>
      <c r="C7390" s="131" t="s">
        <v>3705</v>
      </c>
      <c r="D7390" s="132">
        <v>108</v>
      </c>
    </row>
    <row r="7391" spans="1:4" x14ac:dyDescent="0.25">
      <c r="A7391" s="131">
        <v>100316</v>
      </c>
      <c r="B7391" s="131" t="s">
        <v>2347</v>
      </c>
      <c r="C7391" s="131" t="s">
        <v>3705</v>
      </c>
      <c r="D7391" s="133">
        <v>3643.88</v>
      </c>
    </row>
    <row r="7392" spans="1:4" x14ac:dyDescent="0.25">
      <c r="A7392" s="131">
        <v>100321</v>
      </c>
      <c r="B7392" s="131" t="s">
        <v>2353</v>
      </c>
      <c r="C7392" s="131" t="s">
        <v>3705</v>
      </c>
      <c r="D7392" s="133">
        <v>7498.69</v>
      </c>
    </row>
    <row r="7393" spans="1:4" x14ac:dyDescent="0.25">
      <c r="A7393" s="131">
        <v>100533</v>
      </c>
      <c r="B7393" s="131" t="s">
        <v>2354</v>
      </c>
      <c r="C7393" s="131" t="s">
        <v>8</v>
      </c>
      <c r="D7393" s="132">
        <v>34.840000000000003</v>
      </c>
    </row>
    <row r="7394" spans="1:4" x14ac:dyDescent="0.25">
      <c r="A7394" s="131">
        <v>100534</v>
      </c>
      <c r="B7394" s="131" t="s">
        <v>2354</v>
      </c>
      <c r="C7394" s="131" t="s">
        <v>3705</v>
      </c>
      <c r="D7394" s="133">
        <v>6167.24</v>
      </c>
    </row>
    <row r="7395" spans="1:4" x14ac:dyDescent="0.25">
      <c r="A7395" s="131">
        <v>100535</v>
      </c>
      <c r="B7395" s="131" t="s">
        <v>2355</v>
      </c>
      <c r="C7395" s="131" t="s">
        <v>8</v>
      </c>
      <c r="D7395" s="132">
        <v>0.66</v>
      </c>
    </row>
    <row r="7396" spans="1:4" x14ac:dyDescent="0.25">
      <c r="A7396" s="131">
        <v>100536</v>
      </c>
      <c r="B7396" s="131" t="s">
        <v>2356</v>
      </c>
      <c r="C7396" s="131" t="s">
        <v>3705</v>
      </c>
      <c r="D7396" s="132">
        <v>87.69</v>
      </c>
    </row>
    <row r="7397" spans="1:4" x14ac:dyDescent="0.25">
      <c r="A7397" s="131">
        <v>101286</v>
      </c>
      <c r="B7397" s="131" t="s">
        <v>3706</v>
      </c>
      <c r="C7397" s="131" t="s">
        <v>3705</v>
      </c>
      <c r="D7397" s="132">
        <v>27.77</v>
      </c>
    </row>
    <row r="7398" spans="1:4" x14ac:dyDescent="0.25">
      <c r="A7398" s="131">
        <v>101287</v>
      </c>
      <c r="B7398" s="131" t="s">
        <v>3707</v>
      </c>
      <c r="C7398" s="131" t="s">
        <v>3705</v>
      </c>
      <c r="D7398" s="132">
        <v>89.81</v>
      </c>
    </row>
    <row r="7399" spans="1:4" x14ac:dyDescent="0.25">
      <c r="A7399" s="131">
        <v>101288</v>
      </c>
      <c r="B7399" s="131" t="s">
        <v>3708</v>
      </c>
      <c r="C7399" s="131" t="s">
        <v>3705</v>
      </c>
      <c r="D7399" s="132">
        <v>27.77</v>
      </c>
    </row>
    <row r="7400" spans="1:4" x14ac:dyDescent="0.25">
      <c r="A7400" s="131">
        <v>101289</v>
      </c>
      <c r="B7400" s="131" t="s">
        <v>3709</v>
      </c>
      <c r="C7400" s="131" t="s">
        <v>3705</v>
      </c>
      <c r="D7400" s="132">
        <v>30.1</v>
      </c>
    </row>
    <row r="7401" spans="1:4" x14ac:dyDescent="0.25">
      <c r="A7401" s="131">
        <v>101290</v>
      </c>
      <c r="B7401" s="131" t="s">
        <v>3710</v>
      </c>
      <c r="C7401" s="131" t="s">
        <v>3705</v>
      </c>
      <c r="D7401" s="132">
        <v>35.51</v>
      </c>
    </row>
    <row r="7402" spans="1:4" x14ac:dyDescent="0.25">
      <c r="A7402" s="131">
        <v>101291</v>
      </c>
      <c r="B7402" s="131" t="s">
        <v>3711</v>
      </c>
      <c r="C7402" s="131" t="s">
        <v>3705</v>
      </c>
      <c r="D7402" s="132">
        <v>27.77</v>
      </c>
    </row>
    <row r="7403" spans="1:4" x14ac:dyDescent="0.25">
      <c r="A7403" s="131">
        <v>101292</v>
      </c>
      <c r="B7403" s="131" t="s">
        <v>3712</v>
      </c>
      <c r="C7403" s="131" t="s">
        <v>3705</v>
      </c>
      <c r="D7403" s="132">
        <v>30.1</v>
      </c>
    </row>
    <row r="7404" spans="1:4" x14ac:dyDescent="0.25">
      <c r="A7404" s="131">
        <v>101293</v>
      </c>
      <c r="B7404" s="131" t="s">
        <v>3713</v>
      </c>
      <c r="C7404" s="131" t="s">
        <v>3705</v>
      </c>
      <c r="D7404" s="132">
        <v>36.17</v>
      </c>
    </row>
    <row r="7405" spans="1:4" x14ac:dyDescent="0.25">
      <c r="A7405" s="131">
        <v>101294</v>
      </c>
      <c r="B7405" s="131" t="s">
        <v>3714</v>
      </c>
      <c r="C7405" s="131" t="s">
        <v>3705</v>
      </c>
      <c r="D7405" s="132">
        <v>37.31</v>
      </c>
    </row>
    <row r="7406" spans="1:4" x14ac:dyDescent="0.25">
      <c r="A7406" s="131">
        <v>101295</v>
      </c>
      <c r="B7406" s="131" t="s">
        <v>3715</v>
      </c>
      <c r="C7406" s="131" t="s">
        <v>3705</v>
      </c>
      <c r="D7406" s="132">
        <v>31.15</v>
      </c>
    </row>
    <row r="7407" spans="1:4" x14ac:dyDescent="0.25">
      <c r="A7407" s="131">
        <v>101296</v>
      </c>
      <c r="B7407" s="131" t="s">
        <v>3716</v>
      </c>
      <c r="C7407" s="131" t="s">
        <v>3705</v>
      </c>
      <c r="D7407" s="132">
        <v>43.28</v>
      </c>
    </row>
    <row r="7408" spans="1:4" x14ac:dyDescent="0.25">
      <c r="A7408" s="131">
        <v>101297</v>
      </c>
      <c r="B7408" s="131" t="s">
        <v>3717</v>
      </c>
      <c r="C7408" s="131" t="s">
        <v>3705</v>
      </c>
      <c r="D7408" s="132">
        <v>39.119999999999997</v>
      </c>
    </row>
    <row r="7409" spans="1:4" x14ac:dyDescent="0.25">
      <c r="A7409" s="131">
        <v>101298</v>
      </c>
      <c r="B7409" s="131" t="s">
        <v>3718</v>
      </c>
      <c r="C7409" s="131" t="s">
        <v>3705</v>
      </c>
      <c r="D7409" s="132">
        <v>27.77</v>
      </c>
    </row>
    <row r="7410" spans="1:4" x14ac:dyDescent="0.25">
      <c r="A7410" s="131">
        <v>101299</v>
      </c>
      <c r="B7410" s="131" t="s">
        <v>3719</v>
      </c>
      <c r="C7410" s="131" t="s">
        <v>3705</v>
      </c>
      <c r="D7410" s="132">
        <v>35.51</v>
      </c>
    </row>
    <row r="7411" spans="1:4" x14ac:dyDescent="0.25">
      <c r="A7411" s="131">
        <v>101300</v>
      </c>
      <c r="B7411" s="131" t="s">
        <v>3720</v>
      </c>
      <c r="C7411" s="131" t="s">
        <v>3705</v>
      </c>
      <c r="D7411" s="132">
        <v>24.68</v>
      </c>
    </row>
    <row r="7412" spans="1:4" x14ac:dyDescent="0.25">
      <c r="A7412" s="131">
        <v>101301</v>
      </c>
      <c r="B7412" s="131" t="s">
        <v>3721</v>
      </c>
      <c r="C7412" s="131" t="s">
        <v>3705</v>
      </c>
      <c r="D7412" s="132">
        <v>23.08</v>
      </c>
    </row>
    <row r="7413" spans="1:4" x14ac:dyDescent="0.25">
      <c r="A7413" s="131">
        <v>101302</v>
      </c>
      <c r="B7413" s="131" t="s">
        <v>3722</v>
      </c>
      <c r="C7413" s="131" t="s">
        <v>3705</v>
      </c>
      <c r="D7413" s="132">
        <v>39.79</v>
      </c>
    </row>
    <row r="7414" spans="1:4" x14ac:dyDescent="0.25">
      <c r="A7414" s="131">
        <v>101303</v>
      </c>
      <c r="B7414" s="131" t="s">
        <v>3723</v>
      </c>
      <c r="C7414" s="131" t="s">
        <v>3705</v>
      </c>
      <c r="D7414" s="132">
        <v>76.31</v>
      </c>
    </row>
    <row r="7415" spans="1:4" x14ac:dyDescent="0.25">
      <c r="A7415" s="131">
        <v>101304</v>
      </c>
      <c r="B7415" s="131" t="s">
        <v>3724</v>
      </c>
      <c r="C7415" s="131" t="s">
        <v>3705</v>
      </c>
      <c r="D7415" s="132">
        <v>50.16</v>
      </c>
    </row>
    <row r="7416" spans="1:4" x14ac:dyDescent="0.25">
      <c r="A7416" s="131">
        <v>101305</v>
      </c>
      <c r="B7416" s="131" t="s">
        <v>3725</v>
      </c>
      <c r="C7416" s="131" t="s">
        <v>3705</v>
      </c>
      <c r="D7416" s="132">
        <v>52.39</v>
      </c>
    </row>
    <row r="7417" spans="1:4" x14ac:dyDescent="0.25">
      <c r="A7417" s="131">
        <v>101307</v>
      </c>
      <c r="B7417" s="131" t="s">
        <v>3726</v>
      </c>
      <c r="C7417" s="131" t="s">
        <v>3705</v>
      </c>
      <c r="D7417" s="132">
        <v>25.83</v>
      </c>
    </row>
    <row r="7418" spans="1:4" x14ac:dyDescent="0.25">
      <c r="A7418" s="131">
        <v>101308</v>
      </c>
      <c r="B7418" s="131" t="s">
        <v>3727</v>
      </c>
      <c r="C7418" s="131" t="s">
        <v>3705</v>
      </c>
      <c r="D7418" s="132">
        <v>33.380000000000003</v>
      </c>
    </row>
    <row r="7419" spans="1:4" x14ac:dyDescent="0.25">
      <c r="A7419" s="131">
        <v>101309</v>
      </c>
      <c r="B7419" s="131" t="s">
        <v>3728</v>
      </c>
      <c r="C7419" s="131" t="s">
        <v>3705</v>
      </c>
      <c r="D7419" s="132">
        <v>35.51</v>
      </c>
    </row>
    <row r="7420" spans="1:4" x14ac:dyDescent="0.25">
      <c r="A7420" s="131">
        <v>101310</v>
      </c>
      <c r="B7420" s="131" t="s">
        <v>3729</v>
      </c>
      <c r="C7420" s="131" t="s">
        <v>3705</v>
      </c>
      <c r="D7420" s="132">
        <v>53.64</v>
      </c>
    </row>
    <row r="7421" spans="1:4" x14ac:dyDescent="0.25">
      <c r="A7421" s="131">
        <v>101311</v>
      </c>
      <c r="B7421" s="131" t="s">
        <v>3730</v>
      </c>
      <c r="C7421" s="131" t="s">
        <v>3705</v>
      </c>
      <c r="D7421" s="132">
        <v>36.17</v>
      </c>
    </row>
    <row r="7422" spans="1:4" x14ac:dyDescent="0.25">
      <c r="A7422" s="131">
        <v>101312</v>
      </c>
      <c r="B7422" s="131" t="s">
        <v>3731</v>
      </c>
      <c r="C7422" s="131" t="s">
        <v>3705</v>
      </c>
      <c r="D7422" s="132">
        <v>42.99</v>
      </c>
    </row>
    <row r="7423" spans="1:4" x14ac:dyDescent="0.25">
      <c r="A7423" s="131">
        <v>101313</v>
      </c>
      <c r="B7423" s="131" t="s">
        <v>3732</v>
      </c>
      <c r="C7423" s="131" t="s">
        <v>3705</v>
      </c>
      <c r="D7423" s="132">
        <v>116.97</v>
      </c>
    </row>
    <row r="7424" spans="1:4" x14ac:dyDescent="0.25">
      <c r="A7424" s="131">
        <v>101314</v>
      </c>
      <c r="B7424" s="131" t="s">
        <v>3733</v>
      </c>
      <c r="C7424" s="131" t="s">
        <v>3705</v>
      </c>
      <c r="D7424" s="132">
        <v>119.45</v>
      </c>
    </row>
    <row r="7425" spans="1:4" x14ac:dyDescent="0.25">
      <c r="A7425" s="131">
        <v>101315</v>
      </c>
      <c r="B7425" s="131" t="s">
        <v>3734</v>
      </c>
      <c r="C7425" s="131" t="s">
        <v>3705</v>
      </c>
      <c r="D7425" s="132">
        <v>151.24</v>
      </c>
    </row>
    <row r="7426" spans="1:4" x14ac:dyDescent="0.25">
      <c r="A7426" s="131">
        <v>101316</v>
      </c>
      <c r="B7426" s="131" t="s">
        <v>3735</v>
      </c>
      <c r="C7426" s="131" t="s">
        <v>3705</v>
      </c>
      <c r="D7426" s="132">
        <v>56.37</v>
      </c>
    </row>
    <row r="7427" spans="1:4" x14ac:dyDescent="0.25">
      <c r="A7427" s="131">
        <v>101320</v>
      </c>
      <c r="B7427" s="131" t="s">
        <v>3736</v>
      </c>
      <c r="C7427" s="131" t="s">
        <v>3705</v>
      </c>
      <c r="D7427" s="132">
        <v>30.92</v>
      </c>
    </row>
    <row r="7428" spans="1:4" x14ac:dyDescent="0.25">
      <c r="A7428" s="131">
        <v>101322</v>
      </c>
      <c r="B7428" s="131" t="s">
        <v>3737</v>
      </c>
      <c r="C7428" s="131" t="s">
        <v>3705</v>
      </c>
      <c r="D7428" s="132">
        <v>37.25</v>
      </c>
    </row>
    <row r="7429" spans="1:4" x14ac:dyDescent="0.25">
      <c r="A7429" s="131">
        <v>101323</v>
      </c>
      <c r="B7429" s="131" t="s">
        <v>3738</v>
      </c>
      <c r="C7429" s="131" t="s">
        <v>3705</v>
      </c>
      <c r="D7429" s="132">
        <v>66.459999999999994</v>
      </c>
    </row>
    <row r="7430" spans="1:4" x14ac:dyDescent="0.25">
      <c r="A7430" s="131">
        <v>101324</v>
      </c>
      <c r="B7430" s="131" t="s">
        <v>3739</v>
      </c>
      <c r="C7430" s="131" t="s">
        <v>3705</v>
      </c>
      <c r="D7430" s="132">
        <v>19.62</v>
      </c>
    </row>
    <row r="7431" spans="1:4" x14ac:dyDescent="0.25">
      <c r="A7431" s="131">
        <v>101325</v>
      </c>
      <c r="B7431" s="131" t="s">
        <v>3740</v>
      </c>
      <c r="C7431" s="131" t="s">
        <v>3705</v>
      </c>
      <c r="D7431" s="132">
        <v>40.49</v>
      </c>
    </row>
    <row r="7432" spans="1:4" x14ac:dyDescent="0.25">
      <c r="A7432" s="131">
        <v>101326</v>
      </c>
      <c r="B7432" s="131" t="s">
        <v>3741</v>
      </c>
      <c r="C7432" s="131" t="s">
        <v>3705</v>
      </c>
      <c r="D7432" s="132">
        <v>13.28</v>
      </c>
    </row>
    <row r="7433" spans="1:4" x14ac:dyDescent="0.25">
      <c r="A7433" s="131">
        <v>101327</v>
      </c>
      <c r="B7433" s="131" t="s">
        <v>3742</v>
      </c>
      <c r="C7433" s="131" t="s">
        <v>3705</v>
      </c>
      <c r="D7433" s="132">
        <v>17.29</v>
      </c>
    </row>
    <row r="7434" spans="1:4" x14ac:dyDescent="0.25">
      <c r="A7434" s="131">
        <v>101328</v>
      </c>
      <c r="B7434" s="131" t="s">
        <v>3743</v>
      </c>
      <c r="C7434" s="131" t="s">
        <v>3705</v>
      </c>
      <c r="D7434" s="132">
        <v>23.48</v>
      </c>
    </row>
    <row r="7435" spans="1:4" x14ac:dyDescent="0.25">
      <c r="A7435" s="131">
        <v>101329</v>
      </c>
      <c r="B7435" s="131" t="s">
        <v>3744</v>
      </c>
      <c r="C7435" s="131" t="s">
        <v>3705</v>
      </c>
      <c r="D7435" s="132">
        <v>50.53</v>
      </c>
    </row>
    <row r="7436" spans="1:4" x14ac:dyDescent="0.25">
      <c r="A7436" s="131">
        <v>101330</v>
      </c>
      <c r="B7436" s="131" t="s">
        <v>3745</v>
      </c>
      <c r="C7436" s="131" t="s">
        <v>3705</v>
      </c>
      <c r="D7436" s="132">
        <v>46.32</v>
      </c>
    </row>
    <row r="7437" spans="1:4" x14ac:dyDescent="0.25">
      <c r="A7437" s="131">
        <v>101331</v>
      </c>
      <c r="B7437" s="131" t="s">
        <v>3746</v>
      </c>
      <c r="C7437" s="131" t="s">
        <v>3705</v>
      </c>
      <c r="D7437" s="132">
        <v>49.02</v>
      </c>
    </row>
    <row r="7438" spans="1:4" x14ac:dyDescent="0.25">
      <c r="A7438" s="131">
        <v>101332</v>
      </c>
      <c r="B7438" s="131" t="s">
        <v>3747</v>
      </c>
      <c r="C7438" s="131" t="s">
        <v>3705</v>
      </c>
      <c r="D7438" s="132">
        <v>16.57</v>
      </c>
    </row>
    <row r="7439" spans="1:4" x14ac:dyDescent="0.25">
      <c r="A7439" s="131">
        <v>101333</v>
      </c>
      <c r="B7439" s="131" t="s">
        <v>3748</v>
      </c>
      <c r="C7439" s="131" t="s">
        <v>3705</v>
      </c>
      <c r="D7439" s="132">
        <v>38.18</v>
      </c>
    </row>
    <row r="7440" spans="1:4" x14ac:dyDescent="0.25">
      <c r="A7440" s="131">
        <v>101334</v>
      </c>
      <c r="B7440" s="131" t="s">
        <v>3749</v>
      </c>
      <c r="C7440" s="131" t="s">
        <v>3705</v>
      </c>
      <c r="D7440" s="132">
        <v>93.67</v>
      </c>
    </row>
    <row r="7441" spans="1:4" x14ac:dyDescent="0.25">
      <c r="A7441" s="131">
        <v>101336</v>
      </c>
      <c r="B7441" s="131" t="s">
        <v>3750</v>
      </c>
      <c r="C7441" s="131" t="s">
        <v>3705</v>
      </c>
      <c r="D7441" s="132">
        <v>68.17</v>
      </c>
    </row>
    <row r="7442" spans="1:4" x14ac:dyDescent="0.25">
      <c r="A7442" s="131">
        <v>101337</v>
      </c>
      <c r="B7442" s="131" t="s">
        <v>3751</v>
      </c>
      <c r="C7442" s="131" t="s">
        <v>3705</v>
      </c>
      <c r="D7442" s="132">
        <v>20</v>
      </c>
    </row>
    <row r="7443" spans="1:4" x14ac:dyDescent="0.25">
      <c r="A7443" s="131">
        <v>101338</v>
      </c>
      <c r="B7443" s="131" t="s">
        <v>3752</v>
      </c>
      <c r="C7443" s="131" t="s">
        <v>3705</v>
      </c>
      <c r="D7443" s="132">
        <v>27.76</v>
      </c>
    </row>
    <row r="7444" spans="1:4" x14ac:dyDescent="0.25">
      <c r="A7444" s="131">
        <v>101339</v>
      </c>
      <c r="B7444" s="131" t="s">
        <v>3753</v>
      </c>
      <c r="C7444" s="131" t="s">
        <v>3705</v>
      </c>
      <c r="D7444" s="132">
        <v>30.93</v>
      </c>
    </row>
    <row r="7445" spans="1:4" x14ac:dyDescent="0.25">
      <c r="A7445" s="131">
        <v>101340</v>
      </c>
      <c r="B7445" s="131" t="s">
        <v>3754</v>
      </c>
      <c r="C7445" s="131" t="s">
        <v>3705</v>
      </c>
      <c r="D7445" s="132">
        <v>25.21</v>
      </c>
    </row>
    <row r="7446" spans="1:4" x14ac:dyDescent="0.25">
      <c r="A7446" s="131">
        <v>101341</v>
      </c>
      <c r="B7446" s="131" t="s">
        <v>3755</v>
      </c>
      <c r="C7446" s="131" t="s">
        <v>3705</v>
      </c>
      <c r="D7446" s="132">
        <v>24.89</v>
      </c>
    </row>
    <row r="7447" spans="1:4" x14ac:dyDescent="0.25">
      <c r="A7447" s="131">
        <v>101342</v>
      </c>
      <c r="B7447" s="131" t="s">
        <v>3756</v>
      </c>
      <c r="C7447" s="131" t="s">
        <v>3705</v>
      </c>
      <c r="D7447" s="132">
        <v>30.93</v>
      </c>
    </row>
    <row r="7448" spans="1:4" x14ac:dyDescent="0.25">
      <c r="A7448" s="131">
        <v>101343</v>
      </c>
      <c r="B7448" s="131" t="s">
        <v>3757</v>
      </c>
      <c r="C7448" s="131" t="s">
        <v>3705</v>
      </c>
      <c r="D7448" s="132">
        <v>54.3</v>
      </c>
    </row>
    <row r="7449" spans="1:4" x14ac:dyDescent="0.25">
      <c r="A7449" s="131">
        <v>101344</v>
      </c>
      <c r="B7449" s="131" t="s">
        <v>3758</v>
      </c>
      <c r="C7449" s="131" t="s">
        <v>3705</v>
      </c>
      <c r="D7449" s="132">
        <v>49.65</v>
      </c>
    </row>
    <row r="7450" spans="1:4" x14ac:dyDescent="0.25">
      <c r="A7450" s="131">
        <v>101345</v>
      </c>
      <c r="B7450" s="131" t="s">
        <v>3759</v>
      </c>
      <c r="C7450" s="131" t="s">
        <v>3705</v>
      </c>
      <c r="D7450" s="132">
        <v>73.73</v>
      </c>
    </row>
    <row r="7451" spans="1:4" x14ac:dyDescent="0.25">
      <c r="A7451" s="131">
        <v>101346</v>
      </c>
      <c r="B7451" s="131" t="s">
        <v>3760</v>
      </c>
      <c r="C7451" s="131" t="s">
        <v>3705</v>
      </c>
      <c r="D7451" s="132">
        <v>38.700000000000003</v>
      </c>
    </row>
    <row r="7452" spans="1:4" x14ac:dyDescent="0.25">
      <c r="A7452" s="131">
        <v>101347</v>
      </c>
      <c r="B7452" s="131" t="s">
        <v>3761</v>
      </c>
      <c r="C7452" s="131" t="s">
        <v>3705</v>
      </c>
      <c r="D7452" s="132">
        <v>49.74</v>
      </c>
    </row>
    <row r="7453" spans="1:4" x14ac:dyDescent="0.25">
      <c r="A7453" s="131">
        <v>101348</v>
      </c>
      <c r="B7453" s="131" t="s">
        <v>3762</v>
      </c>
      <c r="C7453" s="131" t="s">
        <v>3705</v>
      </c>
      <c r="D7453" s="132">
        <v>24.76</v>
      </c>
    </row>
    <row r="7454" spans="1:4" x14ac:dyDescent="0.25">
      <c r="A7454" s="131">
        <v>101349</v>
      </c>
      <c r="B7454" s="131" t="s">
        <v>3763</v>
      </c>
      <c r="C7454" s="131" t="s">
        <v>3705</v>
      </c>
      <c r="D7454" s="132">
        <v>41.28</v>
      </c>
    </row>
    <row r="7455" spans="1:4" x14ac:dyDescent="0.25">
      <c r="A7455" s="131">
        <v>101350</v>
      </c>
      <c r="B7455" s="131" t="s">
        <v>3764</v>
      </c>
      <c r="C7455" s="131" t="s">
        <v>3705</v>
      </c>
      <c r="D7455" s="132">
        <v>41.28</v>
      </c>
    </row>
    <row r="7456" spans="1:4" x14ac:dyDescent="0.25">
      <c r="A7456" s="131">
        <v>101351</v>
      </c>
      <c r="B7456" s="131" t="s">
        <v>3765</v>
      </c>
      <c r="C7456" s="131" t="s">
        <v>3705</v>
      </c>
      <c r="D7456" s="132">
        <v>30.93</v>
      </c>
    </row>
    <row r="7457" spans="1:4" x14ac:dyDescent="0.25">
      <c r="A7457" s="131">
        <v>101352</v>
      </c>
      <c r="B7457" s="131" t="s">
        <v>3766</v>
      </c>
      <c r="C7457" s="131" t="s">
        <v>3705</v>
      </c>
      <c r="D7457" s="132">
        <v>30.93</v>
      </c>
    </row>
    <row r="7458" spans="1:4" x14ac:dyDescent="0.25">
      <c r="A7458" s="131">
        <v>101353</v>
      </c>
      <c r="B7458" s="131" t="s">
        <v>3767</v>
      </c>
      <c r="C7458" s="131" t="s">
        <v>3705</v>
      </c>
      <c r="D7458" s="132">
        <v>23.26</v>
      </c>
    </row>
    <row r="7459" spans="1:4" x14ac:dyDescent="0.25">
      <c r="A7459" s="131">
        <v>101355</v>
      </c>
      <c r="B7459" s="131" t="s">
        <v>3768</v>
      </c>
      <c r="C7459" s="131" t="s">
        <v>3705</v>
      </c>
      <c r="D7459" s="132">
        <v>41.28</v>
      </c>
    </row>
    <row r="7460" spans="1:4" x14ac:dyDescent="0.25">
      <c r="A7460" s="131">
        <v>101356</v>
      </c>
      <c r="B7460" s="131" t="s">
        <v>3769</v>
      </c>
      <c r="C7460" s="131" t="s">
        <v>3705</v>
      </c>
      <c r="D7460" s="132">
        <v>46.26</v>
      </c>
    </row>
    <row r="7461" spans="1:4" x14ac:dyDescent="0.25">
      <c r="A7461" s="131">
        <v>101357</v>
      </c>
      <c r="B7461" s="131" t="s">
        <v>3770</v>
      </c>
      <c r="C7461" s="131" t="s">
        <v>3705</v>
      </c>
      <c r="D7461" s="132">
        <v>66.459999999999994</v>
      </c>
    </row>
    <row r="7462" spans="1:4" x14ac:dyDescent="0.25">
      <c r="A7462" s="131">
        <v>101358</v>
      </c>
      <c r="B7462" s="131" t="s">
        <v>3771</v>
      </c>
      <c r="C7462" s="131" t="s">
        <v>3705</v>
      </c>
      <c r="D7462" s="132">
        <v>46.26</v>
      </c>
    </row>
    <row r="7463" spans="1:4" x14ac:dyDescent="0.25">
      <c r="A7463" s="131">
        <v>101359</v>
      </c>
      <c r="B7463" s="131" t="s">
        <v>3772</v>
      </c>
      <c r="C7463" s="131" t="s">
        <v>3705</v>
      </c>
      <c r="D7463" s="132">
        <v>44.92</v>
      </c>
    </row>
    <row r="7464" spans="1:4" x14ac:dyDescent="0.25">
      <c r="A7464" s="131">
        <v>101360</v>
      </c>
      <c r="B7464" s="131" t="s">
        <v>3773</v>
      </c>
      <c r="C7464" s="131" t="s">
        <v>3705</v>
      </c>
      <c r="D7464" s="132">
        <v>46.26</v>
      </c>
    </row>
    <row r="7465" spans="1:4" x14ac:dyDescent="0.25">
      <c r="A7465" s="131">
        <v>101361</v>
      </c>
      <c r="B7465" s="131" t="s">
        <v>3774</v>
      </c>
      <c r="C7465" s="131" t="s">
        <v>3705</v>
      </c>
      <c r="D7465" s="132">
        <v>64.3</v>
      </c>
    </row>
    <row r="7466" spans="1:4" x14ac:dyDescent="0.25">
      <c r="A7466" s="131">
        <v>101363</v>
      </c>
      <c r="B7466" s="131" t="s">
        <v>3775</v>
      </c>
      <c r="C7466" s="131" t="s">
        <v>3705</v>
      </c>
      <c r="D7466" s="132">
        <v>36.17</v>
      </c>
    </row>
    <row r="7467" spans="1:4" x14ac:dyDescent="0.25">
      <c r="A7467" s="131">
        <v>101364</v>
      </c>
      <c r="B7467" s="131" t="s">
        <v>3776</v>
      </c>
      <c r="C7467" s="131" t="s">
        <v>3705</v>
      </c>
      <c r="D7467" s="132">
        <v>44.28</v>
      </c>
    </row>
    <row r="7468" spans="1:4" x14ac:dyDescent="0.25">
      <c r="A7468" s="131">
        <v>101365</v>
      </c>
      <c r="B7468" s="131" t="s">
        <v>3777</v>
      </c>
      <c r="C7468" s="131" t="s">
        <v>3705</v>
      </c>
      <c r="D7468" s="132">
        <v>36.17</v>
      </c>
    </row>
    <row r="7469" spans="1:4" x14ac:dyDescent="0.25">
      <c r="A7469" s="131">
        <v>101366</v>
      </c>
      <c r="B7469" s="131" t="s">
        <v>3778</v>
      </c>
      <c r="C7469" s="131" t="s">
        <v>3705</v>
      </c>
      <c r="D7469" s="132">
        <v>49.32</v>
      </c>
    </row>
    <row r="7470" spans="1:4" x14ac:dyDescent="0.25">
      <c r="A7470" s="131">
        <v>101367</v>
      </c>
      <c r="B7470" s="131" t="s">
        <v>3779</v>
      </c>
      <c r="C7470" s="131" t="s">
        <v>3705</v>
      </c>
      <c r="D7470" s="132">
        <v>36.17</v>
      </c>
    </row>
    <row r="7471" spans="1:4" x14ac:dyDescent="0.25">
      <c r="A7471" s="131">
        <v>101368</v>
      </c>
      <c r="B7471" s="131" t="s">
        <v>3780</v>
      </c>
      <c r="C7471" s="131" t="s">
        <v>3705</v>
      </c>
      <c r="D7471" s="132">
        <v>50.11</v>
      </c>
    </row>
    <row r="7472" spans="1:4" x14ac:dyDescent="0.25">
      <c r="A7472" s="131">
        <v>101369</v>
      </c>
      <c r="B7472" s="131" t="s">
        <v>3781</v>
      </c>
      <c r="C7472" s="131" t="s">
        <v>3705</v>
      </c>
      <c r="D7472" s="132">
        <v>40.11</v>
      </c>
    </row>
    <row r="7473" spans="1:4" x14ac:dyDescent="0.25">
      <c r="A7473" s="131">
        <v>101370</v>
      </c>
      <c r="B7473" s="131" t="s">
        <v>3782</v>
      </c>
      <c r="C7473" s="131" t="s">
        <v>3705</v>
      </c>
      <c r="D7473" s="132">
        <v>35.74</v>
      </c>
    </row>
    <row r="7474" spans="1:4" x14ac:dyDescent="0.25">
      <c r="A7474" s="131">
        <v>101371</v>
      </c>
      <c r="B7474" s="131" t="s">
        <v>3783</v>
      </c>
      <c r="C7474" s="131" t="s">
        <v>3705</v>
      </c>
      <c r="D7474" s="132">
        <v>34.94</v>
      </c>
    </row>
    <row r="7475" spans="1:4" x14ac:dyDescent="0.25">
      <c r="A7475" s="131">
        <v>101372</v>
      </c>
      <c r="B7475" s="131" t="s">
        <v>3784</v>
      </c>
      <c r="C7475" s="131" t="s">
        <v>3705</v>
      </c>
      <c r="D7475" s="132">
        <v>12.95</v>
      </c>
    </row>
    <row r="7476" spans="1:4" x14ac:dyDescent="0.25">
      <c r="A7476" s="131">
        <v>101374</v>
      </c>
      <c r="B7476" s="131" t="s">
        <v>64</v>
      </c>
      <c r="C7476" s="131" t="s">
        <v>3705</v>
      </c>
      <c r="D7476" s="133">
        <v>3955.03</v>
      </c>
    </row>
    <row r="7477" spans="1:4" x14ac:dyDescent="0.25">
      <c r="A7477" s="131">
        <v>101375</v>
      </c>
      <c r="B7477" s="131" t="s">
        <v>65</v>
      </c>
      <c r="C7477" s="131" t="s">
        <v>3705</v>
      </c>
      <c r="D7477" s="133">
        <v>4014.65</v>
      </c>
    </row>
    <row r="7478" spans="1:4" x14ac:dyDescent="0.25">
      <c r="A7478" s="131">
        <v>101376</v>
      </c>
      <c r="B7478" s="131" t="s">
        <v>3785</v>
      </c>
      <c r="C7478" s="131" t="s">
        <v>3705</v>
      </c>
      <c r="D7478" s="133">
        <v>3729.45</v>
      </c>
    </row>
    <row r="7479" spans="1:4" x14ac:dyDescent="0.25">
      <c r="A7479" s="131">
        <v>101377</v>
      </c>
      <c r="B7479" s="131" t="s">
        <v>1218</v>
      </c>
      <c r="C7479" s="131" t="s">
        <v>3705</v>
      </c>
      <c r="D7479" s="133">
        <v>4191.59</v>
      </c>
    </row>
    <row r="7480" spans="1:4" x14ac:dyDescent="0.25">
      <c r="A7480" s="131">
        <v>101378</v>
      </c>
      <c r="B7480" s="131" t="s">
        <v>66</v>
      </c>
      <c r="C7480" s="131" t="s">
        <v>3705</v>
      </c>
      <c r="D7480" s="133">
        <v>4270.93</v>
      </c>
    </row>
    <row r="7481" spans="1:4" x14ac:dyDescent="0.25">
      <c r="A7481" s="131">
        <v>101379</v>
      </c>
      <c r="B7481" s="131" t="s">
        <v>3786</v>
      </c>
      <c r="C7481" s="131" t="s">
        <v>3705</v>
      </c>
      <c r="D7481" s="133">
        <v>3955.03</v>
      </c>
    </row>
    <row r="7482" spans="1:4" x14ac:dyDescent="0.25">
      <c r="A7482" s="131">
        <v>101380</v>
      </c>
      <c r="B7482" s="131" t="s">
        <v>67</v>
      </c>
      <c r="C7482" s="131" t="s">
        <v>3705</v>
      </c>
      <c r="D7482" s="133">
        <v>4167.99</v>
      </c>
    </row>
    <row r="7483" spans="1:4" x14ac:dyDescent="0.25">
      <c r="A7483" s="131">
        <v>101381</v>
      </c>
      <c r="B7483" s="131" t="s">
        <v>69</v>
      </c>
      <c r="C7483" s="131" t="s">
        <v>3705</v>
      </c>
      <c r="D7483" s="133">
        <v>4808.54</v>
      </c>
    </row>
    <row r="7484" spans="1:4" x14ac:dyDescent="0.25">
      <c r="A7484" s="131">
        <v>101382</v>
      </c>
      <c r="B7484" s="131" t="s">
        <v>3787</v>
      </c>
      <c r="C7484" s="131" t="s">
        <v>3705</v>
      </c>
      <c r="D7484" s="133">
        <v>3880.65</v>
      </c>
    </row>
    <row r="7485" spans="1:4" x14ac:dyDescent="0.25">
      <c r="A7485" s="131">
        <v>101383</v>
      </c>
      <c r="B7485" s="131" t="s">
        <v>2348</v>
      </c>
      <c r="C7485" s="131" t="s">
        <v>3705</v>
      </c>
      <c r="D7485" s="133">
        <v>3615.41</v>
      </c>
    </row>
    <row r="7486" spans="1:4" x14ac:dyDescent="0.25">
      <c r="A7486" s="131">
        <v>101384</v>
      </c>
      <c r="B7486" s="131" t="s">
        <v>1221</v>
      </c>
      <c r="C7486" s="131" t="s">
        <v>3705</v>
      </c>
      <c r="D7486" s="133">
        <v>3840.46</v>
      </c>
    </row>
    <row r="7487" spans="1:4" x14ac:dyDescent="0.25">
      <c r="A7487" s="131">
        <v>101385</v>
      </c>
      <c r="B7487" s="131" t="s">
        <v>3788</v>
      </c>
      <c r="C7487" s="131" t="s">
        <v>3705</v>
      </c>
      <c r="D7487" s="133">
        <v>5921.28</v>
      </c>
    </row>
    <row r="7488" spans="1:4" x14ac:dyDescent="0.25">
      <c r="A7488" s="131">
        <v>101386</v>
      </c>
      <c r="B7488" s="131" t="s">
        <v>1223</v>
      </c>
      <c r="C7488" s="131" t="s">
        <v>3705</v>
      </c>
      <c r="D7488" s="133">
        <v>3729.45</v>
      </c>
    </row>
    <row r="7489" spans="1:4" x14ac:dyDescent="0.25">
      <c r="A7489" s="131">
        <v>101387</v>
      </c>
      <c r="B7489" s="131" t="s">
        <v>3789</v>
      </c>
      <c r="C7489" s="131" t="s">
        <v>3705</v>
      </c>
      <c r="D7489" s="133">
        <v>3962.77</v>
      </c>
    </row>
    <row r="7490" spans="1:4" x14ac:dyDescent="0.25">
      <c r="A7490" s="131">
        <v>101388</v>
      </c>
      <c r="B7490" s="131" t="s">
        <v>1224</v>
      </c>
      <c r="C7490" s="131" t="s">
        <v>3705</v>
      </c>
      <c r="D7490" s="133">
        <v>3617.12</v>
      </c>
    </row>
    <row r="7491" spans="1:4" x14ac:dyDescent="0.25">
      <c r="A7491" s="131">
        <v>101389</v>
      </c>
      <c r="B7491" s="131" t="s">
        <v>1225</v>
      </c>
      <c r="C7491" s="131" t="s">
        <v>3705</v>
      </c>
      <c r="D7491" s="133">
        <v>3652.61</v>
      </c>
    </row>
    <row r="7492" spans="1:4" x14ac:dyDescent="0.25">
      <c r="A7492" s="131">
        <v>101390</v>
      </c>
      <c r="B7492" s="131" t="s">
        <v>3790</v>
      </c>
      <c r="C7492" s="131" t="s">
        <v>3705</v>
      </c>
      <c r="D7492" s="133">
        <v>5999.86</v>
      </c>
    </row>
    <row r="7493" spans="1:4" x14ac:dyDescent="0.25">
      <c r="A7493" s="131">
        <v>101391</v>
      </c>
      <c r="B7493" s="131" t="s">
        <v>3791</v>
      </c>
      <c r="C7493" s="131" t="s">
        <v>3705</v>
      </c>
      <c r="D7493" s="133">
        <v>5129.55</v>
      </c>
    </row>
    <row r="7494" spans="1:4" x14ac:dyDescent="0.25">
      <c r="A7494" s="131">
        <v>101392</v>
      </c>
      <c r="B7494" s="131" t="s">
        <v>3792</v>
      </c>
      <c r="C7494" s="131" t="s">
        <v>3705</v>
      </c>
      <c r="D7494" s="133">
        <v>4341.8999999999996</v>
      </c>
    </row>
    <row r="7495" spans="1:4" x14ac:dyDescent="0.25">
      <c r="A7495" s="131">
        <v>101394</v>
      </c>
      <c r="B7495" s="131" t="s">
        <v>1230</v>
      </c>
      <c r="C7495" s="131" t="s">
        <v>3705</v>
      </c>
      <c r="D7495" s="133">
        <v>3757.96</v>
      </c>
    </row>
    <row r="7496" spans="1:4" x14ac:dyDescent="0.25">
      <c r="A7496" s="131">
        <v>101395</v>
      </c>
      <c r="B7496" s="131" t="s">
        <v>3793</v>
      </c>
      <c r="C7496" s="131" t="s">
        <v>3705</v>
      </c>
      <c r="D7496" s="133">
        <v>3936.44</v>
      </c>
    </row>
    <row r="7497" spans="1:4" x14ac:dyDescent="0.25">
      <c r="A7497" s="131">
        <v>101396</v>
      </c>
      <c r="B7497" s="131" t="s">
        <v>3794</v>
      </c>
      <c r="C7497" s="131" t="s">
        <v>3705</v>
      </c>
      <c r="D7497" s="133">
        <v>5380.6</v>
      </c>
    </row>
    <row r="7498" spans="1:4" x14ac:dyDescent="0.25">
      <c r="A7498" s="131">
        <v>101397</v>
      </c>
      <c r="B7498" s="131" t="s">
        <v>1231</v>
      </c>
      <c r="C7498" s="131" t="s">
        <v>3705</v>
      </c>
      <c r="D7498" s="133">
        <v>4782.21</v>
      </c>
    </row>
    <row r="7499" spans="1:4" x14ac:dyDescent="0.25">
      <c r="A7499" s="131">
        <v>101398</v>
      </c>
      <c r="B7499" s="131" t="s">
        <v>3795</v>
      </c>
      <c r="C7499" s="131" t="s">
        <v>3705</v>
      </c>
      <c r="D7499" s="133">
        <v>5275.45</v>
      </c>
    </row>
    <row r="7500" spans="1:4" x14ac:dyDescent="0.25">
      <c r="A7500" s="131">
        <v>101399</v>
      </c>
      <c r="B7500" s="131" t="s">
        <v>44</v>
      </c>
      <c r="C7500" s="131" t="s">
        <v>3705</v>
      </c>
      <c r="D7500" s="133">
        <v>4886.92</v>
      </c>
    </row>
    <row r="7501" spans="1:4" x14ac:dyDescent="0.25">
      <c r="A7501" s="131">
        <v>101400</v>
      </c>
      <c r="B7501" s="131" t="s">
        <v>3796</v>
      </c>
      <c r="C7501" s="131" t="s">
        <v>3705</v>
      </c>
      <c r="D7501" s="133">
        <v>4966.4799999999996</v>
      </c>
    </row>
    <row r="7502" spans="1:4" x14ac:dyDescent="0.25">
      <c r="A7502" s="131">
        <v>101401</v>
      </c>
      <c r="B7502" s="131" t="s">
        <v>1234</v>
      </c>
      <c r="C7502" s="131" t="s">
        <v>3705</v>
      </c>
      <c r="D7502" s="133">
        <v>6969.48</v>
      </c>
    </row>
    <row r="7503" spans="1:4" x14ac:dyDescent="0.25">
      <c r="A7503" s="131">
        <v>101402</v>
      </c>
      <c r="B7503" s="131" t="s">
        <v>1235</v>
      </c>
      <c r="C7503" s="131" t="s">
        <v>3705</v>
      </c>
      <c r="D7503" s="133">
        <v>4698.66</v>
      </c>
    </row>
    <row r="7504" spans="1:4" x14ac:dyDescent="0.25">
      <c r="A7504" s="131">
        <v>101407</v>
      </c>
      <c r="B7504" s="131" t="s">
        <v>1236</v>
      </c>
      <c r="C7504" s="131" t="s">
        <v>3705</v>
      </c>
      <c r="D7504" s="133">
        <v>4918.04</v>
      </c>
    </row>
    <row r="7505" spans="1:4" x14ac:dyDescent="0.25">
      <c r="A7505" s="131">
        <v>101408</v>
      </c>
      <c r="B7505" s="131" t="s">
        <v>72</v>
      </c>
      <c r="C7505" s="131" t="s">
        <v>3705</v>
      </c>
      <c r="D7505" s="133">
        <v>4838.83</v>
      </c>
    </row>
    <row r="7506" spans="1:4" x14ac:dyDescent="0.25">
      <c r="A7506" s="131">
        <v>101409</v>
      </c>
      <c r="B7506" s="131" t="s">
        <v>3797</v>
      </c>
      <c r="C7506" s="131" t="s">
        <v>3705</v>
      </c>
      <c r="D7506" s="133">
        <v>4133.54</v>
      </c>
    </row>
    <row r="7507" spans="1:4" x14ac:dyDescent="0.25">
      <c r="A7507" s="131">
        <v>101410</v>
      </c>
      <c r="B7507" s="131" t="s">
        <v>57</v>
      </c>
      <c r="C7507" s="131" t="s">
        <v>3705</v>
      </c>
      <c r="D7507" s="133">
        <v>4180.01</v>
      </c>
    </row>
    <row r="7508" spans="1:4" x14ac:dyDescent="0.25">
      <c r="A7508" s="131">
        <v>101411</v>
      </c>
      <c r="B7508" s="131" t="s">
        <v>3798</v>
      </c>
      <c r="C7508" s="131" t="s">
        <v>3705</v>
      </c>
      <c r="D7508" s="133">
        <v>4383.22</v>
      </c>
    </row>
    <row r="7509" spans="1:4" x14ac:dyDescent="0.25">
      <c r="A7509" s="131">
        <v>101412</v>
      </c>
      <c r="B7509" s="131" t="s">
        <v>3799</v>
      </c>
      <c r="C7509" s="131" t="s">
        <v>3705</v>
      </c>
      <c r="D7509" s="133">
        <v>4627.3900000000003</v>
      </c>
    </row>
    <row r="7510" spans="1:4" x14ac:dyDescent="0.25">
      <c r="A7510" s="131">
        <v>101413</v>
      </c>
      <c r="B7510" s="131" t="s">
        <v>42</v>
      </c>
      <c r="C7510" s="131" t="s">
        <v>3705</v>
      </c>
      <c r="D7510" s="133">
        <v>4797.07</v>
      </c>
    </row>
    <row r="7511" spans="1:4" x14ac:dyDescent="0.25">
      <c r="A7511" s="131">
        <v>101414</v>
      </c>
      <c r="B7511" s="131" t="s">
        <v>3800</v>
      </c>
      <c r="C7511" s="131" t="s">
        <v>3705</v>
      </c>
      <c r="D7511" s="133">
        <v>5039.1099999999997</v>
      </c>
    </row>
    <row r="7512" spans="1:4" x14ac:dyDescent="0.25">
      <c r="A7512" s="131">
        <v>101415</v>
      </c>
      <c r="B7512" s="131" t="s">
        <v>3801</v>
      </c>
      <c r="C7512" s="131" t="s">
        <v>3705</v>
      </c>
      <c r="D7512" s="133">
        <v>6277.98</v>
      </c>
    </row>
    <row r="7513" spans="1:4" x14ac:dyDescent="0.25">
      <c r="A7513" s="131">
        <v>101416</v>
      </c>
      <c r="B7513" s="131" t="s">
        <v>2350</v>
      </c>
      <c r="C7513" s="131" t="s">
        <v>3705</v>
      </c>
      <c r="D7513" s="133">
        <v>5156.58</v>
      </c>
    </row>
    <row r="7514" spans="1:4" x14ac:dyDescent="0.25">
      <c r="A7514" s="131">
        <v>101417</v>
      </c>
      <c r="B7514" s="131" t="s">
        <v>3802</v>
      </c>
      <c r="C7514" s="131" t="s">
        <v>3705</v>
      </c>
      <c r="D7514" s="133">
        <v>4076.74</v>
      </c>
    </row>
    <row r="7515" spans="1:4" x14ac:dyDescent="0.25">
      <c r="A7515" s="131">
        <v>101418</v>
      </c>
      <c r="B7515" s="131" t="s">
        <v>3803</v>
      </c>
      <c r="C7515" s="131" t="s">
        <v>3705</v>
      </c>
      <c r="D7515" s="133">
        <v>4299.3900000000003</v>
      </c>
    </row>
    <row r="7516" spans="1:4" x14ac:dyDescent="0.25">
      <c r="A7516" s="131">
        <v>101419</v>
      </c>
      <c r="B7516" s="131" t="s">
        <v>3804</v>
      </c>
      <c r="C7516" s="131" t="s">
        <v>3705</v>
      </c>
      <c r="D7516" s="133">
        <v>5479.78</v>
      </c>
    </row>
    <row r="7517" spans="1:4" x14ac:dyDescent="0.25">
      <c r="A7517" s="131">
        <v>101420</v>
      </c>
      <c r="B7517" s="131" t="s">
        <v>3805</v>
      </c>
      <c r="C7517" s="131" t="s">
        <v>3705</v>
      </c>
      <c r="D7517" s="133">
        <v>5407.27</v>
      </c>
    </row>
    <row r="7518" spans="1:4" x14ac:dyDescent="0.25">
      <c r="A7518" s="131">
        <v>101421</v>
      </c>
      <c r="B7518" s="131" t="s">
        <v>3806</v>
      </c>
      <c r="C7518" s="131" t="s">
        <v>3705</v>
      </c>
      <c r="D7518" s="133">
        <v>6293.33</v>
      </c>
    </row>
    <row r="7519" spans="1:4" x14ac:dyDescent="0.25">
      <c r="A7519" s="131">
        <v>101422</v>
      </c>
      <c r="B7519" s="131" t="s">
        <v>3807</v>
      </c>
      <c r="C7519" s="131" t="s">
        <v>3705</v>
      </c>
      <c r="D7519" s="133">
        <v>4708.21</v>
      </c>
    </row>
    <row r="7520" spans="1:4" x14ac:dyDescent="0.25">
      <c r="A7520" s="131">
        <v>101424</v>
      </c>
      <c r="B7520" s="131" t="s">
        <v>3808</v>
      </c>
      <c r="C7520" s="131" t="s">
        <v>3705</v>
      </c>
      <c r="D7520" s="133">
        <v>5810.09</v>
      </c>
    </row>
    <row r="7521" spans="1:4" x14ac:dyDescent="0.25">
      <c r="A7521" s="131">
        <v>101425</v>
      </c>
      <c r="B7521" s="131" t="s">
        <v>3809</v>
      </c>
      <c r="C7521" s="131" t="s">
        <v>3705</v>
      </c>
      <c r="D7521" s="133">
        <v>3219.69</v>
      </c>
    </row>
    <row r="7522" spans="1:4" x14ac:dyDescent="0.25">
      <c r="A7522" s="131">
        <v>101426</v>
      </c>
      <c r="B7522" s="131" t="s">
        <v>3810</v>
      </c>
      <c r="C7522" s="131" t="s">
        <v>3705</v>
      </c>
      <c r="D7522" s="133">
        <v>4812.51</v>
      </c>
    </row>
    <row r="7523" spans="1:4" x14ac:dyDescent="0.25">
      <c r="A7523" s="131">
        <v>101427</v>
      </c>
      <c r="B7523" s="131" t="s">
        <v>1248</v>
      </c>
      <c r="C7523" s="131" t="s">
        <v>3705</v>
      </c>
      <c r="D7523" s="133">
        <v>5259.04</v>
      </c>
    </row>
    <row r="7524" spans="1:4" x14ac:dyDescent="0.25">
      <c r="A7524" s="131">
        <v>101428</v>
      </c>
      <c r="B7524" s="131" t="s">
        <v>3156</v>
      </c>
      <c r="C7524" s="131" t="s">
        <v>3705</v>
      </c>
      <c r="D7524" s="133">
        <v>4453.99</v>
      </c>
    </row>
    <row r="7525" spans="1:4" x14ac:dyDescent="0.25">
      <c r="A7525" s="131">
        <v>101429</v>
      </c>
      <c r="B7525" s="131" t="s">
        <v>3811</v>
      </c>
      <c r="C7525" s="131" t="s">
        <v>3705</v>
      </c>
      <c r="D7525" s="133">
        <v>4409.17</v>
      </c>
    </row>
    <row r="7526" spans="1:4" x14ac:dyDescent="0.25">
      <c r="A7526" s="131">
        <v>101430</v>
      </c>
      <c r="B7526" s="131" t="s">
        <v>3812</v>
      </c>
      <c r="C7526" s="131" t="s">
        <v>3705</v>
      </c>
      <c r="D7526" s="133">
        <v>5259.04</v>
      </c>
    </row>
    <row r="7527" spans="1:4" x14ac:dyDescent="0.25">
      <c r="A7527" s="131">
        <v>101431</v>
      </c>
      <c r="B7527" s="131" t="s">
        <v>1251</v>
      </c>
      <c r="C7527" s="131" t="s">
        <v>3705</v>
      </c>
      <c r="D7527" s="133">
        <v>6424.63</v>
      </c>
    </row>
    <row r="7528" spans="1:4" x14ac:dyDescent="0.25">
      <c r="A7528" s="131">
        <v>101432</v>
      </c>
      <c r="B7528" s="131" t="s">
        <v>3813</v>
      </c>
      <c r="C7528" s="131" t="s">
        <v>3705</v>
      </c>
      <c r="D7528" s="133">
        <v>4478.43</v>
      </c>
    </row>
    <row r="7529" spans="1:4" x14ac:dyDescent="0.25">
      <c r="A7529" s="131">
        <v>101433</v>
      </c>
      <c r="B7529" s="131" t="s">
        <v>1253</v>
      </c>
      <c r="C7529" s="131" t="s">
        <v>3705</v>
      </c>
      <c r="D7529" s="133">
        <v>6209.97</v>
      </c>
    </row>
    <row r="7530" spans="1:4" x14ac:dyDescent="0.25">
      <c r="A7530" s="131">
        <v>101434</v>
      </c>
      <c r="B7530" s="131" t="s">
        <v>3814</v>
      </c>
      <c r="C7530" s="131" t="s">
        <v>3705</v>
      </c>
      <c r="D7530" s="133">
        <v>4839.57</v>
      </c>
    </row>
    <row r="7531" spans="1:4" x14ac:dyDescent="0.25">
      <c r="A7531" s="131">
        <v>101435</v>
      </c>
      <c r="B7531" s="131" t="s">
        <v>3815</v>
      </c>
      <c r="C7531" s="131" t="s">
        <v>3705</v>
      </c>
      <c r="D7531" s="133">
        <v>5960.93</v>
      </c>
    </row>
    <row r="7532" spans="1:4" x14ac:dyDescent="0.25">
      <c r="A7532" s="131">
        <v>101436</v>
      </c>
      <c r="B7532" s="131" t="s">
        <v>1255</v>
      </c>
      <c r="C7532" s="131" t="s">
        <v>3705</v>
      </c>
      <c r="D7532" s="133">
        <v>4391.04</v>
      </c>
    </row>
    <row r="7533" spans="1:4" x14ac:dyDescent="0.25">
      <c r="A7533" s="131">
        <v>101437</v>
      </c>
      <c r="B7533" s="131" t="s">
        <v>3816</v>
      </c>
      <c r="C7533" s="131" t="s">
        <v>3705</v>
      </c>
      <c r="D7533" s="133">
        <v>6715.01</v>
      </c>
    </row>
    <row r="7534" spans="1:4" x14ac:dyDescent="0.25">
      <c r="A7534" s="131">
        <v>101438</v>
      </c>
      <c r="B7534" s="131" t="s">
        <v>1257</v>
      </c>
      <c r="C7534" s="131" t="s">
        <v>3705</v>
      </c>
      <c r="D7534" s="133">
        <v>6715.01</v>
      </c>
    </row>
    <row r="7535" spans="1:4" x14ac:dyDescent="0.25">
      <c r="A7535" s="131">
        <v>101439</v>
      </c>
      <c r="B7535" s="131" t="s">
        <v>1258</v>
      </c>
      <c r="C7535" s="131" t="s">
        <v>3705</v>
      </c>
      <c r="D7535" s="133">
        <v>5259.04</v>
      </c>
    </row>
    <row r="7536" spans="1:4" x14ac:dyDescent="0.25">
      <c r="A7536" s="131">
        <v>101440</v>
      </c>
      <c r="B7536" s="131" t="s">
        <v>3817</v>
      </c>
      <c r="C7536" s="131" t="s">
        <v>3705</v>
      </c>
      <c r="D7536" s="133">
        <v>5259.04</v>
      </c>
    </row>
    <row r="7537" spans="1:4" x14ac:dyDescent="0.25">
      <c r="A7537" s="131">
        <v>101441</v>
      </c>
      <c r="B7537" s="131" t="s">
        <v>1260</v>
      </c>
      <c r="C7537" s="131" t="s">
        <v>3705</v>
      </c>
      <c r="D7537" s="133">
        <v>4179.93</v>
      </c>
    </row>
    <row r="7538" spans="1:4" x14ac:dyDescent="0.25">
      <c r="A7538" s="131">
        <v>101443</v>
      </c>
      <c r="B7538" s="131" t="s">
        <v>1261</v>
      </c>
      <c r="C7538" s="131" t="s">
        <v>3705</v>
      </c>
      <c r="D7538" s="133">
        <v>6715.01</v>
      </c>
    </row>
    <row r="7539" spans="1:4" x14ac:dyDescent="0.25">
      <c r="A7539" s="131">
        <v>101444</v>
      </c>
      <c r="B7539" s="131" t="s">
        <v>1264</v>
      </c>
      <c r="C7539" s="131" t="s">
        <v>3705</v>
      </c>
      <c r="D7539" s="133">
        <v>4819.1499999999996</v>
      </c>
    </row>
    <row r="7540" spans="1:4" x14ac:dyDescent="0.25">
      <c r="A7540" s="131">
        <v>101445</v>
      </c>
      <c r="B7540" s="131" t="s">
        <v>41</v>
      </c>
      <c r="C7540" s="131" t="s">
        <v>3705</v>
      </c>
      <c r="D7540" s="133">
        <v>4838.83</v>
      </c>
    </row>
    <row r="7541" spans="1:4" x14ac:dyDescent="0.25">
      <c r="A7541" s="131">
        <v>101446</v>
      </c>
      <c r="B7541" s="131" t="s">
        <v>55</v>
      </c>
      <c r="C7541" s="131" t="s">
        <v>3705</v>
      </c>
      <c r="D7541" s="133">
        <v>5126.79</v>
      </c>
    </row>
    <row r="7542" spans="1:4" x14ac:dyDescent="0.25">
      <c r="A7542" s="131">
        <v>101447</v>
      </c>
      <c r="B7542" s="131" t="s">
        <v>1265</v>
      </c>
      <c r="C7542" s="131" t="s">
        <v>3705</v>
      </c>
      <c r="D7542" s="133">
        <v>5020.1400000000003</v>
      </c>
    </row>
    <row r="7543" spans="1:4" x14ac:dyDescent="0.25">
      <c r="A7543" s="131">
        <v>101448</v>
      </c>
      <c r="B7543" s="131" t="s">
        <v>1266</v>
      </c>
      <c r="C7543" s="131" t="s">
        <v>3705</v>
      </c>
      <c r="D7543" s="133">
        <v>5126.79</v>
      </c>
    </row>
    <row r="7544" spans="1:4" x14ac:dyDescent="0.25">
      <c r="A7544" s="131">
        <v>101449</v>
      </c>
      <c r="B7544" s="131" t="s">
        <v>3818</v>
      </c>
      <c r="C7544" s="131" t="s">
        <v>3705</v>
      </c>
      <c r="D7544" s="133">
        <v>4493.08</v>
      </c>
    </row>
    <row r="7545" spans="1:4" x14ac:dyDescent="0.25">
      <c r="A7545" s="131">
        <v>101451</v>
      </c>
      <c r="B7545" s="131" t="s">
        <v>60</v>
      </c>
      <c r="C7545" s="131" t="s">
        <v>3705</v>
      </c>
      <c r="D7545" s="133">
        <v>4808.54</v>
      </c>
    </row>
    <row r="7546" spans="1:4" x14ac:dyDescent="0.25">
      <c r="A7546" s="131">
        <v>101452</v>
      </c>
      <c r="B7546" s="131" t="s">
        <v>3819</v>
      </c>
      <c r="C7546" s="131" t="s">
        <v>3705</v>
      </c>
      <c r="D7546" s="133">
        <v>3578.58</v>
      </c>
    </row>
    <row r="7547" spans="1:4" x14ac:dyDescent="0.25">
      <c r="A7547" s="131">
        <v>101453</v>
      </c>
      <c r="B7547" s="131" t="s">
        <v>1268</v>
      </c>
      <c r="C7547" s="131" t="s">
        <v>3705</v>
      </c>
      <c r="D7547" s="133">
        <v>4990.16</v>
      </c>
    </row>
    <row r="7548" spans="1:4" x14ac:dyDescent="0.25">
      <c r="A7548" s="131">
        <v>101454</v>
      </c>
      <c r="B7548" s="131" t="s">
        <v>3820</v>
      </c>
      <c r="C7548" s="131" t="s">
        <v>3705</v>
      </c>
      <c r="D7548" s="133">
        <v>6326.33</v>
      </c>
    </row>
    <row r="7549" spans="1:4" x14ac:dyDescent="0.25">
      <c r="A7549" s="131">
        <v>101455</v>
      </c>
      <c r="B7549" s="131" t="s">
        <v>1270</v>
      </c>
      <c r="C7549" s="131" t="s">
        <v>3705</v>
      </c>
      <c r="D7549" s="133">
        <v>4782.21</v>
      </c>
    </row>
    <row r="7550" spans="1:4" x14ac:dyDescent="0.25">
      <c r="A7550" s="131">
        <v>101456</v>
      </c>
      <c r="B7550" s="131" t="s">
        <v>3821</v>
      </c>
      <c r="C7550" s="131" t="s">
        <v>3705</v>
      </c>
      <c r="D7550" s="133">
        <v>7467.9</v>
      </c>
    </row>
    <row r="7551" spans="1:4" x14ac:dyDescent="0.25">
      <c r="A7551" s="131">
        <v>101457</v>
      </c>
      <c r="B7551" s="131" t="s">
        <v>3822</v>
      </c>
      <c r="C7551" s="131" t="s">
        <v>3705</v>
      </c>
      <c r="D7551" s="133">
        <v>4982.76</v>
      </c>
    </row>
    <row r="7552" spans="1:4" x14ac:dyDescent="0.25">
      <c r="A7552" s="131">
        <v>101458</v>
      </c>
      <c r="B7552" s="131" t="s">
        <v>3823</v>
      </c>
      <c r="C7552" s="131" t="s">
        <v>3705</v>
      </c>
      <c r="D7552" s="133">
        <v>4738.5</v>
      </c>
    </row>
    <row r="7553" spans="1:4" x14ac:dyDescent="0.25">
      <c r="A7553" s="131">
        <v>101459</v>
      </c>
      <c r="B7553" s="131" t="s">
        <v>56</v>
      </c>
      <c r="C7553" s="131" t="s">
        <v>3705</v>
      </c>
      <c r="D7553" s="133">
        <v>3917.26</v>
      </c>
    </row>
    <row r="7554" spans="1:4" x14ac:dyDescent="0.25">
      <c r="A7554" s="131">
        <v>101460</v>
      </c>
      <c r="B7554" s="131" t="s">
        <v>2340</v>
      </c>
      <c r="C7554" s="131" t="s">
        <v>3705</v>
      </c>
      <c r="D7554" s="133">
        <v>4078.69</v>
      </c>
    </row>
    <row r="7555" spans="1:4" x14ac:dyDescent="0.25">
      <c r="A7555">
        <v>38605</v>
      </c>
      <c r="B7555" t="s">
        <v>29538</v>
      </c>
      <c r="C7555" t="s">
        <v>16058</v>
      </c>
      <c r="D7555" s="134">
        <v>108.21</v>
      </c>
    </row>
    <row r="7556" spans="1:4" x14ac:dyDescent="0.25">
      <c r="A7556">
        <v>11270</v>
      </c>
      <c r="B7556" t="s">
        <v>29539</v>
      </c>
      <c r="C7556" t="s">
        <v>16058</v>
      </c>
      <c r="D7556" s="134">
        <v>3.54</v>
      </c>
    </row>
    <row r="7557" spans="1:4" x14ac:dyDescent="0.25">
      <c r="A7557">
        <v>412</v>
      </c>
      <c r="B7557" t="s">
        <v>29540</v>
      </c>
      <c r="C7557" t="s">
        <v>16058</v>
      </c>
      <c r="D7557" s="134">
        <v>0.92</v>
      </c>
    </row>
    <row r="7558" spans="1:4" x14ac:dyDescent="0.25">
      <c r="A7558">
        <v>414</v>
      </c>
      <c r="B7558" t="s">
        <v>29541</v>
      </c>
      <c r="C7558" t="s">
        <v>16058</v>
      </c>
      <c r="D7558" s="134">
        <v>0.05</v>
      </c>
    </row>
    <row r="7559" spans="1:4" x14ac:dyDescent="0.25">
      <c r="A7559">
        <v>410</v>
      </c>
      <c r="B7559" t="s">
        <v>29542</v>
      </c>
      <c r="C7559" t="s">
        <v>16058</v>
      </c>
      <c r="D7559" s="134">
        <v>0.14000000000000001</v>
      </c>
    </row>
    <row r="7560" spans="1:4" x14ac:dyDescent="0.25">
      <c r="A7560">
        <v>411</v>
      </c>
      <c r="B7560" t="s">
        <v>29543</v>
      </c>
      <c r="C7560" t="s">
        <v>16058</v>
      </c>
      <c r="D7560" s="134">
        <v>0.18</v>
      </c>
    </row>
    <row r="7561" spans="1:4" x14ac:dyDescent="0.25">
      <c r="A7561">
        <v>408</v>
      </c>
      <c r="B7561" t="s">
        <v>29544</v>
      </c>
      <c r="C7561" t="s">
        <v>16058</v>
      </c>
      <c r="D7561" s="134">
        <v>0.89</v>
      </c>
    </row>
    <row r="7562" spans="1:4" x14ac:dyDescent="0.25">
      <c r="A7562">
        <v>39131</v>
      </c>
      <c r="B7562" t="s">
        <v>29545</v>
      </c>
      <c r="C7562" t="s">
        <v>16058</v>
      </c>
      <c r="D7562" s="134">
        <v>3.16</v>
      </c>
    </row>
    <row r="7563" spans="1:4" x14ac:dyDescent="0.25">
      <c r="A7563">
        <v>394</v>
      </c>
      <c r="B7563" t="s">
        <v>29546</v>
      </c>
      <c r="C7563" t="s">
        <v>16058</v>
      </c>
      <c r="D7563" s="134">
        <v>3.2</v>
      </c>
    </row>
    <row r="7564" spans="1:4" x14ac:dyDescent="0.25">
      <c r="A7564">
        <v>39130</v>
      </c>
      <c r="B7564" t="s">
        <v>29547</v>
      </c>
      <c r="C7564" t="s">
        <v>16058</v>
      </c>
      <c r="D7564" s="134">
        <v>2.88</v>
      </c>
    </row>
    <row r="7565" spans="1:4" x14ac:dyDescent="0.25">
      <c r="A7565">
        <v>395</v>
      </c>
      <c r="B7565" t="s">
        <v>29548</v>
      </c>
      <c r="C7565" t="s">
        <v>16058</v>
      </c>
      <c r="D7565" s="134">
        <v>3.08</v>
      </c>
    </row>
    <row r="7566" spans="1:4" x14ac:dyDescent="0.25">
      <c r="A7566">
        <v>39127</v>
      </c>
      <c r="B7566" t="s">
        <v>29549</v>
      </c>
      <c r="C7566" t="s">
        <v>16058</v>
      </c>
      <c r="D7566" s="134">
        <v>1.52</v>
      </c>
    </row>
    <row r="7567" spans="1:4" x14ac:dyDescent="0.25">
      <c r="A7567">
        <v>392</v>
      </c>
      <c r="B7567" t="s">
        <v>29550</v>
      </c>
      <c r="C7567" t="s">
        <v>16058</v>
      </c>
      <c r="D7567" s="134">
        <v>1.56</v>
      </c>
    </row>
    <row r="7568" spans="1:4" x14ac:dyDescent="0.25">
      <c r="A7568">
        <v>39129</v>
      </c>
      <c r="B7568" t="s">
        <v>29551</v>
      </c>
      <c r="C7568" t="s">
        <v>16058</v>
      </c>
      <c r="D7568" s="134">
        <v>1.78</v>
      </c>
    </row>
    <row r="7569" spans="1:4" x14ac:dyDescent="0.25">
      <c r="A7569">
        <v>393</v>
      </c>
      <c r="B7569" t="s">
        <v>29552</v>
      </c>
      <c r="C7569" t="s">
        <v>16058</v>
      </c>
      <c r="D7569" s="134">
        <v>1.86</v>
      </c>
    </row>
    <row r="7570" spans="1:4" x14ac:dyDescent="0.25">
      <c r="A7570">
        <v>39133</v>
      </c>
      <c r="B7570" t="s">
        <v>29553</v>
      </c>
      <c r="C7570" t="s">
        <v>16058</v>
      </c>
      <c r="D7570" s="134">
        <v>4.1500000000000004</v>
      </c>
    </row>
    <row r="7571" spans="1:4" x14ac:dyDescent="0.25">
      <c r="A7571">
        <v>397</v>
      </c>
      <c r="B7571" t="s">
        <v>29554</v>
      </c>
      <c r="C7571" t="s">
        <v>16058</v>
      </c>
      <c r="D7571" s="134">
        <v>4.59</v>
      </c>
    </row>
    <row r="7572" spans="1:4" x14ac:dyDescent="0.25">
      <c r="A7572">
        <v>39132</v>
      </c>
      <c r="B7572" t="s">
        <v>29555</v>
      </c>
      <c r="C7572" t="s">
        <v>16058</v>
      </c>
      <c r="D7572" s="134">
        <v>3.32</v>
      </c>
    </row>
    <row r="7573" spans="1:4" x14ac:dyDescent="0.25">
      <c r="A7573">
        <v>396</v>
      </c>
      <c r="B7573" t="s">
        <v>29556</v>
      </c>
      <c r="C7573" t="s">
        <v>16058</v>
      </c>
      <c r="D7573" s="134">
        <v>3.56</v>
      </c>
    </row>
    <row r="7574" spans="1:4" x14ac:dyDescent="0.25">
      <c r="A7574">
        <v>39135</v>
      </c>
      <c r="B7574" t="s">
        <v>29557</v>
      </c>
      <c r="C7574" t="s">
        <v>16058</v>
      </c>
      <c r="D7574" s="134">
        <v>6.64</v>
      </c>
    </row>
    <row r="7575" spans="1:4" x14ac:dyDescent="0.25">
      <c r="A7575">
        <v>39128</v>
      </c>
      <c r="B7575" t="s">
        <v>29558</v>
      </c>
      <c r="C7575" t="s">
        <v>16058</v>
      </c>
      <c r="D7575" s="134">
        <v>1.66</v>
      </c>
    </row>
    <row r="7576" spans="1:4" x14ac:dyDescent="0.25">
      <c r="A7576">
        <v>400</v>
      </c>
      <c r="B7576" t="s">
        <v>29559</v>
      </c>
      <c r="C7576" t="s">
        <v>16058</v>
      </c>
      <c r="D7576" s="134">
        <v>1.62</v>
      </c>
    </row>
    <row r="7577" spans="1:4" x14ac:dyDescent="0.25">
      <c r="A7577">
        <v>39125</v>
      </c>
      <c r="B7577" t="s">
        <v>29560</v>
      </c>
      <c r="C7577" t="s">
        <v>16058</v>
      </c>
      <c r="D7577" s="134">
        <v>1.66</v>
      </c>
    </row>
    <row r="7578" spans="1:4" x14ac:dyDescent="0.25">
      <c r="A7578">
        <v>39134</v>
      </c>
      <c r="B7578" t="s">
        <v>29561</v>
      </c>
      <c r="C7578" t="s">
        <v>16058</v>
      </c>
      <c r="D7578" s="134">
        <v>5.54</v>
      </c>
    </row>
    <row r="7579" spans="1:4" x14ac:dyDescent="0.25">
      <c r="A7579">
        <v>398</v>
      </c>
      <c r="B7579" t="s">
        <v>29562</v>
      </c>
      <c r="C7579" t="s">
        <v>16058</v>
      </c>
      <c r="D7579" s="134">
        <v>5.0999999999999996</v>
      </c>
    </row>
    <row r="7580" spans="1:4" x14ac:dyDescent="0.25">
      <c r="A7580">
        <v>39126</v>
      </c>
      <c r="B7580" t="s">
        <v>29563</v>
      </c>
      <c r="C7580" t="s">
        <v>16058</v>
      </c>
      <c r="D7580" s="134">
        <v>7.47</v>
      </c>
    </row>
    <row r="7581" spans="1:4" x14ac:dyDescent="0.25">
      <c r="A7581">
        <v>399</v>
      </c>
      <c r="B7581" t="s">
        <v>29564</v>
      </c>
      <c r="C7581" t="s">
        <v>16058</v>
      </c>
      <c r="D7581" s="134">
        <v>6.58</v>
      </c>
    </row>
    <row r="7582" spans="1:4" x14ac:dyDescent="0.25">
      <c r="A7582">
        <v>39158</v>
      </c>
      <c r="B7582" t="s">
        <v>29565</v>
      </c>
      <c r="C7582" t="s">
        <v>16058</v>
      </c>
      <c r="D7582" s="134">
        <v>17.68</v>
      </c>
    </row>
    <row r="7583" spans="1:4" x14ac:dyDescent="0.25">
      <c r="A7583">
        <v>39141</v>
      </c>
      <c r="B7583" t="s">
        <v>29566</v>
      </c>
      <c r="C7583" t="s">
        <v>16058</v>
      </c>
      <c r="D7583" s="134">
        <v>1.28</v>
      </c>
    </row>
    <row r="7584" spans="1:4" x14ac:dyDescent="0.25">
      <c r="A7584">
        <v>39140</v>
      </c>
      <c r="B7584" t="s">
        <v>29567</v>
      </c>
      <c r="C7584" t="s">
        <v>16058</v>
      </c>
      <c r="D7584" s="134">
        <v>1.1599999999999999</v>
      </c>
    </row>
    <row r="7585" spans="1:4" x14ac:dyDescent="0.25">
      <c r="A7585">
        <v>39137</v>
      </c>
      <c r="B7585" t="s">
        <v>29568</v>
      </c>
      <c r="C7585" t="s">
        <v>16058</v>
      </c>
      <c r="D7585" s="134">
        <v>0.67</v>
      </c>
    </row>
    <row r="7586" spans="1:4" x14ac:dyDescent="0.25">
      <c r="A7586">
        <v>39139</v>
      </c>
      <c r="B7586" t="s">
        <v>29569</v>
      </c>
      <c r="C7586" t="s">
        <v>16058</v>
      </c>
      <c r="D7586" s="134">
        <v>0.96</v>
      </c>
    </row>
    <row r="7587" spans="1:4" x14ac:dyDescent="0.25">
      <c r="A7587">
        <v>39143</v>
      </c>
      <c r="B7587" t="s">
        <v>29570</v>
      </c>
      <c r="C7587" t="s">
        <v>16058</v>
      </c>
      <c r="D7587" s="134">
        <v>2.65</v>
      </c>
    </row>
    <row r="7588" spans="1:4" x14ac:dyDescent="0.25">
      <c r="A7588">
        <v>39142</v>
      </c>
      <c r="B7588" t="s">
        <v>29571</v>
      </c>
      <c r="C7588" t="s">
        <v>16058</v>
      </c>
      <c r="D7588" s="134">
        <v>1.89</v>
      </c>
    </row>
    <row r="7589" spans="1:4" x14ac:dyDescent="0.25">
      <c r="A7589">
        <v>39138</v>
      </c>
      <c r="B7589" t="s">
        <v>29572</v>
      </c>
      <c r="C7589" t="s">
        <v>16058</v>
      </c>
      <c r="D7589" s="134">
        <v>0.71</v>
      </c>
    </row>
    <row r="7590" spans="1:4" x14ac:dyDescent="0.25">
      <c r="A7590">
        <v>39136</v>
      </c>
      <c r="B7590" t="s">
        <v>29573</v>
      </c>
      <c r="C7590" t="s">
        <v>16058</v>
      </c>
      <c r="D7590" s="134">
        <v>0.47</v>
      </c>
    </row>
    <row r="7591" spans="1:4" x14ac:dyDescent="0.25">
      <c r="A7591">
        <v>39144</v>
      </c>
      <c r="B7591" t="s">
        <v>29574</v>
      </c>
      <c r="C7591" t="s">
        <v>16058</v>
      </c>
      <c r="D7591" s="134">
        <v>3.08</v>
      </c>
    </row>
    <row r="7592" spans="1:4" x14ac:dyDescent="0.25">
      <c r="A7592">
        <v>39145</v>
      </c>
      <c r="B7592" t="s">
        <v>29575</v>
      </c>
      <c r="C7592" t="s">
        <v>16058</v>
      </c>
      <c r="D7592" s="134">
        <v>5.08</v>
      </c>
    </row>
    <row r="7593" spans="1:4" x14ac:dyDescent="0.25">
      <c r="A7593">
        <v>12615</v>
      </c>
      <c r="B7593" t="s">
        <v>29576</v>
      </c>
      <c r="C7593" t="s">
        <v>16058</v>
      </c>
      <c r="D7593" s="134">
        <v>13.09</v>
      </c>
    </row>
    <row r="7594" spans="1:4" x14ac:dyDescent="0.25">
      <c r="A7594">
        <v>11927</v>
      </c>
      <c r="B7594" t="s">
        <v>29577</v>
      </c>
      <c r="C7594" t="s">
        <v>16058</v>
      </c>
      <c r="D7594" s="134">
        <v>10.56</v>
      </c>
    </row>
    <row r="7595" spans="1:4" x14ac:dyDescent="0.25">
      <c r="A7595">
        <v>11928</v>
      </c>
      <c r="B7595" t="s">
        <v>29578</v>
      </c>
      <c r="C7595" t="s">
        <v>16058</v>
      </c>
      <c r="D7595" s="134">
        <v>12.1</v>
      </c>
    </row>
    <row r="7596" spans="1:4" x14ac:dyDescent="0.25">
      <c r="A7596">
        <v>11929</v>
      </c>
      <c r="B7596" t="s">
        <v>29579</v>
      </c>
      <c r="C7596" t="s">
        <v>16058</v>
      </c>
      <c r="D7596" s="134">
        <v>18.72</v>
      </c>
    </row>
    <row r="7597" spans="1:4" x14ac:dyDescent="0.25">
      <c r="A7597">
        <v>36801</v>
      </c>
      <c r="B7597" t="s">
        <v>29580</v>
      </c>
      <c r="C7597" t="s">
        <v>16058</v>
      </c>
      <c r="D7597" s="134">
        <v>33.159999999999997</v>
      </c>
    </row>
    <row r="7598" spans="1:4" x14ac:dyDescent="0.25">
      <c r="A7598">
        <v>36246</v>
      </c>
      <c r="B7598" t="s">
        <v>29581</v>
      </c>
      <c r="C7598" t="s">
        <v>1416</v>
      </c>
      <c r="D7598" s="134">
        <v>3.9</v>
      </c>
    </row>
    <row r="7599" spans="1:4" x14ac:dyDescent="0.25">
      <c r="A7599">
        <v>37600</v>
      </c>
      <c r="B7599" t="s">
        <v>29582</v>
      </c>
      <c r="C7599" t="s">
        <v>16058</v>
      </c>
      <c r="D7599" s="134">
        <v>104.86</v>
      </c>
    </row>
    <row r="7600" spans="1:4" x14ac:dyDescent="0.25">
      <c r="A7600">
        <v>37599</v>
      </c>
      <c r="B7600" t="s">
        <v>29583</v>
      </c>
      <c r="C7600" t="s">
        <v>16058</v>
      </c>
      <c r="D7600" s="134">
        <v>97.6</v>
      </c>
    </row>
    <row r="7601" spans="1:4" x14ac:dyDescent="0.25">
      <c r="A7601">
        <v>1</v>
      </c>
      <c r="B7601" t="s">
        <v>29584</v>
      </c>
      <c r="C7601" t="s">
        <v>1417</v>
      </c>
      <c r="D7601" s="134">
        <v>89.18</v>
      </c>
    </row>
    <row r="7602" spans="1:4" x14ac:dyDescent="0.25">
      <c r="A7602">
        <v>3</v>
      </c>
      <c r="B7602" t="s">
        <v>29585</v>
      </c>
      <c r="C7602" t="s">
        <v>1418</v>
      </c>
      <c r="D7602" s="134">
        <v>20.46</v>
      </c>
    </row>
    <row r="7603" spans="1:4" x14ac:dyDescent="0.25">
      <c r="A7603">
        <v>43054</v>
      </c>
      <c r="B7603" t="s">
        <v>29586</v>
      </c>
      <c r="C7603" t="s">
        <v>1417</v>
      </c>
      <c r="D7603" s="134">
        <v>7.5</v>
      </c>
    </row>
    <row r="7604" spans="1:4" x14ac:dyDescent="0.25">
      <c r="A7604">
        <v>42402</v>
      </c>
      <c r="B7604" t="s">
        <v>29587</v>
      </c>
      <c r="C7604" t="s">
        <v>1417</v>
      </c>
      <c r="D7604" s="134">
        <v>7.17</v>
      </c>
    </row>
    <row r="7605" spans="1:4" x14ac:dyDescent="0.25">
      <c r="A7605">
        <v>42403</v>
      </c>
      <c r="B7605" t="s">
        <v>29588</v>
      </c>
      <c r="C7605" t="s">
        <v>1417</v>
      </c>
      <c r="D7605" s="134">
        <v>9.1999999999999993</v>
      </c>
    </row>
    <row r="7606" spans="1:4" x14ac:dyDescent="0.25">
      <c r="A7606">
        <v>42404</v>
      </c>
      <c r="B7606" t="s">
        <v>29589</v>
      </c>
      <c r="C7606" t="s">
        <v>1417</v>
      </c>
      <c r="D7606" s="134">
        <v>9.15</v>
      </c>
    </row>
    <row r="7607" spans="1:4" x14ac:dyDescent="0.25">
      <c r="A7607">
        <v>42405</v>
      </c>
      <c r="B7607" t="s">
        <v>29590</v>
      </c>
      <c r="C7607" t="s">
        <v>1417</v>
      </c>
      <c r="D7607" s="134">
        <v>9.74</v>
      </c>
    </row>
    <row r="7608" spans="1:4" x14ac:dyDescent="0.25">
      <c r="A7608">
        <v>34341</v>
      </c>
      <c r="B7608" t="s">
        <v>29591</v>
      </c>
      <c r="C7608" t="s">
        <v>1417</v>
      </c>
      <c r="D7608" s="134">
        <v>8.4600000000000009</v>
      </c>
    </row>
    <row r="7609" spans="1:4" x14ac:dyDescent="0.25">
      <c r="A7609">
        <v>43053</v>
      </c>
      <c r="B7609" t="s">
        <v>29592</v>
      </c>
      <c r="C7609" t="s">
        <v>1417</v>
      </c>
      <c r="D7609" s="134">
        <v>6.7</v>
      </c>
    </row>
    <row r="7610" spans="1:4" x14ac:dyDescent="0.25">
      <c r="A7610">
        <v>43058</v>
      </c>
      <c r="B7610" t="s">
        <v>29593</v>
      </c>
      <c r="C7610" t="s">
        <v>1417</v>
      </c>
      <c r="D7610" s="134">
        <v>6.95</v>
      </c>
    </row>
    <row r="7611" spans="1:4" x14ac:dyDescent="0.25">
      <c r="A7611">
        <v>34</v>
      </c>
      <c r="B7611" t="s">
        <v>29594</v>
      </c>
      <c r="C7611" t="s">
        <v>1417</v>
      </c>
      <c r="D7611" s="134">
        <v>6.98</v>
      </c>
    </row>
    <row r="7612" spans="1:4" x14ac:dyDescent="0.25">
      <c r="A7612">
        <v>43055</v>
      </c>
      <c r="B7612" t="s">
        <v>29595</v>
      </c>
      <c r="C7612" t="s">
        <v>1417</v>
      </c>
      <c r="D7612" s="134">
        <v>6.05</v>
      </c>
    </row>
    <row r="7613" spans="1:4" x14ac:dyDescent="0.25">
      <c r="A7613">
        <v>43056</v>
      </c>
      <c r="B7613" t="s">
        <v>29596</v>
      </c>
      <c r="C7613" t="s">
        <v>1417</v>
      </c>
      <c r="D7613" s="134">
        <v>6.97</v>
      </c>
    </row>
    <row r="7614" spans="1:4" x14ac:dyDescent="0.25">
      <c r="A7614">
        <v>43057</v>
      </c>
      <c r="B7614" t="s">
        <v>29597</v>
      </c>
      <c r="C7614" t="s">
        <v>1417</v>
      </c>
      <c r="D7614" s="134">
        <v>7.66</v>
      </c>
    </row>
    <row r="7615" spans="1:4" x14ac:dyDescent="0.25">
      <c r="A7615">
        <v>34449</v>
      </c>
      <c r="B7615" t="s">
        <v>29598</v>
      </c>
      <c r="C7615" t="s">
        <v>1417</v>
      </c>
      <c r="D7615" s="134">
        <v>8.19</v>
      </c>
    </row>
    <row r="7616" spans="1:4" x14ac:dyDescent="0.25">
      <c r="A7616">
        <v>32</v>
      </c>
      <c r="B7616" t="s">
        <v>29599</v>
      </c>
      <c r="C7616" t="s">
        <v>1417</v>
      </c>
      <c r="D7616" s="134">
        <v>7.37</v>
      </c>
    </row>
    <row r="7617" spans="1:4" x14ac:dyDescent="0.25">
      <c r="A7617">
        <v>33</v>
      </c>
      <c r="B7617" t="s">
        <v>29600</v>
      </c>
      <c r="C7617" t="s">
        <v>1417</v>
      </c>
      <c r="D7617" s="134">
        <v>7.41</v>
      </c>
    </row>
    <row r="7618" spans="1:4" x14ac:dyDescent="0.25">
      <c r="A7618">
        <v>43061</v>
      </c>
      <c r="B7618" t="s">
        <v>29601</v>
      </c>
      <c r="C7618" t="s">
        <v>1417</v>
      </c>
      <c r="D7618" s="134">
        <v>6.92</v>
      </c>
    </row>
    <row r="7619" spans="1:4" x14ac:dyDescent="0.25">
      <c r="A7619">
        <v>43059</v>
      </c>
      <c r="B7619" t="s">
        <v>29602</v>
      </c>
      <c r="C7619" t="s">
        <v>1417</v>
      </c>
      <c r="D7619" s="134">
        <v>6.61</v>
      </c>
    </row>
    <row r="7620" spans="1:4" x14ac:dyDescent="0.25">
      <c r="A7620">
        <v>43062</v>
      </c>
      <c r="B7620" t="s">
        <v>29603</v>
      </c>
      <c r="C7620" t="s">
        <v>1417</v>
      </c>
      <c r="D7620" s="134">
        <v>7.32</v>
      </c>
    </row>
    <row r="7621" spans="1:4" x14ac:dyDescent="0.25">
      <c r="A7621">
        <v>43060</v>
      </c>
      <c r="B7621" t="s">
        <v>29604</v>
      </c>
      <c r="C7621" t="s">
        <v>1417</v>
      </c>
      <c r="D7621" s="134">
        <v>5.76</v>
      </c>
    </row>
    <row r="7622" spans="1:4" x14ac:dyDescent="0.25">
      <c r="A7622">
        <v>40410</v>
      </c>
      <c r="B7622" t="s">
        <v>29605</v>
      </c>
      <c r="C7622" t="s">
        <v>16058</v>
      </c>
      <c r="D7622" s="134">
        <v>23.72</v>
      </c>
    </row>
    <row r="7623" spans="1:4" x14ac:dyDescent="0.25">
      <c r="A7623">
        <v>40411</v>
      </c>
      <c r="B7623" t="s">
        <v>29606</v>
      </c>
      <c r="C7623" t="s">
        <v>16058</v>
      </c>
      <c r="D7623" s="134">
        <v>25.74</v>
      </c>
    </row>
    <row r="7624" spans="1:4" x14ac:dyDescent="0.25">
      <c r="A7624">
        <v>40412</v>
      </c>
      <c r="B7624" t="s">
        <v>29607</v>
      </c>
      <c r="C7624" t="s">
        <v>16058</v>
      </c>
      <c r="D7624" s="134">
        <v>28.89</v>
      </c>
    </row>
    <row r="7625" spans="1:4" x14ac:dyDescent="0.25">
      <c r="A7625">
        <v>44254</v>
      </c>
      <c r="B7625" t="s">
        <v>29608</v>
      </c>
      <c r="C7625" t="s">
        <v>16058</v>
      </c>
      <c r="D7625" s="134">
        <v>26.29</v>
      </c>
    </row>
    <row r="7626" spans="1:4" x14ac:dyDescent="0.25">
      <c r="A7626">
        <v>44255</v>
      </c>
      <c r="B7626" t="s">
        <v>29609</v>
      </c>
      <c r="C7626" t="s">
        <v>16058</v>
      </c>
      <c r="D7626" s="134">
        <v>29.14</v>
      </c>
    </row>
    <row r="7627" spans="1:4" x14ac:dyDescent="0.25">
      <c r="A7627">
        <v>44256</v>
      </c>
      <c r="B7627" t="s">
        <v>29610</v>
      </c>
      <c r="C7627" t="s">
        <v>16058</v>
      </c>
      <c r="D7627" s="134">
        <v>32.909999999999997</v>
      </c>
    </row>
    <row r="7628" spans="1:4" x14ac:dyDescent="0.25">
      <c r="A7628">
        <v>44257</v>
      </c>
      <c r="B7628" t="s">
        <v>29611</v>
      </c>
      <c r="C7628" t="s">
        <v>16058</v>
      </c>
      <c r="D7628" s="134">
        <v>52.07</v>
      </c>
    </row>
    <row r="7629" spans="1:4" x14ac:dyDescent="0.25">
      <c r="A7629">
        <v>44258</v>
      </c>
      <c r="B7629" t="s">
        <v>29612</v>
      </c>
      <c r="C7629" t="s">
        <v>16058</v>
      </c>
      <c r="D7629" s="134">
        <v>59.51</v>
      </c>
    </row>
    <row r="7630" spans="1:4" x14ac:dyDescent="0.25">
      <c r="A7630">
        <v>44259</v>
      </c>
      <c r="B7630" t="s">
        <v>29613</v>
      </c>
      <c r="C7630" t="s">
        <v>16058</v>
      </c>
      <c r="D7630" s="134">
        <v>81.69</v>
      </c>
    </row>
    <row r="7631" spans="1:4" x14ac:dyDescent="0.25">
      <c r="A7631">
        <v>37997</v>
      </c>
      <c r="B7631" t="s">
        <v>29614</v>
      </c>
      <c r="C7631" t="s">
        <v>16058</v>
      </c>
      <c r="D7631" s="134">
        <v>15.67</v>
      </c>
    </row>
    <row r="7632" spans="1:4" x14ac:dyDescent="0.25">
      <c r="A7632">
        <v>37998</v>
      </c>
      <c r="B7632" t="s">
        <v>29615</v>
      </c>
      <c r="C7632" t="s">
        <v>16058</v>
      </c>
      <c r="D7632" s="134">
        <v>20.97</v>
      </c>
    </row>
    <row r="7633" spans="1:4" x14ac:dyDescent="0.25">
      <c r="A7633">
        <v>55</v>
      </c>
      <c r="B7633" t="s">
        <v>29616</v>
      </c>
      <c r="C7633" t="s">
        <v>16058</v>
      </c>
      <c r="D7633" s="134">
        <v>4.2</v>
      </c>
    </row>
    <row r="7634" spans="1:4" x14ac:dyDescent="0.25">
      <c r="A7634">
        <v>61</v>
      </c>
      <c r="B7634" t="s">
        <v>29617</v>
      </c>
      <c r="C7634" t="s">
        <v>16058</v>
      </c>
      <c r="D7634" s="134">
        <v>3.97</v>
      </c>
    </row>
    <row r="7635" spans="1:4" x14ac:dyDescent="0.25">
      <c r="A7635">
        <v>62</v>
      </c>
      <c r="B7635" t="s">
        <v>29618</v>
      </c>
      <c r="C7635" t="s">
        <v>16058</v>
      </c>
      <c r="D7635" s="134">
        <v>8.23</v>
      </c>
    </row>
    <row r="7636" spans="1:4" x14ac:dyDescent="0.25">
      <c r="A7636">
        <v>10899</v>
      </c>
      <c r="B7636" t="s">
        <v>29619</v>
      </c>
      <c r="C7636" t="s">
        <v>16058</v>
      </c>
      <c r="D7636" s="134">
        <v>78.849999999999994</v>
      </c>
    </row>
    <row r="7637" spans="1:4" x14ac:dyDescent="0.25">
      <c r="A7637">
        <v>10900</v>
      </c>
      <c r="B7637" t="s">
        <v>29620</v>
      </c>
      <c r="C7637" t="s">
        <v>16058</v>
      </c>
      <c r="D7637" s="134">
        <v>61.71</v>
      </c>
    </row>
    <row r="7638" spans="1:4" x14ac:dyDescent="0.25">
      <c r="A7638">
        <v>103</v>
      </c>
      <c r="B7638" t="s">
        <v>29621</v>
      </c>
      <c r="C7638" t="s">
        <v>16058</v>
      </c>
      <c r="D7638" s="134">
        <v>44.26</v>
      </c>
    </row>
    <row r="7639" spans="1:4" x14ac:dyDescent="0.25">
      <c r="A7639">
        <v>107</v>
      </c>
      <c r="B7639" t="s">
        <v>29622</v>
      </c>
      <c r="C7639" t="s">
        <v>16058</v>
      </c>
      <c r="D7639" s="134">
        <v>0.83</v>
      </c>
    </row>
    <row r="7640" spans="1:4" x14ac:dyDescent="0.25">
      <c r="A7640">
        <v>65</v>
      </c>
      <c r="B7640" t="s">
        <v>29623</v>
      </c>
      <c r="C7640" t="s">
        <v>16058</v>
      </c>
      <c r="D7640" s="134">
        <v>0.91</v>
      </c>
    </row>
    <row r="7641" spans="1:4" x14ac:dyDescent="0.25">
      <c r="A7641">
        <v>108</v>
      </c>
      <c r="B7641" t="s">
        <v>29624</v>
      </c>
      <c r="C7641" t="s">
        <v>16058</v>
      </c>
      <c r="D7641" s="134">
        <v>1.83</v>
      </c>
    </row>
    <row r="7642" spans="1:4" x14ac:dyDescent="0.25">
      <c r="A7642">
        <v>110</v>
      </c>
      <c r="B7642" t="s">
        <v>29625</v>
      </c>
      <c r="C7642" t="s">
        <v>16058</v>
      </c>
      <c r="D7642" s="134">
        <v>6.37</v>
      </c>
    </row>
    <row r="7643" spans="1:4" x14ac:dyDescent="0.25">
      <c r="A7643">
        <v>109</v>
      </c>
      <c r="B7643" t="s">
        <v>29626</v>
      </c>
      <c r="C7643" t="s">
        <v>16058</v>
      </c>
      <c r="D7643" s="134">
        <v>3.79</v>
      </c>
    </row>
    <row r="7644" spans="1:4" x14ac:dyDescent="0.25">
      <c r="A7644">
        <v>111</v>
      </c>
      <c r="B7644" t="s">
        <v>29627</v>
      </c>
      <c r="C7644" t="s">
        <v>16058</v>
      </c>
      <c r="D7644" s="134">
        <v>8.61</v>
      </c>
    </row>
    <row r="7645" spans="1:4" x14ac:dyDescent="0.25">
      <c r="A7645">
        <v>112</v>
      </c>
      <c r="B7645" t="s">
        <v>29628</v>
      </c>
      <c r="C7645" t="s">
        <v>16058</v>
      </c>
      <c r="D7645" s="134">
        <v>4.5599999999999996</v>
      </c>
    </row>
    <row r="7646" spans="1:4" x14ac:dyDescent="0.25">
      <c r="A7646">
        <v>113</v>
      </c>
      <c r="B7646" t="s">
        <v>29629</v>
      </c>
      <c r="C7646" t="s">
        <v>16058</v>
      </c>
      <c r="D7646" s="134">
        <v>11.43</v>
      </c>
    </row>
    <row r="7647" spans="1:4" x14ac:dyDescent="0.25">
      <c r="A7647">
        <v>104</v>
      </c>
      <c r="B7647" t="s">
        <v>29630</v>
      </c>
      <c r="C7647" t="s">
        <v>16058</v>
      </c>
      <c r="D7647" s="134">
        <v>19.89</v>
      </c>
    </row>
    <row r="7648" spans="1:4" x14ac:dyDescent="0.25">
      <c r="A7648">
        <v>102</v>
      </c>
      <c r="B7648" t="s">
        <v>29631</v>
      </c>
      <c r="C7648" t="s">
        <v>16058</v>
      </c>
      <c r="D7648" s="134">
        <v>27.43</v>
      </c>
    </row>
    <row r="7649" spans="1:4" x14ac:dyDescent="0.25">
      <c r="A7649">
        <v>95</v>
      </c>
      <c r="B7649" t="s">
        <v>29632</v>
      </c>
      <c r="C7649" t="s">
        <v>16058</v>
      </c>
      <c r="D7649" s="134">
        <v>11.59</v>
      </c>
    </row>
    <row r="7650" spans="1:4" x14ac:dyDescent="0.25">
      <c r="A7650">
        <v>96</v>
      </c>
      <c r="B7650" t="s">
        <v>29633</v>
      </c>
      <c r="C7650" t="s">
        <v>16058</v>
      </c>
      <c r="D7650" s="134">
        <v>12.61</v>
      </c>
    </row>
    <row r="7651" spans="1:4" x14ac:dyDescent="0.25">
      <c r="A7651">
        <v>97</v>
      </c>
      <c r="B7651" t="s">
        <v>29634</v>
      </c>
      <c r="C7651" t="s">
        <v>16058</v>
      </c>
      <c r="D7651" s="134">
        <v>18.97</v>
      </c>
    </row>
    <row r="7652" spans="1:4" x14ac:dyDescent="0.25">
      <c r="A7652">
        <v>98</v>
      </c>
      <c r="B7652" t="s">
        <v>29635</v>
      </c>
      <c r="C7652" t="s">
        <v>16058</v>
      </c>
      <c r="D7652" s="134">
        <v>28.39</v>
      </c>
    </row>
    <row r="7653" spans="1:4" x14ac:dyDescent="0.25">
      <c r="A7653">
        <v>99</v>
      </c>
      <c r="B7653" t="s">
        <v>29636</v>
      </c>
      <c r="C7653" t="s">
        <v>16058</v>
      </c>
      <c r="D7653" s="134">
        <v>26.84</v>
      </c>
    </row>
    <row r="7654" spans="1:4" x14ac:dyDescent="0.25">
      <c r="A7654">
        <v>100</v>
      </c>
      <c r="B7654" t="s">
        <v>29637</v>
      </c>
      <c r="C7654" t="s">
        <v>16058</v>
      </c>
      <c r="D7654" s="134">
        <v>46.89</v>
      </c>
    </row>
    <row r="7655" spans="1:4" x14ac:dyDescent="0.25">
      <c r="A7655">
        <v>75</v>
      </c>
      <c r="B7655" t="s">
        <v>29638</v>
      </c>
      <c r="C7655" t="s">
        <v>16058</v>
      </c>
      <c r="D7655" s="134">
        <v>273.36</v>
      </c>
    </row>
    <row r="7656" spans="1:4" x14ac:dyDescent="0.25">
      <c r="A7656">
        <v>83</v>
      </c>
      <c r="B7656" t="s">
        <v>29639</v>
      </c>
      <c r="C7656" t="s">
        <v>16058</v>
      </c>
      <c r="D7656" s="134">
        <v>218.54</v>
      </c>
    </row>
    <row r="7657" spans="1:4" x14ac:dyDescent="0.25">
      <c r="A7657">
        <v>74</v>
      </c>
      <c r="B7657" t="s">
        <v>29640</v>
      </c>
      <c r="C7657" t="s">
        <v>16058</v>
      </c>
      <c r="D7657" s="134">
        <v>312.45999999999998</v>
      </c>
    </row>
    <row r="7658" spans="1:4" x14ac:dyDescent="0.25">
      <c r="A7658">
        <v>106</v>
      </c>
      <c r="B7658" t="s">
        <v>29641</v>
      </c>
      <c r="C7658" t="s">
        <v>16058</v>
      </c>
      <c r="D7658" s="134">
        <v>395.11</v>
      </c>
    </row>
    <row r="7659" spans="1:4" x14ac:dyDescent="0.25">
      <c r="A7659">
        <v>88</v>
      </c>
      <c r="B7659" t="s">
        <v>29642</v>
      </c>
      <c r="C7659" t="s">
        <v>16058</v>
      </c>
      <c r="D7659" s="134">
        <v>11.1</v>
      </c>
    </row>
    <row r="7660" spans="1:4" x14ac:dyDescent="0.25">
      <c r="A7660">
        <v>82</v>
      </c>
      <c r="B7660" t="s">
        <v>29643</v>
      </c>
      <c r="C7660" t="s">
        <v>16058</v>
      </c>
      <c r="D7660" s="134">
        <v>207.93</v>
      </c>
    </row>
    <row r="7661" spans="1:4" x14ac:dyDescent="0.25">
      <c r="A7661">
        <v>105</v>
      </c>
      <c r="B7661" t="s">
        <v>29644</v>
      </c>
      <c r="C7661" t="s">
        <v>16058</v>
      </c>
      <c r="D7661" s="134">
        <v>294.63</v>
      </c>
    </row>
    <row r="7662" spans="1:4" x14ac:dyDescent="0.25">
      <c r="A7662">
        <v>60</v>
      </c>
      <c r="B7662" t="s">
        <v>29645</v>
      </c>
      <c r="C7662" t="s">
        <v>16058</v>
      </c>
      <c r="D7662" s="134">
        <v>5.45</v>
      </c>
    </row>
    <row r="7663" spans="1:4" x14ac:dyDescent="0.25">
      <c r="A7663">
        <v>72</v>
      </c>
      <c r="B7663" t="s">
        <v>29646</v>
      </c>
      <c r="C7663" t="s">
        <v>16058</v>
      </c>
      <c r="D7663" s="134">
        <v>51.47</v>
      </c>
    </row>
    <row r="7664" spans="1:4" x14ac:dyDescent="0.25">
      <c r="A7664">
        <v>67</v>
      </c>
      <c r="B7664" t="s">
        <v>29647</v>
      </c>
      <c r="C7664" t="s">
        <v>16058</v>
      </c>
      <c r="D7664" s="134">
        <v>16.64</v>
      </c>
    </row>
    <row r="7665" spans="1:4" x14ac:dyDescent="0.25">
      <c r="A7665">
        <v>71</v>
      </c>
      <c r="B7665" t="s">
        <v>29648</v>
      </c>
      <c r="C7665" t="s">
        <v>16058</v>
      </c>
      <c r="D7665" s="134">
        <v>31.79</v>
      </c>
    </row>
    <row r="7666" spans="1:4" x14ac:dyDescent="0.25">
      <c r="A7666">
        <v>73</v>
      </c>
      <c r="B7666" t="s">
        <v>29649</v>
      </c>
      <c r="C7666" t="s">
        <v>16058</v>
      </c>
      <c r="D7666" s="134">
        <v>15.92</v>
      </c>
    </row>
    <row r="7667" spans="1:4" x14ac:dyDescent="0.25">
      <c r="A7667">
        <v>46</v>
      </c>
      <c r="B7667" t="s">
        <v>29650</v>
      </c>
      <c r="C7667" t="s">
        <v>16058</v>
      </c>
      <c r="D7667" s="134">
        <v>39.090000000000003</v>
      </c>
    </row>
    <row r="7668" spans="1:4" x14ac:dyDescent="0.25">
      <c r="A7668">
        <v>47</v>
      </c>
      <c r="B7668" t="s">
        <v>29651</v>
      </c>
      <c r="C7668" t="s">
        <v>16058</v>
      </c>
      <c r="D7668" s="134">
        <v>66.84</v>
      </c>
    </row>
    <row r="7669" spans="1:4" x14ac:dyDescent="0.25">
      <c r="A7669">
        <v>48</v>
      </c>
      <c r="B7669" t="s">
        <v>29652</v>
      </c>
      <c r="C7669" t="s">
        <v>16058</v>
      </c>
      <c r="D7669" s="134">
        <v>17.43</v>
      </c>
    </row>
    <row r="7670" spans="1:4" x14ac:dyDescent="0.25">
      <c r="A7670">
        <v>52</v>
      </c>
      <c r="B7670" t="s">
        <v>29653</v>
      </c>
      <c r="C7670" t="s">
        <v>16058</v>
      </c>
      <c r="D7670" s="134">
        <v>13.24</v>
      </c>
    </row>
    <row r="7671" spans="1:4" x14ac:dyDescent="0.25">
      <c r="A7671">
        <v>43</v>
      </c>
      <c r="B7671" t="s">
        <v>29654</v>
      </c>
      <c r="C7671" t="s">
        <v>16058</v>
      </c>
      <c r="D7671" s="134">
        <v>44.7</v>
      </c>
    </row>
    <row r="7672" spans="1:4" x14ac:dyDescent="0.25">
      <c r="A7672">
        <v>39719</v>
      </c>
      <c r="B7672" t="s">
        <v>29655</v>
      </c>
      <c r="C7672" t="s">
        <v>1418</v>
      </c>
      <c r="D7672" s="134">
        <v>150.11000000000001</v>
      </c>
    </row>
    <row r="7673" spans="1:4" x14ac:dyDescent="0.25">
      <c r="A7673">
        <v>3410</v>
      </c>
      <c r="B7673" t="s">
        <v>29656</v>
      </c>
      <c r="C7673" t="s">
        <v>1417</v>
      </c>
      <c r="D7673" s="134">
        <v>33.76</v>
      </c>
    </row>
    <row r="7674" spans="1:4" x14ac:dyDescent="0.25">
      <c r="A7674">
        <v>4791</v>
      </c>
      <c r="B7674" t="s">
        <v>29657</v>
      </c>
      <c r="C7674" t="s">
        <v>1417</v>
      </c>
      <c r="D7674" s="134">
        <v>47.6</v>
      </c>
    </row>
    <row r="7675" spans="1:4" x14ac:dyDescent="0.25">
      <c r="A7675">
        <v>157</v>
      </c>
      <c r="B7675" t="s">
        <v>29658</v>
      </c>
      <c r="C7675" t="s">
        <v>1417</v>
      </c>
      <c r="D7675" s="134">
        <v>142.79</v>
      </c>
    </row>
    <row r="7676" spans="1:4" x14ac:dyDescent="0.25">
      <c r="A7676">
        <v>156</v>
      </c>
      <c r="B7676" t="s">
        <v>29659</v>
      </c>
      <c r="C7676" t="s">
        <v>1417</v>
      </c>
      <c r="D7676" s="134">
        <v>50.84</v>
      </c>
    </row>
    <row r="7677" spans="1:4" x14ac:dyDescent="0.25">
      <c r="A7677">
        <v>131</v>
      </c>
      <c r="B7677" t="s">
        <v>29660</v>
      </c>
      <c r="C7677" t="s">
        <v>1417</v>
      </c>
      <c r="D7677" s="134">
        <v>43.48</v>
      </c>
    </row>
    <row r="7678" spans="1:4" x14ac:dyDescent="0.25">
      <c r="A7678">
        <v>21114</v>
      </c>
      <c r="B7678" t="s">
        <v>29661</v>
      </c>
      <c r="C7678" t="s">
        <v>16058</v>
      </c>
      <c r="D7678" s="134">
        <v>29.59</v>
      </c>
    </row>
    <row r="7679" spans="1:4" x14ac:dyDescent="0.25">
      <c r="A7679">
        <v>119</v>
      </c>
      <c r="B7679" t="s">
        <v>29662</v>
      </c>
      <c r="C7679" t="s">
        <v>16058</v>
      </c>
      <c r="D7679" s="134">
        <v>7.5</v>
      </c>
    </row>
    <row r="7680" spans="1:4" x14ac:dyDescent="0.25">
      <c r="A7680">
        <v>122</v>
      </c>
      <c r="B7680" t="s">
        <v>29663</v>
      </c>
      <c r="C7680" t="s">
        <v>16058</v>
      </c>
      <c r="D7680" s="134">
        <v>57.7</v>
      </c>
    </row>
    <row r="7681" spans="1:4" x14ac:dyDescent="0.25">
      <c r="A7681">
        <v>20080</v>
      </c>
      <c r="B7681" t="s">
        <v>29664</v>
      </c>
      <c r="C7681" t="s">
        <v>16058</v>
      </c>
      <c r="D7681" s="134">
        <v>18.829999999999998</v>
      </c>
    </row>
    <row r="7682" spans="1:4" x14ac:dyDescent="0.25">
      <c r="A7682">
        <v>124</v>
      </c>
      <c r="B7682" t="s">
        <v>29665</v>
      </c>
      <c r="C7682" t="s">
        <v>1418</v>
      </c>
      <c r="D7682" s="134">
        <v>16.77</v>
      </c>
    </row>
    <row r="7683" spans="1:4" x14ac:dyDescent="0.25">
      <c r="A7683">
        <v>7334</v>
      </c>
      <c r="B7683" t="s">
        <v>29666</v>
      </c>
      <c r="C7683" t="s">
        <v>1418</v>
      </c>
      <c r="D7683" s="134">
        <v>14.15</v>
      </c>
    </row>
    <row r="7684" spans="1:4" x14ac:dyDescent="0.25">
      <c r="A7684">
        <v>123</v>
      </c>
      <c r="B7684" t="s">
        <v>29667</v>
      </c>
      <c r="C7684" t="s">
        <v>1418</v>
      </c>
      <c r="D7684" s="134">
        <v>6.86</v>
      </c>
    </row>
    <row r="7685" spans="1:4" x14ac:dyDescent="0.25">
      <c r="A7685">
        <v>127</v>
      </c>
      <c r="B7685" t="s">
        <v>29668</v>
      </c>
      <c r="C7685" t="s">
        <v>1418</v>
      </c>
      <c r="D7685" s="134">
        <v>16.38</v>
      </c>
    </row>
    <row r="7686" spans="1:4" x14ac:dyDescent="0.25">
      <c r="A7686">
        <v>41373</v>
      </c>
      <c r="B7686" t="s">
        <v>29669</v>
      </c>
      <c r="C7686" t="s">
        <v>1418</v>
      </c>
      <c r="D7686" s="134">
        <v>22.82</v>
      </c>
    </row>
    <row r="7687" spans="1:4" x14ac:dyDescent="0.25">
      <c r="A7687">
        <v>133</v>
      </c>
      <c r="B7687" t="s">
        <v>29670</v>
      </c>
      <c r="C7687" t="s">
        <v>1418</v>
      </c>
      <c r="D7687" s="134">
        <v>6.8</v>
      </c>
    </row>
    <row r="7688" spans="1:4" x14ac:dyDescent="0.25">
      <c r="A7688">
        <v>43617</v>
      </c>
      <c r="B7688" t="s">
        <v>29671</v>
      </c>
      <c r="C7688" t="s">
        <v>1418</v>
      </c>
      <c r="D7688" s="134">
        <v>7.6</v>
      </c>
    </row>
    <row r="7689" spans="1:4" x14ac:dyDescent="0.25">
      <c r="A7689">
        <v>132</v>
      </c>
      <c r="B7689" t="s">
        <v>29672</v>
      </c>
      <c r="C7689" t="s">
        <v>1418</v>
      </c>
      <c r="D7689" s="134">
        <v>7.05</v>
      </c>
    </row>
    <row r="7690" spans="1:4" x14ac:dyDescent="0.25">
      <c r="A7690">
        <v>43618</v>
      </c>
      <c r="B7690" t="s">
        <v>29673</v>
      </c>
      <c r="C7690" t="s">
        <v>1417</v>
      </c>
      <c r="D7690" s="134">
        <v>17.75</v>
      </c>
    </row>
    <row r="7691" spans="1:4" x14ac:dyDescent="0.25">
      <c r="A7691">
        <v>37476</v>
      </c>
      <c r="B7691" t="s">
        <v>29674</v>
      </c>
      <c r="C7691" t="s">
        <v>16058</v>
      </c>
      <c r="D7691" s="135">
        <v>4230.21</v>
      </c>
    </row>
    <row r="7692" spans="1:4" x14ac:dyDescent="0.25">
      <c r="A7692">
        <v>37478</v>
      </c>
      <c r="B7692" t="s">
        <v>29675</v>
      </c>
      <c r="C7692" t="s">
        <v>16058</v>
      </c>
      <c r="D7692" s="135">
        <v>5298.44</v>
      </c>
    </row>
    <row r="7693" spans="1:4" x14ac:dyDescent="0.25">
      <c r="A7693">
        <v>37477</v>
      </c>
      <c r="B7693" t="s">
        <v>29676</v>
      </c>
      <c r="C7693" t="s">
        <v>16058</v>
      </c>
      <c r="D7693" s="135">
        <v>7178.54</v>
      </c>
    </row>
    <row r="7694" spans="1:4" x14ac:dyDescent="0.25">
      <c r="A7694">
        <v>37479</v>
      </c>
      <c r="B7694" t="s">
        <v>29677</v>
      </c>
      <c r="C7694" t="s">
        <v>16058</v>
      </c>
      <c r="D7694" s="135">
        <v>8513.83</v>
      </c>
    </row>
    <row r="7695" spans="1:4" x14ac:dyDescent="0.25">
      <c r="A7695">
        <v>4319</v>
      </c>
      <c r="B7695" t="s">
        <v>29678</v>
      </c>
      <c r="C7695" t="s">
        <v>16058</v>
      </c>
      <c r="D7695" s="134">
        <v>2.0699999999999998</v>
      </c>
    </row>
    <row r="7696" spans="1:4" x14ac:dyDescent="0.25">
      <c r="A7696">
        <v>42409</v>
      </c>
      <c r="B7696" t="s">
        <v>29679</v>
      </c>
      <c r="C7696" t="s">
        <v>1417</v>
      </c>
      <c r="D7696" s="134">
        <v>11.18</v>
      </c>
    </row>
    <row r="7697" spans="1:4" x14ac:dyDescent="0.25">
      <c r="A7697">
        <v>40553</v>
      </c>
      <c r="B7697" t="s">
        <v>29680</v>
      </c>
      <c r="C7697" t="s">
        <v>1414</v>
      </c>
      <c r="D7697" s="134">
        <v>60</v>
      </c>
    </row>
    <row r="7698" spans="1:4" x14ac:dyDescent="0.25">
      <c r="A7698">
        <v>6114</v>
      </c>
      <c r="B7698" t="s">
        <v>29681</v>
      </c>
      <c r="C7698" t="s">
        <v>1413</v>
      </c>
      <c r="D7698" s="134">
        <v>15.81</v>
      </c>
    </row>
    <row r="7699" spans="1:4" x14ac:dyDescent="0.25">
      <c r="A7699">
        <v>40912</v>
      </c>
      <c r="B7699" t="s">
        <v>29682</v>
      </c>
      <c r="C7699" t="s">
        <v>3486</v>
      </c>
      <c r="D7699" s="135">
        <v>2794.59</v>
      </c>
    </row>
    <row r="7700" spans="1:4" x14ac:dyDescent="0.25">
      <c r="A7700">
        <v>247</v>
      </c>
      <c r="B7700" t="s">
        <v>29683</v>
      </c>
      <c r="C7700" t="s">
        <v>1413</v>
      </c>
      <c r="D7700" s="134">
        <v>15.81</v>
      </c>
    </row>
    <row r="7701" spans="1:4" x14ac:dyDescent="0.25">
      <c r="A7701">
        <v>40919</v>
      </c>
      <c r="B7701" t="s">
        <v>29684</v>
      </c>
      <c r="C7701" t="s">
        <v>3486</v>
      </c>
      <c r="D7701" s="135">
        <v>2794.59</v>
      </c>
    </row>
    <row r="7702" spans="1:4" x14ac:dyDescent="0.25">
      <c r="A7702">
        <v>44499</v>
      </c>
      <c r="B7702" t="s">
        <v>29685</v>
      </c>
      <c r="C7702" t="s">
        <v>1413</v>
      </c>
      <c r="D7702" s="134">
        <v>15.81</v>
      </c>
    </row>
    <row r="7703" spans="1:4" x14ac:dyDescent="0.25">
      <c r="A7703">
        <v>40984</v>
      </c>
      <c r="B7703" t="s">
        <v>29686</v>
      </c>
      <c r="C7703" t="s">
        <v>3486</v>
      </c>
      <c r="D7703" s="135">
        <v>2794.59</v>
      </c>
    </row>
    <row r="7704" spans="1:4" x14ac:dyDescent="0.25">
      <c r="A7704">
        <v>248</v>
      </c>
      <c r="B7704" t="s">
        <v>29687</v>
      </c>
      <c r="C7704" t="s">
        <v>1413</v>
      </c>
      <c r="D7704" s="134">
        <v>17.12</v>
      </c>
    </row>
    <row r="7705" spans="1:4" x14ac:dyDescent="0.25">
      <c r="A7705">
        <v>41086</v>
      </c>
      <c r="B7705" t="s">
        <v>29688</v>
      </c>
      <c r="C7705" t="s">
        <v>3486</v>
      </c>
      <c r="D7705" s="135">
        <v>3028.82</v>
      </c>
    </row>
    <row r="7706" spans="1:4" x14ac:dyDescent="0.25">
      <c r="A7706">
        <v>34466</v>
      </c>
      <c r="B7706" t="s">
        <v>29689</v>
      </c>
      <c r="C7706" t="s">
        <v>1413</v>
      </c>
      <c r="D7706" s="134">
        <v>15.81</v>
      </c>
    </row>
    <row r="7707" spans="1:4" x14ac:dyDescent="0.25">
      <c r="A7707">
        <v>41083</v>
      </c>
      <c r="B7707" t="s">
        <v>29690</v>
      </c>
      <c r="C7707" t="s">
        <v>3486</v>
      </c>
      <c r="D7707" s="135">
        <v>2794.59</v>
      </c>
    </row>
    <row r="7708" spans="1:4" x14ac:dyDescent="0.25">
      <c r="A7708">
        <v>252</v>
      </c>
      <c r="B7708" t="s">
        <v>29691</v>
      </c>
      <c r="C7708" t="s">
        <v>1413</v>
      </c>
      <c r="D7708" s="134">
        <v>15.81</v>
      </c>
    </row>
    <row r="7709" spans="1:4" x14ac:dyDescent="0.25">
      <c r="A7709">
        <v>40909</v>
      </c>
      <c r="B7709" t="s">
        <v>29692</v>
      </c>
      <c r="C7709" t="s">
        <v>3486</v>
      </c>
      <c r="D7709" s="135">
        <v>2794.59</v>
      </c>
    </row>
    <row r="7710" spans="1:4" x14ac:dyDescent="0.25">
      <c r="A7710">
        <v>242</v>
      </c>
      <c r="B7710" t="s">
        <v>29693</v>
      </c>
      <c r="C7710" t="s">
        <v>1413</v>
      </c>
      <c r="D7710" s="134">
        <v>17.12</v>
      </c>
    </row>
    <row r="7711" spans="1:4" x14ac:dyDescent="0.25">
      <c r="A7711">
        <v>41085</v>
      </c>
      <c r="B7711" t="s">
        <v>29694</v>
      </c>
      <c r="C7711" t="s">
        <v>3486</v>
      </c>
      <c r="D7711" s="135">
        <v>3028.82</v>
      </c>
    </row>
    <row r="7712" spans="1:4" x14ac:dyDescent="0.25">
      <c r="A7712">
        <v>427</v>
      </c>
      <c r="B7712" t="s">
        <v>29695</v>
      </c>
      <c r="C7712" t="s">
        <v>16058</v>
      </c>
      <c r="D7712" s="134">
        <v>6.31</v>
      </c>
    </row>
    <row r="7713" spans="1:4" x14ac:dyDescent="0.25">
      <c r="A7713">
        <v>417</v>
      </c>
      <c r="B7713" t="s">
        <v>29696</v>
      </c>
      <c r="C7713" t="s">
        <v>16058</v>
      </c>
      <c r="D7713" s="134">
        <v>2.97</v>
      </c>
    </row>
    <row r="7714" spans="1:4" x14ac:dyDescent="0.25">
      <c r="A7714">
        <v>11273</v>
      </c>
      <c r="B7714" t="s">
        <v>29697</v>
      </c>
      <c r="C7714" t="s">
        <v>16058</v>
      </c>
      <c r="D7714" s="134">
        <v>9.2200000000000006</v>
      </c>
    </row>
    <row r="7715" spans="1:4" x14ac:dyDescent="0.25">
      <c r="A7715">
        <v>11272</v>
      </c>
      <c r="B7715" t="s">
        <v>29698</v>
      </c>
      <c r="C7715" t="s">
        <v>16058</v>
      </c>
      <c r="D7715" s="134">
        <v>5.57</v>
      </c>
    </row>
    <row r="7716" spans="1:4" x14ac:dyDescent="0.25">
      <c r="A7716">
        <v>11275</v>
      </c>
      <c r="B7716" t="s">
        <v>29699</v>
      </c>
      <c r="C7716" t="s">
        <v>16058</v>
      </c>
      <c r="D7716" s="134">
        <v>2.23</v>
      </c>
    </row>
    <row r="7717" spans="1:4" x14ac:dyDescent="0.25">
      <c r="A7717">
        <v>11274</v>
      </c>
      <c r="B7717" t="s">
        <v>29700</v>
      </c>
      <c r="C7717" t="s">
        <v>16058</v>
      </c>
      <c r="D7717" s="134">
        <v>1.7</v>
      </c>
    </row>
    <row r="7718" spans="1:4" x14ac:dyDescent="0.25">
      <c r="A7718">
        <v>38470</v>
      </c>
      <c r="B7718" t="s">
        <v>29701</v>
      </c>
      <c r="C7718" t="s">
        <v>16058</v>
      </c>
      <c r="D7718" s="134">
        <v>33.049999999999997</v>
      </c>
    </row>
    <row r="7719" spans="1:4" x14ac:dyDescent="0.25">
      <c r="A7719">
        <v>38547</v>
      </c>
      <c r="B7719" t="s">
        <v>29702</v>
      </c>
      <c r="C7719" t="s">
        <v>16058</v>
      </c>
      <c r="D7719" s="134">
        <v>90.18</v>
      </c>
    </row>
    <row r="7720" spans="1:4" x14ac:dyDescent="0.25">
      <c r="A7720">
        <v>38469</v>
      </c>
      <c r="B7720" t="s">
        <v>29703</v>
      </c>
      <c r="C7720" t="s">
        <v>16058</v>
      </c>
      <c r="D7720" s="134">
        <v>96.97</v>
      </c>
    </row>
    <row r="7721" spans="1:4" x14ac:dyDescent="0.25">
      <c r="A7721">
        <v>38467</v>
      </c>
      <c r="B7721" t="s">
        <v>29704</v>
      </c>
      <c r="C7721" t="s">
        <v>16058</v>
      </c>
      <c r="D7721" s="134">
        <v>54.56</v>
      </c>
    </row>
    <row r="7722" spans="1:4" x14ac:dyDescent="0.25">
      <c r="A7722">
        <v>38468</v>
      </c>
      <c r="B7722" t="s">
        <v>29705</v>
      </c>
      <c r="C7722" t="s">
        <v>16058</v>
      </c>
      <c r="D7722" s="134">
        <v>60.04</v>
      </c>
    </row>
    <row r="7723" spans="1:4" x14ac:dyDescent="0.25">
      <c r="A7723">
        <v>38471</v>
      </c>
      <c r="B7723" t="s">
        <v>29706</v>
      </c>
      <c r="C7723" t="s">
        <v>16058</v>
      </c>
      <c r="D7723" s="134">
        <v>77.97</v>
      </c>
    </row>
    <row r="7724" spans="1:4" x14ac:dyDescent="0.25">
      <c r="A7724">
        <v>37370</v>
      </c>
      <c r="B7724" t="s">
        <v>29707</v>
      </c>
      <c r="C7724" t="s">
        <v>1413</v>
      </c>
      <c r="D7724" s="134">
        <v>1.89</v>
      </c>
    </row>
    <row r="7725" spans="1:4" x14ac:dyDescent="0.25">
      <c r="A7725">
        <v>40862</v>
      </c>
      <c r="B7725" t="s">
        <v>29708</v>
      </c>
      <c r="C7725" t="s">
        <v>3486</v>
      </c>
      <c r="D7725" s="134">
        <v>355.72</v>
      </c>
    </row>
    <row r="7726" spans="1:4" x14ac:dyDescent="0.25">
      <c r="A7726">
        <v>10658</v>
      </c>
      <c r="B7726" t="s">
        <v>29709</v>
      </c>
      <c r="C7726" t="s">
        <v>16058</v>
      </c>
      <c r="D7726" s="135">
        <v>7359</v>
      </c>
    </row>
    <row r="7727" spans="1:4" x14ac:dyDescent="0.25">
      <c r="A7727">
        <v>253</v>
      </c>
      <c r="B7727" t="s">
        <v>29710</v>
      </c>
      <c r="C7727" t="s">
        <v>1413</v>
      </c>
      <c r="D7727" s="134">
        <v>24.1</v>
      </c>
    </row>
    <row r="7728" spans="1:4" x14ac:dyDescent="0.25">
      <c r="A7728">
        <v>40809</v>
      </c>
      <c r="B7728" t="s">
        <v>29711</v>
      </c>
      <c r="C7728" t="s">
        <v>3486</v>
      </c>
      <c r="D7728" s="135">
        <v>4259.8500000000004</v>
      </c>
    </row>
    <row r="7729" spans="1:4" x14ac:dyDescent="0.25">
      <c r="A7729">
        <v>42428</v>
      </c>
      <c r="B7729" t="s">
        <v>29712</v>
      </c>
      <c r="C7729" t="s">
        <v>16058</v>
      </c>
      <c r="D7729" s="135">
        <v>2271</v>
      </c>
    </row>
    <row r="7730" spans="1:4" x14ac:dyDescent="0.25">
      <c r="A7730">
        <v>301</v>
      </c>
      <c r="B7730" t="s">
        <v>29713</v>
      </c>
      <c r="C7730" t="s">
        <v>16058</v>
      </c>
      <c r="D7730" s="134">
        <v>2.89</v>
      </c>
    </row>
    <row r="7731" spans="1:4" x14ac:dyDescent="0.25">
      <c r="A7731">
        <v>296</v>
      </c>
      <c r="B7731" t="s">
        <v>29714</v>
      </c>
      <c r="C7731" t="s">
        <v>16058</v>
      </c>
      <c r="D7731" s="134">
        <v>1.63</v>
      </c>
    </row>
    <row r="7732" spans="1:4" x14ac:dyDescent="0.25">
      <c r="A7732">
        <v>297</v>
      </c>
      <c r="B7732" t="s">
        <v>29715</v>
      </c>
      <c r="C7732" t="s">
        <v>16058</v>
      </c>
      <c r="D7732" s="134">
        <v>2.4</v>
      </c>
    </row>
    <row r="7733" spans="1:4" x14ac:dyDescent="0.25">
      <c r="A7733">
        <v>299</v>
      </c>
      <c r="B7733" t="s">
        <v>29716</v>
      </c>
      <c r="C7733" t="s">
        <v>16058</v>
      </c>
      <c r="D7733" s="134">
        <v>3.39</v>
      </c>
    </row>
    <row r="7734" spans="1:4" x14ac:dyDescent="0.25">
      <c r="A7734">
        <v>300</v>
      </c>
      <c r="B7734" t="s">
        <v>29717</v>
      </c>
      <c r="C7734" t="s">
        <v>16058</v>
      </c>
      <c r="D7734" s="134">
        <v>11.73</v>
      </c>
    </row>
    <row r="7735" spans="1:4" x14ac:dyDescent="0.25">
      <c r="A7735">
        <v>20085</v>
      </c>
      <c r="B7735" t="s">
        <v>29718</v>
      </c>
      <c r="C7735" t="s">
        <v>16058</v>
      </c>
      <c r="D7735" s="134">
        <v>2.14</v>
      </c>
    </row>
    <row r="7736" spans="1:4" x14ac:dyDescent="0.25">
      <c r="A7736">
        <v>298</v>
      </c>
      <c r="B7736" t="s">
        <v>29719</v>
      </c>
      <c r="C7736" t="s">
        <v>16058</v>
      </c>
      <c r="D7736" s="134">
        <v>2.6</v>
      </c>
    </row>
    <row r="7737" spans="1:4" x14ac:dyDescent="0.25">
      <c r="A7737">
        <v>311</v>
      </c>
      <c r="B7737" t="s">
        <v>29720</v>
      </c>
      <c r="C7737" t="s">
        <v>16058</v>
      </c>
      <c r="D7737" s="134">
        <v>9.67</v>
      </c>
    </row>
    <row r="7738" spans="1:4" x14ac:dyDescent="0.25">
      <c r="A7738">
        <v>318</v>
      </c>
      <c r="B7738" t="s">
        <v>29721</v>
      </c>
      <c r="C7738" t="s">
        <v>16058</v>
      </c>
      <c r="D7738" s="134">
        <v>19.48</v>
      </c>
    </row>
    <row r="7739" spans="1:4" x14ac:dyDescent="0.25">
      <c r="A7739">
        <v>319</v>
      </c>
      <c r="B7739" t="s">
        <v>29722</v>
      </c>
      <c r="C7739" t="s">
        <v>16058</v>
      </c>
      <c r="D7739" s="134">
        <v>30.55</v>
      </c>
    </row>
    <row r="7740" spans="1:4" x14ac:dyDescent="0.25">
      <c r="A7740">
        <v>303</v>
      </c>
      <c r="B7740" t="s">
        <v>29723</v>
      </c>
      <c r="C7740" t="s">
        <v>16058</v>
      </c>
      <c r="D7740" s="134">
        <v>3.2</v>
      </c>
    </row>
    <row r="7741" spans="1:4" x14ac:dyDescent="0.25">
      <c r="A7741">
        <v>305</v>
      </c>
      <c r="B7741" t="s">
        <v>29724</v>
      </c>
      <c r="C7741" t="s">
        <v>16058</v>
      </c>
      <c r="D7741" s="134">
        <v>10.07</v>
      </c>
    </row>
    <row r="7742" spans="1:4" x14ac:dyDescent="0.25">
      <c r="A7742">
        <v>306</v>
      </c>
      <c r="B7742" t="s">
        <v>29725</v>
      </c>
      <c r="C7742" t="s">
        <v>16058</v>
      </c>
      <c r="D7742" s="134">
        <v>15.27</v>
      </c>
    </row>
    <row r="7743" spans="1:4" x14ac:dyDescent="0.25">
      <c r="A7743">
        <v>307</v>
      </c>
      <c r="B7743" t="s">
        <v>29726</v>
      </c>
      <c r="C7743" t="s">
        <v>16058</v>
      </c>
      <c r="D7743" s="134">
        <v>38.590000000000003</v>
      </c>
    </row>
    <row r="7744" spans="1:4" x14ac:dyDescent="0.25">
      <c r="A7744">
        <v>309</v>
      </c>
      <c r="B7744" t="s">
        <v>29727</v>
      </c>
      <c r="C7744" t="s">
        <v>16058</v>
      </c>
      <c r="D7744" s="134">
        <v>63.21</v>
      </c>
    </row>
    <row r="7745" spans="1:4" x14ac:dyDescent="0.25">
      <c r="A7745">
        <v>310</v>
      </c>
      <c r="B7745" t="s">
        <v>29728</v>
      </c>
      <c r="C7745" t="s">
        <v>16058</v>
      </c>
      <c r="D7745" s="134">
        <v>87.61</v>
      </c>
    </row>
    <row r="7746" spans="1:4" x14ac:dyDescent="0.25">
      <c r="A7746">
        <v>328</v>
      </c>
      <c r="B7746" t="s">
        <v>29729</v>
      </c>
      <c r="C7746" t="s">
        <v>16058</v>
      </c>
      <c r="D7746" s="134">
        <v>7.66</v>
      </c>
    </row>
    <row r="7747" spans="1:4" x14ac:dyDescent="0.25">
      <c r="A7747">
        <v>325</v>
      </c>
      <c r="B7747" t="s">
        <v>29730</v>
      </c>
      <c r="C7747" t="s">
        <v>16058</v>
      </c>
      <c r="D7747" s="134">
        <v>2.2599999999999998</v>
      </c>
    </row>
    <row r="7748" spans="1:4" x14ac:dyDescent="0.25">
      <c r="A7748">
        <v>20326</v>
      </c>
      <c r="B7748" t="s">
        <v>29731</v>
      </c>
      <c r="C7748" t="s">
        <v>16058</v>
      </c>
      <c r="D7748" s="134">
        <v>4.13</v>
      </c>
    </row>
    <row r="7749" spans="1:4" x14ac:dyDescent="0.25">
      <c r="A7749">
        <v>329</v>
      </c>
      <c r="B7749" t="s">
        <v>29732</v>
      </c>
      <c r="C7749" t="s">
        <v>16058</v>
      </c>
      <c r="D7749" s="134">
        <v>6.4</v>
      </c>
    </row>
    <row r="7750" spans="1:4" x14ac:dyDescent="0.25">
      <c r="A7750">
        <v>308</v>
      </c>
      <c r="B7750" t="s">
        <v>29733</v>
      </c>
      <c r="C7750" t="s">
        <v>16058</v>
      </c>
      <c r="D7750" s="134">
        <v>86.13</v>
      </c>
    </row>
    <row r="7751" spans="1:4" x14ac:dyDescent="0.25">
      <c r="A7751">
        <v>39642</v>
      </c>
      <c r="B7751" t="s">
        <v>29734</v>
      </c>
      <c r="C7751" t="s">
        <v>16058</v>
      </c>
      <c r="D7751" s="134">
        <v>2.84</v>
      </c>
    </row>
    <row r="7752" spans="1:4" x14ac:dyDescent="0.25">
      <c r="A7752">
        <v>39641</v>
      </c>
      <c r="B7752" t="s">
        <v>29735</v>
      </c>
      <c r="C7752" t="s">
        <v>16058</v>
      </c>
      <c r="D7752" s="134">
        <v>2.4900000000000002</v>
      </c>
    </row>
    <row r="7753" spans="1:4" x14ac:dyDescent="0.25">
      <c r="A7753">
        <v>39643</v>
      </c>
      <c r="B7753" t="s">
        <v>29736</v>
      </c>
      <c r="C7753" t="s">
        <v>16058</v>
      </c>
      <c r="D7753" s="134">
        <v>3.33</v>
      </c>
    </row>
    <row r="7754" spans="1:4" x14ac:dyDescent="0.25">
      <c r="A7754">
        <v>39644</v>
      </c>
      <c r="B7754" t="s">
        <v>29737</v>
      </c>
      <c r="C7754" t="s">
        <v>16058</v>
      </c>
      <c r="D7754" s="134">
        <v>5.16</v>
      </c>
    </row>
    <row r="7755" spans="1:4" x14ac:dyDescent="0.25">
      <c r="A7755">
        <v>39645</v>
      </c>
      <c r="B7755" t="s">
        <v>29738</v>
      </c>
      <c r="C7755" t="s">
        <v>16058</v>
      </c>
      <c r="D7755" s="134">
        <v>5.66</v>
      </c>
    </row>
    <row r="7756" spans="1:4" x14ac:dyDescent="0.25">
      <c r="A7756">
        <v>41610</v>
      </c>
      <c r="B7756" t="s">
        <v>29739</v>
      </c>
      <c r="C7756" t="s">
        <v>16058</v>
      </c>
      <c r="D7756" s="134">
        <v>784.81</v>
      </c>
    </row>
    <row r="7757" spans="1:4" x14ac:dyDescent="0.25">
      <c r="A7757">
        <v>41611</v>
      </c>
      <c r="B7757" t="s">
        <v>29740</v>
      </c>
      <c r="C7757" t="s">
        <v>16058</v>
      </c>
      <c r="D7757" s="135">
        <v>1237.01</v>
      </c>
    </row>
    <row r="7758" spans="1:4" x14ac:dyDescent="0.25">
      <c r="A7758">
        <v>41612</v>
      </c>
      <c r="B7758" t="s">
        <v>29741</v>
      </c>
      <c r="C7758" t="s">
        <v>16058</v>
      </c>
      <c r="D7758" s="135">
        <v>1736.95</v>
      </c>
    </row>
    <row r="7759" spans="1:4" x14ac:dyDescent="0.25">
      <c r="A7759">
        <v>41637</v>
      </c>
      <c r="B7759" t="s">
        <v>29742</v>
      </c>
      <c r="C7759" t="s">
        <v>16058</v>
      </c>
      <c r="D7759" s="134">
        <v>162.37</v>
      </c>
    </row>
    <row r="7760" spans="1:4" x14ac:dyDescent="0.25">
      <c r="A7760">
        <v>41638</v>
      </c>
      <c r="B7760" t="s">
        <v>29743</v>
      </c>
      <c r="C7760" t="s">
        <v>16058</v>
      </c>
      <c r="D7760" s="134">
        <v>211.51</v>
      </c>
    </row>
    <row r="7761" spans="1:4" x14ac:dyDescent="0.25">
      <c r="A7761">
        <v>41639</v>
      </c>
      <c r="B7761" t="s">
        <v>29744</v>
      </c>
      <c r="C7761" t="s">
        <v>16058</v>
      </c>
      <c r="D7761" s="134">
        <v>511.68</v>
      </c>
    </row>
    <row r="7762" spans="1:4" x14ac:dyDescent="0.25">
      <c r="A7762">
        <v>11789</v>
      </c>
      <c r="B7762" t="s">
        <v>29745</v>
      </c>
      <c r="C7762" t="s">
        <v>16058</v>
      </c>
      <c r="D7762" s="134">
        <v>0.84</v>
      </c>
    </row>
    <row r="7763" spans="1:4" x14ac:dyDescent="0.25">
      <c r="A7763">
        <v>20975</v>
      </c>
      <c r="B7763" t="s">
        <v>29746</v>
      </c>
      <c r="C7763" t="s">
        <v>16058</v>
      </c>
      <c r="D7763" s="134">
        <v>12.36</v>
      </c>
    </row>
    <row r="7764" spans="1:4" x14ac:dyDescent="0.25">
      <c r="A7764">
        <v>20976</v>
      </c>
      <c r="B7764" t="s">
        <v>29747</v>
      </c>
      <c r="C7764" t="s">
        <v>16058</v>
      </c>
      <c r="D7764" s="134">
        <v>18.68</v>
      </c>
    </row>
    <row r="7765" spans="1:4" x14ac:dyDescent="0.25">
      <c r="A7765">
        <v>40340</v>
      </c>
      <c r="B7765" t="s">
        <v>29748</v>
      </c>
      <c r="C7765" t="s">
        <v>16058</v>
      </c>
      <c r="D7765" s="134">
        <v>21.26</v>
      </c>
    </row>
    <row r="7766" spans="1:4" x14ac:dyDescent="0.25">
      <c r="A7766">
        <v>40341</v>
      </c>
      <c r="B7766" t="s">
        <v>29749</v>
      </c>
      <c r="C7766" t="s">
        <v>16058</v>
      </c>
      <c r="D7766" s="134">
        <v>25.37</v>
      </c>
    </row>
    <row r="7767" spans="1:4" x14ac:dyDescent="0.25">
      <c r="A7767">
        <v>40342</v>
      </c>
      <c r="B7767" t="s">
        <v>29750</v>
      </c>
      <c r="C7767" t="s">
        <v>16058</v>
      </c>
      <c r="D7767" s="134">
        <v>30.26</v>
      </c>
    </row>
    <row r="7768" spans="1:4" x14ac:dyDescent="0.25">
      <c r="A7768">
        <v>40343</v>
      </c>
      <c r="B7768" t="s">
        <v>29751</v>
      </c>
      <c r="C7768" t="s">
        <v>16058</v>
      </c>
      <c r="D7768" s="134">
        <v>35.89</v>
      </c>
    </row>
    <row r="7769" spans="1:4" x14ac:dyDescent="0.25">
      <c r="A7769">
        <v>40344</v>
      </c>
      <c r="B7769" t="s">
        <v>29752</v>
      </c>
      <c r="C7769" t="s">
        <v>16058</v>
      </c>
      <c r="D7769" s="134">
        <v>48.93</v>
      </c>
    </row>
    <row r="7770" spans="1:4" x14ac:dyDescent="0.25">
      <c r="A7770">
        <v>40345</v>
      </c>
      <c r="B7770" t="s">
        <v>29753</v>
      </c>
      <c r="C7770" t="s">
        <v>16058</v>
      </c>
      <c r="D7770" s="134">
        <v>60.29</v>
      </c>
    </row>
    <row r="7771" spans="1:4" x14ac:dyDescent="0.25">
      <c r="A7771">
        <v>40346</v>
      </c>
      <c r="B7771" t="s">
        <v>29754</v>
      </c>
      <c r="C7771" t="s">
        <v>16058</v>
      </c>
      <c r="D7771" s="134">
        <v>69.930000000000007</v>
      </c>
    </row>
    <row r="7772" spans="1:4" x14ac:dyDescent="0.25">
      <c r="A7772">
        <v>40347</v>
      </c>
      <c r="B7772" t="s">
        <v>29755</v>
      </c>
      <c r="C7772" t="s">
        <v>16058</v>
      </c>
      <c r="D7772" s="134">
        <v>87.87</v>
      </c>
    </row>
    <row r="7773" spans="1:4" x14ac:dyDescent="0.25">
      <c r="A7773">
        <v>6138</v>
      </c>
      <c r="B7773" t="s">
        <v>29756</v>
      </c>
      <c r="C7773" t="s">
        <v>16058</v>
      </c>
      <c r="D7773" s="134">
        <v>9.6199999999999992</v>
      </c>
    </row>
    <row r="7774" spans="1:4" x14ac:dyDescent="0.25">
      <c r="A7774">
        <v>43424</v>
      </c>
      <c r="B7774" t="s">
        <v>29757</v>
      </c>
      <c r="C7774" t="s">
        <v>16058</v>
      </c>
      <c r="D7774" s="134">
        <v>657.54</v>
      </c>
    </row>
    <row r="7775" spans="1:4" x14ac:dyDescent="0.25">
      <c r="A7775">
        <v>43426</v>
      </c>
      <c r="B7775" t="s">
        <v>29758</v>
      </c>
      <c r="C7775" t="s">
        <v>16058</v>
      </c>
      <c r="D7775" s="135">
        <v>2267.86</v>
      </c>
    </row>
    <row r="7776" spans="1:4" x14ac:dyDescent="0.25">
      <c r="A7776">
        <v>12565</v>
      </c>
      <c r="B7776" t="s">
        <v>29759</v>
      </c>
      <c r="C7776" t="s">
        <v>16058</v>
      </c>
      <c r="D7776" s="134">
        <v>795.31</v>
      </c>
    </row>
    <row r="7777" spans="1:4" x14ac:dyDescent="0.25">
      <c r="A7777">
        <v>12567</v>
      </c>
      <c r="B7777" t="s">
        <v>29760</v>
      </c>
      <c r="C7777" t="s">
        <v>16058</v>
      </c>
      <c r="D7777" s="135">
        <v>1068.23</v>
      </c>
    </row>
    <row r="7778" spans="1:4" x14ac:dyDescent="0.25">
      <c r="A7778">
        <v>12568</v>
      </c>
      <c r="B7778" t="s">
        <v>29761</v>
      </c>
      <c r="C7778" t="s">
        <v>16058</v>
      </c>
      <c r="D7778" s="135">
        <v>1495.52</v>
      </c>
    </row>
    <row r="7779" spans="1:4" x14ac:dyDescent="0.25">
      <c r="A7779">
        <v>43441</v>
      </c>
      <c r="B7779" t="s">
        <v>29762</v>
      </c>
      <c r="C7779" t="s">
        <v>16058</v>
      </c>
      <c r="D7779" s="134">
        <v>192.28</v>
      </c>
    </row>
    <row r="7780" spans="1:4" x14ac:dyDescent="0.25">
      <c r="A7780">
        <v>43423</v>
      </c>
      <c r="B7780" t="s">
        <v>29763</v>
      </c>
      <c r="C7780" t="s">
        <v>16058</v>
      </c>
      <c r="D7780" s="134">
        <v>89.73</v>
      </c>
    </row>
    <row r="7781" spans="1:4" x14ac:dyDescent="0.25">
      <c r="A7781">
        <v>12532</v>
      </c>
      <c r="B7781" t="s">
        <v>29764</v>
      </c>
      <c r="C7781" t="s">
        <v>16058</v>
      </c>
      <c r="D7781" s="134">
        <v>138.38</v>
      </c>
    </row>
    <row r="7782" spans="1:4" x14ac:dyDescent="0.25">
      <c r="A7782">
        <v>43444</v>
      </c>
      <c r="B7782" t="s">
        <v>29765</v>
      </c>
      <c r="C7782" t="s">
        <v>16058</v>
      </c>
      <c r="D7782" s="134">
        <v>464.68</v>
      </c>
    </row>
    <row r="7783" spans="1:4" x14ac:dyDescent="0.25">
      <c r="A7783">
        <v>12551</v>
      </c>
      <c r="B7783" t="s">
        <v>29766</v>
      </c>
      <c r="C7783" t="s">
        <v>16058</v>
      </c>
      <c r="D7783" s="134">
        <v>331.53</v>
      </c>
    </row>
    <row r="7784" spans="1:4" x14ac:dyDescent="0.25">
      <c r="A7784">
        <v>43442</v>
      </c>
      <c r="B7784" t="s">
        <v>29767</v>
      </c>
      <c r="C7784" t="s">
        <v>16058</v>
      </c>
      <c r="D7784" s="134">
        <v>256.37</v>
      </c>
    </row>
    <row r="7785" spans="1:4" x14ac:dyDescent="0.25">
      <c r="A7785">
        <v>43443</v>
      </c>
      <c r="B7785" t="s">
        <v>29768</v>
      </c>
      <c r="C7785" t="s">
        <v>16058</v>
      </c>
      <c r="D7785" s="134">
        <v>336.49</v>
      </c>
    </row>
    <row r="7786" spans="1:4" x14ac:dyDescent="0.25">
      <c r="A7786">
        <v>12544</v>
      </c>
      <c r="B7786" t="s">
        <v>29769</v>
      </c>
      <c r="C7786" t="s">
        <v>16058</v>
      </c>
      <c r="D7786" s="134">
        <v>181.59</v>
      </c>
    </row>
    <row r="7787" spans="1:4" x14ac:dyDescent="0.25">
      <c r="A7787">
        <v>12547</v>
      </c>
      <c r="B7787" t="s">
        <v>29770</v>
      </c>
      <c r="C7787" t="s">
        <v>16058</v>
      </c>
      <c r="D7787" s="134">
        <v>244.24</v>
      </c>
    </row>
    <row r="7788" spans="1:4" x14ac:dyDescent="0.25">
      <c r="A7788">
        <v>43445</v>
      </c>
      <c r="B7788" t="s">
        <v>29771</v>
      </c>
      <c r="C7788" t="s">
        <v>16058</v>
      </c>
      <c r="D7788" s="134">
        <v>640.94000000000005</v>
      </c>
    </row>
    <row r="7789" spans="1:4" x14ac:dyDescent="0.25">
      <c r="A7789">
        <v>12563</v>
      </c>
      <c r="B7789" t="s">
        <v>29772</v>
      </c>
      <c r="C7789" t="s">
        <v>16058</v>
      </c>
      <c r="D7789" s="134">
        <v>458.57</v>
      </c>
    </row>
    <row r="7790" spans="1:4" x14ac:dyDescent="0.25">
      <c r="A7790">
        <v>43425</v>
      </c>
      <c r="B7790" t="s">
        <v>29773</v>
      </c>
      <c r="C7790" t="s">
        <v>16058</v>
      </c>
      <c r="D7790" s="134">
        <v>288.42</v>
      </c>
    </row>
    <row r="7791" spans="1:4" x14ac:dyDescent="0.25">
      <c r="A7791">
        <v>43446</v>
      </c>
      <c r="B7791" t="s">
        <v>29774</v>
      </c>
      <c r="C7791" t="s">
        <v>16058</v>
      </c>
      <c r="D7791" s="134">
        <v>608.89</v>
      </c>
    </row>
    <row r="7792" spans="1:4" x14ac:dyDescent="0.25">
      <c r="A7792">
        <v>43447</v>
      </c>
      <c r="B7792" t="s">
        <v>29775</v>
      </c>
      <c r="C7792" t="s">
        <v>16058</v>
      </c>
      <c r="D7792" s="134">
        <v>747.76</v>
      </c>
    </row>
    <row r="7793" spans="1:4" x14ac:dyDescent="0.25">
      <c r="A7793">
        <v>43448</v>
      </c>
      <c r="B7793" t="s">
        <v>29776</v>
      </c>
      <c r="C7793" t="s">
        <v>16058</v>
      </c>
      <c r="D7793" s="135">
        <v>1046.8699999999999</v>
      </c>
    </row>
    <row r="7794" spans="1:4" x14ac:dyDescent="0.25">
      <c r="A7794">
        <v>13761</v>
      </c>
      <c r="B7794" t="s">
        <v>29777</v>
      </c>
      <c r="C7794" t="s">
        <v>16058</v>
      </c>
      <c r="D7794" s="135">
        <v>3017.41</v>
      </c>
    </row>
    <row r="7795" spans="1:4" x14ac:dyDescent="0.25">
      <c r="A7795">
        <v>4814</v>
      </c>
      <c r="B7795" t="s">
        <v>29778</v>
      </c>
      <c r="C7795" t="s">
        <v>16058</v>
      </c>
      <c r="D7795" s="134">
        <v>75.72</v>
      </c>
    </row>
    <row r="7796" spans="1:4" x14ac:dyDescent="0.25">
      <c r="A7796">
        <v>44473</v>
      </c>
      <c r="B7796" t="s">
        <v>29779</v>
      </c>
      <c r="C7796" t="s">
        <v>16058</v>
      </c>
      <c r="D7796" s="135">
        <v>2151.0100000000002</v>
      </c>
    </row>
    <row r="7797" spans="1:4" x14ac:dyDescent="0.25">
      <c r="A7797">
        <v>6122</v>
      </c>
      <c r="B7797" t="s">
        <v>29780</v>
      </c>
      <c r="C7797" t="s">
        <v>1413</v>
      </c>
      <c r="D7797" s="134">
        <v>20.95</v>
      </c>
    </row>
    <row r="7798" spans="1:4" x14ac:dyDescent="0.25">
      <c r="A7798">
        <v>40810</v>
      </c>
      <c r="B7798" t="s">
        <v>29781</v>
      </c>
      <c r="C7798" t="s">
        <v>3486</v>
      </c>
      <c r="D7798" s="135">
        <v>3703.05</v>
      </c>
    </row>
    <row r="7799" spans="1:4" x14ac:dyDescent="0.25">
      <c r="A7799">
        <v>21100</v>
      </c>
      <c r="B7799" t="s">
        <v>29782</v>
      </c>
      <c r="C7799" t="s">
        <v>16058</v>
      </c>
      <c r="D7799" s="135">
        <v>1561.48</v>
      </c>
    </row>
    <row r="7800" spans="1:4" x14ac:dyDescent="0.25">
      <c r="A7800">
        <v>11816</v>
      </c>
      <c r="B7800" t="s">
        <v>29783</v>
      </c>
      <c r="C7800" t="s">
        <v>16058</v>
      </c>
      <c r="D7800" s="135">
        <v>1665</v>
      </c>
    </row>
    <row r="7801" spans="1:4" x14ac:dyDescent="0.25">
      <c r="A7801">
        <v>11814</v>
      </c>
      <c r="B7801" t="s">
        <v>29784</v>
      </c>
      <c r="C7801" t="s">
        <v>16058</v>
      </c>
      <c r="D7801" s="135">
        <v>3624.28</v>
      </c>
    </row>
    <row r="7802" spans="1:4" x14ac:dyDescent="0.25">
      <c r="A7802">
        <v>14186</v>
      </c>
      <c r="B7802" t="s">
        <v>29785</v>
      </c>
      <c r="C7802" t="s">
        <v>16058</v>
      </c>
      <c r="D7802" s="135">
        <v>4550.78</v>
      </c>
    </row>
    <row r="7803" spans="1:4" x14ac:dyDescent="0.25">
      <c r="A7803">
        <v>14185</v>
      </c>
      <c r="B7803" t="s">
        <v>29786</v>
      </c>
      <c r="C7803" t="s">
        <v>16058</v>
      </c>
      <c r="D7803" s="135">
        <v>5895.03</v>
      </c>
    </row>
    <row r="7804" spans="1:4" x14ac:dyDescent="0.25">
      <c r="A7804">
        <v>11811</v>
      </c>
      <c r="B7804" t="s">
        <v>29787</v>
      </c>
      <c r="C7804" t="s">
        <v>16058</v>
      </c>
      <c r="D7804" s="135">
        <v>2254.0300000000002</v>
      </c>
    </row>
    <row r="7805" spans="1:4" x14ac:dyDescent="0.25">
      <c r="A7805">
        <v>44498</v>
      </c>
      <c r="B7805" t="s">
        <v>29788</v>
      </c>
      <c r="C7805" t="s">
        <v>16058</v>
      </c>
      <c r="D7805" s="135">
        <v>318204.48</v>
      </c>
    </row>
    <row r="7806" spans="1:4" x14ac:dyDescent="0.25">
      <c r="A7806">
        <v>34469</v>
      </c>
      <c r="B7806" t="s">
        <v>29789</v>
      </c>
      <c r="C7806" t="s">
        <v>16058</v>
      </c>
      <c r="D7806" s="135">
        <v>9160.83</v>
      </c>
    </row>
    <row r="7807" spans="1:4" x14ac:dyDescent="0.25">
      <c r="A7807">
        <v>34476</v>
      </c>
      <c r="B7807" t="s">
        <v>29790</v>
      </c>
      <c r="C7807" t="s">
        <v>16058</v>
      </c>
      <c r="D7807" s="135">
        <v>4777.75</v>
      </c>
    </row>
    <row r="7808" spans="1:4" x14ac:dyDescent="0.25">
      <c r="A7808">
        <v>34477</v>
      </c>
      <c r="B7808" t="s">
        <v>29791</v>
      </c>
      <c r="C7808" t="s">
        <v>16058</v>
      </c>
      <c r="D7808" s="135">
        <v>6341.01</v>
      </c>
    </row>
    <row r="7809" spans="1:4" x14ac:dyDescent="0.25">
      <c r="A7809">
        <v>34482</v>
      </c>
      <c r="B7809" t="s">
        <v>29792</v>
      </c>
      <c r="C7809" t="s">
        <v>16058</v>
      </c>
      <c r="D7809" s="135">
        <v>5922.15</v>
      </c>
    </row>
    <row r="7810" spans="1:4" x14ac:dyDescent="0.25">
      <c r="A7810">
        <v>34472</v>
      </c>
      <c r="B7810" t="s">
        <v>29793</v>
      </c>
      <c r="C7810" t="s">
        <v>16058</v>
      </c>
      <c r="D7810" s="135">
        <v>2818.5</v>
      </c>
    </row>
    <row r="7811" spans="1:4" x14ac:dyDescent="0.25">
      <c r="A7811">
        <v>42425</v>
      </c>
      <c r="B7811" t="s">
        <v>29794</v>
      </c>
      <c r="C7811" t="s">
        <v>16058</v>
      </c>
      <c r="D7811" s="135">
        <v>2602.84</v>
      </c>
    </row>
    <row r="7812" spans="1:4" x14ac:dyDescent="0.25">
      <c r="A7812">
        <v>42422</v>
      </c>
      <c r="B7812" t="s">
        <v>29795</v>
      </c>
      <c r="C7812" t="s">
        <v>16058</v>
      </c>
      <c r="D7812" s="135">
        <v>3864</v>
      </c>
    </row>
    <row r="7813" spans="1:4" x14ac:dyDescent="0.25">
      <c r="A7813">
        <v>43184</v>
      </c>
      <c r="B7813" t="s">
        <v>29796</v>
      </c>
      <c r="C7813" t="s">
        <v>16058</v>
      </c>
      <c r="D7813" s="135">
        <v>5340.42</v>
      </c>
    </row>
    <row r="7814" spans="1:4" x14ac:dyDescent="0.25">
      <c r="A7814">
        <v>42424</v>
      </c>
      <c r="B7814" t="s">
        <v>29797</v>
      </c>
      <c r="C7814" t="s">
        <v>16058</v>
      </c>
      <c r="D7814" s="135">
        <v>2324.56</v>
      </c>
    </row>
    <row r="7815" spans="1:4" x14ac:dyDescent="0.25">
      <c r="A7815">
        <v>42421</v>
      </c>
      <c r="B7815" t="s">
        <v>29798</v>
      </c>
      <c r="C7815" t="s">
        <v>16058</v>
      </c>
      <c r="D7815" s="135">
        <v>21164.87</v>
      </c>
    </row>
    <row r="7816" spans="1:4" x14ac:dyDescent="0.25">
      <c r="A7816">
        <v>42416</v>
      </c>
      <c r="B7816" t="s">
        <v>29799</v>
      </c>
      <c r="C7816" t="s">
        <v>16058</v>
      </c>
      <c r="D7816" s="135">
        <v>10020.91</v>
      </c>
    </row>
    <row r="7817" spans="1:4" x14ac:dyDescent="0.25">
      <c r="A7817">
        <v>42417</v>
      </c>
      <c r="B7817" t="s">
        <v>29800</v>
      </c>
      <c r="C7817" t="s">
        <v>16058</v>
      </c>
      <c r="D7817" s="135">
        <v>11234.26</v>
      </c>
    </row>
    <row r="7818" spans="1:4" x14ac:dyDescent="0.25">
      <c r="A7818">
        <v>42419</v>
      </c>
      <c r="B7818" t="s">
        <v>29801</v>
      </c>
      <c r="C7818" t="s">
        <v>16058</v>
      </c>
      <c r="D7818" s="135">
        <v>12692.33</v>
      </c>
    </row>
    <row r="7819" spans="1:4" x14ac:dyDescent="0.25">
      <c r="A7819">
        <v>42420</v>
      </c>
      <c r="B7819" t="s">
        <v>29802</v>
      </c>
      <c r="C7819" t="s">
        <v>16058</v>
      </c>
      <c r="D7819" s="135">
        <v>17444.669999999998</v>
      </c>
    </row>
    <row r="7820" spans="1:4" x14ac:dyDescent="0.25">
      <c r="A7820">
        <v>43195</v>
      </c>
      <c r="B7820" t="s">
        <v>29803</v>
      </c>
      <c r="C7820" t="s">
        <v>16058</v>
      </c>
      <c r="D7820" s="135">
        <v>6142.52</v>
      </c>
    </row>
    <row r="7821" spans="1:4" x14ac:dyDescent="0.25">
      <c r="A7821">
        <v>43196</v>
      </c>
      <c r="B7821" t="s">
        <v>29804</v>
      </c>
      <c r="C7821" t="s">
        <v>16058</v>
      </c>
      <c r="D7821" s="135">
        <v>7612.77</v>
      </c>
    </row>
    <row r="7822" spans="1:4" x14ac:dyDescent="0.25">
      <c r="A7822">
        <v>43198</v>
      </c>
      <c r="B7822" t="s">
        <v>29805</v>
      </c>
      <c r="C7822" t="s">
        <v>16058</v>
      </c>
      <c r="D7822" s="135">
        <v>11312.39</v>
      </c>
    </row>
    <row r="7823" spans="1:4" x14ac:dyDescent="0.25">
      <c r="A7823">
        <v>43199</v>
      </c>
      <c r="B7823" t="s">
        <v>29806</v>
      </c>
      <c r="C7823" t="s">
        <v>16058</v>
      </c>
      <c r="D7823" s="135">
        <v>11726.92</v>
      </c>
    </row>
    <row r="7824" spans="1:4" x14ac:dyDescent="0.25">
      <c r="A7824">
        <v>43200</v>
      </c>
      <c r="B7824" t="s">
        <v>29807</v>
      </c>
      <c r="C7824" t="s">
        <v>16058</v>
      </c>
      <c r="D7824" s="135">
        <v>13457.49</v>
      </c>
    </row>
    <row r="7825" spans="1:4" x14ac:dyDescent="0.25">
      <c r="A7825">
        <v>39556</v>
      </c>
      <c r="B7825" t="s">
        <v>29808</v>
      </c>
      <c r="C7825" t="s">
        <v>16058</v>
      </c>
      <c r="D7825" s="135">
        <v>7350.09</v>
      </c>
    </row>
    <row r="7826" spans="1:4" x14ac:dyDescent="0.25">
      <c r="A7826">
        <v>39557</v>
      </c>
      <c r="B7826" t="s">
        <v>29809</v>
      </c>
      <c r="C7826" t="s">
        <v>16058</v>
      </c>
      <c r="D7826" s="135">
        <v>7914.44</v>
      </c>
    </row>
    <row r="7827" spans="1:4" x14ac:dyDescent="0.25">
      <c r="A7827">
        <v>39559</v>
      </c>
      <c r="B7827" t="s">
        <v>29810</v>
      </c>
      <c r="C7827" t="s">
        <v>16058</v>
      </c>
      <c r="D7827" s="135">
        <v>11696.02</v>
      </c>
    </row>
    <row r="7828" spans="1:4" x14ac:dyDescent="0.25">
      <c r="A7828">
        <v>39560</v>
      </c>
      <c r="B7828" t="s">
        <v>29811</v>
      </c>
      <c r="C7828" t="s">
        <v>16058</v>
      </c>
      <c r="D7828" s="135">
        <v>13531.15</v>
      </c>
    </row>
    <row r="7829" spans="1:4" x14ac:dyDescent="0.25">
      <c r="A7829">
        <v>39561</v>
      </c>
      <c r="B7829" t="s">
        <v>29812</v>
      </c>
      <c r="C7829" t="s">
        <v>16058</v>
      </c>
      <c r="D7829" s="135">
        <v>14155.31</v>
      </c>
    </row>
    <row r="7830" spans="1:4" x14ac:dyDescent="0.25">
      <c r="A7830">
        <v>43190</v>
      </c>
      <c r="B7830" t="s">
        <v>29813</v>
      </c>
      <c r="C7830" t="s">
        <v>16058</v>
      </c>
      <c r="D7830" s="135">
        <v>2088.9499999999998</v>
      </c>
    </row>
    <row r="7831" spans="1:4" x14ac:dyDescent="0.25">
      <c r="A7831">
        <v>39555</v>
      </c>
      <c r="B7831" t="s">
        <v>29814</v>
      </c>
      <c r="C7831" t="s">
        <v>16058</v>
      </c>
      <c r="D7831" s="135">
        <v>2259.6999999999998</v>
      </c>
    </row>
    <row r="7832" spans="1:4" x14ac:dyDescent="0.25">
      <c r="A7832">
        <v>43191</v>
      </c>
      <c r="B7832" t="s">
        <v>29815</v>
      </c>
      <c r="C7832" t="s">
        <v>16058</v>
      </c>
      <c r="D7832" s="135">
        <v>3005.72</v>
      </c>
    </row>
    <row r="7833" spans="1:4" x14ac:dyDescent="0.25">
      <c r="A7833">
        <v>39548</v>
      </c>
      <c r="B7833" t="s">
        <v>29816</v>
      </c>
      <c r="C7833" t="s">
        <v>16058</v>
      </c>
      <c r="D7833" s="135">
        <v>3351.84</v>
      </c>
    </row>
    <row r="7834" spans="1:4" x14ac:dyDescent="0.25">
      <c r="A7834">
        <v>43192</v>
      </c>
      <c r="B7834" t="s">
        <v>29817</v>
      </c>
      <c r="C7834" t="s">
        <v>16058</v>
      </c>
      <c r="D7834" s="135">
        <v>3937.22</v>
      </c>
    </row>
    <row r="7835" spans="1:4" x14ac:dyDescent="0.25">
      <c r="A7835">
        <v>39554</v>
      </c>
      <c r="B7835" t="s">
        <v>29818</v>
      </c>
      <c r="C7835" t="s">
        <v>16058</v>
      </c>
      <c r="D7835" s="135">
        <v>4432.3</v>
      </c>
    </row>
    <row r="7836" spans="1:4" x14ac:dyDescent="0.25">
      <c r="A7836">
        <v>43194</v>
      </c>
      <c r="B7836" t="s">
        <v>29819</v>
      </c>
      <c r="C7836" t="s">
        <v>16058</v>
      </c>
      <c r="D7836" s="135">
        <v>1789.54</v>
      </c>
    </row>
    <row r="7837" spans="1:4" x14ac:dyDescent="0.25">
      <c r="A7837">
        <v>39551</v>
      </c>
      <c r="B7837" t="s">
        <v>29820</v>
      </c>
      <c r="C7837" t="s">
        <v>16058</v>
      </c>
      <c r="D7837" s="135">
        <v>1970.47</v>
      </c>
    </row>
    <row r="7838" spans="1:4" x14ac:dyDescent="0.25">
      <c r="A7838">
        <v>43185</v>
      </c>
      <c r="B7838" t="s">
        <v>29821</v>
      </c>
      <c r="C7838" t="s">
        <v>16058</v>
      </c>
      <c r="D7838" s="135">
        <v>5599.74</v>
      </c>
    </row>
    <row r="7839" spans="1:4" x14ac:dyDescent="0.25">
      <c r="A7839">
        <v>43186</v>
      </c>
      <c r="B7839" t="s">
        <v>29822</v>
      </c>
      <c r="C7839" t="s">
        <v>16058</v>
      </c>
      <c r="D7839" s="135">
        <v>5906.59</v>
      </c>
    </row>
    <row r="7840" spans="1:4" x14ac:dyDescent="0.25">
      <c r="A7840">
        <v>43187</v>
      </c>
      <c r="B7840" t="s">
        <v>29823</v>
      </c>
      <c r="C7840" t="s">
        <v>16058</v>
      </c>
      <c r="D7840" s="135">
        <v>7838.1</v>
      </c>
    </row>
    <row r="7841" spans="1:4" x14ac:dyDescent="0.25">
      <c r="A7841">
        <v>43188</v>
      </c>
      <c r="B7841" t="s">
        <v>29824</v>
      </c>
      <c r="C7841" t="s">
        <v>16058</v>
      </c>
      <c r="D7841" s="135">
        <v>9496.9</v>
      </c>
    </row>
    <row r="7842" spans="1:4" x14ac:dyDescent="0.25">
      <c r="A7842">
        <v>43189</v>
      </c>
      <c r="B7842" t="s">
        <v>29825</v>
      </c>
      <c r="C7842" t="s">
        <v>16058</v>
      </c>
      <c r="D7842" s="135">
        <v>10682.43</v>
      </c>
    </row>
    <row r="7843" spans="1:4" x14ac:dyDescent="0.25">
      <c r="A7843">
        <v>39580</v>
      </c>
      <c r="B7843" t="s">
        <v>29826</v>
      </c>
      <c r="C7843" t="s">
        <v>16058</v>
      </c>
      <c r="D7843" s="135">
        <v>84181.95</v>
      </c>
    </row>
    <row r="7844" spans="1:4" x14ac:dyDescent="0.25">
      <c r="A7844">
        <v>39577</v>
      </c>
      <c r="B7844" t="s">
        <v>29827</v>
      </c>
      <c r="C7844" t="s">
        <v>16058</v>
      </c>
      <c r="D7844" s="135">
        <v>26348.77</v>
      </c>
    </row>
    <row r="7845" spans="1:4" x14ac:dyDescent="0.25">
      <c r="A7845">
        <v>39578</v>
      </c>
      <c r="B7845" t="s">
        <v>29828</v>
      </c>
      <c r="C7845" t="s">
        <v>16058</v>
      </c>
      <c r="D7845" s="135">
        <v>34003.61</v>
      </c>
    </row>
    <row r="7846" spans="1:4" x14ac:dyDescent="0.25">
      <c r="A7846">
        <v>39579</v>
      </c>
      <c r="B7846" t="s">
        <v>29829</v>
      </c>
      <c r="C7846" t="s">
        <v>16058</v>
      </c>
      <c r="D7846" s="135">
        <v>49472.59</v>
      </c>
    </row>
    <row r="7847" spans="1:4" x14ac:dyDescent="0.25">
      <c r="A7847">
        <v>39826</v>
      </c>
      <c r="B7847" t="s">
        <v>29830</v>
      </c>
      <c r="C7847" t="s">
        <v>16058</v>
      </c>
      <c r="D7847" s="135">
        <v>6076.13</v>
      </c>
    </row>
    <row r="7848" spans="1:4" x14ac:dyDescent="0.25">
      <c r="A7848">
        <v>10700</v>
      </c>
      <c r="B7848" t="s">
        <v>29831</v>
      </c>
      <c r="C7848" t="s">
        <v>16058</v>
      </c>
      <c r="D7848" s="135">
        <v>24073.87</v>
      </c>
    </row>
    <row r="7849" spans="1:4" x14ac:dyDescent="0.25">
      <c r="A7849">
        <v>346</v>
      </c>
      <c r="B7849" t="s">
        <v>29832</v>
      </c>
      <c r="C7849" t="s">
        <v>1417</v>
      </c>
      <c r="D7849" s="134">
        <v>31.98</v>
      </c>
    </row>
    <row r="7850" spans="1:4" x14ac:dyDescent="0.25">
      <c r="A7850">
        <v>3312</v>
      </c>
      <c r="B7850" t="s">
        <v>29833</v>
      </c>
      <c r="C7850" t="s">
        <v>1417</v>
      </c>
      <c r="D7850" s="134">
        <v>28.32</v>
      </c>
    </row>
    <row r="7851" spans="1:4" x14ac:dyDescent="0.25">
      <c r="A7851">
        <v>339</v>
      </c>
      <c r="B7851" t="s">
        <v>29834</v>
      </c>
      <c r="C7851" t="s">
        <v>1416</v>
      </c>
      <c r="D7851" s="134">
        <v>1.65</v>
      </c>
    </row>
    <row r="7852" spans="1:4" x14ac:dyDescent="0.25">
      <c r="A7852">
        <v>340</v>
      </c>
      <c r="B7852" t="s">
        <v>29835</v>
      </c>
      <c r="C7852" t="s">
        <v>1416</v>
      </c>
      <c r="D7852" s="134">
        <v>1.49</v>
      </c>
    </row>
    <row r="7853" spans="1:4" x14ac:dyDescent="0.25">
      <c r="A7853">
        <v>43130</v>
      </c>
      <c r="B7853" t="s">
        <v>29836</v>
      </c>
      <c r="C7853" t="s">
        <v>1417</v>
      </c>
      <c r="D7853" s="134">
        <v>27</v>
      </c>
    </row>
    <row r="7854" spans="1:4" x14ac:dyDescent="0.25">
      <c r="A7854">
        <v>344</v>
      </c>
      <c r="B7854" t="s">
        <v>29837</v>
      </c>
      <c r="C7854" t="s">
        <v>1417</v>
      </c>
      <c r="D7854" s="134">
        <v>35.49</v>
      </c>
    </row>
    <row r="7855" spans="1:4" x14ac:dyDescent="0.25">
      <c r="A7855">
        <v>345</v>
      </c>
      <c r="B7855" t="s">
        <v>29838</v>
      </c>
      <c r="C7855" t="s">
        <v>1417</v>
      </c>
      <c r="D7855" s="134">
        <v>38.51</v>
      </c>
    </row>
    <row r="7856" spans="1:4" x14ac:dyDescent="0.25">
      <c r="A7856">
        <v>43131</v>
      </c>
      <c r="B7856" t="s">
        <v>29839</v>
      </c>
      <c r="C7856" t="s">
        <v>1417</v>
      </c>
      <c r="D7856" s="134">
        <v>31.36</v>
      </c>
    </row>
    <row r="7857" spans="1:4" x14ac:dyDescent="0.25">
      <c r="A7857">
        <v>3313</v>
      </c>
      <c r="B7857" t="s">
        <v>29840</v>
      </c>
      <c r="C7857" t="s">
        <v>1417</v>
      </c>
      <c r="D7857" s="134">
        <v>36.450000000000003</v>
      </c>
    </row>
    <row r="7858" spans="1:4" x14ac:dyDescent="0.25">
      <c r="A7858">
        <v>43132</v>
      </c>
      <c r="B7858" t="s">
        <v>29841</v>
      </c>
      <c r="C7858" t="s">
        <v>1417</v>
      </c>
      <c r="D7858" s="134">
        <v>27</v>
      </c>
    </row>
    <row r="7859" spans="1:4" x14ac:dyDescent="0.25">
      <c r="A7859">
        <v>366</v>
      </c>
      <c r="B7859" t="s">
        <v>29842</v>
      </c>
      <c r="C7859" t="s">
        <v>1414</v>
      </c>
      <c r="D7859" s="134">
        <v>97.5</v>
      </c>
    </row>
    <row r="7860" spans="1:4" x14ac:dyDescent="0.25">
      <c r="A7860">
        <v>367</v>
      </c>
      <c r="B7860" t="s">
        <v>29843</v>
      </c>
      <c r="C7860" t="s">
        <v>1414</v>
      </c>
      <c r="D7860" s="134">
        <v>98.77</v>
      </c>
    </row>
    <row r="7861" spans="1:4" x14ac:dyDescent="0.25">
      <c r="A7861">
        <v>370</v>
      </c>
      <c r="B7861" t="s">
        <v>29844</v>
      </c>
      <c r="C7861" t="s">
        <v>1414</v>
      </c>
      <c r="D7861" s="134">
        <v>97.5</v>
      </c>
    </row>
    <row r="7862" spans="1:4" x14ac:dyDescent="0.25">
      <c r="A7862">
        <v>368</v>
      </c>
      <c r="B7862" t="s">
        <v>29845</v>
      </c>
      <c r="C7862" t="s">
        <v>1414</v>
      </c>
      <c r="D7862" s="134">
        <v>48.75</v>
      </c>
    </row>
    <row r="7863" spans="1:4" x14ac:dyDescent="0.25">
      <c r="A7863">
        <v>11075</v>
      </c>
      <c r="B7863" t="s">
        <v>29846</v>
      </c>
      <c r="C7863" t="s">
        <v>1414</v>
      </c>
      <c r="D7863" s="135">
        <v>1118.99</v>
      </c>
    </row>
    <row r="7864" spans="1:4" x14ac:dyDescent="0.25">
      <c r="A7864">
        <v>1381</v>
      </c>
      <c r="B7864" t="s">
        <v>29847</v>
      </c>
      <c r="C7864" t="s">
        <v>1417</v>
      </c>
      <c r="D7864" s="134">
        <v>0.66</v>
      </c>
    </row>
    <row r="7865" spans="1:4" x14ac:dyDescent="0.25">
      <c r="A7865">
        <v>34353</v>
      </c>
      <c r="B7865" t="s">
        <v>29848</v>
      </c>
      <c r="C7865" t="s">
        <v>1417</v>
      </c>
      <c r="D7865" s="134">
        <v>1.22</v>
      </c>
    </row>
    <row r="7866" spans="1:4" x14ac:dyDescent="0.25">
      <c r="A7866">
        <v>37595</v>
      </c>
      <c r="B7866" t="s">
        <v>29849</v>
      </c>
      <c r="C7866" t="s">
        <v>1417</v>
      </c>
      <c r="D7866" s="134">
        <v>2.0299999999999998</v>
      </c>
    </row>
    <row r="7867" spans="1:4" x14ac:dyDescent="0.25">
      <c r="A7867">
        <v>37596</v>
      </c>
      <c r="B7867" t="s">
        <v>29850</v>
      </c>
      <c r="C7867" t="s">
        <v>1417</v>
      </c>
      <c r="D7867" s="134">
        <v>2.3199999999999998</v>
      </c>
    </row>
    <row r="7868" spans="1:4" x14ac:dyDescent="0.25">
      <c r="A7868">
        <v>371</v>
      </c>
      <c r="B7868" t="s">
        <v>29851</v>
      </c>
      <c r="C7868" t="s">
        <v>1417</v>
      </c>
      <c r="D7868" s="134">
        <v>0.72</v>
      </c>
    </row>
    <row r="7869" spans="1:4" x14ac:dyDescent="0.25">
      <c r="A7869">
        <v>37553</v>
      </c>
      <c r="B7869" t="s">
        <v>29852</v>
      </c>
      <c r="C7869" t="s">
        <v>1417</v>
      </c>
      <c r="D7869" s="134">
        <v>1.34</v>
      </c>
    </row>
    <row r="7870" spans="1:4" x14ac:dyDescent="0.25">
      <c r="A7870">
        <v>37552</v>
      </c>
      <c r="B7870" t="s">
        <v>29853</v>
      </c>
      <c r="C7870" t="s">
        <v>1417</v>
      </c>
      <c r="D7870" s="134">
        <v>2.16</v>
      </c>
    </row>
    <row r="7871" spans="1:4" x14ac:dyDescent="0.25">
      <c r="A7871">
        <v>36880</v>
      </c>
      <c r="B7871" t="s">
        <v>29854</v>
      </c>
      <c r="C7871" t="s">
        <v>1417</v>
      </c>
      <c r="D7871" s="134">
        <v>2.2000000000000002</v>
      </c>
    </row>
    <row r="7872" spans="1:4" x14ac:dyDescent="0.25">
      <c r="A7872">
        <v>34355</v>
      </c>
      <c r="B7872" t="s">
        <v>29855</v>
      </c>
      <c r="C7872" t="s">
        <v>1417</v>
      </c>
      <c r="D7872" s="134">
        <v>1.89</v>
      </c>
    </row>
    <row r="7873" spans="1:4" x14ac:dyDescent="0.25">
      <c r="A7873">
        <v>130</v>
      </c>
      <c r="B7873" t="s">
        <v>29856</v>
      </c>
      <c r="C7873" t="s">
        <v>1417</v>
      </c>
      <c r="D7873" s="134">
        <v>3.91</v>
      </c>
    </row>
    <row r="7874" spans="1:4" x14ac:dyDescent="0.25">
      <c r="A7874">
        <v>135</v>
      </c>
      <c r="B7874" t="s">
        <v>29857</v>
      </c>
      <c r="C7874" t="s">
        <v>1417</v>
      </c>
      <c r="D7874" s="134">
        <v>3.14</v>
      </c>
    </row>
    <row r="7875" spans="1:4" x14ac:dyDescent="0.25">
      <c r="A7875">
        <v>36886</v>
      </c>
      <c r="B7875" t="s">
        <v>29858</v>
      </c>
      <c r="C7875" t="s">
        <v>1417</v>
      </c>
      <c r="D7875" s="134">
        <v>0.68</v>
      </c>
    </row>
    <row r="7876" spans="1:4" x14ac:dyDescent="0.25">
      <c r="A7876">
        <v>38546</v>
      </c>
      <c r="B7876" t="s">
        <v>29859</v>
      </c>
      <c r="C7876" t="s">
        <v>1414</v>
      </c>
      <c r="D7876" s="134">
        <v>600.13</v>
      </c>
    </row>
    <row r="7877" spans="1:4" x14ac:dyDescent="0.25">
      <c r="A7877">
        <v>34549</v>
      </c>
      <c r="B7877" t="s">
        <v>29860</v>
      </c>
      <c r="C7877" t="s">
        <v>1414</v>
      </c>
      <c r="D7877" s="134">
        <v>730.33</v>
      </c>
    </row>
    <row r="7878" spans="1:4" x14ac:dyDescent="0.25">
      <c r="A7878">
        <v>6081</v>
      </c>
      <c r="B7878" t="s">
        <v>29861</v>
      </c>
      <c r="C7878" t="s">
        <v>1414</v>
      </c>
      <c r="D7878" s="134">
        <v>51.12</v>
      </c>
    </row>
    <row r="7879" spans="1:4" x14ac:dyDescent="0.25">
      <c r="A7879">
        <v>6077</v>
      </c>
      <c r="B7879" t="s">
        <v>29862</v>
      </c>
      <c r="C7879" t="s">
        <v>1414</v>
      </c>
      <c r="D7879" s="134">
        <v>36.51</v>
      </c>
    </row>
    <row r="7880" spans="1:4" x14ac:dyDescent="0.25">
      <c r="A7880">
        <v>6079</v>
      </c>
      <c r="B7880" t="s">
        <v>29863</v>
      </c>
      <c r="C7880" t="s">
        <v>1414</v>
      </c>
      <c r="D7880" s="134">
        <v>36.51</v>
      </c>
    </row>
    <row r="7881" spans="1:4" x14ac:dyDescent="0.25">
      <c r="A7881">
        <v>1091</v>
      </c>
      <c r="B7881" t="s">
        <v>29864</v>
      </c>
      <c r="C7881" t="s">
        <v>16058</v>
      </c>
      <c r="D7881" s="134">
        <v>25.12</v>
      </c>
    </row>
    <row r="7882" spans="1:4" x14ac:dyDescent="0.25">
      <c r="A7882">
        <v>1094</v>
      </c>
      <c r="B7882" t="s">
        <v>29865</v>
      </c>
      <c r="C7882" t="s">
        <v>16058</v>
      </c>
      <c r="D7882" s="134">
        <v>17.57</v>
      </c>
    </row>
    <row r="7883" spans="1:4" x14ac:dyDescent="0.25">
      <c r="A7883">
        <v>1095</v>
      </c>
      <c r="B7883" t="s">
        <v>29866</v>
      </c>
      <c r="C7883" t="s">
        <v>16058</v>
      </c>
      <c r="D7883" s="134">
        <v>37.35</v>
      </c>
    </row>
    <row r="7884" spans="1:4" x14ac:dyDescent="0.25">
      <c r="A7884">
        <v>1092</v>
      </c>
      <c r="B7884" t="s">
        <v>29867</v>
      </c>
      <c r="C7884" t="s">
        <v>16058</v>
      </c>
      <c r="D7884" s="134">
        <v>28.9</v>
      </c>
    </row>
    <row r="7885" spans="1:4" x14ac:dyDescent="0.25">
      <c r="A7885">
        <v>1093</v>
      </c>
      <c r="B7885" t="s">
        <v>29868</v>
      </c>
      <c r="C7885" t="s">
        <v>16058</v>
      </c>
      <c r="D7885" s="134">
        <v>67.489999999999995</v>
      </c>
    </row>
    <row r="7886" spans="1:4" x14ac:dyDescent="0.25">
      <c r="A7886">
        <v>1090</v>
      </c>
      <c r="B7886" t="s">
        <v>29869</v>
      </c>
      <c r="C7886" t="s">
        <v>16058</v>
      </c>
      <c r="D7886" s="134">
        <v>48.32</v>
      </c>
    </row>
    <row r="7887" spans="1:4" x14ac:dyDescent="0.25">
      <c r="A7887">
        <v>1096</v>
      </c>
      <c r="B7887" t="s">
        <v>29870</v>
      </c>
      <c r="C7887" t="s">
        <v>16058</v>
      </c>
      <c r="D7887" s="134">
        <v>86.96</v>
      </c>
    </row>
    <row r="7888" spans="1:4" x14ac:dyDescent="0.25">
      <c r="A7888">
        <v>1097</v>
      </c>
      <c r="B7888" t="s">
        <v>29871</v>
      </c>
      <c r="C7888" t="s">
        <v>16058</v>
      </c>
      <c r="D7888" s="134">
        <v>73.819999999999993</v>
      </c>
    </row>
    <row r="7889" spans="1:4" x14ac:dyDescent="0.25">
      <c r="A7889">
        <v>378</v>
      </c>
      <c r="B7889" t="s">
        <v>29872</v>
      </c>
      <c r="C7889" t="s">
        <v>1413</v>
      </c>
      <c r="D7889" s="134">
        <v>20.59</v>
      </c>
    </row>
    <row r="7890" spans="1:4" x14ac:dyDescent="0.25">
      <c r="A7890">
        <v>40911</v>
      </c>
      <c r="B7890" t="s">
        <v>29873</v>
      </c>
      <c r="C7890" t="s">
        <v>3486</v>
      </c>
      <c r="D7890" s="135">
        <v>3639.7</v>
      </c>
    </row>
    <row r="7891" spans="1:4" x14ac:dyDescent="0.25">
      <c r="A7891">
        <v>33939</v>
      </c>
      <c r="B7891" t="s">
        <v>29874</v>
      </c>
      <c r="C7891" t="s">
        <v>1413</v>
      </c>
      <c r="D7891" s="134">
        <v>103.19</v>
      </c>
    </row>
    <row r="7892" spans="1:4" x14ac:dyDescent="0.25">
      <c r="A7892">
        <v>40815</v>
      </c>
      <c r="B7892" t="s">
        <v>29875</v>
      </c>
      <c r="C7892" t="s">
        <v>3486</v>
      </c>
      <c r="D7892" s="135">
        <v>18238.48</v>
      </c>
    </row>
    <row r="7893" spans="1:4" x14ac:dyDescent="0.25">
      <c r="A7893">
        <v>33952</v>
      </c>
      <c r="B7893" t="s">
        <v>29876</v>
      </c>
      <c r="C7893" t="s">
        <v>1413</v>
      </c>
      <c r="D7893" s="134">
        <v>108.87</v>
      </c>
    </row>
    <row r="7894" spans="1:4" x14ac:dyDescent="0.25">
      <c r="A7894">
        <v>40816</v>
      </c>
      <c r="B7894" t="s">
        <v>29877</v>
      </c>
      <c r="C7894" t="s">
        <v>3486</v>
      </c>
      <c r="D7894" s="135">
        <v>19242.2</v>
      </c>
    </row>
    <row r="7895" spans="1:4" x14ac:dyDescent="0.25">
      <c r="A7895">
        <v>33953</v>
      </c>
      <c r="B7895" t="s">
        <v>29878</v>
      </c>
      <c r="C7895" t="s">
        <v>1413</v>
      </c>
      <c r="D7895" s="134">
        <v>112.32</v>
      </c>
    </row>
    <row r="7896" spans="1:4" x14ac:dyDescent="0.25">
      <c r="A7896">
        <v>40817</v>
      </c>
      <c r="B7896" t="s">
        <v>29879</v>
      </c>
      <c r="C7896" t="s">
        <v>3486</v>
      </c>
      <c r="D7896" s="135">
        <v>19850.16</v>
      </c>
    </row>
    <row r="7897" spans="1:4" x14ac:dyDescent="0.25">
      <c r="A7897">
        <v>13348</v>
      </c>
      <c r="B7897" t="s">
        <v>29880</v>
      </c>
      <c r="C7897" t="s">
        <v>16058</v>
      </c>
      <c r="D7897" s="134">
        <v>1.79</v>
      </c>
    </row>
    <row r="7898" spans="1:4" x14ac:dyDescent="0.25">
      <c r="A7898">
        <v>39211</v>
      </c>
      <c r="B7898" t="s">
        <v>29881</v>
      </c>
      <c r="C7898" t="s">
        <v>16058</v>
      </c>
      <c r="D7898" s="134">
        <v>1.96</v>
      </c>
    </row>
    <row r="7899" spans="1:4" x14ac:dyDescent="0.25">
      <c r="A7899">
        <v>39212</v>
      </c>
      <c r="B7899" t="s">
        <v>29882</v>
      </c>
      <c r="C7899" t="s">
        <v>16058</v>
      </c>
      <c r="D7899" s="134">
        <v>2.19</v>
      </c>
    </row>
    <row r="7900" spans="1:4" x14ac:dyDescent="0.25">
      <c r="A7900">
        <v>39208</v>
      </c>
      <c r="B7900" t="s">
        <v>29883</v>
      </c>
      <c r="C7900" t="s">
        <v>16058</v>
      </c>
      <c r="D7900" s="134">
        <v>0.6</v>
      </c>
    </row>
    <row r="7901" spans="1:4" x14ac:dyDescent="0.25">
      <c r="A7901">
        <v>39210</v>
      </c>
      <c r="B7901" t="s">
        <v>29884</v>
      </c>
      <c r="C7901" t="s">
        <v>16058</v>
      </c>
      <c r="D7901" s="134">
        <v>1.1000000000000001</v>
      </c>
    </row>
    <row r="7902" spans="1:4" x14ac:dyDescent="0.25">
      <c r="A7902">
        <v>39214</v>
      </c>
      <c r="B7902" t="s">
        <v>29885</v>
      </c>
      <c r="C7902" t="s">
        <v>16058</v>
      </c>
      <c r="D7902" s="134">
        <v>4.05</v>
      </c>
    </row>
    <row r="7903" spans="1:4" x14ac:dyDescent="0.25">
      <c r="A7903">
        <v>39213</v>
      </c>
      <c r="B7903" t="s">
        <v>29886</v>
      </c>
      <c r="C7903" t="s">
        <v>16058</v>
      </c>
      <c r="D7903" s="134">
        <v>2.86</v>
      </c>
    </row>
    <row r="7904" spans="1:4" x14ac:dyDescent="0.25">
      <c r="A7904">
        <v>39209</v>
      </c>
      <c r="B7904" t="s">
        <v>29887</v>
      </c>
      <c r="C7904" t="s">
        <v>16058</v>
      </c>
      <c r="D7904" s="134">
        <v>0.71</v>
      </c>
    </row>
    <row r="7905" spans="1:4" x14ac:dyDescent="0.25">
      <c r="A7905">
        <v>39207</v>
      </c>
      <c r="B7905" t="s">
        <v>29888</v>
      </c>
      <c r="C7905" t="s">
        <v>16058</v>
      </c>
      <c r="D7905" s="134">
        <v>1.1000000000000001</v>
      </c>
    </row>
    <row r="7906" spans="1:4" x14ac:dyDescent="0.25">
      <c r="A7906">
        <v>39215</v>
      </c>
      <c r="B7906" t="s">
        <v>29889</v>
      </c>
      <c r="C7906" t="s">
        <v>16058</v>
      </c>
      <c r="D7906" s="134">
        <v>7.39</v>
      </c>
    </row>
    <row r="7907" spans="1:4" x14ac:dyDescent="0.25">
      <c r="A7907">
        <v>39216</v>
      </c>
      <c r="B7907" t="s">
        <v>29890</v>
      </c>
      <c r="C7907" t="s">
        <v>16058</v>
      </c>
      <c r="D7907" s="134">
        <v>10.31</v>
      </c>
    </row>
    <row r="7908" spans="1:4" x14ac:dyDescent="0.25">
      <c r="A7908">
        <v>11267</v>
      </c>
      <c r="B7908" t="s">
        <v>29891</v>
      </c>
      <c r="C7908" t="s">
        <v>16058</v>
      </c>
      <c r="D7908" s="134">
        <v>1.56</v>
      </c>
    </row>
    <row r="7909" spans="1:4" x14ac:dyDescent="0.25">
      <c r="A7909">
        <v>379</v>
      </c>
      <c r="B7909" t="s">
        <v>29892</v>
      </c>
      <c r="C7909" t="s">
        <v>16058</v>
      </c>
      <c r="D7909" s="134">
        <v>1.57</v>
      </c>
    </row>
    <row r="7910" spans="1:4" x14ac:dyDescent="0.25">
      <c r="A7910">
        <v>510</v>
      </c>
      <c r="B7910" t="s">
        <v>29893</v>
      </c>
      <c r="C7910" t="s">
        <v>1417</v>
      </c>
      <c r="D7910" s="134">
        <v>13.49</v>
      </c>
    </row>
    <row r="7911" spans="1:4" x14ac:dyDescent="0.25">
      <c r="A7911">
        <v>516</v>
      </c>
      <c r="B7911" t="s">
        <v>29894</v>
      </c>
      <c r="C7911" t="s">
        <v>1417</v>
      </c>
      <c r="D7911" s="134">
        <v>15.98</v>
      </c>
    </row>
    <row r="7912" spans="1:4" x14ac:dyDescent="0.25">
      <c r="A7912">
        <v>509</v>
      </c>
      <c r="B7912" t="s">
        <v>29895</v>
      </c>
      <c r="C7912" t="s">
        <v>1417</v>
      </c>
      <c r="D7912" s="134">
        <v>17.940000000000001</v>
      </c>
    </row>
    <row r="7913" spans="1:4" x14ac:dyDescent="0.25">
      <c r="A7913">
        <v>40331</v>
      </c>
      <c r="B7913" t="s">
        <v>29896</v>
      </c>
      <c r="C7913" t="s">
        <v>1413</v>
      </c>
      <c r="D7913" s="134">
        <v>16.600000000000001</v>
      </c>
    </row>
    <row r="7914" spans="1:4" x14ac:dyDescent="0.25">
      <c r="A7914">
        <v>40930</v>
      </c>
      <c r="B7914" t="s">
        <v>29897</v>
      </c>
      <c r="C7914" t="s">
        <v>3486</v>
      </c>
      <c r="D7914" s="135">
        <v>2936.25</v>
      </c>
    </row>
    <row r="7915" spans="1:4" x14ac:dyDescent="0.25">
      <c r="A7915">
        <v>11761</v>
      </c>
      <c r="B7915" t="s">
        <v>29898</v>
      </c>
      <c r="C7915" t="s">
        <v>16058</v>
      </c>
      <c r="D7915" s="134">
        <v>88.84</v>
      </c>
    </row>
    <row r="7916" spans="1:4" x14ac:dyDescent="0.25">
      <c r="A7916">
        <v>377</v>
      </c>
      <c r="B7916" t="s">
        <v>29899</v>
      </c>
      <c r="C7916" t="s">
        <v>16058</v>
      </c>
      <c r="D7916" s="134">
        <v>41.75</v>
      </c>
    </row>
    <row r="7917" spans="1:4" x14ac:dyDescent="0.25">
      <c r="A7917">
        <v>7588</v>
      </c>
      <c r="B7917" t="s">
        <v>29900</v>
      </c>
      <c r="C7917" t="s">
        <v>16058</v>
      </c>
      <c r="D7917" s="134">
        <v>56.65</v>
      </c>
    </row>
    <row r="7918" spans="1:4" x14ac:dyDescent="0.25">
      <c r="A7918">
        <v>34392</v>
      </c>
      <c r="B7918" t="s">
        <v>29901</v>
      </c>
      <c r="C7918" t="s">
        <v>1413</v>
      </c>
      <c r="D7918" s="134">
        <v>18.170000000000002</v>
      </c>
    </row>
    <row r="7919" spans="1:4" x14ac:dyDescent="0.25">
      <c r="A7919">
        <v>40908</v>
      </c>
      <c r="B7919" t="s">
        <v>29902</v>
      </c>
      <c r="C7919" t="s">
        <v>3486</v>
      </c>
      <c r="D7919" s="135">
        <v>3211.5</v>
      </c>
    </row>
    <row r="7920" spans="1:4" x14ac:dyDescent="0.25">
      <c r="A7920">
        <v>34551</v>
      </c>
      <c r="B7920" t="s">
        <v>29903</v>
      </c>
      <c r="C7920" t="s">
        <v>1413</v>
      </c>
      <c r="D7920" s="134">
        <v>13.87</v>
      </c>
    </row>
    <row r="7921" spans="1:4" x14ac:dyDescent="0.25">
      <c r="A7921">
        <v>41078</v>
      </c>
      <c r="B7921" t="s">
        <v>29904</v>
      </c>
      <c r="C7921" t="s">
        <v>3486</v>
      </c>
      <c r="D7921" s="135">
        <v>2451.59</v>
      </c>
    </row>
    <row r="7922" spans="1:4" x14ac:dyDescent="0.25">
      <c r="A7922">
        <v>246</v>
      </c>
      <c r="B7922" t="s">
        <v>29905</v>
      </c>
      <c r="C7922" t="s">
        <v>1413</v>
      </c>
      <c r="D7922" s="134">
        <v>15.81</v>
      </c>
    </row>
    <row r="7923" spans="1:4" x14ac:dyDescent="0.25">
      <c r="A7923">
        <v>40927</v>
      </c>
      <c r="B7923" t="s">
        <v>29906</v>
      </c>
      <c r="C7923" t="s">
        <v>3486</v>
      </c>
      <c r="D7923" s="135">
        <v>2794.59</v>
      </c>
    </row>
    <row r="7924" spans="1:4" x14ac:dyDescent="0.25">
      <c r="A7924">
        <v>2350</v>
      </c>
      <c r="B7924" t="s">
        <v>29907</v>
      </c>
      <c r="C7924" t="s">
        <v>1413</v>
      </c>
      <c r="D7924" s="134">
        <v>19.86</v>
      </c>
    </row>
    <row r="7925" spans="1:4" x14ac:dyDescent="0.25">
      <c r="A7925">
        <v>40812</v>
      </c>
      <c r="B7925" t="s">
        <v>29908</v>
      </c>
      <c r="C7925" t="s">
        <v>3486</v>
      </c>
      <c r="D7925" s="135">
        <v>3511.39</v>
      </c>
    </row>
    <row r="7926" spans="1:4" x14ac:dyDescent="0.25">
      <c r="A7926">
        <v>245</v>
      </c>
      <c r="B7926" t="s">
        <v>29909</v>
      </c>
      <c r="C7926" t="s">
        <v>1413</v>
      </c>
      <c r="D7926" s="134">
        <v>30.91</v>
      </c>
    </row>
    <row r="7927" spans="1:4" x14ac:dyDescent="0.25">
      <c r="A7927">
        <v>41090</v>
      </c>
      <c r="B7927" t="s">
        <v>29910</v>
      </c>
      <c r="C7927" t="s">
        <v>3486</v>
      </c>
      <c r="D7927" s="135">
        <v>5463.84</v>
      </c>
    </row>
    <row r="7928" spans="1:4" x14ac:dyDescent="0.25">
      <c r="A7928">
        <v>251</v>
      </c>
      <c r="B7928" t="s">
        <v>29911</v>
      </c>
      <c r="C7928" t="s">
        <v>1413</v>
      </c>
      <c r="D7928" s="134">
        <v>15.81</v>
      </c>
    </row>
    <row r="7929" spans="1:4" x14ac:dyDescent="0.25">
      <c r="A7929">
        <v>40975</v>
      </c>
      <c r="B7929" t="s">
        <v>29912</v>
      </c>
      <c r="C7929" t="s">
        <v>3486</v>
      </c>
      <c r="D7929" s="135">
        <v>2794.59</v>
      </c>
    </row>
    <row r="7930" spans="1:4" x14ac:dyDescent="0.25">
      <c r="A7930">
        <v>6127</v>
      </c>
      <c r="B7930" t="s">
        <v>29913</v>
      </c>
      <c r="C7930" t="s">
        <v>1413</v>
      </c>
      <c r="D7930" s="134">
        <v>15.81</v>
      </c>
    </row>
    <row r="7931" spans="1:4" x14ac:dyDescent="0.25">
      <c r="A7931">
        <v>41072</v>
      </c>
      <c r="B7931" t="s">
        <v>29914</v>
      </c>
      <c r="C7931" t="s">
        <v>3486</v>
      </c>
      <c r="D7931" s="135">
        <v>2794.59</v>
      </c>
    </row>
    <row r="7932" spans="1:4" x14ac:dyDescent="0.25">
      <c r="A7932">
        <v>6121</v>
      </c>
      <c r="B7932" t="s">
        <v>29915</v>
      </c>
      <c r="C7932" t="s">
        <v>1413</v>
      </c>
      <c r="D7932" s="134">
        <v>14.03</v>
      </c>
    </row>
    <row r="7933" spans="1:4" x14ac:dyDescent="0.25">
      <c r="A7933">
        <v>41071</v>
      </c>
      <c r="B7933" t="s">
        <v>29916</v>
      </c>
      <c r="C7933" t="s">
        <v>3486</v>
      </c>
      <c r="D7933" s="135">
        <v>2483.37</v>
      </c>
    </row>
    <row r="7934" spans="1:4" x14ac:dyDescent="0.25">
      <c r="A7934">
        <v>244</v>
      </c>
      <c r="B7934" t="s">
        <v>29917</v>
      </c>
      <c r="C7934" t="s">
        <v>1413</v>
      </c>
      <c r="D7934" s="134">
        <v>18.23</v>
      </c>
    </row>
    <row r="7935" spans="1:4" x14ac:dyDescent="0.25">
      <c r="A7935">
        <v>41093</v>
      </c>
      <c r="B7935" t="s">
        <v>29918</v>
      </c>
      <c r="C7935" t="s">
        <v>3486</v>
      </c>
      <c r="D7935" s="135">
        <v>3224.43</v>
      </c>
    </row>
    <row r="7936" spans="1:4" x14ac:dyDescent="0.25">
      <c r="A7936">
        <v>532</v>
      </c>
      <c r="B7936" t="s">
        <v>29919</v>
      </c>
      <c r="C7936" t="s">
        <v>1413</v>
      </c>
      <c r="D7936" s="134">
        <v>31.43</v>
      </c>
    </row>
    <row r="7937" spans="1:4" x14ac:dyDescent="0.25">
      <c r="A7937">
        <v>40931</v>
      </c>
      <c r="B7937" t="s">
        <v>29920</v>
      </c>
      <c r="C7937" t="s">
        <v>3486</v>
      </c>
      <c r="D7937" s="135">
        <v>5558.16</v>
      </c>
    </row>
    <row r="7938" spans="1:4" x14ac:dyDescent="0.25">
      <c r="A7938">
        <v>36150</v>
      </c>
      <c r="B7938" t="s">
        <v>29921</v>
      </c>
      <c r="C7938" t="s">
        <v>16058</v>
      </c>
      <c r="D7938" s="134">
        <v>39.94</v>
      </c>
    </row>
    <row r="7939" spans="1:4" x14ac:dyDescent="0.25">
      <c r="A7939">
        <v>4760</v>
      </c>
      <c r="B7939" t="s">
        <v>29922</v>
      </c>
      <c r="C7939" t="s">
        <v>1413</v>
      </c>
      <c r="D7939" s="134">
        <v>22.33</v>
      </c>
    </row>
    <row r="7940" spans="1:4" x14ac:dyDescent="0.25">
      <c r="A7940">
        <v>41069</v>
      </c>
      <c r="B7940" t="s">
        <v>29923</v>
      </c>
      <c r="C7940" t="s">
        <v>3486</v>
      </c>
      <c r="D7940" s="135">
        <v>3946.72</v>
      </c>
    </row>
    <row r="7941" spans="1:4" x14ac:dyDescent="0.25">
      <c r="A7941">
        <v>10422</v>
      </c>
      <c r="B7941" t="s">
        <v>29924</v>
      </c>
      <c r="C7941" t="s">
        <v>16058</v>
      </c>
      <c r="D7941" s="134">
        <v>372.87</v>
      </c>
    </row>
    <row r="7942" spans="1:4" x14ac:dyDescent="0.25">
      <c r="A7942">
        <v>44019</v>
      </c>
      <c r="B7942" t="s">
        <v>29925</v>
      </c>
      <c r="C7942" t="s">
        <v>16058</v>
      </c>
      <c r="D7942" s="134">
        <v>516.14</v>
      </c>
    </row>
    <row r="7943" spans="1:4" x14ac:dyDescent="0.25">
      <c r="A7943">
        <v>36520</v>
      </c>
      <c r="B7943" t="s">
        <v>29926</v>
      </c>
      <c r="C7943" t="s">
        <v>16058</v>
      </c>
      <c r="D7943" s="134">
        <v>627.57000000000005</v>
      </c>
    </row>
    <row r="7944" spans="1:4" x14ac:dyDescent="0.25">
      <c r="A7944">
        <v>42319</v>
      </c>
      <c r="B7944" t="s">
        <v>29927</v>
      </c>
      <c r="C7944" t="s">
        <v>16058</v>
      </c>
      <c r="D7944" s="134">
        <v>562.33000000000004</v>
      </c>
    </row>
    <row r="7945" spans="1:4" x14ac:dyDescent="0.25">
      <c r="A7945">
        <v>10420</v>
      </c>
      <c r="B7945" t="s">
        <v>29928</v>
      </c>
      <c r="C7945" t="s">
        <v>16058</v>
      </c>
      <c r="D7945" s="134">
        <v>199.48</v>
      </c>
    </row>
    <row r="7946" spans="1:4" x14ac:dyDescent="0.25">
      <c r="A7946">
        <v>10421</v>
      </c>
      <c r="B7946" t="s">
        <v>29929</v>
      </c>
      <c r="C7946" t="s">
        <v>16058</v>
      </c>
      <c r="D7946" s="134">
        <v>219.2</v>
      </c>
    </row>
    <row r="7947" spans="1:4" x14ac:dyDescent="0.25">
      <c r="A7947">
        <v>11786</v>
      </c>
      <c r="B7947" t="s">
        <v>29930</v>
      </c>
      <c r="C7947" t="s">
        <v>16058</v>
      </c>
      <c r="D7947" s="134">
        <v>442</v>
      </c>
    </row>
    <row r="7948" spans="1:4" x14ac:dyDescent="0.25">
      <c r="A7948">
        <v>10</v>
      </c>
      <c r="B7948" t="s">
        <v>29931</v>
      </c>
      <c r="C7948" t="s">
        <v>16058</v>
      </c>
      <c r="D7948" s="134">
        <v>14</v>
      </c>
    </row>
    <row r="7949" spans="1:4" x14ac:dyDescent="0.25">
      <c r="A7949">
        <v>4815</v>
      </c>
      <c r="B7949" t="s">
        <v>29932</v>
      </c>
      <c r="C7949" t="s">
        <v>16058</v>
      </c>
      <c r="D7949" s="134">
        <v>5.64</v>
      </c>
    </row>
    <row r="7950" spans="1:4" x14ac:dyDescent="0.25">
      <c r="A7950">
        <v>541</v>
      </c>
      <c r="B7950" t="s">
        <v>29933</v>
      </c>
      <c r="C7950" t="s">
        <v>16058</v>
      </c>
      <c r="D7950" s="134">
        <v>160.44999999999999</v>
      </c>
    </row>
    <row r="7951" spans="1:4" x14ac:dyDescent="0.25">
      <c r="A7951">
        <v>542</v>
      </c>
      <c r="B7951" t="s">
        <v>29934</v>
      </c>
      <c r="C7951" t="s">
        <v>16058</v>
      </c>
      <c r="D7951" s="134">
        <v>201.12</v>
      </c>
    </row>
    <row r="7952" spans="1:4" x14ac:dyDescent="0.25">
      <c r="A7952">
        <v>540</v>
      </c>
      <c r="B7952" t="s">
        <v>29935</v>
      </c>
      <c r="C7952" t="s">
        <v>16058</v>
      </c>
      <c r="D7952" s="134">
        <v>453.23</v>
      </c>
    </row>
    <row r="7953" spans="1:4" x14ac:dyDescent="0.25">
      <c r="A7953">
        <v>38364</v>
      </c>
      <c r="B7953" t="s">
        <v>29936</v>
      </c>
      <c r="C7953" t="s">
        <v>16058</v>
      </c>
      <c r="D7953" s="134">
        <v>633.01</v>
      </c>
    </row>
    <row r="7954" spans="1:4" x14ac:dyDescent="0.25">
      <c r="A7954">
        <v>11692</v>
      </c>
      <c r="B7954" t="s">
        <v>29937</v>
      </c>
      <c r="C7954" t="s">
        <v>1415</v>
      </c>
      <c r="D7954" s="134">
        <v>366.25</v>
      </c>
    </row>
    <row r="7955" spans="1:4" x14ac:dyDescent="0.25">
      <c r="A7955">
        <v>1746</v>
      </c>
      <c r="B7955" t="s">
        <v>29938</v>
      </c>
      <c r="C7955" t="s">
        <v>16058</v>
      </c>
      <c r="D7955" s="134">
        <v>240.95</v>
      </c>
    </row>
    <row r="7956" spans="1:4" x14ac:dyDescent="0.25">
      <c r="A7956">
        <v>1748</v>
      </c>
      <c r="B7956" t="s">
        <v>29939</v>
      </c>
      <c r="C7956" t="s">
        <v>16058</v>
      </c>
      <c r="D7956" s="134">
        <v>320.39999999999998</v>
      </c>
    </row>
    <row r="7957" spans="1:4" x14ac:dyDescent="0.25">
      <c r="A7957">
        <v>1749</v>
      </c>
      <c r="B7957" t="s">
        <v>29940</v>
      </c>
      <c r="C7957" t="s">
        <v>16058</v>
      </c>
      <c r="D7957" s="134">
        <v>464.21</v>
      </c>
    </row>
    <row r="7958" spans="1:4" x14ac:dyDescent="0.25">
      <c r="A7958">
        <v>37412</v>
      </c>
      <c r="B7958" t="s">
        <v>29941</v>
      </c>
      <c r="C7958" t="s">
        <v>16058</v>
      </c>
      <c r="D7958" s="134">
        <v>235.53</v>
      </c>
    </row>
    <row r="7959" spans="1:4" x14ac:dyDescent="0.25">
      <c r="A7959">
        <v>1745</v>
      </c>
      <c r="B7959" t="s">
        <v>29942</v>
      </c>
      <c r="C7959" t="s">
        <v>16058</v>
      </c>
      <c r="D7959" s="134">
        <v>280.07</v>
      </c>
    </row>
    <row r="7960" spans="1:4" x14ac:dyDescent="0.25">
      <c r="A7960">
        <v>1750</v>
      </c>
      <c r="B7960" t="s">
        <v>29943</v>
      </c>
      <c r="C7960" t="s">
        <v>16058</v>
      </c>
      <c r="D7960" s="134">
        <v>654.49</v>
      </c>
    </row>
    <row r="7961" spans="1:4" x14ac:dyDescent="0.25">
      <c r="A7961">
        <v>11687</v>
      </c>
      <c r="B7961" t="s">
        <v>29944</v>
      </c>
      <c r="C7961" t="s">
        <v>1416</v>
      </c>
      <c r="D7961" s="135">
        <v>1042.8</v>
      </c>
    </row>
    <row r="7962" spans="1:4" x14ac:dyDescent="0.25">
      <c r="A7962">
        <v>11689</v>
      </c>
      <c r="B7962" t="s">
        <v>29945</v>
      </c>
      <c r="C7962" t="s">
        <v>1416</v>
      </c>
      <c r="D7962" s="135">
        <v>1306.57</v>
      </c>
    </row>
    <row r="7963" spans="1:4" x14ac:dyDescent="0.25">
      <c r="A7963">
        <v>11693</v>
      </c>
      <c r="B7963" t="s">
        <v>29946</v>
      </c>
      <c r="C7963" t="s">
        <v>1415</v>
      </c>
      <c r="D7963" s="134">
        <v>177.9</v>
      </c>
    </row>
    <row r="7964" spans="1:4" x14ac:dyDescent="0.25">
      <c r="A7964">
        <v>36215</v>
      </c>
      <c r="B7964" t="s">
        <v>29947</v>
      </c>
      <c r="C7964" t="s">
        <v>16058</v>
      </c>
      <c r="D7964" s="134">
        <v>952.7</v>
      </c>
    </row>
    <row r="7965" spans="1:4" x14ac:dyDescent="0.25">
      <c r="A7965">
        <v>42439</v>
      </c>
      <c r="B7965" t="s">
        <v>29948</v>
      </c>
      <c r="C7965" t="s">
        <v>16058</v>
      </c>
      <c r="D7965" s="135">
        <v>1207.8399999999999</v>
      </c>
    </row>
    <row r="7966" spans="1:4" x14ac:dyDescent="0.25">
      <c r="A7966">
        <v>38381</v>
      </c>
      <c r="B7966" t="s">
        <v>29949</v>
      </c>
      <c r="C7966" t="s">
        <v>16058</v>
      </c>
      <c r="D7966" s="134">
        <v>10.36</v>
      </c>
    </row>
    <row r="7967" spans="1:4" x14ac:dyDescent="0.25">
      <c r="A7967">
        <v>39621</v>
      </c>
      <c r="B7967" t="s">
        <v>29950</v>
      </c>
      <c r="C7967" t="s">
        <v>1419</v>
      </c>
      <c r="D7967" s="135">
        <v>1144.78</v>
      </c>
    </row>
    <row r="7968" spans="1:4" x14ac:dyDescent="0.25">
      <c r="A7968">
        <v>39624</v>
      </c>
      <c r="B7968" t="s">
        <v>29951</v>
      </c>
      <c r="C7968" t="s">
        <v>1419</v>
      </c>
      <c r="D7968" s="135">
        <v>1262.82</v>
      </c>
    </row>
    <row r="7969" spans="1:4" x14ac:dyDescent="0.25">
      <c r="A7969">
        <v>39615</v>
      </c>
      <c r="B7969" t="s">
        <v>29952</v>
      </c>
      <c r="C7969" t="s">
        <v>16058</v>
      </c>
      <c r="D7969" s="134">
        <v>510.3</v>
      </c>
    </row>
    <row r="7970" spans="1:4" x14ac:dyDescent="0.25">
      <c r="A7970">
        <v>39620</v>
      </c>
      <c r="B7970" t="s">
        <v>29953</v>
      </c>
      <c r="C7970" t="s">
        <v>16058</v>
      </c>
      <c r="D7970" s="134">
        <v>779.36</v>
      </c>
    </row>
    <row r="7971" spans="1:4" x14ac:dyDescent="0.25">
      <c r="A7971">
        <v>39623</v>
      </c>
      <c r="B7971" t="s">
        <v>29954</v>
      </c>
      <c r="C7971" t="s">
        <v>16058</v>
      </c>
      <c r="D7971" s="134">
        <v>834.76</v>
      </c>
    </row>
    <row r="7972" spans="1:4" x14ac:dyDescent="0.25">
      <c r="A7972">
        <v>546</v>
      </c>
      <c r="B7972" t="s">
        <v>29955</v>
      </c>
      <c r="C7972" t="s">
        <v>1417</v>
      </c>
      <c r="D7972" s="134">
        <v>7.38</v>
      </c>
    </row>
    <row r="7973" spans="1:4" x14ac:dyDescent="0.25">
      <c r="A7973">
        <v>566</v>
      </c>
      <c r="B7973" t="s">
        <v>29956</v>
      </c>
      <c r="C7973" t="s">
        <v>1416</v>
      </c>
      <c r="D7973" s="134">
        <v>3.5</v>
      </c>
    </row>
    <row r="7974" spans="1:4" x14ac:dyDescent="0.25">
      <c r="A7974">
        <v>565</v>
      </c>
      <c r="B7974" t="s">
        <v>29957</v>
      </c>
      <c r="C7974" t="s">
        <v>1416</v>
      </c>
      <c r="D7974" s="134">
        <v>12.76</v>
      </c>
    </row>
    <row r="7975" spans="1:4" x14ac:dyDescent="0.25">
      <c r="A7975">
        <v>555</v>
      </c>
      <c r="B7975" t="s">
        <v>29958</v>
      </c>
      <c r="C7975" t="s">
        <v>1416</v>
      </c>
      <c r="D7975" s="134">
        <v>9.0500000000000007</v>
      </c>
    </row>
    <row r="7976" spans="1:4" x14ac:dyDescent="0.25">
      <c r="A7976">
        <v>557</v>
      </c>
      <c r="B7976" t="s">
        <v>29959</v>
      </c>
      <c r="C7976" t="s">
        <v>1416</v>
      </c>
      <c r="D7976" s="134">
        <v>28.39</v>
      </c>
    </row>
    <row r="7977" spans="1:4" x14ac:dyDescent="0.25">
      <c r="A7977">
        <v>552</v>
      </c>
      <c r="B7977" t="s">
        <v>29960</v>
      </c>
      <c r="C7977" t="s">
        <v>1416</v>
      </c>
      <c r="D7977" s="134">
        <v>14.09</v>
      </c>
    </row>
    <row r="7978" spans="1:4" x14ac:dyDescent="0.25">
      <c r="A7978">
        <v>563</v>
      </c>
      <c r="B7978" t="s">
        <v>29961</v>
      </c>
      <c r="C7978" t="s">
        <v>1416</v>
      </c>
      <c r="D7978" s="134">
        <v>21.17</v>
      </c>
    </row>
    <row r="7979" spans="1:4" x14ac:dyDescent="0.25">
      <c r="A7979">
        <v>549</v>
      </c>
      <c r="B7979" t="s">
        <v>29962</v>
      </c>
      <c r="C7979" t="s">
        <v>1416</v>
      </c>
      <c r="D7979" s="134">
        <v>38.1</v>
      </c>
    </row>
    <row r="7980" spans="1:4" x14ac:dyDescent="0.25">
      <c r="A7980">
        <v>551</v>
      </c>
      <c r="B7980" t="s">
        <v>29963</v>
      </c>
      <c r="C7980" t="s">
        <v>1416</v>
      </c>
      <c r="D7980" s="134">
        <v>75.44</v>
      </c>
    </row>
    <row r="7981" spans="1:4" x14ac:dyDescent="0.25">
      <c r="A7981">
        <v>559</v>
      </c>
      <c r="B7981" t="s">
        <v>29964</v>
      </c>
      <c r="C7981" t="s">
        <v>1416</v>
      </c>
      <c r="D7981" s="134">
        <v>18.86</v>
      </c>
    </row>
    <row r="7982" spans="1:4" x14ac:dyDescent="0.25">
      <c r="A7982">
        <v>560</v>
      </c>
      <c r="B7982" t="s">
        <v>29965</v>
      </c>
      <c r="C7982" t="s">
        <v>1416</v>
      </c>
      <c r="D7982" s="134">
        <v>23.59</v>
      </c>
    </row>
    <row r="7983" spans="1:4" x14ac:dyDescent="0.25">
      <c r="A7983">
        <v>547</v>
      </c>
      <c r="B7983" t="s">
        <v>29966</v>
      </c>
      <c r="C7983" t="s">
        <v>1416</v>
      </c>
      <c r="D7983" s="134">
        <v>28.25</v>
      </c>
    </row>
    <row r="7984" spans="1:4" x14ac:dyDescent="0.25">
      <c r="A7984">
        <v>36207</v>
      </c>
      <c r="B7984" t="s">
        <v>29967</v>
      </c>
      <c r="C7984" t="s">
        <v>16058</v>
      </c>
      <c r="D7984" s="134">
        <v>421.98</v>
      </c>
    </row>
    <row r="7985" spans="1:4" x14ac:dyDescent="0.25">
      <c r="A7985">
        <v>36209</v>
      </c>
      <c r="B7985" t="s">
        <v>29968</v>
      </c>
      <c r="C7985" t="s">
        <v>16058</v>
      </c>
      <c r="D7985" s="134">
        <v>484.29</v>
      </c>
    </row>
    <row r="7986" spans="1:4" x14ac:dyDescent="0.25">
      <c r="A7986">
        <v>36210</v>
      </c>
      <c r="B7986" t="s">
        <v>29969</v>
      </c>
      <c r="C7986" t="s">
        <v>16058</v>
      </c>
      <c r="D7986" s="134">
        <v>523.98</v>
      </c>
    </row>
    <row r="7987" spans="1:4" x14ac:dyDescent="0.25">
      <c r="A7987">
        <v>36204</v>
      </c>
      <c r="B7987" t="s">
        <v>29970</v>
      </c>
      <c r="C7987" t="s">
        <v>16058</v>
      </c>
      <c r="D7987" s="134">
        <v>185.78</v>
      </c>
    </row>
    <row r="7988" spans="1:4" x14ac:dyDescent="0.25">
      <c r="A7988">
        <v>36205</v>
      </c>
      <c r="B7988" t="s">
        <v>29971</v>
      </c>
      <c r="C7988" t="s">
        <v>16058</v>
      </c>
      <c r="D7988" s="134">
        <v>206.33</v>
      </c>
    </row>
    <row r="7989" spans="1:4" x14ac:dyDescent="0.25">
      <c r="A7989">
        <v>36081</v>
      </c>
      <c r="B7989" t="s">
        <v>29972</v>
      </c>
      <c r="C7989" t="s">
        <v>16058</v>
      </c>
      <c r="D7989" s="134">
        <v>220</v>
      </c>
    </row>
    <row r="7990" spans="1:4" x14ac:dyDescent="0.25">
      <c r="A7990">
        <v>36206</v>
      </c>
      <c r="B7990" t="s">
        <v>29973</v>
      </c>
      <c r="C7990" t="s">
        <v>16058</v>
      </c>
      <c r="D7990" s="134">
        <v>230.49</v>
      </c>
    </row>
    <row r="7991" spans="1:4" x14ac:dyDescent="0.25">
      <c r="A7991">
        <v>36218</v>
      </c>
      <c r="B7991" t="s">
        <v>29974</v>
      </c>
      <c r="C7991" t="s">
        <v>16058</v>
      </c>
      <c r="D7991" s="134">
        <v>156.4</v>
      </c>
    </row>
    <row r="7992" spans="1:4" x14ac:dyDescent="0.25">
      <c r="A7992">
        <v>36220</v>
      </c>
      <c r="B7992" t="s">
        <v>29975</v>
      </c>
      <c r="C7992" t="s">
        <v>16058</v>
      </c>
      <c r="D7992" s="134">
        <v>179.34</v>
      </c>
    </row>
    <row r="7993" spans="1:4" x14ac:dyDescent="0.25">
      <c r="A7993">
        <v>36080</v>
      </c>
      <c r="B7993" t="s">
        <v>29976</v>
      </c>
      <c r="C7993" t="s">
        <v>16058</v>
      </c>
      <c r="D7993" s="134">
        <v>193.99</v>
      </c>
    </row>
    <row r="7994" spans="1:4" x14ac:dyDescent="0.25">
      <c r="A7994">
        <v>36223</v>
      </c>
      <c r="B7994" t="s">
        <v>29977</v>
      </c>
      <c r="C7994" t="s">
        <v>16058</v>
      </c>
      <c r="D7994" s="134">
        <v>203.14</v>
      </c>
    </row>
    <row r="7995" spans="1:4" x14ac:dyDescent="0.25">
      <c r="A7995">
        <v>38127</v>
      </c>
      <c r="B7995" t="s">
        <v>29978</v>
      </c>
      <c r="C7995" t="s">
        <v>16058</v>
      </c>
      <c r="D7995" s="134">
        <v>422.17</v>
      </c>
    </row>
    <row r="7996" spans="1:4" x14ac:dyDescent="0.25">
      <c r="A7996">
        <v>38060</v>
      </c>
      <c r="B7996" t="s">
        <v>29979</v>
      </c>
      <c r="C7996" t="s">
        <v>16058</v>
      </c>
      <c r="D7996" s="134">
        <v>55.03</v>
      </c>
    </row>
    <row r="7997" spans="1:4" x14ac:dyDescent="0.25">
      <c r="A7997">
        <v>10956</v>
      </c>
      <c r="B7997" t="s">
        <v>29980</v>
      </c>
      <c r="C7997" t="s">
        <v>16058</v>
      </c>
      <c r="D7997" s="134">
        <v>60.35</v>
      </c>
    </row>
    <row r="7998" spans="1:4" x14ac:dyDescent="0.25">
      <c r="A7998">
        <v>39380</v>
      </c>
      <c r="B7998" t="s">
        <v>29981</v>
      </c>
      <c r="C7998" t="s">
        <v>16058</v>
      </c>
      <c r="D7998" s="134">
        <v>23.44</v>
      </c>
    </row>
    <row r="7999" spans="1:4" x14ac:dyDescent="0.25">
      <c r="A7999">
        <v>44172</v>
      </c>
      <c r="B7999" t="s">
        <v>29982</v>
      </c>
      <c r="C7999" t="s">
        <v>16058</v>
      </c>
      <c r="D7999" s="134">
        <v>6.68</v>
      </c>
    </row>
    <row r="8000" spans="1:4" x14ac:dyDescent="0.25">
      <c r="A8000">
        <v>37597</v>
      </c>
      <c r="B8000" t="s">
        <v>29983</v>
      </c>
      <c r="C8000" t="s">
        <v>16058</v>
      </c>
      <c r="D8000" s="135">
        <v>632675.78</v>
      </c>
    </row>
    <row r="8001" spans="1:4" x14ac:dyDescent="0.25">
      <c r="A8001">
        <v>183</v>
      </c>
      <c r="B8001" t="s">
        <v>29984</v>
      </c>
      <c r="C8001" t="s">
        <v>1420</v>
      </c>
      <c r="D8001" s="134">
        <v>210</v>
      </c>
    </row>
    <row r="8002" spans="1:4" x14ac:dyDescent="0.25">
      <c r="A8002">
        <v>184</v>
      </c>
      <c r="B8002" t="s">
        <v>29985</v>
      </c>
      <c r="C8002" t="s">
        <v>1420</v>
      </c>
      <c r="D8002" s="134">
        <v>130.06</v>
      </c>
    </row>
    <row r="8003" spans="1:4" x14ac:dyDescent="0.25">
      <c r="A8003">
        <v>181</v>
      </c>
      <c r="B8003" t="s">
        <v>29986</v>
      </c>
      <c r="C8003" t="s">
        <v>1420</v>
      </c>
      <c r="D8003" s="134">
        <v>280.45</v>
      </c>
    </row>
    <row r="8004" spans="1:4" x14ac:dyDescent="0.25">
      <c r="A8004">
        <v>20001</v>
      </c>
      <c r="B8004" t="s">
        <v>29987</v>
      </c>
      <c r="C8004" t="s">
        <v>1420</v>
      </c>
      <c r="D8004" s="134">
        <v>162.58000000000001</v>
      </c>
    </row>
    <row r="8005" spans="1:4" x14ac:dyDescent="0.25">
      <c r="A8005">
        <v>39837</v>
      </c>
      <c r="B8005" t="s">
        <v>29988</v>
      </c>
      <c r="C8005" t="s">
        <v>1420</v>
      </c>
      <c r="D8005" s="134">
        <v>362.72</v>
      </c>
    </row>
    <row r="8006" spans="1:4" x14ac:dyDescent="0.25">
      <c r="A8006">
        <v>43366</v>
      </c>
      <c r="B8006" t="s">
        <v>29989</v>
      </c>
      <c r="C8006" t="s">
        <v>1417</v>
      </c>
      <c r="D8006" s="134">
        <v>1.54</v>
      </c>
    </row>
    <row r="8007" spans="1:4" x14ac:dyDescent="0.25">
      <c r="A8007">
        <v>10535</v>
      </c>
      <c r="B8007" t="s">
        <v>29990</v>
      </c>
      <c r="C8007" t="s">
        <v>16058</v>
      </c>
      <c r="D8007" s="135">
        <v>5950</v>
      </c>
    </row>
    <row r="8008" spans="1:4" x14ac:dyDescent="0.25">
      <c r="A8008">
        <v>10537</v>
      </c>
      <c r="B8008" t="s">
        <v>29991</v>
      </c>
      <c r="C8008" t="s">
        <v>16058</v>
      </c>
      <c r="D8008" s="135">
        <v>8114.18</v>
      </c>
    </row>
    <row r="8009" spans="1:4" x14ac:dyDescent="0.25">
      <c r="A8009">
        <v>13891</v>
      </c>
      <c r="B8009" t="s">
        <v>29992</v>
      </c>
      <c r="C8009" t="s">
        <v>16058</v>
      </c>
      <c r="D8009" s="135">
        <v>7442.54</v>
      </c>
    </row>
    <row r="8010" spans="1:4" x14ac:dyDescent="0.25">
      <c r="A8010">
        <v>44492</v>
      </c>
      <c r="B8010" t="s">
        <v>29993</v>
      </c>
      <c r="C8010" t="s">
        <v>16058</v>
      </c>
      <c r="D8010" s="135">
        <v>32372.03</v>
      </c>
    </row>
    <row r="8011" spans="1:4" x14ac:dyDescent="0.25">
      <c r="A8011">
        <v>36396</v>
      </c>
      <c r="B8011" t="s">
        <v>29994</v>
      </c>
      <c r="C8011" t="s">
        <v>16058</v>
      </c>
      <c r="D8011" s="135">
        <v>6807.2</v>
      </c>
    </row>
    <row r="8012" spans="1:4" x14ac:dyDescent="0.25">
      <c r="A8012">
        <v>36397</v>
      </c>
      <c r="B8012" t="s">
        <v>29995</v>
      </c>
      <c r="C8012" t="s">
        <v>16058</v>
      </c>
      <c r="D8012" s="135">
        <v>24203.38</v>
      </c>
    </row>
    <row r="8013" spans="1:4" x14ac:dyDescent="0.25">
      <c r="A8013">
        <v>36398</v>
      </c>
      <c r="B8013" t="s">
        <v>29996</v>
      </c>
      <c r="C8013" t="s">
        <v>16058</v>
      </c>
      <c r="D8013" s="135">
        <v>29417.200000000001</v>
      </c>
    </row>
    <row r="8014" spans="1:4" x14ac:dyDescent="0.25">
      <c r="A8014">
        <v>647</v>
      </c>
      <c r="B8014" t="s">
        <v>29997</v>
      </c>
      <c r="C8014" t="s">
        <v>1413</v>
      </c>
      <c r="D8014" s="134">
        <v>19.13</v>
      </c>
    </row>
    <row r="8015" spans="1:4" x14ac:dyDescent="0.25">
      <c r="A8015">
        <v>40920</v>
      </c>
      <c r="B8015" t="s">
        <v>29998</v>
      </c>
      <c r="C8015" t="s">
        <v>3486</v>
      </c>
      <c r="D8015" s="135">
        <v>3382.42</v>
      </c>
    </row>
    <row r="8016" spans="1:4" x14ac:dyDescent="0.25">
      <c r="A8016">
        <v>715</v>
      </c>
      <c r="B8016" t="s">
        <v>29999</v>
      </c>
      <c r="C8016" t="s">
        <v>16058</v>
      </c>
      <c r="D8016" s="134">
        <v>15.77</v>
      </c>
    </row>
    <row r="8017" spans="1:4" x14ac:dyDescent="0.25">
      <c r="A8017">
        <v>716</v>
      </c>
      <c r="B8017" t="s">
        <v>30000</v>
      </c>
      <c r="C8017" t="s">
        <v>16058</v>
      </c>
      <c r="D8017" s="134">
        <v>17.829999999999998</v>
      </c>
    </row>
    <row r="8018" spans="1:4" x14ac:dyDescent="0.25">
      <c r="A8018">
        <v>38783</v>
      </c>
      <c r="B8018" t="s">
        <v>30001</v>
      </c>
      <c r="C8018" t="s">
        <v>16058</v>
      </c>
      <c r="D8018" s="134">
        <v>1.01</v>
      </c>
    </row>
    <row r="8019" spans="1:4" x14ac:dyDescent="0.25">
      <c r="A8019">
        <v>37593</v>
      </c>
      <c r="B8019" t="s">
        <v>30002</v>
      </c>
      <c r="C8019" t="s">
        <v>16058</v>
      </c>
      <c r="D8019" s="134">
        <v>2.5</v>
      </c>
    </row>
    <row r="8020" spans="1:4" x14ac:dyDescent="0.25">
      <c r="A8020">
        <v>37594</v>
      </c>
      <c r="B8020" t="s">
        <v>30003</v>
      </c>
      <c r="C8020" t="s">
        <v>16058</v>
      </c>
      <c r="D8020" s="134">
        <v>3.1</v>
      </c>
    </row>
    <row r="8021" spans="1:4" x14ac:dyDescent="0.25">
      <c r="A8021">
        <v>37592</v>
      </c>
      <c r="B8021" t="s">
        <v>30004</v>
      </c>
      <c r="C8021" t="s">
        <v>16058</v>
      </c>
      <c r="D8021" s="134">
        <v>1.96</v>
      </c>
    </row>
    <row r="8022" spans="1:4" x14ac:dyDescent="0.25">
      <c r="A8022">
        <v>7270</v>
      </c>
      <c r="B8022" t="s">
        <v>30005</v>
      </c>
      <c r="C8022" t="s">
        <v>16058</v>
      </c>
      <c r="D8022" s="134">
        <v>0.88</v>
      </c>
    </row>
    <row r="8023" spans="1:4" x14ac:dyDescent="0.25">
      <c r="A8023">
        <v>7267</v>
      </c>
      <c r="B8023" t="s">
        <v>30006</v>
      </c>
      <c r="C8023" t="s">
        <v>16058</v>
      </c>
      <c r="D8023" s="134">
        <v>0.69</v>
      </c>
    </row>
    <row r="8024" spans="1:4" x14ac:dyDescent="0.25">
      <c r="A8024">
        <v>7271</v>
      </c>
      <c r="B8024" t="s">
        <v>30007</v>
      </c>
      <c r="C8024" t="s">
        <v>16058</v>
      </c>
      <c r="D8024" s="134">
        <v>0.76</v>
      </c>
    </row>
    <row r="8025" spans="1:4" x14ac:dyDescent="0.25">
      <c r="A8025">
        <v>7268</v>
      </c>
      <c r="B8025" t="s">
        <v>30008</v>
      </c>
      <c r="C8025" t="s">
        <v>16058</v>
      </c>
      <c r="D8025" s="134">
        <v>1.05</v>
      </c>
    </row>
    <row r="8026" spans="1:4" x14ac:dyDescent="0.25">
      <c r="A8026">
        <v>41372</v>
      </c>
      <c r="B8026" t="s">
        <v>30009</v>
      </c>
      <c r="C8026" t="s">
        <v>1415</v>
      </c>
      <c r="D8026" s="134">
        <v>112.2</v>
      </c>
    </row>
    <row r="8027" spans="1:4" x14ac:dyDescent="0.25">
      <c r="A8027">
        <v>41371</v>
      </c>
      <c r="B8027" t="s">
        <v>30010</v>
      </c>
      <c r="C8027" t="s">
        <v>1415</v>
      </c>
      <c r="D8027" s="134">
        <v>66.319999999999993</v>
      </c>
    </row>
    <row r="8028" spans="1:4" x14ac:dyDescent="0.25">
      <c r="A8028">
        <v>34556</v>
      </c>
      <c r="B8028" t="s">
        <v>30011</v>
      </c>
      <c r="C8028" t="s">
        <v>16058</v>
      </c>
      <c r="D8028" s="134">
        <v>4.42</v>
      </c>
    </row>
    <row r="8029" spans="1:4" x14ac:dyDescent="0.25">
      <c r="A8029">
        <v>37873</v>
      </c>
      <c r="B8029" t="s">
        <v>30012</v>
      </c>
      <c r="C8029" t="s">
        <v>16058</v>
      </c>
      <c r="D8029" s="134">
        <v>4.49</v>
      </c>
    </row>
    <row r="8030" spans="1:4" x14ac:dyDescent="0.25">
      <c r="A8030">
        <v>34564</v>
      </c>
      <c r="B8030" t="s">
        <v>30013</v>
      </c>
      <c r="C8030" t="s">
        <v>16058</v>
      </c>
      <c r="D8030" s="134">
        <v>4.71</v>
      </c>
    </row>
    <row r="8031" spans="1:4" x14ac:dyDescent="0.25">
      <c r="A8031">
        <v>34565</v>
      </c>
      <c r="B8031" t="s">
        <v>30014</v>
      </c>
      <c r="C8031" t="s">
        <v>16058</v>
      </c>
      <c r="D8031" s="134">
        <v>4.9800000000000004</v>
      </c>
    </row>
    <row r="8032" spans="1:4" x14ac:dyDescent="0.25">
      <c r="A8032">
        <v>38590</v>
      </c>
      <c r="B8032" t="s">
        <v>30015</v>
      </c>
      <c r="C8032" t="s">
        <v>16058</v>
      </c>
      <c r="D8032" s="134">
        <v>3.68</v>
      </c>
    </row>
    <row r="8033" spans="1:4" x14ac:dyDescent="0.25">
      <c r="A8033">
        <v>34566</v>
      </c>
      <c r="B8033" t="s">
        <v>30016</v>
      </c>
      <c r="C8033" t="s">
        <v>16058</v>
      </c>
      <c r="D8033" s="134">
        <v>3.86</v>
      </c>
    </row>
    <row r="8034" spans="1:4" x14ac:dyDescent="0.25">
      <c r="A8034">
        <v>34567</v>
      </c>
      <c r="B8034" t="s">
        <v>30017</v>
      </c>
      <c r="C8034" t="s">
        <v>16058</v>
      </c>
      <c r="D8034" s="134">
        <v>4.0999999999999996</v>
      </c>
    </row>
    <row r="8035" spans="1:4" x14ac:dyDescent="0.25">
      <c r="A8035">
        <v>38591</v>
      </c>
      <c r="B8035" t="s">
        <v>30018</v>
      </c>
      <c r="C8035" t="s">
        <v>16058</v>
      </c>
      <c r="D8035" s="134">
        <v>3.72</v>
      </c>
    </row>
    <row r="8036" spans="1:4" x14ac:dyDescent="0.25">
      <c r="A8036">
        <v>34568</v>
      </c>
      <c r="B8036" t="s">
        <v>30019</v>
      </c>
      <c r="C8036" t="s">
        <v>16058</v>
      </c>
      <c r="D8036" s="134">
        <v>4.84</v>
      </c>
    </row>
    <row r="8037" spans="1:4" x14ac:dyDescent="0.25">
      <c r="A8037">
        <v>34569</v>
      </c>
      <c r="B8037" t="s">
        <v>30020</v>
      </c>
      <c r="C8037" t="s">
        <v>16058</v>
      </c>
      <c r="D8037" s="134">
        <v>4.9800000000000004</v>
      </c>
    </row>
    <row r="8038" spans="1:4" x14ac:dyDescent="0.25">
      <c r="A8038">
        <v>34570</v>
      </c>
      <c r="B8038" t="s">
        <v>30021</v>
      </c>
      <c r="C8038" t="s">
        <v>16058</v>
      </c>
      <c r="D8038" s="134">
        <v>5.4</v>
      </c>
    </row>
    <row r="8039" spans="1:4" x14ac:dyDescent="0.25">
      <c r="A8039">
        <v>25070</v>
      </c>
      <c r="B8039" t="s">
        <v>30022</v>
      </c>
      <c r="C8039" t="s">
        <v>16058</v>
      </c>
      <c r="D8039" s="134">
        <v>4.07</v>
      </c>
    </row>
    <row r="8040" spans="1:4" x14ac:dyDescent="0.25">
      <c r="A8040">
        <v>34571</v>
      </c>
      <c r="B8040" t="s">
        <v>30023</v>
      </c>
      <c r="C8040" t="s">
        <v>16058</v>
      </c>
      <c r="D8040" s="134">
        <v>4.1100000000000003</v>
      </c>
    </row>
    <row r="8041" spans="1:4" x14ac:dyDescent="0.25">
      <c r="A8041">
        <v>34573</v>
      </c>
      <c r="B8041" t="s">
        <v>30024</v>
      </c>
      <c r="C8041" t="s">
        <v>16058</v>
      </c>
      <c r="D8041" s="134">
        <v>4.32</v>
      </c>
    </row>
    <row r="8042" spans="1:4" x14ac:dyDescent="0.25">
      <c r="A8042">
        <v>37107</v>
      </c>
      <c r="B8042" t="s">
        <v>30025</v>
      </c>
      <c r="C8042" t="s">
        <v>16058</v>
      </c>
      <c r="D8042" s="134">
        <v>5.7</v>
      </c>
    </row>
    <row r="8043" spans="1:4" x14ac:dyDescent="0.25">
      <c r="A8043">
        <v>34576</v>
      </c>
      <c r="B8043" t="s">
        <v>30026</v>
      </c>
      <c r="C8043" t="s">
        <v>16058</v>
      </c>
      <c r="D8043" s="134">
        <v>6.3</v>
      </c>
    </row>
    <row r="8044" spans="1:4" x14ac:dyDescent="0.25">
      <c r="A8044">
        <v>34577</v>
      </c>
      <c r="B8044" t="s">
        <v>30027</v>
      </c>
      <c r="C8044" t="s">
        <v>16058</v>
      </c>
      <c r="D8044" s="134">
        <v>6.57</v>
      </c>
    </row>
    <row r="8045" spans="1:4" x14ac:dyDescent="0.25">
      <c r="A8045">
        <v>34578</v>
      </c>
      <c r="B8045" t="s">
        <v>30028</v>
      </c>
      <c r="C8045" t="s">
        <v>16058</v>
      </c>
      <c r="D8045" s="134">
        <v>7.12</v>
      </c>
    </row>
    <row r="8046" spans="1:4" x14ac:dyDescent="0.25">
      <c r="A8046">
        <v>34579</v>
      </c>
      <c r="B8046" t="s">
        <v>30029</v>
      </c>
      <c r="C8046" t="s">
        <v>16058</v>
      </c>
      <c r="D8046" s="134">
        <v>7.6</v>
      </c>
    </row>
    <row r="8047" spans="1:4" x14ac:dyDescent="0.25">
      <c r="A8047">
        <v>25067</v>
      </c>
      <c r="B8047" t="s">
        <v>30030</v>
      </c>
      <c r="C8047" t="s">
        <v>16058</v>
      </c>
      <c r="D8047" s="134">
        <v>5.08</v>
      </c>
    </row>
    <row r="8048" spans="1:4" x14ac:dyDescent="0.25">
      <c r="A8048">
        <v>34580</v>
      </c>
      <c r="B8048" t="s">
        <v>30031</v>
      </c>
      <c r="C8048" t="s">
        <v>16058</v>
      </c>
      <c r="D8048" s="134">
        <v>5.68</v>
      </c>
    </row>
    <row r="8049" spans="1:4" x14ac:dyDescent="0.25">
      <c r="A8049">
        <v>25071</v>
      </c>
      <c r="B8049" t="s">
        <v>30032</v>
      </c>
      <c r="C8049" t="s">
        <v>16058</v>
      </c>
      <c r="D8049" s="134">
        <v>2.83</v>
      </c>
    </row>
    <row r="8050" spans="1:4" x14ac:dyDescent="0.25">
      <c r="A8050">
        <v>44171</v>
      </c>
      <c r="B8050" t="s">
        <v>30033</v>
      </c>
      <c r="C8050" t="s">
        <v>16058</v>
      </c>
      <c r="D8050" s="134">
        <v>19.07</v>
      </c>
    </row>
    <row r="8051" spans="1:4" x14ac:dyDescent="0.25">
      <c r="A8051">
        <v>38395</v>
      </c>
      <c r="B8051" t="s">
        <v>30034</v>
      </c>
      <c r="C8051" t="s">
        <v>16058</v>
      </c>
      <c r="D8051" s="134">
        <v>8.65</v>
      </c>
    </row>
    <row r="8052" spans="1:4" x14ac:dyDescent="0.25">
      <c r="A8052">
        <v>34583</v>
      </c>
      <c r="B8052" t="s">
        <v>30035</v>
      </c>
      <c r="C8052" t="s">
        <v>1415</v>
      </c>
      <c r="D8052" s="134">
        <v>60.06</v>
      </c>
    </row>
    <row r="8053" spans="1:4" x14ac:dyDescent="0.25">
      <c r="A8053">
        <v>34584</v>
      </c>
      <c r="B8053" t="s">
        <v>30036</v>
      </c>
      <c r="C8053" t="s">
        <v>1415</v>
      </c>
      <c r="D8053" s="134">
        <v>44.04</v>
      </c>
    </row>
    <row r="8054" spans="1:4" x14ac:dyDescent="0.25">
      <c r="A8054">
        <v>709</v>
      </c>
      <c r="B8054" t="s">
        <v>30037</v>
      </c>
      <c r="C8054" t="s">
        <v>1415</v>
      </c>
      <c r="D8054" s="134">
        <v>740.74</v>
      </c>
    </row>
    <row r="8055" spans="1:4" x14ac:dyDescent="0.25">
      <c r="A8055">
        <v>34599</v>
      </c>
      <c r="B8055" t="s">
        <v>30038</v>
      </c>
      <c r="C8055" t="s">
        <v>16058</v>
      </c>
      <c r="D8055" s="134">
        <v>2.9</v>
      </c>
    </row>
    <row r="8056" spans="1:4" x14ac:dyDescent="0.25">
      <c r="A8056">
        <v>34592</v>
      </c>
      <c r="B8056" t="s">
        <v>30039</v>
      </c>
      <c r="C8056" t="s">
        <v>16058</v>
      </c>
      <c r="D8056" s="134">
        <v>3.23</v>
      </c>
    </row>
    <row r="8057" spans="1:4" x14ac:dyDescent="0.25">
      <c r="A8057">
        <v>37103</v>
      </c>
      <c r="B8057" t="s">
        <v>30040</v>
      </c>
      <c r="C8057" t="s">
        <v>16058</v>
      </c>
      <c r="D8057" s="134">
        <v>3.7</v>
      </c>
    </row>
    <row r="8058" spans="1:4" x14ac:dyDescent="0.25">
      <c r="A8058">
        <v>34555</v>
      </c>
      <c r="B8058" t="s">
        <v>30041</v>
      </c>
      <c r="C8058" t="s">
        <v>16058</v>
      </c>
      <c r="D8058" s="134">
        <v>4.7</v>
      </c>
    </row>
    <row r="8059" spans="1:4" x14ac:dyDescent="0.25">
      <c r="A8059">
        <v>674</v>
      </c>
      <c r="B8059" t="s">
        <v>30042</v>
      </c>
      <c r="C8059" t="s">
        <v>1415</v>
      </c>
      <c r="D8059" s="134">
        <v>79.95</v>
      </c>
    </row>
    <row r="8060" spans="1:4" x14ac:dyDescent="0.25">
      <c r="A8060">
        <v>34600</v>
      </c>
      <c r="B8060" t="s">
        <v>30043</v>
      </c>
      <c r="C8060" t="s">
        <v>1415</v>
      </c>
      <c r="D8060" s="134">
        <v>117.43</v>
      </c>
    </row>
    <row r="8061" spans="1:4" x14ac:dyDescent="0.25">
      <c r="A8061">
        <v>652</v>
      </c>
      <c r="B8061" t="s">
        <v>30044</v>
      </c>
      <c r="C8061" t="s">
        <v>1415</v>
      </c>
      <c r="D8061" s="134">
        <v>179.89</v>
      </c>
    </row>
    <row r="8062" spans="1:4" x14ac:dyDescent="0.25">
      <c r="A8062">
        <v>651</v>
      </c>
      <c r="B8062" t="s">
        <v>30045</v>
      </c>
      <c r="C8062" t="s">
        <v>16058</v>
      </c>
      <c r="D8062" s="134">
        <v>3.56</v>
      </c>
    </row>
    <row r="8063" spans="1:4" x14ac:dyDescent="0.25">
      <c r="A8063">
        <v>654</v>
      </c>
      <c r="B8063" t="s">
        <v>30046</v>
      </c>
      <c r="C8063" t="s">
        <v>16058</v>
      </c>
      <c r="D8063" s="134">
        <v>4.42</v>
      </c>
    </row>
    <row r="8064" spans="1:4" x14ac:dyDescent="0.25">
      <c r="A8064">
        <v>650</v>
      </c>
      <c r="B8064" t="s">
        <v>30047</v>
      </c>
      <c r="C8064" t="s">
        <v>16058</v>
      </c>
      <c r="D8064" s="134">
        <v>2.85</v>
      </c>
    </row>
    <row r="8065" spans="1:4" x14ac:dyDescent="0.25">
      <c r="A8065">
        <v>718</v>
      </c>
      <c r="B8065" t="s">
        <v>30048</v>
      </c>
      <c r="C8065" t="s">
        <v>16058</v>
      </c>
      <c r="D8065" s="134">
        <v>15.58</v>
      </c>
    </row>
    <row r="8066" spans="1:4" x14ac:dyDescent="0.25">
      <c r="A8066">
        <v>11981</v>
      </c>
      <c r="B8066" t="s">
        <v>30049</v>
      </c>
      <c r="C8066" t="s">
        <v>16058</v>
      </c>
      <c r="D8066" s="134">
        <v>15.13</v>
      </c>
    </row>
    <row r="8067" spans="1:4" x14ac:dyDescent="0.25">
      <c r="A8067">
        <v>34586</v>
      </c>
      <c r="B8067" t="s">
        <v>30050</v>
      </c>
      <c r="C8067" t="s">
        <v>16058</v>
      </c>
      <c r="D8067" s="134">
        <v>2.13</v>
      </c>
    </row>
    <row r="8068" spans="1:4" x14ac:dyDescent="0.25">
      <c r="A8068">
        <v>38603</v>
      </c>
      <c r="B8068" t="s">
        <v>30051</v>
      </c>
      <c r="C8068" t="s">
        <v>16058</v>
      </c>
      <c r="D8068" s="134">
        <v>2.58</v>
      </c>
    </row>
    <row r="8069" spans="1:4" x14ac:dyDescent="0.25">
      <c r="A8069">
        <v>34588</v>
      </c>
      <c r="B8069" t="s">
        <v>30052</v>
      </c>
      <c r="C8069" t="s">
        <v>16058</v>
      </c>
      <c r="D8069" s="134">
        <v>2.78</v>
      </c>
    </row>
    <row r="8070" spans="1:4" x14ac:dyDescent="0.25">
      <c r="A8070">
        <v>34590</v>
      </c>
      <c r="B8070" t="s">
        <v>30053</v>
      </c>
      <c r="C8070" t="s">
        <v>16058</v>
      </c>
      <c r="D8070" s="134">
        <v>2.54</v>
      </c>
    </row>
    <row r="8071" spans="1:4" x14ac:dyDescent="0.25">
      <c r="A8071">
        <v>34591</v>
      </c>
      <c r="B8071" t="s">
        <v>30054</v>
      </c>
      <c r="C8071" t="s">
        <v>16058</v>
      </c>
      <c r="D8071" s="134">
        <v>3.45</v>
      </c>
    </row>
    <row r="8072" spans="1:4" x14ac:dyDescent="0.25">
      <c r="A8072">
        <v>40517</v>
      </c>
      <c r="B8072" t="s">
        <v>30055</v>
      </c>
      <c r="C8072" t="s">
        <v>1415</v>
      </c>
      <c r="D8072" s="134">
        <v>53.66</v>
      </c>
    </row>
    <row r="8073" spans="1:4" x14ac:dyDescent="0.25">
      <c r="A8073">
        <v>40515</v>
      </c>
      <c r="B8073" t="s">
        <v>30056</v>
      </c>
      <c r="C8073" t="s">
        <v>1415</v>
      </c>
      <c r="D8073" s="134">
        <v>120.73</v>
      </c>
    </row>
    <row r="8074" spans="1:4" x14ac:dyDescent="0.25">
      <c r="A8074">
        <v>40529</v>
      </c>
      <c r="B8074" t="s">
        <v>30057</v>
      </c>
      <c r="C8074" t="s">
        <v>1415</v>
      </c>
      <c r="D8074" s="134">
        <v>77.13</v>
      </c>
    </row>
    <row r="8075" spans="1:4" x14ac:dyDescent="0.25">
      <c r="A8075">
        <v>36170</v>
      </c>
      <c r="B8075" t="s">
        <v>30058</v>
      </c>
      <c r="C8075" t="s">
        <v>1415</v>
      </c>
      <c r="D8075" s="134">
        <v>64</v>
      </c>
    </row>
    <row r="8076" spans="1:4" x14ac:dyDescent="0.25">
      <c r="A8076">
        <v>40524</v>
      </c>
      <c r="B8076" t="s">
        <v>30059</v>
      </c>
      <c r="C8076" t="s">
        <v>1415</v>
      </c>
      <c r="D8076" s="134">
        <v>75.459999999999994</v>
      </c>
    </row>
    <row r="8077" spans="1:4" x14ac:dyDescent="0.25">
      <c r="A8077">
        <v>36156</v>
      </c>
      <c r="B8077" t="s">
        <v>30060</v>
      </c>
      <c r="C8077" t="s">
        <v>1415</v>
      </c>
      <c r="D8077" s="134">
        <v>58.69</v>
      </c>
    </row>
    <row r="8078" spans="1:4" x14ac:dyDescent="0.25">
      <c r="A8078">
        <v>36155</v>
      </c>
      <c r="B8078" t="s">
        <v>30061</v>
      </c>
      <c r="C8078" t="s">
        <v>1415</v>
      </c>
      <c r="D8078" s="134">
        <v>50.66</v>
      </c>
    </row>
    <row r="8079" spans="1:4" x14ac:dyDescent="0.25">
      <c r="A8079">
        <v>36154</v>
      </c>
      <c r="B8079" t="s">
        <v>30062</v>
      </c>
      <c r="C8079" t="s">
        <v>1415</v>
      </c>
      <c r="D8079" s="134">
        <v>70.430000000000007</v>
      </c>
    </row>
    <row r="8080" spans="1:4" x14ac:dyDescent="0.25">
      <c r="A8080">
        <v>695</v>
      </c>
      <c r="B8080" t="s">
        <v>30063</v>
      </c>
      <c r="C8080" t="s">
        <v>1415</v>
      </c>
      <c r="D8080" s="134">
        <v>51.73</v>
      </c>
    </row>
    <row r="8081" spans="1:4" x14ac:dyDescent="0.25">
      <c r="A8081">
        <v>679</v>
      </c>
      <c r="B8081" t="s">
        <v>30064</v>
      </c>
      <c r="C8081" t="s">
        <v>1415</v>
      </c>
      <c r="D8081" s="134">
        <v>77.13</v>
      </c>
    </row>
    <row r="8082" spans="1:4" x14ac:dyDescent="0.25">
      <c r="A8082">
        <v>711</v>
      </c>
      <c r="B8082" t="s">
        <v>30065</v>
      </c>
      <c r="C8082" t="s">
        <v>1415</v>
      </c>
      <c r="D8082" s="134">
        <v>51.02</v>
      </c>
    </row>
    <row r="8083" spans="1:4" x14ac:dyDescent="0.25">
      <c r="A8083">
        <v>712</v>
      </c>
      <c r="B8083" t="s">
        <v>30066</v>
      </c>
      <c r="C8083" t="s">
        <v>1415</v>
      </c>
      <c r="D8083" s="134">
        <v>64.27</v>
      </c>
    </row>
    <row r="8084" spans="1:4" x14ac:dyDescent="0.25">
      <c r="A8084">
        <v>12614</v>
      </c>
      <c r="B8084" t="s">
        <v>30067</v>
      </c>
      <c r="C8084" t="s">
        <v>16058</v>
      </c>
      <c r="D8084" s="134">
        <v>56.44</v>
      </c>
    </row>
    <row r="8085" spans="1:4" x14ac:dyDescent="0.25">
      <c r="A8085">
        <v>6140</v>
      </c>
      <c r="B8085" t="s">
        <v>30068</v>
      </c>
      <c r="C8085" t="s">
        <v>16058</v>
      </c>
      <c r="D8085" s="134">
        <v>4.25</v>
      </c>
    </row>
    <row r="8086" spans="1:4" x14ac:dyDescent="0.25">
      <c r="A8086">
        <v>38399</v>
      </c>
      <c r="B8086" t="s">
        <v>30069</v>
      </c>
      <c r="C8086" t="s">
        <v>16058</v>
      </c>
      <c r="D8086" s="134">
        <v>268.64</v>
      </c>
    </row>
    <row r="8087" spans="1:4" x14ac:dyDescent="0.25">
      <c r="A8087">
        <v>735</v>
      </c>
      <c r="B8087" t="s">
        <v>30070</v>
      </c>
      <c r="C8087" t="s">
        <v>16058</v>
      </c>
      <c r="D8087" s="135">
        <v>2921.41</v>
      </c>
    </row>
    <row r="8088" spans="1:4" x14ac:dyDescent="0.25">
      <c r="A8088">
        <v>736</v>
      </c>
      <c r="B8088" t="s">
        <v>30071</v>
      </c>
      <c r="C8088" t="s">
        <v>16058</v>
      </c>
      <c r="D8088" s="135">
        <v>2456.38</v>
      </c>
    </row>
    <row r="8089" spans="1:4" x14ac:dyDescent="0.25">
      <c r="A8089">
        <v>729</v>
      </c>
      <c r="B8089" t="s">
        <v>30072</v>
      </c>
      <c r="C8089" t="s">
        <v>16058</v>
      </c>
      <c r="D8089" s="135">
        <v>1001</v>
      </c>
    </row>
    <row r="8090" spans="1:4" x14ac:dyDescent="0.25">
      <c r="A8090">
        <v>39925</v>
      </c>
      <c r="B8090" t="s">
        <v>30073</v>
      </c>
      <c r="C8090" t="s">
        <v>16058</v>
      </c>
      <c r="D8090" s="135">
        <v>14464.36</v>
      </c>
    </row>
    <row r="8091" spans="1:4" x14ac:dyDescent="0.25">
      <c r="A8091">
        <v>731</v>
      </c>
      <c r="B8091" t="s">
        <v>30074</v>
      </c>
      <c r="C8091" t="s">
        <v>16058</v>
      </c>
      <c r="D8091" s="134">
        <v>974.22</v>
      </c>
    </row>
    <row r="8092" spans="1:4" x14ac:dyDescent="0.25">
      <c r="A8092">
        <v>10575</v>
      </c>
      <c r="B8092" t="s">
        <v>30075</v>
      </c>
      <c r="C8092" t="s">
        <v>16058</v>
      </c>
      <c r="D8092" s="135">
        <v>1520.34</v>
      </c>
    </row>
    <row r="8093" spans="1:4" x14ac:dyDescent="0.25">
      <c r="A8093">
        <v>733</v>
      </c>
      <c r="B8093" t="s">
        <v>30076</v>
      </c>
      <c r="C8093" t="s">
        <v>16058</v>
      </c>
      <c r="D8093" s="135">
        <v>1664.59</v>
      </c>
    </row>
    <row r="8094" spans="1:4" x14ac:dyDescent="0.25">
      <c r="A8094">
        <v>732</v>
      </c>
      <c r="B8094" t="s">
        <v>30077</v>
      </c>
      <c r="C8094" t="s">
        <v>16058</v>
      </c>
      <c r="D8094" s="135">
        <v>1642.21</v>
      </c>
    </row>
    <row r="8095" spans="1:4" x14ac:dyDescent="0.25">
      <c r="A8095">
        <v>737</v>
      </c>
      <c r="B8095" t="s">
        <v>30078</v>
      </c>
      <c r="C8095" t="s">
        <v>16058</v>
      </c>
      <c r="D8095" s="135">
        <v>9209.0400000000009</v>
      </c>
    </row>
    <row r="8096" spans="1:4" x14ac:dyDescent="0.25">
      <c r="A8096">
        <v>738</v>
      </c>
      <c r="B8096" t="s">
        <v>30079</v>
      </c>
      <c r="C8096" t="s">
        <v>16058</v>
      </c>
      <c r="D8096" s="135">
        <v>4270.16</v>
      </c>
    </row>
    <row r="8097" spans="1:4" x14ac:dyDescent="0.25">
      <c r="A8097">
        <v>740</v>
      </c>
      <c r="B8097" t="s">
        <v>30080</v>
      </c>
      <c r="C8097" t="s">
        <v>16058</v>
      </c>
      <c r="D8097" s="135">
        <v>8663.2800000000007</v>
      </c>
    </row>
    <row r="8098" spans="1:4" x14ac:dyDescent="0.25">
      <c r="A8098">
        <v>734</v>
      </c>
      <c r="B8098" t="s">
        <v>30081</v>
      </c>
      <c r="C8098" t="s">
        <v>16058</v>
      </c>
      <c r="D8098" s="135">
        <v>1760.45</v>
      </c>
    </row>
    <row r="8099" spans="1:4" x14ac:dyDescent="0.25">
      <c r="A8099">
        <v>39008</v>
      </c>
      <c r="B8099" t="s">
        <v>30082</v>
      </c>
      <c r="C8099" t="s">
        <v>16058</v>
      </c>
      <c r="D8099" s="135">
        <v>72532.31</v>
      </c>
    </row>
    <row r="8100" spans="1:4" x14ac:dyDescent="0.25">
      <c r="A8100">
        <v>39009</v>
      </c>
      <c r="B8100" t="s">
        <v>30083</v>
      </c>
      <c r="C8100" t="s">
        <v>16058</v>
      </c>
      <c r="D8100" s="135">
        <v>77709.39</v>
      </c>
    </row>
    <row r="8101" spans="1:4" x14ac:dyDescent="0.25">
      <c r="A8101">
        <v>10587</v>
      </c>
      <c r="B8101" t="s">
        <v>30084</v>
      </c>
      <c r="C8101" t="s">
        <v>16058</v>
      </c>
      <c r="D8101" s="135">
        <v>4416.1499999999996</v>
      </c>
    </row>
    <row r="8102" spans="1:4" x14ac:dyDescent="0.25">
      <c r="A8102">
        <v>759</v>
      </c>
      <c r="B8102" t="s">
        <v>30085</v>
      </c>
      <c r="C8102" t="s">
        <v>16058</v>
      </c>
      <c r="D8102" s="135">
        <v>6349.55</v>
      </c>
    </row>
    <row r="8103" spans="1:4" x14ac:dyDescent="0.25">
      <c r="A8103">
        <v>761</v>
      </c>
      <c r="B8103" t="s">
        <v>30086</v>
      </c>
      <c r="C8103" t="s">
        <v>16058</v>
      </c>
      <c r="D8103" s="135">
        <v>10763.03</v>
      </c>
    </row>
    <row r="8104" spans="1:4" x14ac:dyDescent="0.25">
      <c r="A8104">
        <v>750</v>
      </c>
      <c r="B8104" t="s">
        <v>30087</v>
      </c>
      <c r="C8104" t="s">
        <v>16058</v>
      </c>
      <c r="D8104" s="135">
        <v>10218.64</v>
      </c>
    </row>
    <row r="8105" spans="1:4" x14ac:dyDescent="0.25">
      <c r="A8105">
        <v>755</v>
      </c>
      <c r="B8105" t="s">
        <v>30088</v>
      </c>
      <c r="C8105" t="s">
        <v>16058</v>
      </c>
      <c r="D8105" s="135">
        <v>41932.33</v>
      </c>
    </row>
    <row r="8106" spans="1:4" x14ac:dyDescent="0.25">
      <c r="A8106">
        <v>749</v>
      </c>
      <c r="B8106" t="s">
        <v>30089</v>
      </c>
      <c r="C8106" t="s">
        <v>16058</v>
      </c>
      <c r="D8106" s="135">
        <v>15421.93</v>
      </c>
    </row>
    <row r="8107" spans="1:4" x14ac:dyDescent="0.25">
      <c r="A8107">
        <v>756</v>
      </c>
      <c r="B8107" t="s">
        <v>30090</v>
      </c>
      <c r="C8107" t="s">
        <v>16058</v>
      </c>
      <c r="D8107" s="135">
        <v>45732.82</v>
      </c>
    </row>
    <row r="8108" spans="1:4" x14ac:dyDescent="0.25">
      <c r="A8108">
        <v>757</v>
      </c>
      <c r="B8108" t="s">
        <v>30091</v>
      </c>
      <c r="C8108" t="s">
        <v>16058</v>
      </c>
      <c r="D8108" s="135">
        <v>20765.62</v>
      </c>
    </row>
    <row r="8109" spans="1:4" x14ac:dyDescent="0.25">
      <c r="A8109">
        <v>10588</v>
      </c>
      <c r="B8109" t="s">
        <v>30092</v>
      </c>
      <c r="C8109" t="s">
        <v>16058</v>
      </c>
      <c r="D8109" s="135">
        <v>4584.53</v>
      </c>
    </row>
    <row r="8110" spans="1:4" x14ac:dyDescent="0.25">
      <c r="A8110">
        <v>10592</v>
      </c>
      <c r="B8110" t="s">
        <v>30093</v>
      </c>
      <c r="C8110" t="s">
        <v>16058</v>
      </c>
      <c r="D8110" s="135">
        <v>5537.5</v>
      </c>
    </row>
    <row r="8111" spans="1:4" x14ac:dyDescent="0.25">
      <c r="A8111">
        <v>10589</v>
      </c>
      <c r="B8111" t="s">
        <v>30094</v>
      </c>
      <c r="C8111" t="s">
        <v>16058</v>
      </c>
      <c r="D8111" s="135">
        <v>7439.28</v>
      </c>
    </row>
    <row r="8112" spans="1:4" x14ac:dyDescent="0.25">
      <c r="A8112">
        <v>760</v>
      </c>
      <c r="B8112" t="s">
        <v>30095</v>
      </c>
      <c r="C8112" t="s">
        <v>16058</v>
      </c>
      <c r="D8112" s="135">
        <v>41531.25</v>
      </c>
    </row>
    <row r="8113" spans="1:4" x14ac:dyDescent="0.25">
      <c r="A8113">
        <v>751</v>
      </c>
      <c r="B8113" t="s">
        <v>30096</v>
      </c>
      <c r="C8113" t="s">
        <v>16058</v>
      </c>
      <c r="D8113" s="135">
        <v>6541.17</v>
      </c>
    </row>
    <row r="8114" spans="1:4" x14ac:dyDescent="0.25">
      <c r="A8114">
        <v>754</v>
      </c>
      <c r="B8114" t="s">
        <v>30097</v>
      </c>
      <c r="C8114" t="s">
        <v>16058</v>
      </c>
      <c r="D8114" s="135">
        <v>10382.81</v>
      </c>
    </row>
    <row r="8115" spans="1:4" x14ac:dyDescent="0.25">
      <c r="A8115">
        <v>44489</v>
      </c>
      <c r="B8115" t="s">
        <v>30098</v>
      </c>
      <c r="C8115" t="s">
        <v>16058</v>
      </c>
      <c r="D8115" s="135">
        <v>248848.15</v>
      </c>
    </row>
    <row r="8116" spans="1:4" x14ac:dyDescent="0.25">
      <c r="A8116">
        <v>39917</v>
      </c>
      <c r="B8116" t="s">
        <v>30099</v>
      </c>
      <c r="C8116" t="s">
        <v>16058</v>
      </c>
      <c r="D8116" s="135">
        <v>111414.87</v>
      </c>
    </row>
    <row r="8117" spans="1:4" x14ac:dyDescent="0.25">
      <c r="A8117">
        <v>38167</v>
      </c>
      <c r="B8117" t="s">
        <v>30100</v>
      </c>
      <c r="C8117" t="s">
        <v>1419</v>
      </c>
      <c r="D8117" s="134">
        <v>28.47</v>
      </c>
    </row>
    <row r="8118" spans="1:4" x14ac:dyDescent="0.25">
      <c r="A8118">
        <v>36145</v>
      </c>
      <c r="B8118" t="s">
        <v>30101</v>
      </c>
      <c r="C8118" t="s">
        <v>1419</v>
      </c>
      <c r="D8118" s="134">
        <v>38.729999999999997</v>
      </c>
    </row>
    <row r="8119" spans="1:4" x14ac:dyDescent="0.25">
      <c r="A8119">
        <v>12893</v>
      </c>
      <c r="B8119" t="s">
        <v>30102</v>
      </c>
      <c r="C8119" t="s">
        <v>1419</v>
      </c>
      <c r="D8119" s="134">
        <v>64.56</v>
      </c>
    </row>
    <row r="8120" spans="1:4" x14ac:dyDescent="0.25">
      <c r="A8120">
        <v>11685</v>
      </c>
      <c r="B8120" t="s">
        <v>30103</v>
      </c>
      <c r="C8120" t="s">
        <v>16058</v>
      </c>
      <c r="D8120" s="134">
        <v>39.43</v>
      </c>
    </row>
    <row r="8121" spans="1:4" x14ac:dyDescent="0.25">
      <c r="A8121">
        <v>11680</v>
      </c>
      <c r="B8121" t="s">
        <v>30104</v>
      </c>
      <c r="C8121" t="s">
        <v>16058</v>
      </c>
      <c r="D8121" s="134">
        <v>14.72</v>
      </c>
    </row>
    <row r="8122" spans="1:4" x14ac:dyDescent="0.25">
      <c r="A8122">
        <v>11679</v>
      </c>
      <c r="B8122" t="s">
        <v>30105</v>
      </c>
      <c r="C8122" t="s">
        <v>16058</v>
      </c>
      <c r="D8122" s="134">
        <v>19.96</v>
      </c>
    </row>
    <row r="8123" spans="1:4" x14ac:dyDescent="0.25">
      <c r="A8123">
        <v>2512</v>
      </c>
      <c r="B8123" t="s">
        <v>30106</v>
      </c>
      <c r="C8123" t="s">
        <v>16058</v>
      </c>
      <c r="D8123" s="134">
        <v>45.06</v>
      </c>
    </row>
    <row r="8124" spans="1:4" x14ac:dyDescent="0.25">
      <c r="A8124">
        <v>4374</v>
      </c>
      <c r="B8124" t="s">
        <v>30107</v>
      </c>
      <c r="C8124" t="s">
        <v>16058</v>
      </c>
      <c r="D8124" s="134">
        <v>0.44</v>
      </c>
    </row>
    <row r="8125" spans="1:4" x14ac:dyDescent="0.25">
      <c r="A8125">
        <v>7568</v>
      </c>
      <c r="B8125" t="s">
        <v>30108</v>
      </c>
      <c r="C8125" t="s">
        <v>16058</v>
      </c>
      <c r="D8125" s="134">
        <v>0.73</v>
      </c>
    </row>
    <row r="8126" spans="1:4" x14ac:dyDescent="0.25">
      <c r="A8126">
        <v>7584</v>
      </c>
      <c r="B8126" t="s">
        <v>30109</v>
      </c>
      <c r="C8126" t="s">
        <v>16058</v>
      </c>
      <c r="D8126" s="134">
        <v>1.1200000000000001</v>
      </c>
    </row>
    <row r="8127" spans="1:4" x14ac:dyDescent="0.25">
      <c r="A8127">
        <v>11945</v>
      </c>
      <c r="B8127" t="s">
        <v>30110</v>
      </c>
      <c r="C8127" t="s">
        <v>16058</v>
      </c>
      <c r="D8127" s="134">
        <v>7.0000000000000007E-2</v>
      </c>
    </row>
    <row r="8128" spans="1:4" x14ac:dyDescent="0.25">
      <c r="A8128">
        <v>11946</v>
      </c>
      <c r="B8128" t="s">
        <v>30111</v>
      </c>
      <c r="C8128" t="s">
        <v>16058</v>
      </c>
      <c r="D8128" s="134">
        <v>0.08</v>
      </c>
    </row>
    <row r="8129" spans="1:4" x14ac:dyDescent="0.25">
      <c r="A8129">
        <v>4375</v>
      </c>
      <c r="B8129" t="s">
        <v>30112</v>
      </c>
      <c r="C8129" t="s">
        <v>16058</v>
      </c>
      <c r="D8129" s="134">
        <v>0.12</v>
      </c>
    </row>
    <row r="8130" spans="1:4" x14ac:dyDescent="0.25">
      <c r="A8130">
        <v>11950</v>
      </c>
      <c r="B8130" t="s">
        <v>30113</v>
      </c>
      <c r="C8130" t="s">
        <v>16058</v>
      </c>
      <c r="D8130" s="134">
        <v>0.24</v>
      </c>
    </row>
    <row r="8131" spans="1:4" x14ac:dyDescent="0.25">
      <c r="A8131">
        <v>4376</v>
      </c>
      <c r="B8131" t="s">
        <v>30114</v>
      </c>
      <c r="C8131" t="s">
        <v>16058</v>
      </c>
      <c r="D8131" s="134">
        <v>0.23</v>
      </c>
    </row>
    <row r="8132" spans="1:4" x14ac:dyDescent="0.25">
      <c r="A8132">
        <v>7583</v>
      </c>
      <c r="B8132" t="s">
        <v>30115</v>
      </c>
      <c r="C8132" t="s">
        <v>16058</v>
      </c>
      <c r="D8132" s="134">
        <v>0.5</v>
      </c>
    </row>
    <row r="8133" spans="1:4" x14ac:dyDescent="0.25">
      <c r="A8133">
        <v>4350</v>
      </c>
      <c r="B8133" t="s">
        <v>30116</v>
      </c>
      <c r="C8133" t="s">
        <v>16058</v>
      </c>
      <c r="D8133" s="134">
        <v>0.87</v>
      </c>
    </row>
    <row r="8134" spans="1:4" x14ac:dyDescent="0.25">
      <c r="A8134">
        <v>44400</v>
      </c>
      <c r="B8134" t="s">
        <v>30117</v>
      </c>
      <c r="C8134" t="s">
        <v>16058</v>
      </c>
      <c r="D8134" s="134">
        <v>29.03</v>
      </c>
    </row>
    <row r="8135" spans="1:4" x14ac:dyDescent="0.25">
      <c r="A8135">
        <v>39886</v>
      </c>
      <c r="B8135" t="s">
        <v>30118</v>
      </c>
      <c r="C8135" t="s">
        <v>16058</v>
      </c>
      <c r="D8135" s="134">
        <v>5.6</v>
      </c>
    </row>
    <row r="8136" spans="1:4" x14ac:dyDescent="0.25">
      <c r="A8136">
        <v>39887</v>
      </c>
      <c r="B8136" t="s">
        <v>30119</v>
      </c>
      <c r="C8136" t="s">
        <v>16058</v>
      </c>
      <c r="D8136" s="134">
        <v>8.4</v>
      </c>
    </row>
    <row r="8137" spans="1:4" x14ac:dyDescent="0.25">
      <c r="A8137">
        <v>39888</v>
      </c>
      <c r="B8137" t="s">
        <v>30120</v>
      </c>
      <c r="C8137" t="s">
        <v>16058</v>
      </c>
      <c r="D8137" s="134">
        <v>19.21</v>
      </c>
    </row>
    <row r="8138" spans="1:4" x14ac:dyDescent="0.25">
      <c r="A8138">
        <v>39890</v>
      </c>
      <c r="B8138" t="s">
        <v>30121</v>
      </c>
      <c r="C8138" t="s">
        <v>16058</v>
      </c>
      <c r="D8138" s="134">
        <v>32.78</v>
      </c>
    </row>
    <row r="8139" spans="1:4" x14ac:dyDescent="0.25">
      <c r="A8139">
        <v>39891</v>
      </c>
      <c r="B8139" t="s">
        <v>30122</v>
      </c>
      <c r="C8139" t="s">
        <v>16058</v>
      </c>
      <c r="D8139" s="134">
        <v>46.22</v>
      </c>
    </row>
    <row r="8140" spans="1:4" x14ac:dyDescent="0.25">
      <c r="A8140">
        <v>39892</v>
      </c>
      <c r="B8140" t="s">
        <v>30123</v>
      </c>
      <c r="C8140" t="s">
        <v>16058</v>
      </c>
      <c r="D8140" s="134">
        <v>144.09</v>
      </c>
    </row>
    <row r="8141" spans="1:4" x14ac:dyDescent="0.25">
      <c r="A8141">
        <v>790</v>
      </c>
      <c r="B8141" t="s">
        <v>30124</v>
      </c>
      <c r="C8141" t="s">
        <v>16058</v>
      </c>
      <c r="D8141" s="134">
        <v>20.69</v>
      </c>
    </row>
    <row r="8142" spans="1:4" x14ac:dyDescent="0.25">
      <c r="A8142">
        <v>766</v>
      </c>
      <c r="B8142" t="s">
        <v>30125</v>
      </c>
      <c r="C8142" t="s">
        <v>16058</v>
      </c>
      <c r="D8142" s="134">
        <v>20.69</v>
      </c>
    </row>
    <row r="8143" spans="1:4" x14ac:dyDescent="0.25">
      <c r="A8143">
        <v>791</v>
      </c>
      <c r="B8143" t="s">
        <v>30126</v>
      </c>
      <c r="C8143" t="s">
        <v>16058</v>
      </c>
      <c r="D8143" s="134">
        <v>20.69</v>
      </c>
    </row>
    <row r="8144" spans="1:4" x14ac:dyDescent="0.25">
      <c r="A8144">
        <v>767</v>
      </c>
      <c r="B8144" t="s">
        <v>30127</v>
      </c>
      <c r="C8144" t="s">
        <v>16058</v>
      </c>
      <c r="D8144" s="134">
        <v>20.69</v>
      </c>
    </row>
    <row r="8145" spans="1:4" x14ac:dyDescent="0.25">
      <c r="A8145">
        <v>768</v>
      </c>
      <c r="B8145" t="s">
        <v>30128</v>
      </c>
      <c r="C8145" t="s">
        <v>16058</v>
      </c>
      <c r="D8145" s="134">
        <v>16.25</v>
      </c>
    </row>
    <row r="8146" spans="1:4" x14ac:dyDescent="0.25">
      <c r="A8146">
        <v>789</v>
      </c>
      <c r="B8146" t="s">
        <v>30129</v>
      </c>
      <c r="C8146" t="s">
        <v>16058</v>
      </c>
      <c r="D8146" s="134">
        <v>15.9</v>
      </c>
    </row>
    <row r="8147" spans="1:4" x14ac:dyDescent="0.25">
      <c r="A8147">
        <v>769</v>
      </c>
      <c r="B8147" t="s">
        <v>30130</v>
      </c>
      <c r="C8147" t="s">
        <v>16058</v>
      </c>
      <c r="D8147" s="134">
        <v>16.25</v>
      </c>
    </row>
    <row r="8148" spans="1:4" x14ac:dyDescent="0.25">
      <c r="A8148">
        <v>770</v>
      </c>
      <c r="B8148" t="s">
        <v>30131</v>
      </c>
      <c r="C8148" t="s">
        <v>16058</v>
      </c>
      <c r="D8148" s="134">
        <v>5.73</v>
      </c>
    </row>
    <row r="8149" spans="1:4" x14ac:dyDescent="0.25">
      <c r="A8149">
        <v>12394</v>
      </c>
      <c r="B8149" t="s">
        <v>30132</v>
      </c>
      <c r="C8149" t="s">
        <v>16058</v>
      </c>
      <c r="D8149" s="134">
        <v>5.73</v>
      </c>
    </row>
    <row r="8150" spans="1:4" x14ac:dyDescent="0.25">
      <c r="A8150">
        <v>764</v>
      </c>
      <c r="B8150" t="s">
        <v>30133</v>
      </c>
      <c r="C8150" t="s">
        <v>16058</v>
      </c>
      <c r="D8150" s="134">
        <v>10</v>
      </c>
    </row>
    <row r="8151" spans="1:4" x14ac:dyDescent="0.25">
      <c r="A8151">
        <v>765</v>
      </c>
      <c r="B8151" t="s">
        <v>30134</v>
      </c>
      <c r="C8151" t="s">
        <v>16058</v>
      </c>
      <c r="D8151" s="134">
        <v>10</v>
      </c>
    </row>
    <row r="8152" spans="1:4" x14ac:dyDescent="0.25">
      <c r="A8152">
        <v>787</v>
      </c>
      <c r="B8152" t="s">
        <v>30135</v>
      </c>
      <c r="C8152" t="s">
        <v>16058</v>
      </c>
      <c r="D8152" s="134">
        <v>44.67</v>
      </c>
    </row>
    <row r="8153" spans="1:4" x14ac:dyDescent="0.25">
      <c r="A8153">
        <v>774</v>
      </c>
      <c r="B8153" t="s">
        <v>30136</v>
      </c>
      <c r="C8153" t="s">
        <v>16058</v>
      </c>
      <c r="D8153" s="134">
        <v>44.67</v>
      </c>
    </row>
    <row r="8154" spans="1:4" x14ac:dyDescent="0.25">
      <c r="A8154">
        <v>773</v>
      </c>
      <c r="B8154" t="s">
        <v>30137</v>
      </c>
      <c r="C8154" t="s">
        <v>16058</v>
      </c>
      <c r="D8154" s="134">
        <v>44.67</v>
      </c>
    </row>
    <row r="8155" spans="1:4" x14ac:dyDescent="0.25">
      <c r="A8155">
        <v>775</v>
      </c>
      <c r="B8155" t="s">
        <v>30138</v>
      </c>
      <c r="C8155" t="s">
        <v>16058</v>
      </c>
      <c r="D8155" s="134">
        <v>44.67</v>
      </c>
    </row>
    <row r="8156" spans="1:4" x14ac:dyDescent="0.25">
      <c r="A8156">
        <v>788</v>
      </c>
      <c r="B8156" t="s">
        <v>30139</v>
      </c>
      <c r="C8156" t="s">
        <v>16058</v>
      </c>
      <c r="D8156" s="134">
        <v>27.76</v>
      </c>
    </row>
    <row r="8157" spans="1:4" x14ac:dyDescent="0.25">
      <c r="A8157">
        <v>772</v>
      </c>
      <c r="B8157" t="s">
        <v>30140</v>
      </c>
      <c r="C8157" t="s">
        <v>16058</v>
      </c>
      <c r="D8157" s="134">
        <v>27.76</v>
      </c>
    </row>
    <row r="8158" spans="1:4" x14ac:dyDescent="0.25">
      <c r="A8158">
        <v>771</v>
      </c>
      <c r="B8158" t="s">
        <v>30141</v>
      </c>
      <c r="C8158" t="s">
        <v>16058</v>
      </c>
      <c r="D8158" s="134">
        <v>27.76</v>
      </c>
    </row>
    <row r="8159" spans="1:4" x14ac:dyDescent="0.25">
      <c r="A8159">
        <v>779</v>
      </c>
      <c r="B8159" t="s">
        <v>30142</v>
      </c>
      <c r="C8159" t="s">
        <v>16058</v>
      </c>
      <c r="D8159" s="134">
        <v>6.9</v>
      </c>
    </row>
    <row r="8160" spans="1:4" x14ac:dyDescent="0.25">
      <c r="A8160">
        <v>776</v>
      </c>
      <c r="B8160" t="s">
        <v>30143</v>
      </c>
      <c r="C8160" t="s">
        <v>16058</v>
      </c>
      <c r="D8160" s="134">
        <v>65.849999999999994</v>
      </c>
    </row>
    <row r="8161" spans="1:4" x14ac:dyDescent="0.25">
      <c r="A8161">
        <v>777</v>
      </c>
      <c r="B8161" t="s">
        <v>30144</v>
      </c>
      <c r="C8161" t="s">
        <v>16058</v>
      </c>
      <c r="D8161" s="134">
        <v>64.010000000000005</v>
      </c>
    </row>
    <row r="8162" spans="1:4" x14ac:dyDescent="0.25">
      <c r="A8162">
        <v>780</v>
      </c>
      <c r="B8162" t="s">
        <v>30145</v>
      </c>
      <c r="C8162" t="s">
        <v>16058</v>
      </c>
      <c r="D8162" s="134">
        <v>64.33</v>
      </c>
    </row>
    <row r="8163" spans="1:4" x14ac:dyDescent="0.25">
      <c r="A8163">
        <v>778</v>
      </c>
      <c r="B8163" t="s">
        <v>30146</v>
      </c>
      <c r="C8163" t="s">
        <v>16058</v>
      </c>
      <c r="D8163" s="134">
        <v>65.849999999999994</v>
      </c>
    </row>
    <row r="8164" spans="1:4" x14ac:dyDescent="0.25">
      <c r="A8164">
        <v>781</v>
      </c>
      <c r="B8164" t="s">
        <v>30147</v>
      </c>
      <c r="C8164" t="s">
        <v>16058</v>
      </c>
      <c r="D8164" s="134">
        <v>121.66</v>
      </c>
    </row>
    <row r="8165" spans="1:4" x14ac:dyDescent="0.25">
      <c r="A8165">
        <v>786</v>
      </c>
      <c r="B8165" t="s">
        <v>30148</v>
      </c>
      <c r="C8165" t="s">
        <v>16058</v>
      </c>
      <c r="D8165" s="134">
        <v>121.66</v>
      </c>
    </row>
    <row r="8166" spans="1:4" x14ac:dyDescent="0.25">
      <c r="A8166">
        <v>782</v>
      </c>
      <c r="B8166" t="s">
        <v>30149</v>
      </c>
      <c r="C8166" t="s">
        <v>16058</v>
      </c>
      <c r="D8166" s="134">
        <v>121.66</v>
      </c>
    </row>
    <row r="8167" spans="1:4" x14ac:dyDescent="0.25">
      <c r="A8167">
        <v>783</v>
      </c>
      <c r="B8167" t="s">
        <v>30150</v>
      </c>
      <c r="C8167" t="s">
        <v>16058</v>
      </c>
      <c r="D8167" s="134">
        <v>332.99</v>
      </c>
    </row>
    <row r="8168" spans="1:4" x14ac:dyDescent="0.25">
      <c r="A8168">
        <v>785</v>
      </c>
      <c r="B8168" t="s">
        <v>30151</v>
      </c>
      <c r="C8168" t="s">
        <v>16058</v>
      </c>
      <c r="D8168" s="134">
        <v>351.83</v>
      </c>
    </row>
    <row r="8169" spans="1:4" x14ac:dyDescent="0.25">
      <c r="A8169">
        <v>784</v>
      </c>
      <c r="B8169" t="s">
        <v>30152</v>
      </c>
      <c r="C8169" t="s">
        <v>16058</v>
      </c>
      <c r="D8169" s="134">
        <v>377.43</v>
      </c>
    </row>
    <row r="8170" spans="1:4" x14ac:dyDescent="0.25">
      <c r="A8170">
        <v>828</v>
      </c>
      <c r="B8170" t="s">
        <v>30153</v>
      </c>
      <c r="C8170" t="s">
        <v>16058</v>
      </c>
      <c r="D8170" s="134">
        <v>0.61</v>
      </c>
    </row>
    <row r="8171" spans="1:4" x14ac:dyDescent="0.25">
      <c r="A8171">
        <v>829</v>
      </c>
      <c r="B8171" t="s">
        <v>30154</v>
      </c>
      <c r="C8171" t="s">
        <v>16058</v>
      </c>
      <c r="D8171" s="134">
        <v>0.98</v>
      </c>
    </row>
    <row r="8172" spans="1:4" x14ac:dyDescent="0.25">
      <c r="A8172">
        <v>812</v>
      </c>
      <c r="B8172" t="s">
        <v>30155</v>
      </c>
      <c r="C8172" t="s">
        <v>16058</v>
      </c>
      <c r="D8172" s="134">
        <v>2.15</v>
      </c>
    </row>
    <row r="8173" spans="1:4" x14ac:dyDescent="0.25">
      <c r="A8173">
        <v>819</v>
      </c>
      <c r="B8173" t="s">
        <v>30156</v>
      </c>
      <c r="C8173" t="s">
        <v>16058</v>
      </c>
      <c r="D8173" s="134">
        <v>3.74</v>
      </c>
    </row>
    <row r="8174" spans="1:4" x14ac:dyDescent="0.25">
      <c r="A8174">
        <v>818</v>
      </c>
      <c r="B8174" t="s">
        <v>30157</v>
      </c>
      <c r="C8174" t="s">
        <v>16058</v>
      </c>
      <c r="D8174" s="134">
        <v>6.98</v>
      </c>
    </row>
    <row r="8175" spans="1:4" x14ac:dyDescent="0.25">
      <c r="A8175">
        <v>832</v>
      </c>
      <c r="B8175" t="s">
        <v>30158</v>
      </c>
      <c r="C8175" t="s">
        <v>16058</v>
      </c>
      <c r="D8175" s="134">
        <v>2.88</v>
      </c>
    </row>
    <row r="8176" spans="1:4" x14ac:dyDescent="0.25">
      <c r="A8176">
        <v>834</v>
      </c>
      <c r="B8176" t="s">
        <v>30159</v>
      </c>
      <c r="C8176" t="s">
        <v>16058</v>
      </c>
      <c r="D8176" s="134">
        <v>3.73</v>
      </c>
    </row>
    <row r="8177" spans="1:4" x14ac:dyDescent="0.25">
      <c r="A8177">
        <v>813</v>
      </c>
      <c r="B8177" t="s">
        <v>30160</v>
      </c>
      <c r="C8177" t="s">
        <v>16058</v>
      </c>
      <c r="D8177" s="134">
        <v>4.34</v>
      </c>
    </row>
    <row r="8178" spans="1:4" x14ac:dyDescent="0.25">
      <c r="A8178">
        <v>820</v>
      </c>
      <c r="B8178" t="s">
        <v>30161</v>
      </c>
      <c r="C8178" t="s">
        <v>16058</v>
      </c>
      <c r="D8178" s="134">
        <v>5.84</v>
      </c>
    </row>
    <row r="8179" spans="1:4" x14ac:dyDescent="0.25">
      <c r="A8179">
        <v>816</v>
      </c>
      <c r="B8179" t="s">
        <v>30162</v>
      </c>
      <c r="C8179" t="s">
        <v>16058</v>
      </c>
      <c r="D8179" s="134">
        <v>10.41</v>
      </c>
    </row>
    <row r="8180" spans="1:4" x14ac:dyDescent="0.25">
      <c r="A8180">
        <v>814</v>
      </c>
      <c r="B8180" t="s">
        <v>30163</v>
      </c>
      <c r="C8180" t="s">
        <v>16058</v>
      </c>
      <c r="D8180" s="134">
        <v>12.93</v>
      </c>
    </row>
    <row r="8181" spans="1:4" x14ac:dyDescent="0.25">
      <c r="A8181">
        <v>822</v>
      </c>
      <c r="B8181" t="s">
        <v>30164</v>
      </c>
      <c r="C8181" t="s">
        <v>16058</v>
      </c>
      <c r="D8181" s="134">
        <v>16.89</v>
      </c>
    </row>
    <row r="8182" spans="1:4" x14ac:dyDescent="0.25">
      <c r="A8182">
        <v>821</v>
      </c>
      <c r="B8182" t="s">
        <v>30165</v>
      </c>
      <c r="C8182" t="s">
        <v>16058</v>
      </c>
      <c r="D8182" s="134">
        <v>19.309999999999999</v>
      </c>
    </row>
    <row r="8183" spans="1:4" x14ac:dyDescent="0.25">
      <c r="A8183">
        <v>20086</v>
      </c>
      <c r="B8183" t="s">
        <v>30166</v>
      </c>
      <c r="C8183" t="s">
        <v>16058</v>
      </c>
      <c r="D8183" s="134">
        <v>3.23</v>
      </c>
    </row>
    <row r="8184" spans="1:4" x14ac:dyDescent="0.25">
      <c r="A8184">
        <v>39191</v>
      </c>
      <c r="B8184" t="s">
        <v>30167</v>
      </c>
      <c r="C8184" t="s">
        <v>16058</v>
      </c>
      <c r="D8184" s="134">
        <v>23.02</v>
      </c>
    </row>
    <row r="8185" spans="1:4" x14ac:dyDescent="0.25">
      <c r="A8185">
        <v>39190</v>
      </c>
      <c r="B8185" t="s">
        <v>30168</v>
      </c>
      <c r="C8185" t="s">
        <v>16058</v>
      </c>
      <c r="D8185" s="134">
        <v>24.05</v>
      </c>
    </row>
    <row r="8186" spans="1:4" x14ac:dyDescent="0.25">
      <c r="A8186">
        <v>39189</v>
      </c>
      <c r="B8186" t="s">
        <v>30169</v>
      </c>
      <c r="C8186" t="s">
        <v>16058</v>
      </c>
      <c r="D8186" s="134">
        <v>25.45</v>
      </c>
    </row>
    <row r="8187" spans="1:4" x14ac:dyDescent="0.25">
      <c r="A8187">
        <v>39186</v>
      </c>
      <c r="B8187" t="s">
        <v>30170</v>
      </c>
      <c r="C8187" t="s">
        <v>16058</v>
      </c>
      <c r="D8187" s="134">
        <v>22.77</v>
      </c>
    </row>
    <row r="8188" spans="1:4" x14ac:dyDescent="0.25">
      <c r="A8188">
        <v>39188</v>
      </c>
      <c r="B8188" t="s">
        <v>30171</v>
      </c>
      <c r="C8188" t="s">
        <v>16058</v>
      </c>
      <c r="D8188" s="134">
        <v>18.739999999999998</v>
      </c>
    </row>
    <row r="8189" spans="1:4" x14ac:dyDescent="0.25">
      <c r="A8189">
        <v>39187</v>
      </c>
      <c r="B8189" t="s">
        <v>30172</v>
      </c>
      <c r="C8189" t="s">
        <v>16058</v>
      </c>
      <c r="D8189" s="134">
        <v>19.64</v>
      </c>
    </row>
    <row r="8190" spans="1:4" x14ac:dyDescent="0.25">
      <c r="A8190">
        <v>39184</v>
      </c>
      <c r="B8190" t="s">
        <v>30173</v>
      </c>
      <c r="C8190" t="s">
        <v>16058</v>
      </c>
      <c r="D8190" s="134">
        <v>7.39</v>
      </c>
    </row>
    <row r="8191" spans="1:4" x14ac:dyDescent="0.25">
      <c r="A8191">
        <v>39185</v>
      </c>
      <c r="B8191" t="s">
        <v>30174</v>
      </c>
      <c r="C8191" t="s">
        <v>16058</v>
      </c>
      <c r="D8191" s="134">
        <v>6.73</v>
      </c>
    </row>
    <row r="8192" spans="1:4" x14ac:dyDescent="0.25">
      <c r="A8192">
        <v>39198</v>
      </c>
      <c r="B8192" t="s">
        <v>30175</v>
      </c>
      <c r="C8192" t="s">
        <v>16058</v>
      </c>
      <c r="D8192" s="134">
        <v>75.52</v>
      </c>
    </row>
    <row r="8193" spans="1:4" x14ac:dyDescent="0.25">
      <c r="A8193">
        <v>39197</v>
      </c>
      <c r="B8193" t="s">
        <v>30176</v>
      </c>
      <c r="C8193" t="s">
        <v>16058</v>
      </c>
      <c r="D8193" s="134">
        <v>78.89</v>
      </c>
    </row>
    <row r="8194" spans="1:4" x14ac:dyDescent="0.25">
      <c r="A8194">
        <v>39196</v>
      </c>
      <c r="B8194" t="s">
        <v>30177</v>
      </c>
      <c r="C8194" t="s">
        <v>16058</v>
      </c>
      <c r="D8194" s="134">
        <v>81.36</v>
      </c>
    </row>
    <row r="8195" spans="1:4" x14ac:dyDescent="0.25">
      <c r="A8195">
        <v>39199</v>
      </c>
      <c r="B8195" t="s">
        <v>30178</v>
      </c>
      <c r="C8195" t="s">
        <v>16058</v>
      </c>
      <c r="D8195" s="134">
        <v>72.680000000000007</v>
      </c>
    </row>
    <row r="8196" spans="1:4" x14ac:dyDescent="0.25">
      <c r="A8196">
        <v>39195</v>
      </c>
      <c r="B8196" t="s">
        <v>30179</v>
      </c>
      <c r="C8196" t="s">
        <v>16058</v>
      </c>
      <c r="D8196" s="134">
        <v>41.95</v>
      </c>
    </row>
    <row r="8197" spans="1:4" x14ac:dyDescent="0.25">
      <c r="A8197">
        <v>39194</v>
      </c>
      <c r="B8197" t="s">
        <v>30180</v>
      </c>
      <c r="C8197" t="s">
        <v>16058</v>
      </c>
      <c r="D8197" s="134">
        <v>44.89</v>
      </c>
    </row>
    <row r="8198" spans="1:4" x14ac:dyDescent="0.25">
      <c r="A8198">
        <v>39193</v>
      </c>
      <c r="B8198" t="s">
        <v>30181</v>
      </c>
      <c r="C8198" t="s">
        <v>16058</v>
      </c>
      <c r="D8198" s="134">
        <v>49.2</v>
      </c>
    </row>
    <row r="8199" spans="1:4" x14ac:dyDescent="0.25">
      <c r="A8199">
        <v>39192</v>
      </c>
      <c r="B8199" t="s">
        <v>30182</v>
      </c>
      <c r="C8199" t="s">
        <v>16058</v>
      </c>
      <c r="D8199" s="134">
        <v>51.18</v>
      </c>
    </row>
    <row r="8200" spans="1:4" x14ac:dyDescent="0.25">
      <c r="A8200">
        <v>39920</v>
      </c>
      <c r="B8200" t="s">
        <v>30183</v>
      </c>
      <c r="C8200" t="s">
        <v>16058</v>
      </c>
      <c r="D8200" s="134">
        <v>6.2</v>
      </c>
    </row>
    <row r="8201" spans="1:4" x14ac:dyDescent="0.25">
      <c r="A8201">
        <v>39201</v>
      </c>
      <c r="B8201" t="s">
        <v>30184</v>
      </c>
      <c r="C8201" t="s">
        <v>16058</v>
      </c>
      <c r="D8201" s="134">
        <v>90.29</v>
      </c>
    </row>
    <row r="8202" spans="1:4" x14ac:dyDescent="0.25">
      <c r="A8202">
        <v>39200</v>
      </c>
      <c r="B8202" t="s">
        <v>30185</v>
      </c>
      <c r="C8202" t="s">
        <v>16058</v>
      </c>
      <c r="D8202" s="134">
        <v>91.02</v>
      </c>
    </row>
    <row r="8203" spans="1:4" x14ac:dyDescent="0.25">
      <c r="A8203">
        <v>39203</v>
      </c>
      <c r="B8203" t="s">
        <v>30186</v>
      </c>
      <c r="C8203" t="s">
        <v>16058</v>
      </c>
      <c r="D8203" s="134">
        <v>73.489999999999995</v>
      </c>
    </row>
    <row r="8204" spans="1:4" x14ac:dyDescent="0.25">
      <c r="A8204">
        <v>39202</v>
      </c>
      <c r="B8204" t="s">
        <v>30187</v>
      </c>
      <c r="C8204" t="s">
        <v>16058</v>
      </c>
      <c r="D8204" s="134">
        <v>86.34</v>
      </c>
    </row>
    <row r="8205" spans="1:4" x14ac:dyDescent="0.25">
      <c r="A8205">
        <v>39205</v>
      </c>
      <c r="B8205" t="s">
        <v>30188</v>
      </c>
      <c r="C8205" t="s">
        <v>16058</v>
      </c>
      <c r="D8205" s="134">
        <v>144.04</v>
      </c>
    </row>
    <row r="8206" spans="1:4" x14ac:dyDescent="0.25">
      <c r="A8206">
        <v>39204</v>
      </c>
      <c r="B8206" t="s">
        <v>30189</v>
      </c>
      <c r="C8206" t="s">
        <v>16058</v>
      </c>
      <c r="D8206" s="134">
        <v>147.52000000000001</v>
      </c>
    </row>
    <row r="8207" spans="1:4" x14ac:dyDescent="0.25">
      <c r="A8207">
        <v>39206</v>
      </c>
      <c r="B8207" t="s">
        <v>30190</v>
      </c>
      <c r="C8207" t="s">
        <v>16058</v>
      </c>
      <c r="D8207" s="134">
        <v>139.94999999999999</v>
      </c>
    </row>
    <row r="8208" spans="1:4" x14ac:dyDescent="0.25">
      <c r="A8208">
        <v>798</v>
      </c>
      <c r="B8208" t="s">
        <v>30191</v>
      </c>
      <c r="C8208" t="s">
        <v>16058</v>
      </c>
      <c r="D8208" s="134">
        <v>1.2</v>
      </c>
    </row>
    <row r="8209" spans="1:4" x14ac:dyDescent="0.25">
      <c r="A8209">
        <v>797</v>
      </c>
      <c r="B8209" t="s">
        <v>30192</v>
      </c>
      <c r="C8209" t="s">
        <v>16058</v>
      </c>
      <c r="D8209" s="134">
        <v>8.74</v>
      </c>
    </row>
    <row r="8210" spans="1:4" x14ac:dyDescent="0.25">
      <c r="A8210">
        <v>796</v>
      </c>
      <c r="B8210" t="s">
        <v>30193</v>
      </c>
      <c r="C8210" t="s">
        <v>16058</v>
      </c>
      <c r="D8210" s="134">
        <v>7.43</v>
      </c>
    </row>
    <row r="8211" spans="1:4" x14ac:dyDescent="0.25">
      <c r="A8211">
        <v>799</v>
      </c>
      <c r="B8211" t="s">
        <v>30194</v>
      </c>
      <c r="C8211" t="s">
        <v>16058</v>
      </c>
      <c r="D8211" s="134">
        <v>3.59</v>
      </c>
    </row>
    <row r="8212" spans="1:4" x14ac:dyDescent="0.25">
      <c r="A8212">
        <v>792</v>
      </c>
      <c r="B8212" t="s">
        <v>30195</v>
      </c>
      <c r="C8212" t="s">
        <v>16058</v>
      </c>
      <c r="D8212" s="134">
        <v>3.48</v>
      </c>
    </row>
    <row r="8213" spans="1:4" x14ac:dyDescent="0.25">
      <c r="A8213">
        <v>38001</v>
      </c>
      <c r="B8213" t="s">
        <v>30196</v>
      </c>
      <c r="C8213" t="s">
        <v>16058</v>
      </c>
      <c r="D8213" s="134">
        <v>1.07</v>
      </c>
    </row>
    <row r="8214" spans="1:4" x14ac:dyDescent="0.25">
      <c r="A8214">
        <v>38002</v>
      </c>
      <c r="B8214" t="s">
        <v>30197</v>
      </c>
      <c r="C8214" t="s">
        <v>16058</v>
      </c>
      <c r="D8214" s="134">
        <v>3.75</v>
      </c>
    </row>
    <row r="8215" spans="1:4" x14ac:dyDescent="0.25">
      <c r="A8215">
        <v>38003</v>
      </c>
      <c r="B8215" t="s">
        <v>30198</v>
      </c>
      <c r="C8215" t="s">
        <v>16058</v>
      </c>
      <c r="D8215" s="134">
        <v>25.6</v>
      </c>
    </row>
    <row r="8216" spans="1:4" x14ac:dyDescent="0.25">
      <c r="A8216">
        <v>38004</v>
      </c>
      <c r="B8216" t="s">
        <v>30199</v>
      </c>
      <c r="C8216" t="s">
        <v>16058</v>
      </c>
      <c r="D8216" s="134">
        <v>29.44</v>
      </c>
    </row>
    <row r="8217" spans="1:4" x14ac:dyDescent="0.25">
      <c r="A8217">
        <v>44263</v>
      </c>
      <c r="B8217" t="s">
        <v>30200</v>
      </c>
      <c r="C8217" t="s">
        <v>16058</v>
      </c>
      <c r="D8217" s="134">
        <v>52.86</v>
      </c>
    </row>
    <row r="8218" spans="1:4" x14ac:dyDescent="0.25">
      <c r="A8218">
        <v>36327</v>
      </c>
      <c r="B8218" t="s">
        <v>30201</v>
      </c>
      <c r="C8218" t="s">
        <v>16058</v>
      </c>
      <c r="D8218" s="134">
        <v>3.75</v>
      </c>
    </row>
    <row r="8219" spans="1:4" x14ac:dyDescent="0.25">
      <c r="A8219">
        <v>38992</v>
      </c>
      <c r="B8219" t="s">
        <v>30202</v>
      </c>
      <c r="C8219" t="s">
        <v>16058</v>
      </c>
      <c r="D8219" s="134">
        <v>4.5599999999999996</v>
      </c>
    </row>
    <row r="8220" spans="1:4" x14ac:dyDescent="0.25">
      <c r="A8220">
        <v>38993</v>
      </c>
      <c r="B8220" t="s">
        <v>30203</v>
      </c>
      <c r="C8220" t="s">
        <v>16058</v>
      </c>
      <c r="D8220" s="134">
        <v>11.85</v>
      </c>
    </row>
    <row r="8221" spans="1:4" x14ac:dyDescent="0.25">
      <c r="A8221">
        <v>44175</v>
      </c>
      <c r="B8221" t="s">
        <v>30204</v>
      </c>
      <c r="C8221" t="s">
        <v>16058</v>
      </c>
      <c r="D8221" s="134">
        <v>20.68</v>
      </c>
    </row>
    <row r="8222" spans="1:4" x14ac:dyDescent="0.25">
      <c r="A8222">
        <v>44177</v>
      </c>
      <c r="B8222" t="s">
        <v>30205</v>
      </c>
      <c r="C8222" t="s">
        <v>16058</v>
      </c>
      <c r="D8222" s="134">
        <v>15.45</v>
      </c>
    </row>
    <row r="8223" spans="1:4" x14ac:dyDescent="0.25">
      <c r="A8223">
        <v>38418</v>
      </c>
      <c r="B8223" t="s">
        <v>30206</v>
      </c>
      <c r="C8223" t="s">
        <v>16058</v>
      </c>
      <c r="D8223" s="134">
        <v>5.55</v>
      </c>
    </row>
    <row r="8224" spans="1:4" x14ac:dyDescent="0.25">
      <c r="A8224">
        <v>39178</v>
      </c>
      <c r="B8224" t="s">
        <v>30207</v>
      </c>
      <c r="C8224" t="s">
        <v>16058</v>
      </c>
      <c r="D8224" s="134">
        <v>2.4900000000000002</v>
      </c>
    </row>
    <row r="8225" spans="1:4" x14ac:dyDescent="0.25">
      <c r="A8225">
        <v>39177</v>
      </c>
      <c r="B8225" t="s">
        <v>30208</v>
      </c>
      <c r="C8225" t="s">
        <v>16058</v>
      </c>
      <c r="D8225" s="134">
        <v>2.25</v>
      </c>
    </row>
    <row r="8226" spans="1:4" x14ac:dyDescent="0.25">
      <c r="A8226">
        <v>39174</v>
      </c>
      <c r="B8226" t="s">
        <v>30209</v>
      </c>
      <c r="C8226" t="s">
        <v>16058</v>
      </c>
      <c r="D8226" s="134">
        <v>1.1200000000000001</v>
      </c>
    </row>
    <row r="8227" spans="1:4" x14ac:dyDescent="0.25">
      <c r="A8227">
        <v>39176</v>
      </c>
      <c r="B8227" t="s">
        <v>30210</v>
      </c>
      <c r="C8227" t="s">
        <v>16058</v>
      </c>
      <c r="D8227" s="134">
        <v>1.47</v>
      </c>
    </row>
    <row r="8228" spans="1:4" x14ac:dyDescent="0.25">
      <c r="A8228">
        <v>39180</v>
      </c>
      <c r="B8228" t="s">
        <v>30211</v>
      </c>
      <c r="C8228" t="s">
        <v>16058</v>
      </c>
      <c r="D8228" s="134">
        <v>6.76</v>
      </c>
    </row>
    <row r="8229" spans="1:4" x14ac:dyDescent="0.25">
      <c r="A8229">
        <v>39179</v>
      </c>
      <c r="B8229" t="s">
        <v>30212</v>
      </c>
      <c r="C8229" t="s">
        <v>16058</v>
      </c>
      <c r="D8229" s="134">
        <v>5.98</v>
      </c>
    </row>
    <row r="8230" spans="1:4" x14ac:dyDescent="0.25">
      <c r="A8230">
        <v>39175</v>
      </c>
      <c r="B8230" t="s">
        <v>30213</v>
      </c>
      <c r="C8230" t="s">
        <v>16058</v>
      </c>
      <c r="D8230" s="134">
        <v>1.37</v>
      </c>
    </row>
    <row r="8231" spans="1:4" x14ac:dyDescent="0.25">
      <c r="A8231">
        <v>39217</v>
      </c>
      <c r="B8231" t="s">
        <v>30214</v>
      </c>
      <c r="C8231" t="s">
        <v>16058</v>
      </c>
      <c r="D8231" s="134">
        <v>1.06</v>
      </c>
    </row>
    <row r="8232" spans="1:4" x14ac:dyDescent="0.25">
      <c r="A8232">
        <v>39181</v>
      </c>
      <c r="B8232" t="s">
        <v>30215</v>
      </c>
      <c r="C8232" t="s">
        <v>16058</v>
      </c>
      <c r="D8232" s="134">
        <v>9.07</v>
      </c>
    </row>
    <row r="8233" spans="1:4" x14ac:dyDescent="0.25">
      <c r="A8233">
        <v>39182</v>
      </c>
      <c r="B8233" t="s">
        <v>30216</v>
      </c>
      <c r="C8233" t="s">
        <v>16058</v>
      </c>
      <c r="D8233" s="134">
        <v>12.75</v>
      </c>
    </row>
    <row r="8234" spans="1:4" x14ac:dyDescent="0.25">
      <c r="A8234">
        <v>12616</v>
      </c>
      <c r="B8234" t="s">
        <v>30217</v>
      </c>
      <c r="C8234" t="s">
        <v>16058</v>
      </c>
      <c r="D8234" s="134">
        <v>17.12</v>
      </c>
    </row>
    <row r="8235" spans="1:4" x14ac:dyDescent="0.25">
      <c r="A8235">
        <v>1049</v>
      </c>
      <c r="B8235" t="s">
        <v>30218</v>
      </c>
      <c r="C8235" t="s">
        <v>16058</v>
      </c>
      <c r="D8235" s="134">
        <v>10.67</v>
      </c>
    </row>
    <row r="8236" spans="1:4" x14ac:dyDescent="0.25">
      <c r="A8236">
        <v>1099</v>
      </c>
      <c r="B8236" t="s">
        <v>30219</v>
      </c>
      <c r="C8236" t="s">
        <v>16058</v>
      </c>
      <c r="D8236" s="134">
        <v>8.16</v>
      </c>
    </row>
    <row r="8237" spans="1:4" x14ac:dyDescent="0.25">
      <c r="A8237">
        <v>39678</v>
      </c>
      <c r="B8237" t="s">
        <v>30220</v>
      </c>
      <c r="C8237" t="s">
        <v>16058</v>
      </c>
      <c r="D8237" s="134">
        <v>3.29</v>
      </c>
    </row>
    <row r="8238" spans="1:4" x14ac:dyDescent="0.25">
      <c r="A8238">
        <v>1050</v>
      </c>
      <c r="B8238" t="s">
        <v>30221</v>
      </c>
      <c r="C8238" t="s">
        <v>16058</v>
      </c>
      <c r="D8238" s="134">
        <v>5.58</v>
      </c>
    </row>
    <row r="8239" spans="1:4" x14ac:dyDescent="0.25">
      <c r="A8239">
        <v>1101</v>
      </c>
      <c r="B8239" t="s">
        <v>30222</v>
      </c>
      <c r="C8239" t="s">
        <v>16058</v>
      </c>
      <c r="D8239" s="134">
        <v>35.200000000000003</v>
      </c>
    </row>
    <row r="8240" spans="1:4" x14ac:dyDescent="0.25">
      <c r="A8240">
        <v>1100</v>
      </c>
      <c r="B8240" t="s">
        <v>30223</v>
      </c>
      <c r="C8240" t="s">
        <v>16058</v>
      </c>
      <c r="D8240" s="134">
        <v>18.16</v>
      </c>
    </row>
    <row r="8241" spans="1:4" x14ac:dyDescent="0.25">
      <c r="A8241">
        <v>39679</v>
      </c>
      <c r="B8241" t="s">
        <v>30224</v>
      </c>
      <c r="C8241" t="s">
        <v>16058</v>
      </c>
      <c r="D8241" s="134">
        <v>70.150000000000006</v>
      </c>
    </row>
    <row r="8242" spans="1:4" x14ac:dyDescent="0.25">
      <c r="A8242">
        <v>1098</v>
      </c>
      <c r="B8242" t="s">
        <v>30225</v>
      </c>
      <c r="C8242" t="s">
        <v>16058</v>
      </c>
      <c r="D8242" s="134">
        <v>4.3499999999999996</v>
      </c>
    </row>
    <row r="8243" spans="1:4" x14ac:dyDescent="0.25">
      <c r="A8243">
        <v>1102</v>
      </c>
      <c r="B8243" t="s">
        <v>30226</v>
      </c>
      <c r="C8243" t="s">
        <v>16058</v>
      </c>
      <c r="D8243" s="134">
        <v>52.49</v>
      </c>
    </row>
    <row r="8244" spans="1:4" x14ac:dyDescent="0.25">
      <c r="A8244">
        <v>1051</v>
      </c>
      <c r="B8244" t="s">
        <v>30227</v>
      </c>
      <c r="C8244" t="s">
        <v>16058</v>
      </c>
      <c r="D8244" s="134">
        <v>76.290000000000006</v>
      </c>
    </row>
    <row r="8245" spans="1:4" x14ac:dyDescent="0.25">
      <c r="A8245">
        <v>37399</v>
      </c>
      <c r="B8245" t="s">
        <v>30228</v>
      </c>
      <c r="C8245" t="s">
        <v>16058</v>
      </c>
      <c r="D8245" s="134">
        <v>20.68</v>
      </c>
    </row>
    <row r="8246" spans="1:4" x14ac:dyDescent="0.25">
      <c r="A8246">
        <v>43834</v>
      </c>
      <c r="B8246" t="s">
        <v>30229</v>
      </c>
      <c r="C8246" t="s">
        <v>1416</v>
      </c>
      <c r="D8246" s="134">
        <v>16.8</v>
      </c>
    </row>
    <row r="8247" spans="1:4" x14ac:dyDescent="0.25">
      <c r="A8247">
        <v>43835</v>
      </c>
      <c r="B8247" t="s">
        <v>30230</v>
      </c>
      <c r="C8247" t="s">
        <v>1416</v>
      </c>
      <c r="D8247" s="134">
        <v>1.5</v>
      </c>
    </row>
    <row r="8248" spans="1:4" x14ac:dyDescent="0.25">
      <c r="A8248">
        <v>43833</v>
      </c>
      <c r="B8248" t="s">
        <v>30231</v>
      </c>
      <c r="C8248" t="s">
        <v>1416</v>
      </c>
      <c r="D8248" s="134">
        <v>1.56</v>
      </c>
    </row>
    <row r="8249" spans="1:4" x14ac:dyDescent="0.25">
      <c r="A8249">
        <v>41955</v>
      </c>
      <c r="B8249" t="s">
        <v>30232</v>
      </c>
      <c r="C8249" t="s">
        <v>1417</v>
      </c>
      <c r="D8249" s="134">
        <v>90.37</v>
      </c>
    </row>
    <row r="8250" spans="1:4" x14ac:dyDescent="0.25">
      <c r="A8250">
        <v>41953</v>
      </c>
      <c r="B8250" t="s">
        <v>30233</v>
      </c>
      <c r="C8250" t="s">
        <v>1417</v>
      </c>
      <c r="D8250" s="134">
        <v>86.24</v>
      </c>
    </row>
    <row r="8251" spans="1:4" x14ac:dyDescent="0.25">
      <c r="A8251">
        <v>41954</v>
      </c>
      <c r="B8251" t="s">
        <v>30234</v>
      </c>
      <c r="C8251" t="s">
        <v>1417</v>
      </c>
      <c r="D8251" s="134">
        <v>85.42</v>
      </c>
    </row>
    <row r="8252" spans="1:4" x14ac:dyDescent="0.25">
      <c r="A8252">
        <v>25004</v>
      </c>
      <c r="B8252" t="s">
        <v>30235</v>
      </c>
      <c r="C8252" t="s">
        <v>1417</v>
      </c>
      <c r="D8252" s="134">
        <v>41.49</v>
      </c>
    </row>
    <row r="8253" spans="1:4" x14ac:dyDescent="0.25">
      <c r="A8253">
        <v>25002</v>
      </c>
      <c r="B8253" t="s">
        <v>30236</v>
      </c>
      <c r="C8253" t="s">
        <v>1417</v>
      </c>
      <c r="D8253" s="134">
        <v>41.49</v>
      </c>
    </row>
    <row r="8254" spans="1:4" x14ac:dyDescent="0.25">
      <c r="A8254">
        <v>37409</v>
      </c>
      <c r="B8254" t="s">
        <v>30237</v>
      </c>
      <c r="C8254" t="s">
        <v>1417</v>
      </c>
      <c r="D8254" s="134">
        <v>41.49</v>
      </c>
    </row>
    <row r="8255" spans="1:4" x14ac:dyDescent="0.25">
      <c r="A8255">
        <v>841</v>
      </c>
      <c r="B8255" t="s">
        <v>30238</v>
      </c>
      <c r="C8255" t="s">
        <v>1417</v>
      </c>
      <c r="D8255" s="134">
        <v>42</v>
      </c>
    </row>
    <row r="8256" spans="1:4" x14ac:dyDescent="0.25">
      <c r="A8256">
        <v>25005</v>
      </c>
      <c r="B8256" t="s">
        <v>30239</v>
      </c>
      <c r="C8256" t="s">
        <v>1417</v>
      </c>
      <c r="D8256" s="134">
        <v>45.53</v>
      </c>
    </row>
    <row r="8257" spans="1:4" x14ac:dyDescent="0.25">
      <c r="A8257">
        <v>25003</v>
      </c>
      <c r="B8257" t="s">
        <v>30240</v>
      </c>
      <c r="C8257" t="s">
        <v>1417</v>
      </c>
      <c r="D8257" s="134">
        <v>46.21</v>
      </c>
    </row>
    <row r="8258" spans="1:4" x14ac:dyDescent="0.25">
      <c r="A8258">
        <v>37410</v>
      </c>
      <c r="B8258" t="s">
        <v>30241</v>
      </c>
      <c r="C8258" t="s">
        <v>1417</v>
      </c>
      <c r="D8258" s="134">
        <v>45.53</v>
      </c>
    </row>
    <row r="8259" spans="1:4" x14ac:dyDescent="0.25">
      <c r="A8259">
        <v>842</v>
      </c>
      <c r="B8259" t="s">
        <v>30242</v>
      </c>
      <c r="C8259" t="s">
        <v>1417</v>
      </c>
      <c r="D8259" s="134">
        <v>46.17</v>
      </c>
    </row>
    <row r="8260" spans="1:4" x14ac:dyDescent="0.25">
      <c r="A8260">
        <v>44391</v>
      </c>
      <c r="B8260" t="s">
        <v>30243</v>
      </c>
      <c r="C8260" t="s">
        <v>1416</v>
      </c>
      <c r="D8260" s="134">
        <v>98.39</v>
      </c>
    </row>
    <row r="8261" spans="1:4" x14ac:dyDescent="0.25">
      <c r="A8261">
        <v>44388</v>
      </c>
      <c r="B8261" t="s">
        <v>30244</v>
      </c>
      <c r="C8261" t="s">
        <v>1416</v>
      </c>
      <c r="D8261" s="134">
        <v>2.13</v>
      </c>
    </row>
    <row r="8262" spans="1:4" x14ac:dyDescent="0.25">
      <c r="A8262">
        <v>44392</v>
      </c>
      <c r="B8262" t="s">
        <v>30245</v>
      </c>
      <c r="C8262" t="s">
        <v>1416</v>
      </c>
      <c r="D8262" s="134">
        <v>195.91</v>
      </c>
    </row>
    <row r="8263" spans="1:4" x14ac:dyDescent="0.25">
      <c r="A8263">
        <v>44390</v>
      </c>
      <c r="B8263" t="s">
        <v>30246</v>
      </c>
      <c r="C8263" t="s">
        <v>1416</v>
      </c>
      <c r="D8263" s="134">
        <v>41.51</v>
      </c>
    </row>
    <row r="8264" spans="1:4" x14ac:dyDescent="0.25">
      <c r="A8264">
        <v>44389</v>
      </c>
      <c r="B8264" t="s">
        <v>30247</v>
      </c>
      <c r="C8264" t="s">
        <v>1416</v>
      </c>
      <c r="D8264" s="134">
        <v>4.9000000000000004</v>
      </c>
    </row>
    <row r="8265" spans="1:4" x14ac:dyDescent="0.25">
      <c r="A8265">
        <v>862</v>
      </c>
      <c r="B8265" t="s">
        <v>30248</v>
      </c>
      <c r="C8265" t="s">
        <v>1416</v>
      </c>
      <c r="D8265" s="134">
        <v>8.98</v>
      </c>
    </row>
    <row r="8266" spans="1:4" x14ac:dyDescent="0.25">
      <c r="A8266">
        <v>866</v>
      </c>
      <c r="B8266" t="s">
        <v>30249</v>
      </c>
      <c r="C8266" t="s">
        <v>1416</v>
      </c>
      <c r="D8266" s="134">
        <v>114.08</v>
      </c>
    </row>
    <row r="8267" spans="1:4" x14ac:dyDescent="0.25">
      <c r="A8267">
        <v>892</v>
      </c>
      <c r="B8267" t="s">
        <v>30250</v>
      </c>
      <c r="C8267" t="s">
        <v>1416</v>
      </c>
      <c r="D8267" s="134">
        <v>138.09</v>
      </c>
    </row>
    <row r="8268" spans="1:4" x14ac:dyDescent="0.25">
      <c r="A8268">
        <v>857</v>
      </c>
      <c r="B8268" t="s">
        <v>30251</v>
      </c>
      <c r="C8268" t="s">
        <v>1416</v>
      </c>
      <c r="D8268" s="134">
        <v>15.02</v>
      </c>
    </row>
    <row r="8269" spans="1:4" x14ac:dyDescent="0.25">
      <c r="A8269">
        <v>37404</v>
      </c>
      <c r="B8269" t="s">
        <v>30252</v>
      </c>
      <c r="C8269" t="s">
        <v>1416</v>
      </c>
      <c r="D8269" s="134">
        <v>159.77000000000001</v>
      </c>
    </row>
    <row r="8270" spans="1:4" x14ac:dyDescent="0.25">
      <c r="A8270">
        <v>868</v>
      </c>
      <c r="B8270" t="s">
        <v>30253</v>
      </c>
      <c r="C8270" t="s">
        <v>1416</v>
      </c>
      <c r="D8270" s="134">
        <v>21.4</v>
      </c>
    </row>
    <row r="8271" spans="1:4" x14ac:dyDescent="0.25">
      <c r="A8271">
        <v>863</v>
      </c>
      <c r="B8271" t="s">
        <v>30254</v>
      </c>
      <c r="C8271" t="s">
        <v>1416</v>
      </c>
      <c r="D8271" s="134">
        <v>31.52</v>
      </c>
    </row>
    <row r="8272" spans="1:4" x14ac:dyDescent="0.25">
      <c r="A8272">
        <v>867</v>
      </c>
      <c r="B8272" t="s">
        <v>30255</v>
      </c>
      <c r="C8272" t="s">
        <v>1416</v>
      </c>
      <c r="D8272" s="134">
        <v>44.9</v>
      </c>
    </row>
    <row r="8273" spans="1:4" x14ac:dyDescent="0.25">
      <c r="A8273">
        <v>864</v>
      </c>
      <c r="B8273" t="s">
        <v>30256</v>
      </c>
      <c r="C8273" t="s">
        <v>1416</v>
      </c>
      <c r="D8273" s="134">
        <v>59.32</v>
      </c>
    </row>
    <row r="8274" spans="1:4" x14ac:dyDescent="0.25">
      <c r="A8274">
        <v>865</v>
      </c>
      <c r="B8274" t="s">
        <v>30257</v>
      </c>
      <c r="C8274" t="s">
        <v>1416</v>
      </c>
      <c r="D8274" s="134">
        <v>85.32</v>
      </c>
    </row>
    <row r="8275" spans="1:4" x14ac:dyDescent="0.25">
      <c r="A8275">
        <v>993</v>
      </c>
      <c r="B8275" t="s">
        <v>30258</v>
      </c>
      <c r="C8275" t="s">
        <v>1416</v>
      </c>
      <c r="D8275" s="134">
        <v>1.62</v>
      </c>
    </row>
    <row r="8276" spans="1:4" x14ac:dyDescent="0.25">
      <c r="A8276">
        <v>1020</v>
      </c>
      <c r="B8276" t="s">
        <v>30259</v>
      </c>
      <c r="C8276" t="s">
        <v>1416</v>
      </c>
      <c r="D8276" s="134">
        <v>8.2799999999999994</v>
      </c>
    </row>
    <row r="8277" spans="1:4" x14ac:dyDescent="0.25">
      <c r="A8277">
        <v>1017</v>
      </c>
      <c r="B8277" t="s">
        <v>30260</v>
      </c>
      <c r="C8277" t="s">
        <v>1416</v>
      </c>
      <c r="D8277" s="134">
        <v>101.45</v>
      </c>
    </row>
    <row r="8278" spans="1:4" x14ac:dyDescent="0.25">
      <c r="A8278">
        <v>999</v>
      </c>
      <c r="B8278" t="s">
        <v>30261</v>
      </c>
      <c r="C8278" t="s">
        <v>1416</v>
      </c>
      <c r="D8278" s="134">
        <v>122.9</v>
      </c>
    </row>
    <row r="8279" spans="1:4" x14ac:dyDescent="0.25">
      <c r="A8279">
        <v>995</v>
      </c>
      <c r="B8279" t="s">
        <v>30262</v>
      </c>
      <c r="C8279" t="s">
        <v>1416</v>
      </c>
      <c r="D8279" s="134">
        <v>13.18</v>
      </c>
    </row>
    <row r="8280" spans="1:4" x14ac:dyDescent="0.25">
      <c r="A8280">
        <v>1000</v>
      </c>
      <c r="B8280" t="s">
        <v>30263</v>
      </c>
      <c r="C8280" t="s">
        <v>1416</v>
      </c>
      <c r="D8280" s="134">
        <v>150.96</v>
      </c>
    </row>
    <row r="8281" spans="1:4" x14ac:dyDescent="0.25">
      <c r="A8281">
        <v>1022</v>
      </c>
      <c r="B8281" t="s">
        <v>30264</v>
      </c>
      <c r="C8281" t="s">
        <v>1416</v>
      </c>
      <c r="D8281" s="134">
        <v>2.2599999999999998</v>
      </c>
    </row>
    <row r="8282" spans="1:4" x14ac:dyDescent="0.25">
      <c r="A8282">
        <v>1015</v>
      </c>
      <c r="B8282" t="s">
        <v>30265</v>
      </c>
      <c r="C8282" t="s">
        <v>1416</v>
      </c>
      <c r="D8282" s="134">
        <v>200.61</v>
      </c>
    </row>
    <row r="8283" spans="1:4" x14ac:dyDescent="0.25">
      <c r="A8283">
        <v>996</v>
      </c>
      <c r="B8283" t="s">
        <v>30266</v>
      </c>
      <c r="C8283" t="s">
        <v>1416</v>
      </c>
      <c r="D8283" s="134">
        <v>20.440000000000001</v>
      </c>
    </row>
    <row r="8284" spans="1:4" x14ac:dyDescent="0.25">
      <c r="A8284">
        <v>1001</v>
      </c>
      <c r="B8284" t="s">
        <v>30267</v>
      </c>
      <c r="C8284" t="s">
        <v>1416</v>
      </c>
      <c r="D8284" s="134">
        <v>260.29000000000002</v>
      </c>
    </row>
    <row r="8285" spans="1:4" x14ac:dyDescent="0.25">
      <c r="A8285">
        <v>1019</v>
      </c>
      <c r="B8285" t="s">
        <v>30268</v>
      </c>
      <c r="C8285" t="s">
        <v>1416</v>
      </c>
      <c r="D8285" s="134">
        <v>28.88</v>
      </c>
    </row>
    <row r="8286" spans="1:4" x14ac:dyDescent="0.25">
      <c r="A8286">
        <v>1021</v>
      </c>
      <c r="B8286" t="s">
        <v>30269</v>
      </c>
      <c r="C8286" t="s">
        <v>1416</v>
      </c>
      <c r="D8286" s="134">
        <v>3.47</v>
      </c>
    </row>
    <row r="8287" spans="1:4" x14ac:dyDescent="0.25">
      <c r="A8287">
        <v>39249</v>
      </c>
      <c r="B8287" t="s">
        <v>30270</v>
      </c>
      <c r="C8287" t="s">
        <v>1416</v>
      </c>
      <c r="D8287" s="134">
        <v>349.97</v>
      </c>
    </row>
    <row r="8288" spans="1:4" x14ac:dyDescent="0.25">
      <c r="A8288">
        <v>1018</v>
      </c>
      <c r="B8288" t="s">
        <v>30271</v>
      </c>
      <c r="C8288" t="s">
        <v>1416</v>
      </c>
      <c r="D8288" s="134">
        <v>42.71</v>
      </c>
    </row>
    <row r="8289" spans="1:4" x14ac:dyDescent="0.25">
      <c r="A8289">
        <v>39250</v>
      </c>
      <c r="B8289" t="s">
        <v>30272</v>
      </c>
      <c r="C8289" t="s">
        <v>1416</v>
      </c>
      <c r="D8289" s="134">
        <v>418.65</v>
      </c>
    </row>
    <row r="8290" spans="1:4" x14ac:dyDescent="0.25">
      <c r="A8290">
        <v>994</v>
      </c>
      <c r="B8290" t="s">
        <v>30273</v>
      </c>
      <c r="C8290" t="s">
        <v>1416</v>
      </c>
      <c r="D8290" s="134">
        <v>5.05</v>
      </c>
    </row>
    <row r="8291" spans="1:4" x14ac:dyDescent="0.25">
      <c r="A8291">
        <v>977</v>
      </c>
      <c r="B8291" t="s">
        <v>30274</v>
      </c>
      <c r="C8291" t="s">
        <v>1416</v>
      </c>
      <c r="D8291" s="134">
        <v>59.75</v>
      </c>
    </row>
    <row r="8292" spans="1:4" x14ac:dyDescent="0.25">
      <c r="A8292">
        <v>998</v>
      </c>
      <c r="B8292" t="s">
        <v>30275</v>
      </c>
      <c r="C8292" t="s">
        <v>1416</v>
      </c>
      <c r="D8292" s="134">
        <v>77.569999999999993</v>
      </c>
    </row>
    <row r="8293" spans="1:4" x14ac:dyDescent="0.25">
      <c r="A8293">
        <v>39251</v>
      </c>
      <c r="B8293" t="s">
        <v>30276</v>
      </c>
      <c r="C8293" t="s">
        <v>1416</v>
      </c>
      <c r="D8293" s="134">
        <v>0.56000000000000005</v>
      </c>
    </row>
    <row r="8294" spans="1:4" x14ac:dyDescent="0.25">
      <c r="A8294">
        <v>1011</v>
      </c>
      <c r="B8294" t="s">
        <v>30277</v>
      </c>
      <c r="C8294" t="s">
        <v>1416</v>
      </c>
      <c r="D8294" s="134">
        <v>0.76</v>
      </c>
    </row>
    <row r="8295" spans="1:4" x14ac:dyDescent="0.25">
      <c r="A8295">
        <v>39252</v>
      </c>
      <c r="B8295" t="s">
        <v>30278</v>
      </c>
      <c r="C8295" t="s">
        <v>1416</v>
      </c>
      <c r="D8295" s="134">
        <v>1</v>
      </c>
    </row>
    <row r="8296" spans="1:4" x14ac:dyDescent="0.25">
      <c r="A8296">
        <v>1013</v>
      </c>
      <c r="B8296" t="s">
        <v>30279</v>
      </c>
      <c r="C8296" t="s">
        <v>1416</v>
      </c>
      <c r="D8296" s="134">
        <v>1.2</v>
      </c>
    </row>
    <row r="8297" spans="1:4" x14ac:dyDescent="0.25">
      <c r="A8297">
        <v>980</v>
      </c>
      <c r="B8297" t="s">
        <v>30280</v>
      </c>
      <c r="C8297" t="s">
        <v>1416</v>
      </c>
      <c r="D8297" s="134">
        <v>8.68</v>
      </c>
    </row>
    <row r="8298" spans="1:4" x14ac:dyDescent="0.25">
      <c r="A8298">
        <v>39237</v>
      </c>
      <c r="B8298" t="s">
        <v>30281</v>
      </c>
      <c r="C8298" t="s">
        <v>1416</v>
      </c>
      <c r="D8298" s="134">
        <v>92.35</v>
      </c>
    </row>
    <row r="8299" spans="1:4" x14ac:dyDescent="0.25">
      <c r="A8299">
        <v>39238</v>
      </c>
      <c r="B8299" t="s">
        <v>30282</v>
      </c>
      <c r="C8299" t="s">
        <v>1416</v>
      </c>
      <c r="D8299" s="134">
        <v>116.48</v>
      </c>
    </row>
    <row r="8300" spans="1:4" x14ac:dyDescent="0.25">
      <c r="A8300">
        <v>979</v>
      </c>
      <c r="B8300" t="s">
        <v>30283</v>
      </c>
      <c r="C8300" t="s">
        <v>1416</v>
      </c>
      <c r="D8300" s="134">
        <v>12.4</v>
      </c>
    </row>
    <row r="8301" spans="1:4" x14ac:dyDescent="0.25">
      <c r="A8301">
        <v>39239</v>
      </c>
      <c r="B8301" t="s">
        <v>30284</v>
      </c>
      <c r="C8301" t="s">
        <v>1416</v>
      </c>
      <c r="D8301" s="134">
        <v>140.72</v>
      </c>
    </row>
    <row r="8302" spans="1:4" x14ac:dyDescent="0.25">
      <c r="A8302">
        <v>1014</v>
      </c>
      <c r="B8302" t="s">
        <v>30285</v>
      </c>
      <c r="C8302" t="s">
        <v>1416</v>
      </c>
      <c r="D8302" s="134">
        <v>1.9</v>
      </c>
    </row>
    <row r="8303" spans="1:4" x14ac:dyDescent="0.25">
      <c r="A8303">
        <v>39240</v>
      </c>
      <c r="B8303" t="s">
        <v>30286</v>
      </c>
      <c r="C8303" t="s">
        <v>1416</v>
      </c>
      <c r="D8303" s="134">
        <v>185.08</v>
      </c>
    </row>
    <row r="8304" spans="1:4" x14ac:dyDescent="0.25">
      <c r="A8304">
        <v>39232</v>
      </c>
      <c r="B8304" t="s">
        <v>30287</v>
      </c>
      <c r="C8304" t="s">
        <v>1416</v>
      </c>
      <c r="D8304" s="134">
        <v>19.420000000000002</v>
      </c>
    </row>
    <row r="8305" spans="1:4" x14ac:dyDescent="0.25">
      <c r="A8305">
        <v>39233</v>
      </c>
      <c r="B8305" t="s">
        <v>30288</v>
      </c>
      <c r="C8305" t="s">
        <v>1416</v>
      </c>
      <c r="D8305" s="134">
        <v>28.31</v>
      </c>
    </row>
    <row r="8306" spans="1:4" x14ac:dyDescent="0.25">
      <c r="A8306">
        <v>981</v>
      </c>
      <c r="B8306" t="s">
        <v>30289</v>
      </c>
      <c r="C8306" t="s">
        <v>1416</v>
      </c>
      <c r="D8306" s="134">
        <v>3.16</v>
      </c>
    </row>
    <row r="8307" spans="1:4" x14ac:dyDescent="0.25">
      <c r="A8307">
        <v>39234</v>
      </c>
      <c r="B8307" t="s">
        <v>30290</v>
      </c>
      <c r="C8307" t="s">
        <v>1416</v>
      </c>
      <c r="D8307" s="134">
        <v>39.409999999999997</v>
      </c>
    </row>
    <row r="8308" spans="1:4" x14ac:dyDescent="0.25">
      <c r="A8308">
        <v>982</v>
      </c>
      <c r="B8308" t="s">
        <v>30291</v>
      </c>
      <c r="C8308" t="s">
        <v>1416</v>
      </c>
      <c r="D8308" s="134">
        <v>4.54</v>
      </c>
    </row>
    <row r="8309" spans="1:4" x14ac:dyDescent="0.25">
      <c r="A8309">
        <v>39235</v>
      </c>
      <c r="B8309" t="s">
        <v>30292</v>
      </c>
      <c r="C8309" t="s">
        <v>1416</v>
      </c>
      <c r="D8309" s="134">
        <v>58.12</v>
      </c>
    </row>
    <row r="8310" spans="1:4" x14ac:dyDescent="0.25">
      <c r="A8310">
        <v>39236</v>
      </c>
      <c r="B8310" t="s">
        <v>30293</v>
      </c>
      <c r="C8310" t="s">
        <v>1416</v>
      </c>
      <c r="D8310" s="134">
        <v>77.03</v>
      </c>
    </row>
    <row r="8311" spans="1:4" x14ac:dyDescent="0.25">
      <c r="A8311">
        <v>990</v>
      </c>
      <c r="B8311" t="s">
        <v>30294</v>
      </c>
      <c r="C8311" t="s">
        <v>1416</v>
      </c>
      <c r="D8311" s="134">
        <v>136.68</v>
      </c>
    </row>
    <row r="8312" spans="1:4" x14ac:dyDescent="0.25">
      <c r="A8312">
        <v>39241</v>
      </c>
      <c r="B8312" t="s">
        <v>30295</v>
      </c>
      <c r="C8312" t="s">
        <v>1416</v>
      </c>
      <c r="D8312" s="134">
        <v>13.45</v>
      </c>
    </row>
    <row r="8313" spans="1:4" x14ac:dyDescent="0.25">
      <c r="A8313">
        <v>1005</v>
      </c>
      <c r="B8313" t="s">
        <v>30296</v>
      </c>
      <c r="C8313" t="s">
        <v>1416</v>
      </c>
      <c r="D8313" s="134">
        <v>170.17</v>
      </c>
    </row>
    <row r="8314" spans="1:4" x14ac:dyDescent="0.25">
      <c r="A8314">
        <v>991</v>
      </c>
      <c r="B8314" t="s">
        <v>30297</v>
      </c>
      <c r="C8314" t="s">
        <v>1416</v>
      </c>
      <c r="D8314" s="134">
        <v>222.89</v>
      </c>
    </row>
    <row r="8315" spans="1:4" x14ac:dyDescent="0.25">
      <c r="A8315">
        <v>986</v>
      </c>
      <c r="B8315" t="s">
        <v>30298</v>
      </c>
      <c r="C8315" t="s">
        <v>1416</v>
      </c>
      <c r="D8315" s="134">
        <v>21.26</v>
      </c>
    </row>
    <row r="8316" spans="1:4" x14ac:dyDescent="0.25">
      <c r="A8316">
        <v>987</v>
      </c>
      <c r="B8316" t="s">
        <v>30299</v>
      </c>
      <c r="C8316" t="s">
        <v>1416</v>
      </c>
      <c r="D8316" s="134">
        <v>29.1</v>
      </c>
    </row>
    <row r="8317" spans="1:4" x14ac:dyDescent="0.25">
      <c r="A8317">
        <v>1007</v>
      </c>
      <c r="B8317" t="s">
        <v>30300</v>
      </c>
      <c r="C8317" t="s">
        <v>1416</v>
      </c>
      <c r="D8317" s="134">
        <v>40.28</v>
      </c>
    </row>
    <row r="8318" spans="1:4" x14ac:dyDescent="0.25">
      <c r="A8318">
        <v>1008</v>
      </c>
      <c r="B8318" t="s">
        <v>30301</v>
      </c>
      <c r="C8318" t="s">
        <v>1416</v>
      </c>
      <c r="D8318" s="134">
        <v>5.1100000000000003</v>
      </c>
    </row>
    <row r="8319" spans="1:4" x14ac:dyDescent="0.25">
      <c r="A8319">
        <v>988</v>
      </c>
      <c r="B8319" t="s">
        <v>30302</v>
      </c>
      <c r="C8319" t="s">
        <v>1416</v>
      </c>
      <c r="D8319" s="134">
        <v>55.54</v>
      </c>
    </row>
    <row r="8320" spans="1:4" x14ac:dyDescent="0.25">
      <c r="A8320">
        <v>989</v>
      </c>
      <c r="B8320" t="s">
        <v>30303</v>
      </c>
      <c r="C8320" t="s">
        <v>1416</v>
      </c>
      <c r="D8320" s="134">
        <v>76.67</v>
      </c>
    </row>
    <row r="8321" spans="1:4" x14ac:dyDescent="0.25">
      <c r="A8321">
        <v>1006</v>
      </c>
      <c r="B8321" t="s">
        <v>30304</v>
      </c>
      <c r="C8321" t="s">
        <v>1416</v>
      </c>
      <c r="D8321" s="134">
        <v>102.79</v>
      </c>
    </row>
    <row r="8322" spans="1:4" x14ac:dyDescent="0.25">
      <c r="A8322">
        <v>43972</v>
      </c>
      <c r="B8322" t="s">
        <v>30305</v>
      </c>
      <c r="C8322" t="s">
        <v>1416</v>
      </c>
      <c r="D8322" s="134">
        <v>3.21</v>
      </c>
    </row>
    <row r="8323" spans="1:4" x14ac:dyDescent="0.25">
      <c r="A8323">
        <v>43971</v>
      </c>
      <c r="B8323" t="s">
        <v>30306</v>
      </c>
      <c r="C8323" t="s">
        <v>1416</v>
      </c>
      <c r="D8323" s="134">
        <v>2.4500000000000002</v>
      </c>
    </row>
    <row r="8324" spans="1:4" x14ac:dyDescent="0.25">
      <c r="A8324">
        <v>39598</v>
      </c>
      <c r="B8324" t="s">
        <v>30307</v>
      </c>
      <c r="C8324" t="s">
        <v>1416</v>
      </c>
      <c r="D8324" s="134">
        <v>4.54</v>
      </c>
    </row>
    <row r="8325" spans="1:4" x14ac:dyDescent="0.25">
      <c r="A8325">
        <v>43973</v>
      </c>
      <c r="B8325" t="s">
        <v>30308</v>
      </c>
      <c r="C8325" t="s">
        <v>1416</v>
      </c>
      <c r="D8325" s="134">
        <v>3.35</v>
      </c>
    </row>
    <row r="8326" spans="1:4" x14ac:dyDescent="0.25">
      <c r="A8326">
        <v>39599</v>
      </c>
      <c r="B8326" t="s">
        <v>30309</v>
      </c>
      <c r="C8326" t="s">
        <v>1416</v>
      </c>
      <c r="D8326" s="134">
        <v>6.53</v>
      </c>
    </row>
    <row r="8327" spans="1:4" x14ac:dyDescent="0.25">
      <c r="A8327">
        <v>43832</v>
      </c>
      <c r="B8327" t="s">
        <v>30310</v>
      </c>
      <c r="C8327" t="s">
        <v>1416</v>
      </c>
      <c r="D8327" s="134">
        <v>17.21</v>
      </c>
    </row>
    <row r="8328" spans="1:4" x14ac:dyDescent="0.25">
      <c r="A8328">
        <v>34602</v>
      </c>
      <c r="B8328" t="s">
        <v>30311</v>
      </c>
      <c r="C8328" t="s">
        <v>1416</v>
      </c>
      <c r="D8328" s="134">
        <v>3.52</v>
      </c>
    </row>
    <row r="8329" spans="1:4" x14ac:dyDescent="0.25">
      <c r="A8329">
        <v>34607</v>
      </c>
      <c r="B8329" t="s">
        <v>30312</v>
      </c>
      <c r="C8329" t="s">
        <v>1416</v>
      </c>
      <c r="D8329" s="134">
        <v>8.6199999999999992</v>
      </c>
    </row>
    <row r="8330" spans="1:4" x14ac:dyDescent="0.25">
      <c r="A8330">
        <v>34609</v>
      </c>
      <c r="B8330" t="s">
        <v>30313</v>
      </c>
      <c r="C8330" t="s">
        <v>1416</v>
      </c>
      <c r="D8330" s="134">
        <v>12.54</v>
      </c>
    </row>
    <row r="8331" spans="1:4" x14ac:dyDescent="0.25">
      <c r="A8331">
        <v>34618</v>
      </c>
      <c r="B8331" t="s">
        <v>30314</v>
      </c>
      <c r="C8331" t="s">
        <v>1416</v>
      </c>
      <c r="D8331" s="134">
        <v>4.79</v>
      </c>
    </row>
    <row r="8332" spans="1:4" x14ac:dyDescent="0.25">
      <c r="A8332">
        <v>34621</v>
      </c>
      <c r="B8332" t="s">
        <v>30315</v>
      </c>
      <c r="C8332" t="s">
        <v>1416</v>
      </c>
      <c r="D8332" s="134">
        <v>11.88</v>
      </c>
    </row>
    <row r="8333" spans="1:4" x14ac:dyDescent="0.25">
      <c r="A8333">
        <v>34622</v>
      </c>
      <c r="B8333" t="s">
        <v>30316</v>
      </c>
      <c r="C8333" t="s">
        <v>1416</v>
      </c>
      <c r="D8333" s="134">
        <v>17.649999999999999</v>
      </c>
    </row>
    <row r="8334" spans="1:4" x14ac:dyDescent="0.25">
      <c r="A8334">
        <v>34624</v>
      </c>
      <c r="B8334" t="s">
        <v>30317</v>
      </c>
      <c r="C8334" t="s">
        <v>1416</v>
      </c>
      <c r="D8334" s="134">
        <v>6.4</v>
      </c>
    </row>
    <row r="8335" spans="1:4" x14ac:dyDescent="0.25">
      <c r="A8335">
        <v>34627</v>
      </c>
      <c r="B8335" t="s">
        <v>30318</v>
      </c>
      <c r="C8335" t="s">
        <v>1416</v>
      </c>
      <c r="D8335" s="134">
        <v>15.44</v>
      </c>
    </row>
    <row r="8336" spans="1:4" x14ac:dyDescent="0.25">
      <c r="A8336">
        <v>34629</v>
      </c>
      <c r="B8336" t="s">
        <v>30319</v>
      </c>
      <c r="C8336" t="s">
        <v>1416</v>
      </c>
      <c r="D8336" s="134">
        <v>23.58</v>
      </c>
    </row>
    <row r="8337" spans="1:4" x14ac:dyDescent="0.25">
      <c r="A8337">
        <v>39257</v>
      </c>
      <c r="B8337" t="s">
        <v>30320</v>
      </c>
      <c r="C8337" t="s">
        <v>1416</v>
      </c>
      <c r="D8337" s="134">
        <v>4.8</v>
      </c>
    </row>
    <row r="8338" spans="1:4" x14ac:dyDescent="0.25">
      <c r="A8338">
        <v>39261</v>
      </c>
      <c r="B8338" t="s">
        <v>30321</v>
      </c>
      <c r="C8338" t="s">
        <v>1416</v>
      </c>
      <c r="D8338" s="134">
        <v>27.48</v>
      </c>
    </row>
    <row r="8339" spans="1:4" x14ac:dyDescent="0.25">
      <c r="A8339">
        <v>39268</v>
      </c>
      <c r="B8339" t="s">
        <v>30322</v>
      </c>
      <c r="C8339" t="s">
        <v>1416</v>
      </c>
      <c r="D8339" s="134">
        <v>429.51</v>
      </c>
    </row>
    <row r="8340" spans="1:4" x14ac:dyDescent="0.25">
      <c r="A8340">
        <v>39262</v>
      </c>
      <c r="B8340" t="s">
        <v>30323</v>
      </c>
      <c r="C8340" t="s">
        <v>1416</v>
      </c>
      <c r="D8340" s="134">
        <v>43.76</v>
      </c>
    </row>
    <row r="8341" spans="1:4" x14ac:dyDescent="0.25">
      <c r="A8341">
        <v>39258</v>
      </c>
      <c r="B8341" t="s">
        <v>30324</v>
      </c>
      <c r="C8341" t="s">
        <v>1416</v>
      </c>
      <c r="D8341" s="134">
        <v>7.23</v>
      </c>
    </row>
    <row r="8342" spans="1:4" x14ac:dyDescent="0.25">
      <c r="A8342">
        <v>39263</v>
      </c>
      <c r="B8342" t="s">
        <v>30325</v>
      </c>
      <c r="C8342" t="s">
        <v>1416</v>
      </c>
      <c r="D8342" s="134">
        <v>75.66</v>
      </c>
    </row>
    <row r="8343" spans="1:4" x14ac:dyDescent="0.25">
      <c r="A8343">
        <v>39264</v>
      </c>
      <c r="B8343" t="s">
        <v>30326</v>
      </c>
      <c r="C8343" t="s">
        <v>1416</v>
      </c>
      <c r="D8343" s="134">
        <v>104.82</v>
      </c>
    </row>
    <row r="8344" spans="1:4" x14ac:dyDescent="0.25">
      <c r="A8344">
        <v>39259</v>
      </c>
      <c r="B8344" t="s">
        <v>30327</v>
      </c>
      <c r="C8344" t="s">
        <v>1416</v>
      </c>
      <c r="D8344" s="134">
        <v>11.14</v>
      </c>
    </row>
    <row r="8345" spans="1:4" x14ac:dyDescent="0.25">
      <c r="A8345">
        <v>39265</v>
      </c>
      <c r="B8345" t="s">
        <v>30328</v>
      </c>
      <c r="C8345" t="s">
        <v>1416</v>
      </c>
      <c r="D8345" s="134">
        <v>142.30000000000001</v>
      </c>
    </row>
    <row r="8346" spans="1:4" x14ac:dyDescent="0.25">
      <c r="A8346">
        <v>39260</v>
      </c>
      <c r="B8346" t="s">
        <v>30329</v>
      </c>
      <c r="C8346" t="s">
        <v>1416</v>
      </c>
      <c r="D8346" s="134">
        <v>17.05</v>
      </c>
    </row>
    <row r="8347" spans="1:4" x14ac:dyDescent="0.25">
      <c r="A8347">
        <v>39266</v>
      </c>
      <c r="B8347" t="s">
        <v>30330</v>
      </c>
      <c r="C8347" t="s">
        <v>1416</v>
      </c>
      <c r="D8347" s="134">
        <v>214.74</v>
      </c>
    </row>
    <row r="8348" spans="1:4" x14ac:dyDescent="0.25">
      <c r="A8348">
        <v>39267</v>
      </c>
      <c r="B8348" t="s">
        <v>30331</v>
      </c>
      <c r="C8348" t="s">
        <v>1416</v>
      </c>
      <c r="D8348" s="134">
        <v>268.48</v>
      </c>
    </row>
    <row r="8349" spans="1:4" x14ac:dyDescent="0.25">
      <c r="A8349">
        <v>11901</v>
      </c>
      <c r="B8349" t="s">
        <v>30332</v>
      </c>
      <c r="C8349" t="s">
        <v>1416</v>
      </c>
      <c r="D8349" s="134">
        <v>0.59</v>
      </c>
    </row>
    <row r="8350" spans="1:4" x14ac:dyDescent="0.25">
      <c r="A8350">
        <v>11902</v>
      </c>
      <c r="B8350" t="s">
        <v>30333</v>
      </c>
      <c r="C8350" t="s">
        <v>1416</v>
      </c>
      <c r="D8350" s="134">
        <v>1.1200000000000001</v>
      </c>
    </row>
    <row r="8351" spans="1:4" x14ac:dyDescent="0.25">
      <c r="A8351">
        <v>11903</v>
      </c>
      <c r="B8351" t="s">
        <v>30334</v>
      </c>
      <c r="C8351" t="s">
        <v>1416</v>
      </c>
      <c r="D8351" s="134">
        <v>1.19</v>
      </c>
    </row>
    <row r="8352" spans="1:4" x14ac:dyDescent="0.25">
      <c r="A8352">
        <v>11904</v>
      </c>
      <c r="B8352" t="s">
        <v>30335</v>
      </c>
      <c r="C8352" t="s">
        <v>1416</v>
      </c>
      <c r="D8352" s="134">
        <v>1.81</v>
      </c>
    </row>
    <row r="8353" spans="1:4" x14ac:dyDescent="0.25">
      <c r="A8353">
        <v>11905</v>
      </c>
      <c r="B8353" t="s">
        <v>30336</v>
      </c>
      <c r="C8353" t="s">
        <v>1416</v>
      </c>
      <c r="D8353" s="134">
        <v>2.2000000000000002</v>
      </c>
    </row>
    <row r="8354" spans="1:4" x14ac:dyDescent="0.25">
      <c r="A8354">
        <v>11906</v>
      </c>
      <c r="B8354" t="s">
        <v>30337</v>
      </c>
      <c r="C8354" t="s">
        <v>1416</v>
      </c>
      <c r="D8354" s="134">
        <v>2.8</v>
      </c>
    </row>
    <row r="8355" spans="1:4" x14ac:dyDescent="0.25">
      <c r="A8355">
        <v>11919</v>
      </c>
      <c r="B8355" t="s">
        <v>30338</v>
      </c>
      <c r="C8355" t="s">
        <v>1416</v>
      </c>
      <c r="D8355" s="134">
        <v>5.14</v>
      </c>
    </row>
    <row r="8356" spans="1:4" x14ac:dyDescent="0.25">
      <c r="A8356">
        <v>11920</v>
      </c>
      <c r="B8356" t="s">
        <v>30339</v>
      </c>
      <c r="C8356" t="s">
        <v>1416</v>
      </c>
      <c r="D8356" s="134">
        <v>9.76</v>
      </c>
    </row>
    <row r="8357" spans="1:4" x14ac:dyDescent="0.25">
      <c r="A8357">
        <v>11924</v>
      </c>
      <c r="B8357" t="s">
        <v>30340</v>
      </c>
      <c r="C8357" t="s">
        <v>1416</v>
      </c>
      <c r="D8357" s="134">
        <v>81.96</v>
      </c>
    </row>
    <row r="8358" spans="1:4" x14ac:dyDescent="0.25">
      <c r="A8358">
        <v>11921</v>
      </c>
      <c r="B8358" t="s">
        <v>30341</v>
      </c>
      <c r="C8358" t="s">
        <v>1416</v>
      </c>
      <c r="D8358" s="134">
        <v>14.28</v>
      </c>
    </row>
    <row r="8359" spans="1:4" x14ac:dyDescent="0.25">
      <c r="A8359">
        <v>11922</v>
      </c>
      <c r="B8359" t="s">
        <v>30342</v>
      </c>
      <c r="C8359" t="s">
        <v>1416</v>
      </c>
      <c r="D8359" s="134">
        <v>23.1</v>
      </c>
    </row>
    <row r="8360" spans="1:4" x14ac:dyDescent="0.25">
      <c r="A8360">
        <v>11923</v>
      </c>
      <c r="B8360" t="s">
        <v>30343</v>
      </c>
      <c r="C8360" t="s">
        <v>1416</v>
      </c>
      <c r="D8360" s="134">
        <v>33.82</v>
      </c>
    </row>
    <row r="8361" spans="1:4" x14ac:dyDescent="0.25">
      <c r="A8361">
        <v>11916</v>
      </c>
      <c r="B8361" t="s">
        <v>30344</v>
      </c>
      <c r="C8361" t="s">
        <v>1416</v>
      </c>
      <c r="D8361" s="134">
        <v>7.03</v>
      </c>
    </row>
    <row r="8362" spans="1:4" x14ac:dyDescent="0.25">
      <c r="A8362">
        <v>11914</v>
      </c>
      <c r="B8362" t="s">
        <v>30345</v>
      </c>
      <c r="C8362" t="s">
        <v>1416</v>
      </c>
      <c r="D8362" s="134">
        <v>50.66</v>
      </c>
    </row>
    <row r="8363" spans="1:4" x14ac:dyDescent="0.25">
      <c r="A8363">
        <v>11917</v>
      </c>
      <c r="B8363" t="s">
        <v>30346</v>
      </c>
      <c r="C8363" t="s">
        <v>1416</v>
      </c>
      <c r="D8363" s="134">
        <v>12.38</v>
      </c>
    </row>
    <row r="8364" spans="1:4" x14ac:dyDescent="0.25">
      <c r="A8364">
        <v>11918</v>
      </c>
      <c r="B8364" t="s">
        <v>30347</v>
      </c>
      <c r="C8364" t="s">
        <v>1416</v>
      </c>
      <c r="D8364" s="134">
        <v>14.69</v>
      </c>
    </row>
    <row r="8365" spans="1:4" x14ac:dyDescent="0.25">
      <c r="A8365">
        <v>37734</v>
      </c>
      <c r="B8365" t="s">
        <v>30348</v>
      </c>
      <c r="C8365" t="s">
        <v>16058</v>
      </c>
      <c r="D8365" s="135">
        <v>83659.09</v>
      </c>
    </row>
    <row r="8366" spans="1:4" x14ac:dyDescent="0.25">
      <c r="A8366">
        <v>42251</v>
      </c>
      <c r="B8366" t="s">
        <v>30349</v>
      </c>
      <c r="C8366" t="s">
        <v>16058</v>
      </c>
      <c r="D8366" s="135">
        <v>95000</v>
      </c>
    </row>
    <row r="8367" spans="1:4" x14ac:dyDescent="0.25">
      <c r="A8367">
        <v>37733</v>
      </c>
      <c r="B8367" t="s">
        <v>30350</v>
      </c>
      <c r="C8367" t="s">
        <v>16058</v>
      </c>
      <c r="D8367" s="135">
        <v>62727.27</v>
      </c>
    </row>
    <row r="8368" spans="1:4" x14ac:dyDescent="0.25">
      <c r="A8368">
        <v>37735</v>
      </c>
      <c r="B8368" t="s">
        <v>30351</v>
      </c>
      <c r="C8368" t="s">
        <v>16058</v>
      </c>
      <c r="D8368" s="135">
        <v>75586.36</v>
      </c>
    </row>
    <row r="8369" spans="1:4" x14ac:dyDescent="0.25">
      <c r="A8369">
        <v>5090</v>
      </c>
      <c r="B8369" t="s">
        <v>30352</v>
      </c>
      <c r="C8369" t="s">
        <v>16058</v>
      </c>
      <c r="D8369" s="134">
        <v>20.9</v>
      </c>
    </row>
    <row r="8370" spans="1:4" x14ac:dyDescent="0.25">
      <c r="A8370">
        <v>5085</v>
      </c>
      <c r="B8370" t="s">
        <v>30353</v>
      </c>
      <c r="C8370" t="s">
        <v>16058</v>
      </c>
      <c r="D8370" s="134">
        <v>31.11</v>
      </c>
    </row>
    <row r="8371" spans="1:4" x14ac:dyDescent="0.25">
      <c r="A8371">
        <v>43603</v>
      </c>
      <c r="B8371" t="s">
        <v>30354</v>
      </c>
      <c r="C8371" t="s">
        <v>16058</v>
      </c>
      <c r="D8371" s="134">
        <v>44.45</v>
      </c>
    </row>
    <row r="8372" spans="1:4" x14ac:dyDescent="0.25">
      <c r="A8372">
        <v>38374</v>
      </c>
      <c r="B8372" t="s">
        <v>30355</v>
      </c>
      <c r="C8372" t="s">
        <v>16058</v>
      </c>
      <c r="D8372" s="134">
        <v>971.02</v>
      </c>
    </row>
    <row r="8373" spans="1:4" x14ac:dyDescent="0.25">
      <c r="A8373">
        <v>20212</v>
      </c>
      <c r="B8373" t="s">
        <v>30356</v>
      </c>
      <c r="C8373" t="s">
        <v>1416</v>
      </c>
      <c r="D8373" s="134">
        <v>32.979999999999997</v>
      </c>
    </row>
    <row r="8374" spans="1:4" x14ac:dyDescent="0.25">
      <c r="A8374">
        <v>20209</v>
      </c>
      <c r="B8374" t="s">
        <v>30357</v>
      </c>
      <c r="C8374" t="s">
        <v>1416</v>
      </c>
      <c r="D8374" s="134">
        <v>39.39</v>
      </c>
    </row>
    <row r="8375" spans="1:4" x14ac:dyDescent="0.25">
      <c r="A8375">
        <v>4430</v>
      </c>
      <c r="B8375" t="s">
        <v>30358</v>
      </c>
      <c r="C8375" t="s">
        <v>1416</v>
      </c>
      <c r="D8375" s="134">
        <v>19.3</v>
      </c>
    </row>
    <row r="8376" spans="1:4" x14ac:dyDescent="0.25">
      <c r="A8376">
        <v>4433</v>
      </c>
      <c r="B8376" t="s">
        <v>30359</v>
      </c>
      <c r="C8376" t="s">
        <v>1416</v>
      </c>
      <c r="D8376" s="134">
        <v>37.74</v>
      </c>
    </row>
    <row r="8377" spans="1:4" x14ac:dyDescent="0.25">
      <c r="A8377">
        <v>4400</v>
      </c>
      <c r="B8377" t="s">
        <v>30360</v>
      </c>
      <c r="C8377" t="s">
        <v>1416</v>
      </c>
      <c r="D8377" s="134">
        <v>30.71</v>
      </c>
    </row>
    <row r="8378" spans="1:4" x14ac:dyDescent="0.25">
      <c r="A8378">
        <v>2729</v>
      </c>
      <c r="B8378" t="s">
        <v>30361</v>
      </c>
      <c r="C8378" t="s">
        <v>16058</v>
      </c>
      <c r="D8378" s="134">
        <v>22.24</v>
      </c>
    </row>
    <row r="8379" spans="1:4" x14ac:dyDescent="0.25">
      <c r="A8379">
        <v>4513</v>
      </c>
      <c r="B8379" t="s">
        <v>30362</v>
      </c>
      <c r="C8379" t="s">
        <v>1416</v>
      </c>
      <c r="D8379" s="134">
        <v>6.11</v>
      </c>
    </row>
    <row r="8380" spans="1:4" x14ac:dyDescent="0.25">
      <c r="A8380">
        <v>37106</v>
      </c>
      <c r="B8380" t="s">
        <v>30363</v>
      </c>
      <c r="C8380" t="s">
        <v>16058</v>
      </c>
      <c r="D8380" s="135">
        <v>4975.76</v>
      </c>
    </row>
    <row r="8381" spans="1:4" x14ac:dyDescent="0.25">
      <c r="A8381">
        <v>11869</v>
      </c>
      <c r="B8381" t="s">
        <v>30364</v>
      </c>
      <c r="C8381" t="s">
        <v>16058</v>
      </c>
      <c r="D8381" s="134">
        <v>995.15</v>
      </c>
    </row>
    <row r="8382" spans="1:4" x14ac:dyDescent="0.25">
      <c r="A8382">
        <v>43981</v>
      </c>
      <c r="B8382" t="s">
        <v>30365</v>
      </c>
      <c r="C8382" t="s">
        <v>16058</v>
      </c>
      <c r="D8382" s="135">
        <v>7498.43</v>
      </c>
    </row>
    <row r="8383" spans="1:4" x14ac:dyDescent="0.25">
      <c r="A8383">
        <v>37104</v>
      </c>
      <c r="B8383" t="s">
        <v>30366</v>
      </c>
      <c r="C8383" t="s">
        <v>16058</v>
      </c>
      <c r="D8383" s="135">
        <v>1248.93</v>
      </c>
    </row>
    <row r="8384" spans="1:4" x14ac:dyDescent="0.25">
      <c r="A8384">
        <v>43982</v>
      </c>
      <c r="B8384" t="s">
        <v>30367</v>
      </c>
      <c r="C8384" t="s">
        <v>16058</v>
      </c>
      <c r="D8384" s="135">
        <v>11845.63</v>
      </c>
    </row>
    <row r="8385" spans="1:4" x14ac:dyDescent="0.25">
      <c r="A8385">
        <v>43978</v>
      </c>
      <c r="B8385" t="s">
        <v>30368</v>
      </c>
      <c r="C8385" t="s">
        <v>16058</v>
      </c>
      <c r="D8385" s="135">
        <v>1850.89</v>
      </c>
    </row>
    <row r="8386" spans="1:4" x14ac:dyDescent="0.25">
      <c r="A8386">
        <v>11871</v>
      </c>
      <c r="B8386" t="s">
        <v>30369</v>
      </c>
      <c r="C8386" t="s">
        <v>16058</v>
      </c>
      <c r="D8386" s="134">
        <v>463.89</v>
      </c>
    </row>
    <row r="8387" spans="1:4" x14ac:dyDescent="0.25">
      <c r="A8387">
        <v>37105</v>
      </c>
      <c r="B8387" t="s">
        <v>30370</v>
      </c>
      <c r="C8387" t="s">
        <v>16058</v>
      </c>
      <c r="D8387" s="135">
        <v>2854.29</v>
      </c>
    </row>
    <row r="8388" spans="1:4" x14ac:dyDescent="0.25">
      <c r="A8388">
        <v>43980</v>
      </c>
      <c r="B8388" t="s">
        <v>30371</v>
      </c>
      <c r="C8388" t="s">
        <v>16058</v>
      </c>
      <c r="D8388" s="135">
        <v>3554.72</v>
      </c>
    </row>
    <row r="8389" spans="1:4" x14ac:dyDescent="0.25">
      <c r="A8389">
        <v>43979</v>
      </c>
      <c r="B8389" t="s">
        <v>30372</v>
      </c>
      <c r="C8389" t="s">
        <v>16058</v>
      </c>
      <c r="D8389" s="134">
        <v>667.89</v>
      </c>
    </row>
    <row r="8390" spans="1:4" x14ac:dyDescent="0.25">
      <c r="A8390">
        <v>11868</v>
      </c>
      <c r="B8390" t="s">
        <v>30373</v>
      </c>
      <c r="C8390" t="s">
        <v>16058</v>
      </c>
      <c r="D8390" s="134">
        <v>645.91999999999996</v>
      </c>
    </row>
    <row r="8391" spans="1:4" x14ac:dyDescent="0.25">
      <c r="A8391">
        <v>34636</v>
      </c>
      <c r="B8391" t="s">
        <v>30374</v>
      </c>
      <c r="C8391" t="s">
        <v>16058</v>
      </c>
      <c r="D8391" s="134">
        <v>458.69</v>
      </c>
    </row>
    <row r="8392" spans="1:4" x14ac:dyDescent="0.25">
      <c r="A8392">
        <v>34639</v>
      </c>
      <c r="B8392" t="s">
        <v>30375</v>
      </c>
      <c r="C8392" t="s">
        <v>16058</v>
      </c>
      <c r="D8392" s="135">
        <v>1058.74</v>
      </c>
    </row>
    <row r="8393" spans="1:4" x14ac:dyDescent="0.25">
      <c r="A8393">
        <v>34640</v>
      </c>
      <c r="B8393" t="s">
        <v>30376</v>
      </c>
      <c r="C8393" t="s">
        <v>16058</v>
      </c>
      <c r="D8393" s="135">
        <v>1200.97</v>
      </c>
    </row>
    <row r="8394" spans="1:4" x14ac:dyDescent="0.25">
      <c r="A8394">
        <v>43977</v>
      </c>
      <c r="B8394" t="s">
        <v>30377</v>
      </c>
      <c r="C8394" t="s">
        <v>16058</v>
      </c>
      <c r="D8394" s="135">
        <v>2070.4</v>
      </c>
    </row>
    <row r="8395" spans="1:4" x14ac:dyDescent="0.25">
      <c r="A8395">
        <v>34637</v>
      </c>
      <c r="B8395" t="s">
        <v>30378</v>
      </c>
      <c r="C8395" t="s">
        <v>16058</v>
      </c>
      <c r="D8395" s="134">
        <v>277.39</v>
      </c>
    </row>
    <row r="8396" spans="1:4" x14ac:dyDescent="0.25">
      <c r="A8396">
        <v>34638</v>
      </c>
      <c r="B8396" t="s">
        <v>30379</v>
      </c>
      <c r="C8396" t="s">
        <v>16058</v>
      </c>
      <c r="D8396" s="134">
        <v>429.07</v>
      </c>
    </row>
    <row r="8397" spans="1:4" x14ac:dyDescent="0.25">
      <c r="A8397">
        <v>34641</v>
      </c>
      <c r="B8397" t="s">
        <v>30380</v>
      </c>
      <c r="C8397" t="s">
        <v>16058</v>
      </c>
      <c r="D8397" s="134">
        <v>118.56</v>
      </c>
    </row>
    <row r="8398" spans="1:4" x14ac:dyDescent="0.25">
      <c r="A8398">
        <v>43434</v>
      </c>
      <c r="B8398" t="s">
        <v>30381</v>
      </c>
      <c r="C8398" t="s">
        <v>16058</v>
      </c>
      <c r="D8398" s="134">
        <v>128.18</v>
      </c>
    </row>
    <row r="8399" spans="1:4" x14ac:dyDescent="0.25">
      <c r="A8399">
        <v>43435</v>
      </c>
      <c r="B8399" t="s">
        <v>30382</v>
      </c>
      <c r="C8399" t="s">
        <v>16058</v>
      </c>
      <c r="D8399" s="134">
        <v>235.01</v>
      </c>
    </row>
    <row r="8400" spans="1:4" x14ac:dyDescent="0.25">
      <c r="A8400">
        <v>43436</v>
      </c>
      <c r="B8400" t="s">
        <v>30383</v>
      </c>
      <c r="C8400" t="s">
        <v>16058</v>
      </c>
      <c r="D8400" s="134">
        <v>411.27</v>
      </c>
    </row>
    <row r="8401" spans="1:4" x14ac:dyDescent="0.25">
      <c r="A8401">
        <v>43437</v>
      </c>
      <c r="B8401" t="s">
        <v>30384</v>
      </c>
      <c r="C8401" t="s">
        <v>16058</v>
      </c>
      <c r="D8401" s="134">
        <v>745.62</v>
      </c>
    </row>
    <row r="8402" spans="1:4" x14ac:dyDescent="0.25">
      <c r="A8402">
        <v>43438</v>
      </c>
      <c r="B8402" t="s">
        <v>30385</v>
      </c>
      <c r="C8402" t="s">
        <v>16058</v>
      </c>
      <c r="D8402" s="135">
        <v>1335.29</v>
      </c>
    </row>
    <row r="8403" spans="1:4" x14ac:dyDescent="0.25">
      <c r="A8403">
        <v>41627</v>
      </c>
      <c r="B8403" t="s">
        <v>30386</v>
      </c>
      <c r="C8403" t="s">
        <v>16058</v>
      </c>
      <c r="D8403" s="134">
        <v>197.62</v>
      </c>
    </row>
    <row r="8404" spans="1:4" x14ac:dyDescent="0.25">
      <c r="A8404">
        <v>41628</v>
      </c>
      <c r="B8404" t="s">
        <v>30387</v>
      </c>
      <c r="C8404" t="s">
        <v>16058</v>
      </c>
      <c r="D8404" s="134">
        <v>363.19</v>
      </c>
    </row>
    <row r="8405" spans="1:4" x14ac:dyDescent="0.25">
      <c r="A8405">
        <v>41629</v>
      </c>
      <c r="B8405" t="s">
        <v>30388</v>
      </c>
      <c r="C8405" t="s">
        <v>16058</v>
      </c>
      <c r="D8405" s="134">
        <v>461.47</v>
      </c>
    </row>
    <row r="8406" spans="1:4" x14ac:dyDescent="0.25">
      <c r="A8406">
        <v>43429</v>
      </c>
      <c r="B8406" t="s">
        <v>30389</v>
      </c>
      <c r="C8406" t="s">
        <v>16058</v>
      </c>
      <c r="D8406" s="134">
        <v>102.25</v>
      </c>
    </row>
    <row r="8407" spans="1:4" x14ac:dyDescent="0.25">
      <c r="A8407">
        <v>43430</v>
      </c>
      <c r="B8407" t="s">
        <v>30390</v>
      </c>
      <c r="C8407" t="s">
        <v>16058</v>
      </c>
      <c r="D8407" s="134">
        <v>169.84</v>
      </c>
    </row>
    <row r="8408" spans="1:4" x14ac:dyDescent="0.25">
      <c r="A8408">
        <v>43431</v>
      </c>
      <c r="B8408" t="s">
        <v>30391</v>
      </c>
      <c r="C8408" t="s">
        <v>16058</v>
      </c>
      <c r="D8408" s="134">
        <v>329.01</v>
      </c>
    </row>
    <row r="8409" spans="1:4" x14ac:dyDescent="0.25">
      <c r="A8409">
        <v>43432</v>
      </c>
      <c r="B8409" t="s">
        <v>30392</v>
      </c>
      <c r="C8409" t="s">
        <v>16058</v>
      </c>
      <c r="D8409" s="134">
        <v>683.67</v>
      </c>
    </row>
    <row r="8410" spans="1:4" x14ac:dyDescent="0.25">
      <c r="A8410">
        <v>43433</v>
      </c>
      <c r="B8410" t="s">
        <v>30393</v>
      </c>
      <c r="C8410" t="s">
        <v>16058</v>
      </c>
      <c r="D8410" s="135">
        <v>1077.8399999999999</v>
      </c>
    </row>
    <row r="8411" spans="1:4" x14ac:dyDescent="0.25">
      <c r="A8411">
        <v>43094</v>
      </c>
      <c r="B8411" t="s">
        <v>30394</v>
      </c>
      <c r="C8411" t="s">
        <v>16058</v>
      </c>
      <c r="D8411" s="134">
        <v>244.56</v>
      </c>
    </row>
    <row r="8412" spans="1:4" x14ac:dyDescent="0.25">
      <c r="A8412">
        <v>43093</v>
      </c>
      <c r="B8412" t="s">
        <v>30395</v>
      </c>
      <c r="C8412" t="s">
        <v>16058</v>
      </c>
      <c r="D8412" s="134">
        <v>259.89</v>
      </c>
    </row>
    <row r="8413" spans="1:4" x14ac:dyDescent="0.25">
      <c r="A8413">
        <v>11694</v>
      </c>
      <c r="B8413" t="s">
        <v>30396</v>
      </c>
      <c r="C8413" t="s">
        <v>16058</v>
      </c>
      <c r="D8413" s="135">
        <v>1078.73</v>
      </c>
    </row>
    <row r="8414" spans="1:4" x14ac:dyDescent="0.25">
      <c r="A8414">
        <v>1030</v>
      </c>
      <c r="B8414" t="s">
        <v>30397</v>
      </c>
      <c r="C8414" t="s">
        <v>16058</v>
      </c>
      <c r="D8414" s="134">
        <v>48.8</v>
      </c>
    </row>
    <row r="8415" spans="1:4" x14ac:dyDescent="0.25">
      <c r="A8415">
        <v>11881</v>
      </c>
      <c r="B8415" t="s">
        <v>30398</v>
      </c>
      <c r="C8415" t="s">
        <v>16058</v>
      </c>
      <c r="D8415" s="134">
        <v>181.59</v>
      </c>
    </row>
    <row r="8416" spans="1:4" x14ac:dyDescent="0.25">
      <c r="A8416">
        <v>35277</v>
      </c>
      <c r="B8416" t="s">
        <v>30399</v>
      </c>
      <c r="C8416" t="s">
        <v>16058</v>
      </c>
      <c r="D8416" s="134">
        <v>315.74</v>
      </c>
    </row>
    <row r="8417" spans="1:4" x14ac:dyDescent="0.25">
      <c r="A8417">
        <v>10521</v>
      </c>
      <c r="B8417" t="s">
        <v>30400</v>
      </c>
      <c r="C8417" t="s">
        <v>16058</v>
      </c>
      <c r="D8417" s="134">
        <v>255.65</v>
      </c>
    </row>
    <row r="8418" spans="1:4" x14ac:dyDescent="0.25">
      <c r="A8418">
        <v>10885</v>
      </c>
      <c r="B8418" t="s">
        <v>30401</v>
      </c>
      <c r="C8418" t="s">
        <v>16058</v>
      </c>
      <c r="D8418" s="134">
        <v>323.37</v>
      </c>
    </row>
    <row r="8419" spans="1:4" x14ac:dyDescent="0.25">
      <c r="A8419">
        <v>20962</v>
      </c>
      <c r="B8419" t="s">
        <v>30402</v>
      </c>
      <c r="C8419" t="s">
        <v>16058</v>
      </c>
      <c r="D8419" s="134">
        <v>267.83</v>
      </c>
    </row>
    <row r="8420" spans="1:4" x14ac:dyDescent="0.25">
      <c r="A8420">
        <v>20963</v>
      </c>
      <c r="B8420" t="s">
        <v>30403</v>
      </c>
      <c r="C8420" t="s">
        <v>16058</v>
      </c>
      <c r="D8420" s="134">
        <v>327.17</v>
      </c>
    </row>
    <row r="8421" spans="1:4" x14ac:dyDescent="0.25">
      <c r="A8421">
        <v>34643</v>
      </c>
      <c r="B8421" t="s">
        <v>30404</v>
      </c>
      <c r="C8421" t="s">
        <v>16058</v>
      </c>
      <c r="D8421" s="134">
        <v>36.36</v>
      </c>
    </row>
    <row r="8422" spans="1:4" x14ac:dyDescent="0.25">
      <c r="A8422">
        <v>41480</v>
      </c>
      <c r="B8422" t="s">
        <v>30405</v>
      </c>
      <c r="C8422" t="s">
        <v>16058</v>
      </c>
      <c r="D8422" s="134">
        <v>42.16</v>
      </c>
    </row>
    <row r="8423" spans="1:4" x14ac:dyDescent="0.25">
      <c r="A8423">
        <v>41474</v>
      </c>
      <c r="B8423" t="s">
        <v>30406</v>
      </c>
      <c r="C8423" t="s">
        <v>16058</v>
      </c>
      <c r="D8423" s="134">
        <v>67.349999999999994</v>
      </c>
    </row>
    <row r="8424" spans="1:4" x14ac:dyDescent="0.25">
      <c r="A8424">
        <v>41475</v>
      </c>
      <c r="B8424" t="s">
        <v>30407</v>
      </c>
      <c r="C8424" t="s">
        <v>16058</v>
      </c>
      <c r="D8424" s="134">
        <v>57.46</v>
      </c>
    </row>
    <row r="8425" spans="1:4" x14ac:dyDescent="0.25">
      <c r="A8425">
        <v>41476</v>
      </c>
      <c r="B8425" t="s">
        <v>30408</v>
      </c>
      <c r="C8425" t="s">
        <v>16058</v>
      </c>
      <c r="D8425" s="134">
        <v>125.82</v>
      </c>
    </row>
    <row r="8426" spans="1:4" x14ac:dyDescent="0.25">
      <c r="A8426">
        <v>2555</v>
      </c>
      <c r="B8426" t="s">
        <v>30409</v>
      </c>
      <c r="C8426" t="s">
        <v>16058</v>
      </c>
      <c r="D8426" s="134">
        <v>1.39</v>
      </c>
    </row>
    <row r="8427" spans="1:4" x14ac:dyDescent="0.25">
      <c r="A8427">
        <v>2556</v>
      </c>
      <c r="B8427" t="s">
        <v>30410</v>
      </c>
      <c r="C8427" t="s">
        <v>16058</v>
      </c>
      <c r="D8427" s="134">
        <v>1.44</v>
      </c>
    </row>
    <row r="8428" spans="1:4" x14ac:dyDescent="0.25">
      <c r="A8428">
        <v>2557</v>
      </c>
      <c r="B8428" t="s">
        <v>30411</v>
      </c>
      <c r="C8428" t="s">
        <v>16058</v>
      </c>
      <c r="D8428" s="134">
        <v>3.05</v>
      </c>
    </row>
    <row r="8429" spans="1:4" x14ac:dyDescent="0.25">
      <c r="A8429">
        <v>10569</v>
      </c>
      <c r="B8429" t="s">
        <v>30412</v>
      </c>
      <c r="C8429" t="s">
        <v>16058</v>
      </c>
      <c r="D8429" s="134">
        <v>3.05</v>
      </c>
    </row>
    <row r="8430" spans="1:4" x14ac:dyDescent="0.25">
      <c r="A8430">
        <v>39810</v>
      </c>
      <c r="B8430" t="s">
        <v>30413</v>
      </c>
      <c r="C8430" t="s">
        <v>16058</v>
      </c>
      <c r="D8430" s="134">
        <v>33</v>
      </c>
    </row>
    <row r="8431" spans="1:4" x14ac:dyDescent="0.25">
      <c r="A8431">
        <v>39811</v>
      </c>
      <c r="B8431" t="s">
        <v>30414</v>
      </c>
      <c r="C8431" t="s">
        <v>16058</v>
      </c>
      <c r="D8431" s="134">
        <v>40.369999999999997</v>
      </c>
    </row>
    <row r="8432" spans="1:4" x14ac:dyDescent="0.25">
      <c r="A8432">
        <v>39812</v>
      </c>
      <c r="B8432" t="s">
        <v>30415</v>
      </c>
      <c r="C8432" t="s">
        <v>16058</v>
      </c>
      <c r="D8432" s="134">
        <v>66.38</v>
      </c>
    </row>
    <row r="8433" spans="1:4" x14ac:dyDescent="0.25">
      <c r="A8433">
        <v>43096</v>
      </c>
      <c r="B8433" t="s">
        <v>30416</v>
      </c>
      <c r="C8433" t="s">
        <v>16058</v>
      </c>
      <c r="D8433" s="134">
        <v>220.02</v>
      </c>
    </row>
    <row r="8434" spans="1:4" x14ac:dyDescent="0.25">
      <c r="A8434">
        <v>43102</v>
      </c>
      <c r="B8434" t="s">
        <v>30417</v>
      </c>
      <c r="C8434" t="s">
        <v>16058</v>
      </c>
      <c r="D8434" s="134">
        <v>133.79</v>
      </c>
    </row>
    <row r="8435" spans="1:4" x14ac:dyDescent="0.25">
      <c r="A8435">
        <v>43103</v>
      </c>
      <c r="B8435" t="s">
        <v>30418</v>
      </c>
      <c r="C8435" t="s">
        <v>16058</v>
      </c>
      <c r="D8435" s="134">
        <v>197</v>
      </c>
    </row>
    <row r="8436" spans="1:4" x14ac:dyDescent="0.25">
      <c r="A8436">
        <v>43098</v>
      </c>
      <c r="B8436" t="s">
        <v>30419</v>
      </c>
      <c r="C8436" t="s">
        <v>16058</v>
      </c>
      <c r="D8436" s="134">
        <v>74.53</v>
      </c>
    </row>
    <row r="8437" spans="1:4" x14ac:dyDescent="0.25">
      <c r="A8437">
        <v>43097</v>
      </c>
      <c r="B8437" t="s">
        <v>30420</v>
      </c>
      <c r="C8437" t="s">
        <v>16058</v>
      </c>
      <c r="D8437" s="134">
        <v>44.15</v>
      </c>
    </row>
    <row r="8438" spans="1:4" x14ac:dyDescent="0.25">
      <c r="A8438">
        <v>43104</v>
      </c>
      <c r="B8438" t="s">
        <v>30421</v>
      </c>
      <c r="C8438" t="s">
        <v>16058</v>
      </c>
      <c r="D8438" s="134">
        <v>522.30999999999995</v>
      </c>
    </row>
    <row r="8439" spans="1:4" x14ac:dyDescent="0.25">
      <c r="A8439">
        <v>39771</v>
      </c>
      <c r="B8439" t="s">
        <v>30422</v>
      </c>
      <c r="C8439" t="s">
        <v>16058</v>
      </c>
      <c r="D8439" s="134">
        <v>29.31</v>
      </c>
    </row>
    <row r="8440" spans="1:4" x14ac:dyDescent="0.25">
      <c r="A8440">
        <v>39772</v>
      </c>
      <c r="B8440" t="s">
        <v>30423</v>
      </c>
      <c r="C8440" t="s">
        <v>16058</v>
      </c>
      <c r="D8440" s="134">
        <v>57.61</v>
      </c>
    </row>
    <row r="8441" spans="1:4" x14ac:dyDescent="0.25">
      <c r="A8441">
        <v>39773</v>
      </c>
      <c r="B8441" t="s">
        <v>30424</v>
      </c>
      <c r="C8441" t="s">
        <v>16058</v>
      </c>
      <c r="D8441" s="134">
        <v>92.6</v>
      </c>
    </row>
    <row r="8442" spans="1:4" x14ac:dyDescent="0.25">
      <c r="A8442">
        <v>39774</v>
      </c>
      <c r="B8442" t="s">
        <v>30425</v>
      </c>
      <c r="C8442" t="s">
        <v>16058</v>
      </c>
      <c r="D8442" s="134">
        <v>138.51</v>
      </c>
    </row>
    <row r="8443" spans="1:4" x14ac:dyDescent="0.25">
      <c r="A8443">
        <v>39775</v>
      </c>
      <c r="B8443" t="s">
        <v>30426</v>
      </c>
      <c r="C8443" t="s">
        <v>16058</v>
      </c>
      <c r="D8443" s="134">
        <v>184.86</v>
      </c>
    </row>
    <row r="8444" spans="1:4" x14ac:dyDescent="0.25">
      <c r="A8444">
        <v>39776</v>
      </c>
      <c r="B8444" t="s">
        <v>30427</v>
      </c>
      <c r="C8444" t="s">
        <v>16058</v>
      </c>
      <c r="D8444" s="134">
        <v>223.4</v>
      </c>
    </row>
    <row r="8445" spans="1:4" x14ac:dyDescent="0.25">
      <c r="A8445">
        <v>39777</v>
      </c>
      <c r="B8445" t="s">
        <v>30428</v>
      </c>
      <c r="C8445" t="s">
        <v>16058</v>
      </c>
      <c r="D8445" s="134">
        <v>283.16000000000003</v>
      </c>
    </row>
    <row r="8446" spans="1:4" x14ac:dyDescent="0.25">
      <c r="A8446">
        <v>20254</v>
      </c>
      <c r="B8446" t="s">
        <v>30429</v>
      </c>
      <c r="C8446" t="s">
        <v>16058</v>
      </c>
      <c r="D8446" s="134">
        <v>20.55</v>
      </c>
    </row>
    <row r="8447" spans="1:4" x14ac:dyDescent="0.25">
      <c r="A8447">
        <v>20253</v>
      </c>
      <c r="B8447" t="s">
        <v>30430</v>
      </c>
      <c r="C8447" t="s">
        <v>16058</v>
      </c>
      <c r="D8447" s="134">
        <v>67.489999999999995</v>
      </c>
    </row>
    <row r="8448" spans="1:4" x14ac:dyDescent="0.25">
      <c r="A8448">
        <v>11247</v>
      </c>
      <c r="B8448" t="s">
        <v>30431</v>
      </c>
      <c r="C8448" t="s">
        <v>16058</v>
      </c>
      <c r="D8448" s="135">
        <v>1297.71</v>
      </c>
    </row>
    <row r="8449" spans="1:4" x14ac:dyDescent="0.25">
      <c r="A8449">
        <v>11250</v>
      </c>
      <c r="B8449" t="s">
        <v>30432</v>
      </c>
      <c r="C8449" t="s">
        <v>16058</v>
      </c>
      <c r="D8449" s="134">
        <v>55.87</v>
      </c>
    </row>
    <row r="8450" spans="1:4" x14ac:dyDescent="0.25">
      <c r="A8450">
        <v>11249</v>
      </c>
      <c r="B8450" t="s">
        <v>30433</v>
      </c>
      <c r="C8450" t="s">
        <v>16058</v>
      </c>
      <c r="D8450" s="135">
        <v>2534.89</v>
      </c>
    </row>
    <row r="8451" spans="1:4" x14ac:dyDescent="0.25">
      <c r="A8451">
        <v>11251</v>
      </c>
      <c r="B8451" t="s">
        <v>30434</v>
      </c>
      <c r="C8451" t="s">
        <v>16058</v>
      </c>
      <c r="D8451" s="134">
        <v>123.75</v>
      </c>
    </row>
    <row r="8452" spans="1:4" x14ac:dyDescent="0.25">
      <c r="A8452">
        <v>11253</v>
      </c>
      <c r="B8452" t="s">
        <v>30435</v>
      </c>
      <c r="C8452" t="s">
        <v>16058</v>
      </c>
      <c r="D8452" s="134">
        <v>205.07</v>
      </c>
    </row>
    <row r="8453" spans="1:4" x14ac:dyDescent="0.25">
      <c r="A8453">
        <v>11255</v>
      </c>
      <c r="B8453" t="s">
        <v>30436</v>
      </c>
      <c r="C8453" t="s">
        <v>16058</v>
      </c>
      <c r="D8453" s="134">
        <v>306.57</v>
      </c>
    </row>
    <row r="8454" spans="1:4" x14ac:dyDescent="0.25">
      <c r="A8454">
        <v>14055</v>
      </c>
      <c r="B8454" t="s">
        <v>30437</v>
      </c>
      <c r="C8454" t="s">
        <v>16058</v>
      </c>
      <c r="D8454" s="134">
        <v>616.72</v>
      </c>
    </row>
    <row r="8455" spans="1:4" x14ac:dyDescent="0.25">
      <c r="A8455">
        <v>11256</v>
      </c>
      <c r="B8455" t="s">
        <v>30438</v>
      </c>
      <c r="C8455" t="s">
        <v>16058</v>
      </c>
      <c r="D8455" s="134">
        <v>384.01</v>
      </c>
    </row>
    <row r="8456" spans="1:4" x14ac:dyDescent="0.25">
      <c r="A8456">
        <v>1872</v>
      </c>
      <c r="B8456" t="s">
        <v>30439</v>
      </c>
      <c r="C8456" t="s">
        <v>16058</v>
      </c>
      <c r="D8456" s="134">
        <v>2.46</v>
      </c>
    </row>
    <row r="8457" spans="1:4" x14ac:dyDescent="0.25">
      <c r="A8457">
        <v>1873</v>
      </c>
      <c r="B8457" t="s">
        <v>30440</v>
      </c>
      <c r="C8457" t="s">
        <v>16058</v>
      </c>
      <c r="D8457" s="134">
        <v>4.9000000000000004</v>
      </c>
    </row>
    <row r="8458" spans="1:4" x14ac:dyDescent="0.25">
      <c r="A8458">
        <v>39693</v>
      </c>
      <c r="B8458" t="s">
        <v>30441</v>
      </c>
      <c r="C8458" t="s">
        <v>16058</v>
      </c>
      <c r="D8458" s="135">
        <v>2411.8000000000002</v>
      </c>
    </row>
    <row r="8459" spans="1:4" x14ac:dyDescent="0.25">
      <c r="A8459">
        <v>39692</v>
      </c>
      <c r="B8459" t="s">
        <v>30442</v>
      </c>
      <c r="C8459" t="s">
        <v>16058</v>
      </c>
      <c r="D8459" s="134">
        <v>771.72</v>
      </c>
    </row>
    <row r="8460" spans="1:4" x14ac:dyDescent="0.25">
      <c r="A8460">
        <v>1062</v>
      </c>
      <c r="B8460" t="s">
        <v>30443</v>
      </c>
      <c r="C8460" t="s">
        <v>16058</v>
      </c>
      <c r="D8460" s="134">
        <v>244.57</v>
      </c>
    </row>
    <row r="8461" spans="1:4" x14ac:dyDescent="0.25">
      <c r="A8461">
        <v>39686</v>
      </c>
      <c r="B8461" t="s">
        <v>30444</v>
      </c>
      <c r="C8461" t="s">
        <v>16058</v>
      </c>
      <c r="D8461" s="134">
        <v>396.01</v>
      </c>
    </row>
    <row r="8462" spans="1:4" x14ac:dyDescent="0.25">
      <c r="A8462">
        <v>43095</v>
      </c>
      <c r="B8462" t="s">
        <v>30445</v>
      </c>
      <c r="C8462" t="s">
        <v>16058</v>
      </c>
      <c r="D8462" s="134">
        <v>144.99</v>
      </c>
    </row>
    <row r="8463" spans="1:4" x14ac:dyDescent="0.25">
      <c r="A8463">
        <v>1871</v>
      </c>
      <c r="B8463" t="s">
        <v>30446</v>
      </c>
      <c r="C8463" t="s">
        <v>16058</v>
      </c>
      <c r="D8463" s="134">
        <v>4.41</v>
      </c>
    </row>
    <row r="8464" spans="1:4" x14ac:dyDescent="0.25">
      <c r="A8464">
        <v>12001</v>
      </c>
      <c r="B8464" t="s">
        <v>30447</v>
      </c>
      <c r="C8464" t="s">
        <v>16058</v>
      </c>
      <c r="D8464" s="134">
        <v>6.37</v>
      </c>
    </row>
    <row r="8465" spans="1:4" x14ac:dyDescent="0.25">
      <c r="A8465">
        <v>11882</v>
      </c>
      <c r="B8465" t="s">
        <v>30448</v>
      </c>
      <c r="C8465" t="s">
        <v>16058</v>
      </c>
      <c r="D8465" s="134">
        <v>130.32</v>
      </c>
    </row>
    <row r="8466" spans="1:4" x14ac:dyDescent="0.25">
      <c r="A8466">
        <v>1068</v>
      </c>
      <c r="B8466" t="s">
        <v>30449</v>
      </c>
      <c r="C8466" t="s">
        <v>16058</v>
      </c>
      <c r="D8466" s="135">
        <v>1613.2</v>
      </c>
    </row>
    <row r="8467" spans="1:4" x14ac:dyDescent="0.25">
      <c r="A8467">
        <v>39690</v>
      </c>
      <c r="B8467" t="s">
        <v>30450</v>
      </c>
      <c r="C8467" t="s">
        <v>16058</v>
      </c>
      <c r="D8467" s="135">
        <v>2706.42</v>
      </c>
    </row>
    <row r="8468" spans="1:4" x14ac:dyDescent="0.25">
      <c r="A8468">
        <v>39691</v>
      </c>
      <c r="B8468" t="s">
        <v>30451</v>
      </c>
      <c r="C8468" t="s">
        <v>16058</v>
      </c>
      <c r="D8468" s="135">
        <v>3403.92</v>
      </c>
    </row>
    <row r="8469" spans="1:4" x14ac:dyDescent="0.25">
      <c r="A8469">
        <v>39808</v>
      </c>
      <c r="B8469" t="s">
        <v>30452</v>
      </c>
      <c r="C8469" t="s">
        <v>16058</v>
      </c>
      <c r="D8469" s="134">
        <v>75.69</v>
      </c>
    </row>
    <row r="8470" spans="1:4" x14ac:dyDescent="0.25">
      <c r="A8470">
        <v>39809</v>
      </c>
      <c r="B8470" t="s">
        <v>30453</v>
      </c>
      <c r="C8470" t="s">
        <v>16058</v>
      </c>
      <c r="D8470" s="134">
        <v>179.53</v>
      </c>
    </row>
    <row r="8471" spans="1:4" x14ac:dyDescent="0.25">
      <c r="A8471">
        <v>43439</v>
      </c>
      <c r="B8471" t="s">
        <v>30454</v>
      </c>
      <c r="C8471" t="s">
        <v>16058</v>
      </c>
      <c r="D8471" s="134">
        <v>598.21</v>
      </c>
    </row>
    <row r="8472" spans="1:4" x14ac:dyDescent="0.25">
      <c r="A8472">
        <v>5103</v>
      </c>
      <c r="B8472" t="s">
        <v>30455</v>
      </c>
      <c r="C8472" t="s">
        <v>16058</v>
      </c>
      <c r="D8472" s="134">
        <v>19.989999999999998</v>
      </c>
    </row>
    <row r="8473" spans="1:4" x14ac:dyDescent="0.25">
      <c r="A8473">
        <v>11880</v>
      </c>
      <c r="B8473" t="s">
        <v>30456</v>
      </c>
      <c r="C8473" t="s">
        <v>16058</v>
      </c>
      <c r="D8473" s="134">
        <v>84.07</v>
      </c>
    </row>
    <row r="8474" spans="1:4" x14ac:dyDescent="0.25">
      <c r="A8474">
        <v>11714</v>
      </c>
      <c r="B8474" t="s">
        <v>30457</v>
      </c>
      <c r="C8474" t="s">
        <v>16058</v>
      </c>
      <c r="D8474" s="134">
        <v>57.27</v>
      </c>
    </row>
    <row r="8475" spans="1:4" x14ac:dyDescent="0.25">
      <c r="A8475">
        <v>11712</v>
      </c>
      <c r="B8475" t="s">
        <v>30458</v>
      </c>
      <c r="C8475" t="s">
        <v>16058</v>
      </c>
      <c r="D8475" s="134">
        <v>37.4</v>
      </c>
    </row>
    <row r="8476" spans="1:4" x14ac:dyDescent="0.25">
      <c r="A8476">
        <v>11717</v>
      </c>
      <c r="B8476" t="s">
        <v>30459</v>
      </c>
      <c r="C8476" t="s">
        <v>16058</v>
      </c>
      <c r="D8476" s="134">
        <v>45.08</v>
      </c>
    </row>
    <row r="8477" spans="1:4" x14ac:dyDescent="0.25">
      <c r="A8477">
        <v>1106</v>
      </c>
      <c r="B8477" t="s">
        <v>30460</v>
      </c>
      <c r="C8477" t="s">
        <v>1417</v>
      </c>
      <c r="D8477" s="134">
        <v>1.04</v>
      </c>
    </row>
    <row r="8478" spans="1:4" x14ac:dyDescent="0.25">
      <c r="A8478">
        <v>11161</v>
      </c>
      <c r="B8478" t="s">
        <v>30461</v>
      </c>
      <c r="C8478" t="s">
        <v>1417</v>
      </c>
      <c r="D8478" s="134">
        <v>1.73</v>
      </c>
    </row>
    <row r="8479" spans="1:4" x14ac:dyDescent="0.25">
      <c r="A8479">
        <v>1107</v>
      </c>
      <c r="B8479" t="s">
        <v>30462</v>
      </c>
      <c r="C8479" t="s">
        <v>1417</v>
      </c>
      <c r="D8479" s="134">
        <v>0.88</v>
      </c>
    </row>
    <row r="8480" spans="1:4" x14ac:dyDescent="0.25">
      <c r="A8480">
        <v>44479</v>
      </c>
      <c r="B8480" t="s">
        <v>30463</v>
      </c>
      <c r="C8480" t="s">
        <v>1417</v>
      </c>
      <c r="D8480" s="134">
        <v>0.18</v>
      </c>
    </row>
    <row r="8481" spans="1:4" x14ac:dyDescent="0.25">
      <c r="A8481">
        <v>4759</v>
      </c>
      <c r="B8481" t="s">
        <v>30464</v>
      </c>
      <c r="C8481" t="s">
        <v>1413</v>
      </c>
      <c r="D8481" s="134">
        <v>14.7</v>
      </c>
    </row>
    <row r="8482" spans="1:4" x14ac:dyDescent="0.25">
      <c r="A8482">
        <v>41068</v>
      </c>
      <c r="B8482" t="s">
        <v>30465</v>
      </c>
      <c r="C8482" t="s">
        <v>3486</v>
      </c>
      <c r="D8482" s="135">
        <v>2599.46</v>
      </c>
    </row>
    <row r="8483" spans="1:4" x14ac:dyDescent="0.25">
      <c r="A8483">
        <v>12618</v>
      </c>
      <c r="B8483" t="s">
        <v>30466</v>
      </c>
      <c r="C8483" t="s">
        <v>16058</v>
      </c>
      <c r="D8483" s="134">
        <v>174.66</v>
      </c>
    </row>
    <row r="8484" spans="1:4" x14ac:dyDescent="0.25">
      <c r="A8484">
        <v>1108</v>
      </c>
      <c r="B8484" t="s">
        <v>30467</v>
      </c>
      <c r="C8484" t="s">
        <v>1416</v>
      </c>
      <c r="D8484" s="134">
        <v>26.3</v>
      </c>
    </row>
    <row r="8485" spans="1:4" x14ac:dyDescent="0.25">
      <c r="A8485">
        <v>1117</v>
      </c>
      <c r="B8485" t="s">
        <v>30468</v>
      </c>
      <c r="C8485" t="s">
        <v>1416</v>
      </c>
      <c r="D8485" s="134">
        <v>26.51</v>
      </c>
    </row>
    <row r="8486" spans="1:4" x14ac:dyDescent="0.25">
      <c r="A8486">
        <v>1118</v>
      </c>
      <c r="B8486" t="s">
        <v>30469</v>
      </c>
      <c r="C8486" t="s">
        <v>1416</v>
      </c>
      <c r="D8486" s="134">
        <v>31.33</v>
      </c>
    </row>
    <row r="8487" spans="1:4" x14ac:dyDescent="0.25">
      <c r="A8487">
        <v>1110</v>
      </c>
      <c r="B8487" t="s">
        <v>30470</v>
      </c>
      <c r="C8487" t="s">
        <v>1416</v>
      </c>
      <c r="D8487" s="134">
        <v>31.33</v>
      </c>
    </row>
    <row r="8488" spans="1:4" x14ac:dyDescent="0.25">
      <c r="A8488">
        <v>40784</v>
      </c>
      <c r="B8488" t="s">
        <v>30471</v>
      </c>
      <c r="C8488" t="s">
        <v>1416</v>
      </c>
      <c r="D8488" s="134">
        <v>86.43</v>
      </c>
    </row>
    <row r="8489" spans="1:4" x14ac:dyDescent="0.25">
      <c r="A8489">
        <v>40782</v>
      </c>
      <c r="B8489" t="s">
        <v>30472</v>
      </c>
      <c r="C8489" t="s">
        <v>1416</v>
      </c>
      <c r="D8489" s="134">
        <v>33.92</v>
      </c>
    </row>
    <row r="8490" spans="1:4" x14ac:dyDescent="0.25">
      <c r="A8490">
        <v>40783</v>
      </c>
      <c r="B8490" t="s">
        <v>30473</v>
      </c>
      <c r="C8490" t="s">
        <v>1416</v>
      </c>
      <c r="D8490" s="134">
        <v>44.18</v>
      </c>
    </row>
    <row r="8491" spans="1:4" x14ac:dyDescent="0.25">
      <c r="A8491">
        <v>1109</v>
      </c>
      <c r="B8491" t="s">
        <v>30474</v>
      </c>
      <c r="C8491" t="s">
        <v>1416</v>
      </c>
      <c r="D8491" s="134">
        <v>26.3</v>
      </c>
    </row>
    <row r="8492" spans="1:4" x14ac:dyDescent="0.25">
      <c r="A8492">
        <v>1119</v>
      </c>
      <c r="B8492" t="s">
        <v>30475</v>
      </c>
      <c r="C8492" t="s">
        <v>1416</v>
      </c>
      <c r="D8492" s="134">
        <v>16.96</v>
      </c>
    </row>
    <row r="8493" spans="1:4" x14ac:dyDescent="0.25">
      <c r="A8493">
        <v>13115</v>
      </c>
      <c r="B8493" t="s">
        <v>30476</v>
      </c>
      <c r="C8493" t="s">
        <v>1416</v>
      </c>
      <c r="D8493" s="134">
        <v>33.85</v>
      </c>
    </row>
    <row r="8494" spans="1:4" x14ac:dyDescent="0.25">
      <c r="A8494">
        <v>10541</v>
      </c>
      <c r="B8494" t="s">
        <v>30477</v>
      </c>
      <c r="C8494" t="s">
        <v>1416</v>
      </c>
      <c r="D8494" s="134">
        <v>41.36</v>
      </c>
    </row>
    <row r="8495" spans="1:4" x14ac:dyDescent="0.25">
      <c r="A8495">
        <v>10542</v>
      </c>
      <c r="B8495" t="s">
        <v>30478</v>
      </c>
      <c r="C8495" t="s">
        <v>1416</v>
      </c>
      <c r="D8495" s="134">
        <v>54.09</v>
      </c>
    </row>
    <row r="8496" spans="1:4" x14ac:dyDescent="0.25">
      <c r="A8496">
        <v>10543</v>
      </c>
      <c r="B8496" t="s">
        <v>30479</v>
      </c>
      <c r="C8496" t="s">
        <v>1416</v>
      </c>
      <c r="D8496" s="134">
        <v>87.76</v>
      </c>
    </row>
    <row r="8497" spans="1:4" x14ac:dyDescent="0.25">
      <c r="A8497">
        <v>10544</v>
      </c>
      <c r="B8497" t="s">
        <v>30480</v>
      </c>
      <c r="C8497" t="s">
        <v>1416</v>
      </c>
      <c r="D8497" s="134">
        <v>113.51</v>
      </c>
    </row>
    <row r="8498" spans="1:4" x14ac:dyDescent="0.25">
      <c r="A8498">
        <v>10545</v>
      </c>
      <c r="B8498" t="s">
        <v>30481</v>
      </c>
      <c r="C8498" t="s">
        <v>1416</v>
      </c>
      <c r="D8498" s="134">
        <v>212.13</v>
      </c>
    </row>
    <row r="8499" spans="1:4" x14ac:dyDescent="0.25">
      <c r="A8499">
        <v>38365</v>
      </c>
      <c r="B8499" t="s">
        <v>30482</v>
      </c>
      <c r="C8499" t="s">
        <v>1415</v>
      </c>
      <c r="D8499" s="134">
        <v>1.89</v>
      </c>
    </row>
    <row r="8500" spans="1:4" x14ac:dyDescent="0.25">
      <c r="A8500">
        <v>44056</v>
      </c>
      <c r="B8500" t="s">
        <v>30483</v>
      </c>
      <c r="C8500" t="s">
        <v>16058</v>
      </c>
      <c r="D8500" s="135">
        <v>451826.88</v>
      </c>
    </row>
    <row r="8501" spans="1:4" x14ac:dyDescent="0.25">
      <c r="A8501">
        <v>44057</v>
      </c>
      <c r="B8501" t="s">
        <v>30484</v>
      </c>
      <c r="C8501" t="s">
        <v>16058</v>
      </c>
      <c r="D8501" s="135">
        <v>482238.33</v>
      </c>
    </row>
    <row r="8502" spans="1:4" x14ac:dyDescent="0.25">
      <c r="A8502">
        <v>37754</v>
      </c>
      <c r="B8502" t="s">
        <v>30485</v>
      </c>
      <c r="C8502" t="s">
        <v>16058</v>
      </c>
      <c r="D8502" s="135">
        <v>498573.62</v>
      </c>
    </row>
    <row r="8503" spans="1:4" x14ac:dyDescent="0.25">
      <c r="A8503">
        <v>37757</v>
      </c>
      <c r="B8503" t="s">
        <v>30486</v>
      </c>
      <c r="C8503" t="s">
        <v>16058</v>
      </c>
      <c r="D8503" s="135">
        <v>556094.67000000004</v>
      </c>
    </row>
    <row r="8504" spans="1:4" x14ac:dyDescent="0.25">
      <c r="A8504">
        <v>44058</v>
      </c>
      <c r="B8504" t="s">
        <v>30487</v>
      </c>
      <c r="C8504" t="s">
        <v>16058</v>
      </c>
      <c r="D8504" s="135">
        <v>525683.22</v>
      </c>
    </row>
    <row r="8505" spans="1:4" x14ac:dyDescent="0.25">
      <c r="A8505">
        <v>37752</v>
      </c>
      <c r="B8505" t="s">
        <v>30488</v>
      </c>
      <c r="C8505" t="s">
        <v>16058</v>
      </c>
      <c r="D8505" s="135">
        <v>547405.65</v>
      </c>
    </row>
    <row r="8506" spans="1:4" x14ac:dyDescent="0.25">
      <c r="A8506">
        <v>44059</v>
      </c>
      <c r="B8506" t="s">
        <v>30489</v>
      </c>
      <c r="C8506" t="s">
        <v>16058</v>
      </c>
      <c r="D8506" s="135">
        <v>432711.15</v>
      </c>
    </row>
    <row r="8507" spans="1:4" x14ac:dyDescent="0.25">
      <c r="A8507">
        <v>37750</v>
      </c>
      <c r="B8507" t="s">
        <v>30490</v>
      </c>
      <c r="C8507" t="s">
        <v>16058</v>
      </c>
      <c r="D8507" s="135">
        <v>433580.04</v>
      </c>
    </row>
    <row r="8508" spans="1:4" x14ac:dyDescent="0.25">
      <c r="A8508">
        <v>37758</v>
      </c>
      <c r="B8508" t="s">
        <v>30491</v>
      </c>
      <c r="C8508" t="s">
        <v>16058</v>
      </c>
      <c r="D8508" s="135">
        <v>689904.91</v>
      </c>
    </row>
    <row r="8509" spans="1:4" x14ac:dyDescent="0.25">
      <c r="A8509">
        <v>44060</v>
      </c>
      <c r="B8509" t="s">
        <v>30492</v>
      </c>
      <c r="C8509" t="s">
        <v>16058</v>
      </c>
      <c r="D8509" s="135">
        <v>667313.57999999996</v>
      </c>
    </row>
    <row r="8510" spans="1:4" x14ac:dyDescent="0.25">
      <c r="A8510">
        <v>37749</v>
      </c>
      <c r="B8510" t="s">
        <v>30493</v>
      </c>
      <c r="C8510" t="s">
        <v>16058</v>
      </c>
      <c r="D8510" s="135">
        <v>712496.28</v>
      </c>
    </row>
    <row r="8511" spans="1:4" x14ac:dyDescent="0.25">
      <c r="A8511">
        <v>44061</v>
      </c>
      <c r="B8511" t="s">
        <v>30494</v>
      </c>
      <c r="C8511" t="s">
        <v>16058</v>
      </c>
      <c r="D8511" s="135">
        <v>654280.13</v>
      </c>
    </row>
    <row r="8512" spans="1:4" x14ac:dyDescent="0.25">
      <c r="A8512">
        <v>1159</v>
      </c>
      <c r="B8512" t="s">
        <v>30495</v>
      </c>
      <c r="C8512" t="s">
        <v>16058</v>
      </c>
      <c r="D8512" s="135">
        <v>272980</v>
      </c>
    </row>
    <row r="8513" spans="1:4" x14ac:dyDescent="0.25">
      <c r="A8513">
        <v>12114</v>
      </c>
      <c r="B8513" t="s">
        <v>30496</v>
      </c>
      <c r="C8513" t="s">
        <v>16058</v>
      </c>
      <c r="D8513" s="134">
        <v>131.24</v>
      </c>
    </row>
    <row r="8514" spans="1:4" x14ac:dyDescent="0.25">
      <c r="A8514">
        <v>38106</v>
      </c>
      <c r="B8514" t="s">
        <v>30497</v>
      </c>
      <c r="C8514" t="s">
        <v>16058</v>
      </c>
      <c r="D8514" s="134">
        <v>17.829999999999998</v>
      </c>
    </row>
    <row r="8515" spans="1:4" x14ac:dyDescent="0.25">
      <c r="A8515">
        <v>38085</v>
      </c>
      <c r="B8515" t="s">
        <v>30498</v>
      </c>
      <c r="C8515" t="s">
        <v>16058</v>
      </c>
      <c r="D8515" s="134">
        <v>21.07</v>
      </c>
    </row>
    <row r="8516" spans="1:4" x14ac:dyDescent="0.25">
      <c r="A8516">
        <v>38599</v>
      </c>
      <c r="B8516" t="s">
        <v>30499</v>
      </c>
      <c r="C8516" t="s">
        <v>16058</v>
      </c>
      <c r="D8516" s="134">
        <v>5.48</v>
      </c>
    </row>
    <row r="8517" spans="1:4" x14ac:dyDescent="0.25">
      <c r="A8517">
        <v>38596</v>
      </c>
      <c r="B8517" t="s">
        <v>30500</v>
      </c>
      <c r="C8517" t="s">
        <v>16058</v>
      </c>
      <c r="D8517" s="134">
        <v>4.55</v>
      </c>
    </row>
    <row r="8518" spans="1:4" x14ac:dyDescent="0.25">
      <c r="A8518">
        <v>38600</v>
      </c>
      <c r="B8518" t="s">
        <v>30501</v>
      </c>
      <c r="C8518" t="s">
        <v>16058</v>
      </c>
      <c r="D8518" s="134">
        <v>5.81</v>
      </c>
    </row>
    <row r="8519" spans="1:4" x14ac:dyDescent="0.25">
      <c r="A8519">
        <v>38597</v>
      </c>
      <c r="B8519" t="s">
        <v>30502</v>
      </c>
      <c r="C8519" t="s">
        <v>16058</v>
      </c>
      <c r="D8519" s="134">
        <v>4.58</v>
      </c>
    </row>
    <row r="8520" spans="1:4" x14ac:dyDescent="0.25">
      <c r="A8520">
        <v>659</v>
      </c>
      <c r="B8520" t="s">
        <v>30503</v>
      </c>
      <c r="C8520" t="s">
        <v>16058</v>
      </c>
      <c r="D8520" s="134">
        <v>2.63</v>
      </c>
    </row>
    <row r="8521" spans="1:4" x14ac:dyDescent="0.25">
      <c r="A8521">
        <v>660</v>
      </c>
      <c r="B8521" t="s">
        <v>30504</v>
      </c>
      <c r="C8521" t="s">
        <v>16058</v>
      </c>
      <c r="D8521" s="134">
        <v>3.16</v>
      </c>
    </row>
    <row r="8522" spans="1:4" x14ac:dyDescent="0.25">
      <c r="A8522">
        <v>658</v>
      </c>
      <c r="B8522" t="s">
        <v>30505</v>
      </c>
      <c r="C8522" t="s">
        <v>16058</v>
      </c>
      <c r="D8522" s="134">
        <v>1.78</v>
      </c>
    </row>
    <row r="8523" spans="1:4" x14ac:dyDescent="0.25">
      <c r="A8523">
        <v>38548</v>
      </c>
      <c r="B8523" t="s">
        <v>30506</v>
      </c>
      <c r="C8523" t="s">
        <v>16058</v>
      </c>
      <c r="D8523" s="134">
        <v>1.85</v>
      </c>
    </row>
    <row r="8524" spans="1:4" x14ac:dyDescent="0.25">
      <c r="A8524">
        <v>34649</v>
      </c>
      <c r="B8524" t="s">
        <v>30507</v>
      </c>
      <c r="C8524" t="s">
        <v>16058</v>
      </c>
      <c r="D8524" s="134">
        <v>2.5</v>
      </c>
    </row>
    <row r="8525" spans="1:4" x14ac:dyDescent="0.25">
      <c r="A8525">
        <v>34655</v>
      </c>
      <c r="B8525" t="s">
        <v>30508</v>
      </c>
      <c r="C8525" t="s">
        <v>16058</v>
      </c>
      <c r="D8525" s="134">
        <v>3.32</v>
      </c>
    </row>
    <row r="8526" spans="1:4" x14ac:dyDescent="0.25">
      <c r="A8526">
        <v>40607</v>
      </c>
      <c r="B8526" t="s">
        <v>30509</v>
      </c>
      <c r="C8526" t="s">
        <v>16058</v>
      </c>
      <c r="D8526" s="134">
        <v>3.81</v>
      </c>
    </row>
    <row r="8527" spans="1:4" x14ac:dyDescent="0.25">
      <c r="A8527">
        <v>567</v>
      </c>
      <c r="B8527" t="s">
        <v>30510</v>
      </c>
      <c r="C8527" t="s">
        <v>1416</v>
      </c>
      <c r="D8527" s="134">
        <v>9.36</v>
      </c>
    </row>
    <row r="8528" spans="1:4" x14ac:dyDescent="0.25">
      <c r="A8528">
        <v>574</v>
      </c>
      <c r="B8528" t="s">
        <v>30511</v>
      </c>
      <c r="C8528" t="s">
        <v>1416</v>
      </c>
      <c r="D8528" s="134">
        <v>24.6</v>
      </c>
    </row>
    <row r="8529" spans="1:4" x14ac:dyDescent="0.25">
      <c r="A8529">
        <v>568</v>
      </c>
      <c r="B8529" t="s">
        <v>30512</v>
      </c>
      <c r="C8529" t="s">
        <v>1416</v>
      </c>
      <c r="D8529" s="134">
        <v>51.84</v>
      </c>
    </row>
    <row r="8530" spans="1:4" x14ac:dyDescent="0.25">
      <c r="A8530">
        <v>4777</v>
      </c>
      <c r="B8530" t="s">
        <v>30513</v>
      </c>
      <c r="C8530" t="s">
        <v>1417</v>
      </c>
      <c r="D8530" s="134">
        <v>7.94</v>
      </c>
    </row>
    <row r="8531" spans="1:4" x14ac:dyDescent="0.25">
      <c r="A8531">
        <v>592</v>
      </c>
      <c r="B8531" t="s">
        <v>30514</v>
      </c>
      <c r="C8531" t="s">
        <v>1417</v>
      </c>
      <c r="D8531" s="134">
        <v>51.47</v>
      </c>
    </row>
    <row r="8532" spans="1:4" x14ac:dyDescent="0.25">
      <c r="A8532">
        <v>586</v>
      </c>
      <c r="B8532" t="s">
        <v>30515</v>
      </c>
      <c r="C8532" t="s">
        <v>1416</v>
      </c>
      <c r="D8532" s="134">
        <v>30.26</v>
      </c>
    </row>
    <row r="8533" spans="1:4" x14ac:dyDescent="0.25">
      <c r="A8533">
        <v>588</v>
      </c>
      <c r="B8533" t="s">
        <v>30516</v>
      </c>
      <c r="C8533" t="s">
        <v>1416</v>
      </c>
      <c r="D8533" s="134">
        <v>47.86</v>
      </c>
    </row>
    <row r="8534" spans="1:4" x14ac:dyDescent="0.25">
      <c r="A8534">
        <v>591</v>
      </c>
      <c r="B8534" t="s">
        <v>30517</v>
      </c>
      <c r="C8534" t="s">
        <v>1417</v>
      </c>
      <c r="D8534" s="134">
        <v>48.03</v>
      </c>
    </row>
    <row r="8535" spans="1:4" x14ac:dyDescent="0.25">
      <c r="A8535">
        <v>584</v>
      </c>
      <c r="B8535" t="s">
        <v>30518</v>
      </c>
      <c r="C8535" t="s">
        <v>1416</v>
      </c>
      <c r="D8535" s="134">
        <v>51.12</v>
      </c>
    </row>
    <row r="8536" spans="1:4" x14ac:dyDescent="0.25">
      <c r="A8536">
        <v>589</v>
      </c>
      <c r="B8536" t="s">
        <v>30519</v>
      </c>
      <c r="C8536" t="s">
        <v>1416</v>
      </c>
      <c r="D8536" s="134">
        <v>80.91</v>
      </c>
    </row>
    <row r="8537" spans="1:4" x14ac:dyDescent="0.25">
      <c r="A8537">
        <v>1165</v>
      </c>
      <c r="B8537" t="s">
        <v>30520</v>
      </c>
      <c r="C8537" t="s">
        <v>16058</v>
      </c>
      <c r="D8537" s="134">
        <v>19.170000000000002</v>
      </c>
    </row>
    <row r="8538" spans="1:4" x14ac:dyDescent="0.25">
      <c r="A8538">
        <v>1164</v>
      </c>
      <c r="B8538" t="s">
        <v>30521</v>
      </c>
      <c r="C8538" t="s">
        <v>16058</v>
      </c>
      <c r="D8538" s="134">
        <v>15.53</v>
      </c>
    </row>
    <row r="8539" spans="1:4" x14ac:dyDescent="0.25">
      <c r="A8539">
        <v>1162</v>
      </c>
      <c r="B8539" t="s">
        <v>30522</v>
      </c>
      <c r="C8539" t="s">
        <v>16058</v>
      </c>
      <c r="D8539" s="134">
        <v>5.4</v>
      </c>
    </row>
    <row r="8540" spans="1:4" x14ac:dyDescent="0.25">
      <c r="A8540">
        <v>12395</v>
      </c>
      <c r="B8540" t="s">
        <v>30523</v>
      </c>
      <c r="C8540" t="s">
        <v>16058</v>
      </c>
      <c r="D8540" s="134">
        <v>5.25</v>
      </c>
    </row>
    <row r="8541" spans="1:4" x14ac:dyDescent="0.25">
      <c r="A8541">
        <v>1170</v>
      </c>
      <c r="B8541" t="s">
        <v>30524</v>
      </c>
      <c r="C8541" t="s">
        <v>16058</v>
      </c>
      <c r="D8541" s="134">
        <v>10.17</v>
      </c>
    </row>
    <row r="8542" spans="1:4" x14ac:dyDescent="0.25">
      <c r="A8542">
        <v>1169</v>
      </c>
      <c r="B8542" t="s">
        <v>30525</v>
      </c>
      <c r="C8542" t="s">
        <v>16058</v>
      </c>
      <c r="D8542" s="134">
        <v>49.96</v>
      </c>
    </row>
    <row r="8543" spans="1:4" x14ac:dyDescent="0.25">
      <c r="A8543">
        <v>1166</v>
      </c>
      <c r="B8543" t="s">
        <v>30526</v>
      </c>
      <c r="C8543" t="s">
        <v>16058</v>
      </c>
      <c r="D8543" s="134">
        <v>27.7</v>
      </c>
    </row>
    <row r="8544" spans="1:4" x14ac:dyDescent="0.25">
      <c r="A8544">
        <v>1163</v>
      </c>
      <c r="B8544" t="s">
        <v>30527</v>
      </c>
      <c r="C8544" t="s">
        <v>16058</v>
      </c>
      <c r="D8544" s="134">
        <v>6.98</v>
      </c>
    </row>
    <row r="8545" spans="1:4" x14ac:dyDescent="0.25">
      <c r="A8545">
        <v>12396</v>
      </c>
      <c r="B8545" t="s">
        <v>30528</v>
      </c>
      <c r="C8545" t="s">
        <v>16058</v>
      </c>
      <c r="D8545" s="134">
        <v>5.25</v>
      </c>
    </row>
    <row r="8546" spans="1:4" x14ac:dyDescent="0.25">
      <c r="A8546">
        <v>1168</v>
      </c>
      <c r="B8546" t="s">
        <v>30529</v>
      </c>
      <c r="C8546" t="s">
        <v>16058</v>
      </c>
      <c r="D8546" s="134">
        <v>71.209999999999994</v>
      </c>
    </row>
    <row r="8547" spans="1:4" x14ac:dyDescent="0.25">
      <c r="A8547">
        <v>1167</v>
      </c>
      <c r="B8547" t="s">
        <v>30530</v>
      </c>
      <c r="C8547" t="s">
        <v>16058</v>
      </c>
      <c r="D8547" s="134">
        <v>119.12</v>
      </c>
    </row>
    <row r="8548" spans="1:4" x14ac:dyDescent="0.25">
      <c r="A8548">
        <v>36331</v>
      </c>
      <c r="B8548" t="s">
        <v>30531</v>
      </c>
      <c r="C8548" t="s">
        <v>16058</v>
      </c>
      <c r="D8548" s="134">
        <v>2.21</v>
      </c>
    </row>
    <row r="8549" spans="1:4" x14ac:dyDescent="0.25">
      <c r="A8549">
        <v>36346</v>
      </c>
      <c r="B8549" t="s">
        <v>30532</v>
      </c>
      <c r="C8549" t="s">
        <v>16058</v>
      </c>
      <c r="D8549" s="134">
        <v>3.32</v>
      </c>
    </row>
    <row r="8550" spans="1:4" x14ac:dyDescent="0.25">
      <c r="A8550">
        <v>1197</v>
      </c>
      <c r="B8550" t="s">
        <v>30533</v>
      </c>
      <c r="C8550" t="s">
        <v>16058</v>
      </c>
      <c r="D8550" s="134">
        <v>1.79</v>
      </c>
    </row>
    <row r="8551" spans="1:4" x14ac:dyDescent="0.25">
      <c r="A8551">
        <v>1202</v>
      </c>
      <c r="B8551" t="s">
        <v>30534</v>
      </c>
      <c r="C8551" t="s">
        <v>16058</v>
      </c>
      <c r="D8551" s="134">
        <v>5.09</v>
      </c>
    </row>
    <row r="8552" spans="1:4" x14ac:dyDescent="0.25">
      <c r="A8552">
        <v>1198</v>
      </c>
      <c r="B8552" t="s">
        <v>30535</v>
      </c>
      <c r="C8552" t="s">
        <v>16058</v>
      </c>
      <c r="D8552" s="134">
        <v>2.35</v>
      </c>
    </row>
    <row r="8553" spans="1:4" x14ac:dyDescent="0.25">
      <c r="A8553">
        <v>20088</v>
      </c>
      <c r="B8553" t="s">
        <v>30536</v>
      </c>
      <c r="C8553" t="s">
        <v>16058</v>
      </c>
      <c r="D8553" s="134">
        <v>13.44</v>
      </c>
    </row>
    <row r="8554" spans="1:4" x14ac:dyDescent="0.25">
      <c r="A8554">
        <v>20089</v>
      </c>
      <c r="B8554" t="s">
        <v>30537</v>
      </c>
      <c r="C8554" t="s">
        <v>16058</v>
      </c>
      <c r="D8554" s="134">
        <v>65.88</v>
      </c>
    </row>
    <row r="8555" spans="1:4" x14ac:dyDescent="0.25">
      <c r="A8555">
        <v>20087</v>
      </c>
      <c r="B8555" t="s">
        <v>30538</v>
      </c>
      <c r="C8555" t="s">
        <v>16058</v>
      </c>
      <c r="D8555" s="134">
        <v>11.12</v>
      </c>
    </row>
    <row r="8556" spans="1:4" x14ac:dyDescent="0.25">
      <c r="A8556">
        <v>1200</v>
      </c>
      <c r="B8556" t="s">
        <v>30539</v>
      </c>
      <c r="C8556" t="s">
        <v>16058</v>
      </c>
      <c r="D8556" s="134">
        <v>10.1</v>
      </c>
    </row>
    <row r="8557" spans="1:4" x14ac:dyDescent="0.25">
      <c r="A8557">
        <v>12909</v>
      </c>
      <c r="B8557" t="s">
        <v>30540</v>
      </c>
      <c r="C8557" t="s">
        <v>16058</v>
      </c>
      <c r="D8557" s="134">
        <v>4.68</v>
      </c>
    </row>
    <row r="8558" spans="1:4" x14ac:dyDescent="0.25">
      <c r="A8558">
        <v>12910</v>
      </c>
      <c r="B8558" t="s">
        <v>30541</v>
      </c>
      <c r="C8558" t="s">
        <v>16058</v>
      </c>
      <c r="D8558" s="134">
        <v>8.42</v>
      </c>
    </row>
    <row r="8559" spans="1:4" x14ac:dyDescent="0.25">
      <c r="A8559">
        <v>1191</v>
      </c>
      <c r="B8559" t="s">
        <v>30542</v>
      </c>
      <c r="C8559" t="s">
        <v>16058</v>
      </c>
      <c r="D8559" s="134">
        <v>1.28</v>
      </c>
    </row>
    <row r="8560" spans="1:4" x14ac:dyDescent="0.25">
      <c r="A8560">
        <v>1185</v>
      </c>
      <c r="B8560" t="s">
        <v>30543</v>
      </c>
      <c r="C8560" t="s">
        <v>16058</v>
      </c>
      <c r="D8560" s="134">
        <v>1.28</v>
      </c>
    </row>
    <row r="8561" spans="1:4" x14ac:dyDescent="0.25">
      <c r="A8561">
        <v>1189</v>
      </c>
      <c r="B8561" t="s">
        <v>30544</v>
      </c>
      <c r="C8561" t="s">
        <v>16058</v>
      </c>
      <c r="D8561" s="134">
        <v>2.09</v>
      </c>
    </row>
    <row r="8562" spans="1:4" x14ac:dyDescent="0.25">
      <c r="A8562">
        <v>1193</v>
      </c>
      <c r="B8562" t="s">
        <v>30545</v>
      </c>
      <c r="C8562" t="s">
        <v>16058</v>
      </c>
      <c r="D8562" s="134">
        <v>4.0199999999999996</v>
      </c>
    </row>
    <row r="8563" spans="1:4" x14ac:dyDescent="0.25">
      <c r="A8563">
        <v>1194</v>
      </c>
      <c r="B8563" t="s">
        <v>30546</v>
      </c>
      <c r="C8563" t="s">
        <v>16058</v>
      </c>
      <c r="D8563" s="134">
        <v>7.26</v>
      </c>
    </row>
    <row r="8564" spans="1:4" x14ac:dyDescent="0.25">
      <c r="A8564">
        <v>1195</v>
      </c>
      <c r="B8564" t="s">
        <v>30547</v>
      </c>
      <c r="C8564" t="s">
        <v>16058</v>
      </c>
      <c r="D8564" s="134">
        <v>12.22</v>
      </c>
    </row>
    <row r="8565" spans="1:4" x14ac:dyDescent="0.25">
      <c r="A8565">
        <v>1204</v>
      </c>
      <c r="B8565" t="s">
        <v>30548</v>
      </c>
      <c r="C8565" t="s">
        <v>16058</v>
      </c>
      <c r="D8565" s="134">
        <v>21.38</v>
      </c>
    </row>
    <row r="8566" spans="1:4" x14ac:dyDescent="0.25">
      <c r="A8566">
        <v>1207</v>
      </c>
      <c r="B8566" t="s">
        <v>30549</v>
      </c>
      <c r="C8566" t="s">
        <v>16058</v>
      </c>
      <c r="D8566" s="134">
        <v>27.38</v>
      </c>
    </row>
    <row r="8567" spans="1:4" x14ac:dyDescent="0.25">
      <c r="A8567">
        <v>1206</v>
      </c>
      <c r="B8567" t="s">
        <v>30550</v>
      </c>
      <c r="C8567" t="s">
        <v>16058</v>
      </c>
      <c r="D8567" s="134">
        <v>6.86</v>
      </c>
    </row>
    <row r="8568" spans="1:4" x14ac:dyDescent="0.25">
      <c r="A8568">
        <v>1183</v>
      </c>
      <c r="B8568" t="s">
        <v>30551</v>
      </c>
      <c r="C8568" t="s">
        <v>16058</v>
      </c>
      <c r="D8568" s="134">
        <v>17.88</v>
      </c>
    </row>
    <row r="8569" spans="1:4" x14ac:dyDescent="0.25">
      <c r="A8569">
        <v>42685</v>
      </c>
      <c r="B8569" t="s">
        <v>30552</v>
      </c>
      <c r="C8569" t="s">
        <v>16058</v>
      </c>
      <c r="D8569" s="134">
        <v>68.27</v>
      </c>
    </row>
    <row r="8570" spans="1:4" x14ac:dyDescent="0.25">
      <c r="A8570">
        <v>42686</v>
      </c>
      <c r="B8570" t="s">
        <v>30553</v>
      </c>
      <c r="C8570" t="s">
        <v>16058</v>
      </c>
      <c r="D8570" s="134">
        <v>75.2</v>
      </c>
    </row>
    <row r="8571" spans="1:4" x14ac:dyDescent="0.25">
      <c r="A8571">
        <v>12894</v>
      </c>
      <c r="B8571" t="s">
        <v>30554</v>
      </c>
      <c r="C8571" t="s">
        <v>16058</v>
      </c>
      <c r="D8571" s="134">
        <v>17.48</v>
      </c>
    </row>
    <row r="8572" spans="1:4" x14ac:dyDescent="0.25">
      <c r="A8572">
        <v>12895</v>
      </c>
      <c r="B8572" t="s">
        <v>30555</v>
      </c>
      <c r="C8572" t="s">
        <v>16058</v>
      </c>
      <c r="D8572" s="134">
        <v>13.45</v>
      </c>
    </row>
    <row r="8573" spans="1:4" x14ac:dyDescent="0.25">
      <c r="A8573">
        <v>1631</v>
      </c>
      <c r="B8573" t="s">
        <v>30556</v>
      </c>
      <c r="C8573" t="s">
        <v>16058</v>
      </c>
      <c r="D8573" s="134">
        <v>214.81</v>
      </c>
    </row>
    <row r="8574" spans="1:4" x14ac:dyDescent="0.25">
      <c r="A8574">
        <v>1633</v>
      </c>
      <c r="B8574" t="s">
        <v>30557</v>
      </c>
      <c r="C8574" t="s">
        <v>16058</v>
      </c>
      <c r="D8574" s="134">
        <v>364.97</v>
      </c>
    </row>
    <row r="8575" spans="1:4" x14ac:dyDescent="0.25">
      <c r="A8575">
        <v>10818</v>
      </c>
      <c r="B8575" t="s">
        <v>30558</v>
      </c>
      <c r="C8575" t="s">
        <v>1417</v>
      </c>
      <c r="D8575" s="134">
        <v>49.28</v>
      </c>
    </row>
    <row r="8576" spans="1:4" x14ac:dyDescent="0.25">
      <c r="A8576">
        <v>41410</v>
      </c>
      <c r="B8576" t="s">
        <v>30559</v>
      </c>
      <c r="C8576" t="s">
        <v>16058</v>
      </c>
      <c r="D8576" s="134">
        <v>77.78</v>
      </c>
    </row>
    <row r="8577" spans="1:4" x14ac:dyDescent="0.25">
      <c r="A8577">
        <v>41411</v>
      </c>
      <c r="B8577" t="s">
        <v>30560</v>
      </c>
      <c r="C8577" t="s">
        <v>16058</v>
      </c>
      <c r="D8577" s="134">
        <v>70.510000000000005</v>
      </c>
    </row>
    <row r="8578" spans="1:4" x14ac:dyDescent="0.25">
      <c r="A8578">
        <v>41412</v>
      </c>
      <c r="B8578" t="s">
        <v>30561</v>
      </c>
      <c r="C8578" t="s">
        <v>16058</v>
      </c>
      <c r="D8578" s="134">
        <v>136.38</v>
      </c>
    </row>
    <row r="8579" spans="1:4" x14ac:dyDescent="0.25">
      <c r="A8579">
        <v>41413</v>
      </c>
      <c r="B8579" t="s">
        <v>30562</v>
      </c>
      <c r="C8579" t="s">
        <v>16058</v>
      </c>
      <c r="D8579" s="134">
        <v>122.72</v>
      </c>
    </row>
    <row r="8580" spans="1:4" x14ac:dyDescent="0.25">
      <c r="A8580">
        <v>39359</v>
      </c>
      <c r="B8580" t="s">
        <v>30563</v>
      </c>
      <c r="C8580" t="s">
        <v>16058</v>
      </c>
      <c r="D8580" s="134">
        <v>33.65</v>
      </c>
    </row>
    <row r="8581" spans="1:4" x14ac:dyDescent="0.25">
      <c r="A8581">
        <v>39360</v>
      </c>
      <c r="B8581" t="s">
        <v>30564</v>
      </c>
      <c r="C8581" t="s">
        <v>16058</v>
      </c>
      <c r="D8581" s="134">
        <v>33.65</v>
      </c>
    </row>
    <row r="8582" spans="1:4" x14ac:dyDescent="0.25">
      <c r="A8582">
        <v>10710</v>
      </c>
      <c r="B8582" t="s">
        <v>30565</v>
      </c>
      <c r="C8582" t="s">
        <v>1415</v>
      </c>
      <c r="D8582" s="134">
        <v>148.57</v>
      </c>
    </row>
    <row r="8583" spans="1:4" x14ac:dyDescent="0.25">
      <c r="A8583">
        <v>10709</v>
      </c>
      <c r="B8583" t="s">
        <v>30566</v>
      </c>
      <c r="C8583" t="s">
        <v>1415</v>
      </c>
      <c r="D8583" s="134">
        <v>182.52</v>
      </c>
    </row>
    <row r="8584" spans="1:4" x14ac:dyDescent="0.25">
      <c r="A8584">
        <v>39636</v>
      </c>
      <c r="B8584" t="s">
        <v>30567</v>
      </c>
      <c r="C8584" t="s">
        <v>1415</v>
      </c>
      <c r="D8584" s="134">
        <v>186.38</v>
      </c>
    </row>
    <row r="8585" spans="1:4" x14ac:dyDescent="0.25">
      <c r="A8585">
        <v>10708</v>
      </c>
      <c r="B8585" t="s">
        <v>30568</v>
      </c>
      <c r="C8585" t="s">
        <v>1415</v>
      </c>
      <c r="D8585" s="134">
        <v>57.51</v>
      </c>
    </row>
    <row r="8586" spans="1:4" x14ac:dyDescent="0.25">
      <c r="A8586">
        <v>39635</v>
      </c>
      <c r="B8586" t="s">
        <v>30569</v>
      </c>
      <c r="C8586" t="s">
        <v>1415</v>
      </c>
      <c r="D8586" s="134">
        <v>97.92</v>
      </c>
    </row>
    <row r="8587" spans="1:4" x14ac:dyDescent="0.25">
      <c r="A8587">
        <v>6117</v>
      </c>
      <c r="B8587" t="s">
        <v>30570</v>
      </c>
      <c r="C8587" t="s">
        <v>1413</v>
      </c>
      <c r="D8587" s="134">
        <v>15.81</v>
      </c>
    </row>
    <row r="8588" spans="1:4" x14ac:dyDescent="0.25">
      <c r="A8588">
        <v>40913</v>
      </c>
      <c r="B8588" t="s">
        <v>30571</v>
      </c>
      <c r="C8588" t="s">
        <v>3486</v>
      </c>
      <c r="D8588" s="135">
        <v>2794.59</v>
      </c>
    </row>
    <row r="8589" spans="1:4" x14ac:dyDescent="0.25">
      <c r="A8589">
        <v>1214</v>
      </c>
      <c r="B8589" t="s">
        <v>30572</v>
      </c>
      <c r="C8589" t="s">
        <v>1413</v>
      </c>
      <c r="D8589" s="134">
        <v>23.87</v>
      </c>
    </row>
    <row r="8590" spans="1:4" x14ac:dyDescent="0.25">
      <c r="A8590">
        <v>40915</v>
      </c>
      <c r="B8590" t="s">
        <v>30573</v>
      </c>
      <c r="C8590" t="s">
        <v>3486</v>
      </c>
      <c r="D8590" s="135">
        <v>4220.62</v>
      </c>
    </row>
    <row r="8591" spans="1:4" x14ac:dyDescent="0.25">
      <c r="A8591">
        <v>1213</v>
      </c>
      <c r="B8591" t="s">
        <v>30574</v>
      </c>
      <c r="C8591" t="s">
        <v>1413</v>
      </c>
      <c r="D8591" s="134">
        <v>20.59</v>
      </c>
    </row>
    <row r="8592" spans="1:4" x14ac:dyDescent="0.25">
      <c r="A8592">
        <v>40914</v>
      </c>
      <c r="B8592" t="s">
        <v>30575</v>
      </c>
      <c r="C8592" t="s">
        <v>3486</v>
      </c>
      <c r="D8592" s="135">
        <v>3639.7</v>
      </c>
    </row>
    <row r="8593" spans="1:4" x14ac:dyDescent="0.25">
      <c r="A8593">
        <v>5091</v>
      </c>
      <c r="B8593" t="s">
        <v>30576</v>
      </c>
      <c r="C8593" t="s">
        <v>16058</v>
      </c>
      <c r="D8593" s="134">
        <v>20.399999999999999</v>
      </c>
    </row>
    <row r="8594" spans="1:4" x14ac:dyDescent="0.25">
      <c r="A8594">
        <v>14615</v>
      </c>
      <c r="B8594" t="s">
        <v>30577</v>
      </c>
      <c r="C8594" t="s">
        <v>16058</v>
      </c>
      <c r="D8594" s="135">
        <v>3022.82</v>
      </c>
    </row>
    <row r="8595" spans="1:4" x14ac:dyDescent="0.25">
      <c r="A8595">
        <v>2711</v>
      </c>
      <c r="B8595" t="s">
        <v>30578</v>
      </c>
      <c r="C8595" t="s">
        <v>16058</v>
      </c>
      <c r="D8595" s="134">
        <v>217.4</v>
      </c>
    </row>
    <row r="8596" spans="1:4" x14ac:dyDescent="0.25">
      <c r="A8596">
        <v>37727</v>
      </c>
      <c r="B8596" t="s">
        <v>30579</v>
      </c>
      <c r="C8596" t="s">
        <v>16058</v>
      </c>
      <c r="D8596" s="135">
        <v>19500</v>
      </c>
    </row>
    <row r="8597" spans="1:4" x14ac:dyDescent="0.25">
      <c r="A8597">
        <v>37728</v>
      </c>
      <c r="B8597" t="s">
        <v>30580</v>
      </c>
      <c r="C8597" t="s">
        <v>16058</v>
      </c>
      <c r="D8597" s="135">
        <v>26454.54</v>
      </c>
    </row>
    <row r="8598" spans="1:4" x14ac:dyDescent="0.25">
      <c r="A8598">
        <v>37729</v>
      </c>
      <c r="B8598" t="s">
        <v>30581</v>
      </c>
      <c r="C8598" t="s">
        <v>16058</v>
      </c>
      <c r="D8598" s="135">
        <v>28636.36</v>
      </c>
    </row>
    <row r="8599" spans="1:4" x14ac:dyDescent="0.25">
      <c r="A8599">
        <v>37730</v>
      </c>
      <c r="B8599" t="s">
        <v>30582</v>
      </c>
      <c r="C8599" t="s">
        <v>16058</v>
      </c>
      <c r="D8599" s="135">
        <v>30818.18</v>
      </c>
    </row>
    <row r="8600" spans="1:4" x14ac:dyDescent="0.25">
      <c r="A8600">
        <v>37731</v>
      </c>
      <c r="B8600" t="s">
        <v>30583</v>
      </c>
      <c r="C8600" t="s">
        <v>16058</v>
      </c>
      <c r="D8600" s="135">
        <v>33000</v>
      </c>
    </row>
    <row r="8601" spans="1:4" x14ac:dyDescent="0.25">
      <c r="A8601">
        <v>37732</v>
      </c>
      <c r="B8601" t="s">
        <v>30584</v>
      </c>
      <c r="C8601" t="s">
        <v>16058</v>
      </c>
      <c r="D8601" s="135">
        <v>37636.36</v>
      </c>
    </row>
    <row r="8602" spans="1:4" x14ac:dyDescent="0.25">
      <c r="A8602">
        <v>42256</v>
      </c>
      <c r="B8602" t="s">
        <v>30585</v>
      </c>
      <c r="C8602" t="s">
        <v>1417</v>
      </c>
      <c r="D8602" s="134">
        <v>9.02</v>
      </c>
    </row>
    <row r="8603" spans="1:4" x14ac:dyDescent="0.25">
      <c r="A8603">
        <v>42250</v>
      </c>
      <c r="B8603" t="s">
        <v>30586</v>
      </c>
      <c r="C8603" t="s">
        <v>1422</v>
      </c>
      <c r="D8603" s="135">
        <v>4057.75</v>
      </c>
    </row>
    <row r="8604" spans="1:4" x14ac:dyDescent="0.25">
      <c r="A8604">
        <v>4743</v>
      </c>
      <c r="B8604" t="s">
        <v>30587</v>
      </c>
      <c r="C8604" t="s">
        <v>1414</v>
      </c>
      <c r="D8604" s="134">
        <v>69.489999999999995</v>
      </c>
    </row>
    <row r="8605" spans="1:4" x14ac:dyDescent="0.25">
      <c r="A8605">
        <v>4744</v>
      </c>
      <c r="B8605" t="s">
        <v>30588</v>
      </c>
      <c r="C8605" t="s">
        <v>1414</v>
      </c>
      <c r="D8605" s="134">
        <v>111.19</v>
      </c>
    </row>
    <row r="8606" spans="1:4" x14ac:dyDescent="0.25">
      <c r="A8606">
        <v>4745</v>
      </c>
      <c r="B8606" t="s">
        <v>30589</v>
      </c>
      <c r="C8606" t="s">
        <v>1414</v>
      </c>
      <c r="D8606" s="134">
        <v>133.36000000000001</v>
      </c>
    </row>
    <row r="8607" spans="1:4" x14ac:dyDescent="0.25">
      <c r="A8607">
        <v>36496</v>
      </c>
      <c r="B8607" t="s">
        <v>30590</v>
      </c>
      <c r="C8607" t="s">
        <v>16058</v>
      </c>
      <c r="D8607" s="135">
        <v>7674.89</v>
      </c>
    </row>
    <row r="8608" spans="1:4" x14ac:dyDescent="0.25">
      <c r="A8608">
        <v>10630</v>
      </c>
      <c r="B8608" t="s">
        <v>30591</v>
      </c>
      <c r="C8608" t="s">
        <v>16058</v>
      </c>
      <c r="D8608" s="135">
        <v>871498.8</v>
      </c>
    </row>
    <row r="8609" spans="1:4" x14ac:dyDescent="0.25">
      <c r="A8609">
        <v>37762</v>
      </c>
      <c r="B8609" t="s">
        <v>30592</v>
      </c>
      <c r="C8609" t="s">
        <v>16058</v>
      </c>
      <c r="D8609" s="135">
        <v>747431.41</v>
      </c>
    </row>
    <row r="8610" spans="1:4" x14ac:dyDescent="0.25">
      <c r="A8610">
        <v>37763</v>
      </c>
      <c r="B8610" t="s">
        <v>30593</v>
      </c>
      <c r="C8610" t="s">
        <v>16058</v>
      </c>
      <c r="D8610" s="135">
        <v>756509.4</v>
      </c>
    </row>
    <row r="8611" spans="1:4" x14ac:dyDescent="0.25">
      <c r="A8611">
        <v>41992</v>
      </c>
      <c r="B8611" t="s">
        <v>30594</v>
      </c>
      <c r="C8611" t="s">
        <v>16058</v>
      </c>
      <c r="D8611" s="135">
        <v>860000</v>
      </c>
    </row>
    <row r="8612" spans="1:4" x14ac:dyDescent="0.25">
      <c r="A8612">
        <v>13215</v>
      </c>
      <c r="B8612" t="s">
        <v>30595</v>
      </c>
      <c r="C8612" t="s">
        <v>16058</v>
      </c>
      <c r="D8612" s="135">
        <v>1054574.1399999999</v>
      </c>
    </row>
    <row r="8613" spans="1:4" x14ac:dyDescent="0.25">
      <c r="A8613">
        <v>4235</v>
      </c>
      <c r="B8613" t="s">
        <v>30596</v>
      </c>
      <c r="C8613" t="s">
        <v>1413</v>
      </c>
      <c r="D8613" s="134">
        <v>24.46</v>
      </c>
    </row>
    <row r="8614" spans="1:4" x14ac:dyDescent="0.25">
      <c r="A8614">
        <v>40976</v>
      </c>
      <c r="B8614" t="s">
        <v>30597</v>
      </c>
      <c r="C8614" t="s">
        <v>3486</v>
      </c>
      <c r="D8614" s="135">
        <v>4325.37</v>
      </c>
    </row>
    <row r="8615" spans="1:4" x14ac:dyDescent="0.25">
      <c r="A8615">
        <v>43091</v>
      </c>
      <c r="B8615" t="s">
        <v>30598</v>
      </c>
      <c r="C8615" t="s">
        <v>16058</v>
      </c>
      <c r="D8615" s="135">
        <v>6055.83</v>
      </c>
    </row>
    <row r="8616" spans="1:4" x14ac:dyDescent="0.25">
      <c r="A8616">
        <v>43092</v>
      </c>
      <c r="B8616" t="s">
        <v>30599</v>
      </c>
      <c r="C8616" t="s">
        <v>16058</v>
      </c>
      <c r="D8616" s="135">
        <v>8074.44</v>
      </c>
    </row>
    <row r="8617" spans="1:4" x14ac:dyDescent="0.25">
      <c r="A8617">
        <v>43089</v>
      </c>
      <c r="B8617" t="s">
        <v>30600</v>
      </c>
      <c r="C8617" t="s">
        <v>16058</v>
      </c>
      <c r="D8617" s="135">
        <v>1407.2</v>
      </c>
    </row>
    <row r="8618" spans="1:4" x14ac:dyDescent="0.25">
      <c r="A8618">
        <v>43090</v>
      </c>
      <c r="B8618" t="s">
        <v>30601</v>
      </c>
      <c r="C8618" t="s">
        <v>16058</v>
      </c>
      <c r="D8618" s="135">
        <v>3105.55</v>
      </c>
    </row>
    <row r="8619" spans="1:4" x14ac:dyDescent="0.25">
      <c r="A8619">
        <v>41967</v>
      </c>
      <c r="B8619" t="s">
        <v>30602</v>
      </c>
      <c r="C8619" t="s">
        <v>1418</v>
      </c>
      <c r="D8619" s="134">
        <v>28.13</v>
      </c>
    </row>
    <row r="8620" spans="1:4" x14ac:dyDescent="0.25">
      <c r="A8620">
        <v>12760</v>
      </c>
      <c r="B8620" t="s">
        <v>30603</v>
      </c>
      <c r="C8620" t="s">
        <v>1415</v>
      </c>
      <c r="D8620" s="135">
        <v>1401.12</v>
      </c>
    </row>
    <row r="8621" spans="1:4" x14ac:dyDescent="0.25">
      <c r="A8621">
        <v>12759</v>
      </c>
      <c r="B8621" t="s">
        <v>30604</v>
      </c>
      <c r="C8621" t="s">
        <v>1415</v>
      </c>
      <c r="D8621" s="134">
        <v>934.06</v>
      </c>
    </row>
    <row r="8622" spans="1:4" x14ac:dyDescent="0.25">
      <c r="A8622">
        <v>43105</v>
      </c>
      <c r="B8622" t="s">
        <v>30605</v>
      </c>
      <c r="C8622" t="s">
        <v>1417</v>
      </c>
      <c r="D8622" s="134">
        <v>34.21</v>
      </c>
    </row>
    <row r="8623" spans="1:4" x14ac:dyDescent="0.25">
      <c r="A8623">
        <v>40424</v>
      </c>
      <c r="B8623" t="s">
        <v>30606</v>
      </c>
      <c r="C8623" t="s">
        <v>1417</v>
      </c>
      <c r="D8623" s="134">
        <v>8.69</v>
      </c>
    </row>
    <row r="8624" spans="1:4" x14ac:dyDescent="0.25">
      <c r="A8624">
        <v>1325</v>
      </c>
      <c r="B8624" t="s">
        <v>30607</v>
      </c>
      <c r="C8624" t="s">
        <v>1417</v>
      </c>
      <c r="D8624" s="134">
        <v>9.52</v>
      </c>
    </row>
    <row r="8625" spans="1:4" x14ac:dyDescent="0.25">
      <c r="A8625">
        <v>1327</v>
      </c>
      <c r="B8625" t="s">
        <v>30608</v>
      </c>
      <c r="C8625" t="s">
        <v>1417</v>
      </c>
      <c r="D8625" s="134">
        <v>10.14</v>
      </c>
    </row>
    <row r="8626" spans="1:4" x14ac:dyDescent="0.25">
      <c r="A8626">
        <v>1328</v>
      </c>
      <c r="B8626" t="s">
        <v>30609</v>
      </c>
      <c r="C8626" t="s">
        <v>1417</v>
      </c>
      <c r="D8626" s="134">
        <v>9.5399999999999991</v>
      </c>
    </row>
    <row r="8627" spans="1:4" x14ac:dyDescent="0.25">
      <c r="A8627">
        <v>1321</v>
      </c>
      <c r="B8627" t="s">
        <v>30610</v>
      </c>
      <c r="C8627" t="s">
        <v>1417</v>
      </c>
      <c r="D8627" s="134">
        <v>8.83</v>
      </c>
    </row>
    <row r="8628" spans="1:4" x14ac:dyDescent="0.25">
      <c r="A8628">
        <v>1318</v>
      </c>
      <c r="B8628" t="s">
        <v>30611</v>
      </c>
      <c r="C8628" t="s">
        <v>1417</v>
      </c>
      <c r="D8628" s="134">
        <v>8.84</v>
      </c>
    </row>
    <row r="8629" spans="1:4" x14ac:dyDescent="0.25">
      <c r="A8629">
        <v>1322</v>
      </c>
      <c r="B8629" t="s">
        <v>30612</v>
      </c>
      <c r="C8629" t="s">
        <v>1417</v>
      </c>
      <c r="D8629" s="134">
        <v>9.34</v>
      </c>
    </row>
    <row r="8630" spans="1:4" x14ac:dyDescent="0.25">
      <c r="A8630">
        <v>1323</v>
      </c>
      <c r="B8630" t="s">
        <v>30613</v>
      </c>
      <c r="C8630" t="s">
        <v>1417</v>
      </c>
      <c r="D8630" s="134">
        <v>9.34</v>
      </c>
    </row>
    <row r="8631" spans="1:4" x14ac:dyDescent="0.25">
      <c r="A8631">
        <v>1319</v>
      </c>
      <c r="B8631" t="s">
        <v>30614</v>
      </c>
      <c r="C8631" t="s">
        <v>1417</v>
      </c>
      <c r="D8631" s="134">
        <v>7.87</v>
      </c>
    </row>
    <row r="8632" spans="1:4" x14ac:dyDescent="0.25">
      <c r="A8632">
        <v>11026</v>
      </c>
      <c r="B8632" t="s">
        <v>30615</v>
      </c>
      <c r="C8632" t="s">
        <v>1417</v>
      </c>
      <c r="D8632" s="134">
        <v>10.83</v>
      </c>
    </row>
    <row r="8633" spans="1:4" x14ac:dyDescent="0.25">
      <c r="A8633">
        <v>11027</v>
      </c>
      <c r="B8633" t="s">
        <v>30616</v>
      </c>
      <c r="C8633" t="s">
        <v>1417</v>
      </c>
      <c r="D8633" s="134">
        <v>11.27</v>
      </c>
    </row>
    <row r="8634" spans="1:4" x14ac:dyDescent="0.25">
      <c r="A8634">
        <v>11046</v>
      </c>
      <c r="B8634" t="s">
        <v>30617</v>
      </c>
      <c r="C8634" t="s">
        <v>1417</v>
      </c>
      <c r="D8634" s="134">
        <v>10.8</v>
      </c>
    </row>
    <row r="8635" spans="1:4" x14ac:dyDescent="0.25">
      <c r="A8635">
        <v>11047</v>
      </c>
      <c r="B8635" t="s">
        <v>30618</v>
      </c>
      <c r="C8635" t="s">
        <v>1417</v>
      </c>
      <c r="D8635" s="134">
        <v>11.77</v>
      </c>
    </row>
    <row r="8636" spans="1:4" x14ac:dyDescent="0.25">
      <c r="A8636">
        <v>43668</v>
      </c>
      <c r="B8636" t="s">
        <v>30619</v>
      </c>
      <c r="C8636" t="s">
        <v>1417</v>
      </c>
      <c r="D8636" s="134">
        <v>10.39</v>
      </c>
    </row>
    <row r="8637" spans="1:4" x14ac:dyDescent="0.25">
      <c r="A8637">
        <v>11049</v>
      </c>
      <c r="B8637" t="s">
        <v>30620</v>
      </c>
      <c r="C8637" t="s">
        <v>1417</v>
      </c>
      <c r="D8637" s="134">
        <v>11.25</v>
      </c>
    </row>
    <row r="8638" spans="1:4" x14ac:dyDescent="0.25">
      <c r="A8638">
        <v>43106</v>
      </c>
      <c r="B8638" t="s">
        <v>30621</v>
      </c>
      <c r="C8638" t="s">
        <v>1417</v>
      </c>
      <c r="D8638" s="134">
        <v>11.32</v>
      </c>
    </row>
    <row r="8639" spans="1:4" x14ac:dyDescent="0.25">
      <c r="A8639">
        <v>11051</v>
      </c>
      <c r="B8639" t="s">
        <v>30622</v>
      </c>
      <c r="C8639" t="s">
        <v>1417</v>
      </c>
      <c r="D8639" s="134">
        <v>11.81</v>
      </c>
    </row>
    <row r="8640" spans="1:4" x14ac:dyDescent="0.25">
      <c r="A8640">
        <v>11061</v>
      </c>
      <c r="B8640" t="s">
        <v>30623</v>
      </c>
      <c r="C8640" t="s">
        <v>1417</v>
      </c>
      <c r="D8640" s="134">
        <v>14.17</v>
      </c>
    </row>
    <row r="8641" spans="1:4" x14ac:dyDescent="0.25">
      <c r="A8641">
        <v>43667</v>
      </c>
      <c r="B8641" t="s">
        <v>30624</v>
      </c>
      <c r="C8641" t="s">
        <v>1417</v>
      </c>
      <c r="D8641" s="134">
        <v>10.3</v>
      </c>
    </row>
    <row r="8642" spans="1:4" x14ac:dyDescent="0.25">
      <c r="A8642">
        <v>1333</v>
      </c>
      <c r="B8642" t="s">
        <v>30625</v>
      </c>
      <c r="C8642" t="s">
        <v>1417</v>
      </c>
      <c r="D8642" s="134">
        <v>8.58</v>
      </c>
    </row>
    <row r="8643" spans="1:4" x14ac:dyDescent="0.25">
      <c r="A8643">
        <v>1330</v>
      </c>
      <c r="B8643" t="s">
        <v>30626</v>
      </c>
      <c r="C8643" t="s">
        <v>1417</v>
      </c>
      <c r="D8643" s="134">
        <v>8.5</v>
      </c>
    </row>
    <row r="8644" spans="1:4" x14ac:dyDescent="0.25">
      <c r="A8644">
        <v>10957</v>
      </c>
      <c r="B8644" t="s">
        <v>30627</v>
      </c>
      <c r="C8644" t="s">
        <v>1417</v>
      </c>
      <c r="D8644" s="134">
        <v>9.8000000000000007</v>
      </c>
    </row>
    <row r="8645" spans="1:4" x14ac:dyDescent="0.25">
      <c r="A8645">
        <v>1332</v>
      </c>
      <c r="B8645" t="s">
        <v>30628</v>
      </c>
      <c r="C8645" t="s">
        <v>1417</v>
      </c>
      <c r="D8645" s="134">
        <v>8.7100000000000009</v>
      </c>
    </row>
    <row r="8646" spans="1:4" x14ac:dyDescent="0.25">
      <c r="A8646">
        <v>1334</v>
      </c>
      <c r="B8646" t="s">
        <v>30629</v>
      </c>
      <c r="C8646" t="s">
        <v>1417</v>
      </c>
      <c r="D8646" s="134">
        <v>9.66</v>
      </c>
    </row>
    <row r="8647" spans="1:4" x14ac:dyDescent="0.25">
      <c r="A8647">
        <v>1335</v>
      </c>
      <c r="B8647" t="s">
        <v>30630</v>
      </c>
      <c r="C8647" t="s">
        <v>1417</v>
      </c>
      <c r="D8647" s="134">
        <v>9.98</v>
      </c>
    </row>
    <row r="8648" spans="1:4" x14ac:dyDescent="0.25">
      <c r="A8648">
        <v>40425</v>
      </c>
      <c r="B8648" t="s">
        <v>30631</v>
      </c>
      <c r="C8648" t="s">
        <v>1417</v>
      </c>
      <c r="D8648" s="134">
        <v>8.5500000000000007</v>
      </c>
    </row>
    <row r="8649" spans="1:4" x14ac:dyDescent="0.25">
      <c r="A8649">
        <v>1337</v>
      </c>
      <c r="B8649" t="s">
        <v>30632</v>
      </c>
      <c r="C8649" t="s">
        <v>1417</v>
      </c>
      <c r="D8649" s="134">
        <v>9.8000000000000007</v>
      </c>
    </row>
    <row r="8650" spans="1:4" x14ac:dyDescent="0.25">
      <c r="A8650">
        <v>1338</v>
      </c>
      <c r="B8650" t="s">
        <v>30633</v>
      </c>
      <c r="C8650" t="s">
        <v>1415</v>
      </c>
      <c r="D8650" s="134">
        <v>77.7</v>
      </c>
    </row>
    <row r="8651" spans="1:4" x14ac:dyDescent="0.25">
      <c r="A8651">
        <v>1340</v>
      </c>
      <c r="B8651" t="s">
        <v>30634</v>
      </c>
      <c r="C8651" t="s">
        <v>1415</v>
      </c>
      <c r="D8651" s="134">
        <v>89.83</v>
      </c>
    </row>
    <row r="8652" spans="1:4" x14ac:dyDescent="0.25">
      <c r="A8652">
        <v>1341</v>
      </c>
      <c r="B8652" t="s">
        <v>30635</v>
      </c>
      <c r="C8652" t="s">
        <v>1415</v>
      </c>
      <c r="D8652" s="134">
        <v>86.52</v>
      </c>
    </row>
    <row r="8653" spans="1:4" x14ac:dyDescent="0.25">
      <c r="A8653">
        <v>34659</v>
      </c>
      <c r="B8653" t="s">
        <v>30636</v>
      </c>
      <c r="C8653" t="s">
        <v>1415</v>
      </c>
      <c r="D8653" s="134">
        <v>40.270000000000003</v>
      </c>
    </row>
    <row r="8654" spans="1:4" x14ac:dyDescent="0.25">
      <c r="A8654">
        <v>34514</v>
      </c>
      <c r="B8654" t="s">
        <v>30637</v>
      </c>
      <c r="C8654" t="s">
        <v>1415</v>
      </c>
      <c r="D8654" s="134">
        <v>44.61</v>
      </c>
    </row>
    <row r="8655" spans="1:4" x14ac:dyDescent="0.25">
      <c r="A8655">
        <v>34660</v>
      </c>
      <c r="B8655" t="s">
        <v>30638</v>
      </c>
      <c r="C8655" t="s">
        <v>1415</v>
      </c>
      <c r="D8655" s="134">
        <v>56.61</v>
      </c>
    </row>
    <row r="8656" spans="1:4" x14ac:dyDescent="0.25">
      <c r="A8656">
        <v>34661</v>
      </c>
      <c r="B8656" t="s">
        <v>30639</v>
      </c>
      <c r="C8656" t="s">
        <v>1415</v>
      </c>
      <c r="D8656" s="134">
        <v>81.31</v>
      </c>
    </row>
    <row r="8657" spans="1:4" x14ac:dyDescent="0.25">
      <c r="A8657">
        <v>34667</v>
      </c>
      <c r="B8657" t="s">
        <v>30640</v>
      </c>
      <c r="C8657" t="s">
        <v>1415</v>
      </c>
      <c r="D8657" s="134">
        <v>29.44</v>
      </c>
    </row>
    <row r="8658" spans="1:4" x14ac:dyDescent="0.25">
      <c r="A8658">
        <v>34668</v>
      </c>
      <c r="B8658" t="s">
        <v>30641</v>
      </c>
      <c r="C8658" t="s">
        <v>1415</v>
      </c>
      <c r="D8658" s="134">
        <v>38.479999999999997</v>
      </c>
    </row>
    <row r="8659" spans="1:4" x14ac:dyDescent="0.25">
      <c r="A8659">
        <v>34741</v>
      </c>
      <c r="B8659" t="s">
        <v>30642</v>
      </c>
      <c r="C8659" t="s">
        <v>1415</v>
      </c>
      <c r="D8659" s="134">
        <v>42.34</v>
      </c>
    </row>
    <row r="8660" spans="1:4" x14ac:dyDescent="0.25">
      <c r="A8660">
        <v>34664</v>
      </c>
      <c r="B8660" t="s">
        <v>30643</v>
      </c>
      <c r="C8660" t="s">
        <v>1415</v>
      </c>
      <c r="D8660" s="134">
        <v>46.2</v>
      </c>
    </row>
    <row r="8661" spans="1:4" x14ac:dyDescent="0.25">
      <c r="A8661">
        <v>34665</v>
      </c>
      <c r="B8661" t="s">
        <v>30644</v>
      </c>
      <c r="C8661" t="s">
        <v>1415</v>
      </c>
      <c r="D8661" s="134">
        <v>57.35</v>
      </c>
    </row>
    <row r="8662" spans="1:4" x14ac:dyDescent="0.25">
      <c r="A8662">
        <v>34666</v>
      </c>
      <c r="B8662" t="s">
        <v>30645</v>
      </c>
      <c r="C8662" t="s">
        <v>1415</v>
      </c>
      <c r="D8662" s="134">
        <v>86.63</v>
      </c>
    </row>
    <row r="8663" spans="1:4" x14ac:dyDescent="0.25">
      <c r="A8663">
        <v>34669</v>
      </c>
      <c r="B8663" t="s">
        <v>30646</v>
      </c>
      <c r="C8663" t="s">
        <v>1415</v>
      </c>
      <c r="D8663" s="134">
        <v>31.76</v>
      </c>
    </row>
    <row r="8664" spans="1:4" x14ac:dyDescent="0.25">
      <c r="A8664">
        <v>34670</v>
      </c>
      <c r="B8664" t="s">
        <v>30647</v>
      </c>
      <c r="C8664" t="s">
        <v>1415</v>
      </c>
      <c r="D8664" s="134">
        <v>38.85</v>
      </c>
    </row>
    <row r="8665" spans="1:4" x14ac:dyDescent="0.25">
      <c r="A8665">
        <v>34671</v>
      </c>
      <c r="B8665" t="s">
        <v>30648</v>
      </c>
      <c r="C8665" t="s">
        <v>1415</v>
      </c>
      <c r="D8665" s="134">
        <v>32.43</v>
      </c>
    </row>
    <row r="8666" spans="1:4" x14ac:dyDescent="0.25">
      <c r="A8666">
        <v>34672</v>
      </c>
      <c r="B8666" t="s">
        <v>30649</v>
      </c>
      <c r="C8666" t="s">
        <v>1415</v>
      </c>
      <c r="D8666" s="134">
        <v>34.19</v>
      </c>
    </row>
    <row r="8667" spans="1:4" x14ac:dyDescent="0.25">
      <c r="A8667">
        <v>34673</v>
      </c>
      <c r="B8667" t="s">
        <v>30650</v>
      </c>
      <c r="C8667" t="s">
        <v>1415</v>
      </c>
      <c r="D8667" s="134">
        <v>41.72</v>
      </c>
    </row>
    <row r="8668" spans="1:4" x14ac:dyDescent="0.25">
      <c r="A8668">
        <v>34674</v>
      </c>
      <c r="B8668" t="s">
        <v>30651</v>
      </c>
      <c r="C8668" t="s">
        <v>1415</v>
      </c>
      <c r="D8668" s="134">
        <v>55.47</v>
      </c>
    </row>
    <row r="8669" spans="1:4" x14ac:dyDescent="0.25">
      <c r="A8669">
        <v>34675</v>
      </c>
      <c r="B8669" t="s">
        <v>30652</v>
      </c>
      <c r="C8669" t="s">
        <v>1415</v>
      </c>
      <c r="D8669" s="134">
        <v>67.63</v>
      </c>
    </row>
    <row r="8670" spans="1:4" x14ac:dyDescent="0.25">
      <c r="A8670">
        <v>34676</v>
      </c>
      <c r="B8670" t="s">
        <v>30653</v>
      </c>
      <c r="C8670" t="s">
        <v>1415</v>
      </c>
      <c r="D8670" s="134">
        <v>19.47</v>
      </c>
    </row>
    <row r="8671" spans="1:4" x14ac:dyDescent="0.25">
      <c r="A8671">
        <v>34677</v>
      </c>
      <c r="B8671" t="s">
        <v>30654</v>
      </c>
      <c r="C8671" t="s">
        <v>1415</v>
      </c>
      <c r="D8671" s="134">
        <v>26.18</v>
      </c>
    </row>
    <row r="8672" spans="1:4" x14ac:dyDescent="0.25">
      <c r="A8672">
        <v>43126</v>
      </c>
      <c r="B8672" t="s">
        <v>30655</v>
      </c>
      <c r="C8672" t="s">
        <v>1415</v>
      </c>
      <c r="D8672" s="134">
        <v>75.540000000000006</v>
      </c>
    </row>
    <row r="8673" spans="1:4" x14ac:dyDescent="0.25">
      <c r="A8673">
        <v>43124</v>
      </c>
      <c r="B8673" t="s">
        <v>30656</v>
      </c>
      <c r="C8673" t="s">
        <v>1415</v>
      </c>
      <c r="D8673" s="134">
        <v>88.21</v>
      </c>
    </row>
    <row r="8674" spans="1:4" x14ac:dyDescent="0.25">
      <c r="A8674">
        <v>43125</v>
      </c>
      <c r="B8674" t="s">
        <v>30657</v>
      </c>
      <c r="C8674" t="s">
        <v>1415</v>
      </c>
      <c r="D8674" s="134">
        <v>114.4</v>
      </c>
    </row>
    <row r="8675" spans="1:4" x14ac:dyDescent="0.25">
      <c r="A8675">
        <v>40623</v>
      </c>
      <c r="B8675" t="s">
        <v>30658</v>
      </c>
      <c r="C8675" t="s">
        <v>1419</v>
      </c>
      <c r="D8675" s="134">
        <v>95.42</v>
      </c>
    </row>
    <row r="8676" spans="1:4" x14ac:dyDescent="0.25">
      <c r="A8676">
        <v>43701</v>
      </c>
      <c r="B8676" t="s">
        <v>30659</v>
      </c>
      <c r="C8676" t="s">
        <v>1417</v>
      </c>
      <c r="D8676" s="134">
        <v>57.8</v>
      </c>
    </row>
    <row r="8677" spans="1:4" x14ac:dyDescent="0.25">
      <c r="A8677">
        <v>1345</v>
      </c>
      <c r="B8677" t="s">
        <v>30660</v>
      </c>
      <c r="C8677" t="s">
        <v>1415</v>
      </c>
      <c r="D8677" s="134">
        <v>80.53</v>
      </c>
    </row>
    <row r="8678" spans="1:4" x14ac:dyDescent="0.25">
      <c r="A8678">
        <v>1346</v>
      </c>
      <c r="B8678" t="s">
        <v>30661</v>
      </c>
      <c r="C8678" t="s">
        <v>1415</v>
      </c>
      <c r="D8678" s="134">
        <v>46.84</v>
      </c>
    </row>
    <row r="8679" spans="1:4" x14ac:dyDescent="0.25">
      <c r="A8679">
        <v>1347</v>
      </c>
      <c r="B8679" t="s">
        <v>30662</v>
      </c>
      <c r="C8679" t="s">
        <v>1415</v>
      </c>
      <c r="D8679" s="134">
        <v>58.04</v>
      </c>
    </row>
    <row r="8680" spans="1:4" x14ac:dyDescent="0.25">
      <c r="A8680">
        <v>43678</v>
      </c>
      <c r="B8680" t="s">
        <v>30663</v>
      </c>
      <c r="C8680" t="s">
        <v>1415</v>
      </c>
      <c r="D8680" s="134">
        <v>67.319999999999993</v>
      </c>
    </row>
    <row r="8681" spans="1:4" x14ac:dyDescent="0.25">
      <c r="A8681">
        <v>43680</v>
      </c>
      <c r="B8681" t="s">
        <v>30664</v>
      </c>
      <c r="C8681" t="s">
        <v>1415</v>
      </c>
      <c r="D8681" s="134">
        <v>96.99</v>
      </c>
    </row>
    <row r="8682" spans="1:4" x14ac:dyDescent="0.25">
      <c r="A8682">
        <v>43679</v>
      </c>
      <c r="B8682" t="s">
        <v>30665</v>
      </c>
      <c r="C8682" t="s">
        <v>1415</v>
      </c>
      <c r="D8682" s="134">
        <v>34.04</v>
      </c>
    </row>
    <row r="8683" spans="1:4" x14ac:dyDescent="0.25">
      <c r="A8683">
        <v>1355</v>
      </c>
      <c r="B8683" t="s">
        <v>30666</v>
      </c>
      <c r="C8683" t="s">
        <v>1415</v>
      </c>
      <c r="D8683" s="134">
        <v>38.729999999999997</v>
      </c>
    </row>
    <row r="8684" spans="1:4" x14ac:dyDescent="0.25">
      <c r="A8684">
        <v>1358</v>
      </c>
      <c r="B8684" t="s">
        <v>30667</v>
      </c>
      <c r="C8684" t="s">
        <v>1415</v>
      </c>
      <c r="D8684" s="134">
        <v>47.55</v>
      </c>
    </row>
    <row r="8685" spans="1:4" x14ac:dyDescent="0.25">
      <c r="A8685">
        <v>43681</v>
      </c>
      <c r="B8685" t="s">
        <v>30668</v>
      </c>
      <c r="C8685" t="s">
        <v>1415</v>
      </c>
      <c r="D8685" s="134">
        <v>29.96</v>
      </c>
    </row>
    <row r="8686" spans="1:4" x14ac:dyDescent="0.25">
      <c r="A8686">
        <v>43677</v>
      </c>
      <c r="B8686" t="s">
        <v>30669</v>
      </c>
      <c r="C8686" t="s">
        <v>1415</v>
      </c>
      <c r="D8686" s="134">
        <v>59</v>
      </c>
    </row>
    <row r="8687" spans="1:4" x14ac:dyDescent="0.25">
      <c r="A8687">
        <v>43682</v>
      </c>
      <c r="B8687" t="s">
        <v>30670</v>
      </c>
      <c r="C8687" t="s">
        <v>1415</v>
      </c>
      <c r="D8687" s="134">
        <v>18.079999999999998</v>
      </c>
    </row>
    <row r="8688" spans="1:4" x14ac:dyDescent="0.25">
      <c r="A8688">
        <v>20971</v>
      </c>
      <c r="B8688" t="s">
        <v>30671</v>
      </c>
      <c r="C8688" t="s">
        <v>16058</v>
      </c>
      <c r="D8688" s="134">
        <v>17.14</v>
      </c>
    </row>
    <row r="8689" spans="1:4" x14ac:dyDescent="0.25">
      <c r="A8689">
        <v>39746</v>
      </c>
      <c r="B8689" t="s">
        <v>30672</v>
      </c>
      <c r="C8689" t="s">
        <v>16058</v>
      </c>
      <c r="D8689" s="134">
        <v>111.44</v>
      </c>
    </row>
    <row r="8690" spans="1:4" x14ac:dyDescent="0.25">
      <c r="A8690">
        <v>13279</v>
      </c>
      <c r="B8690" t="s">
        <v>30673</v>
      </c>
      <c r="C8690" t="s">
        <v>1417</v>
      </c>
      <c r="D8690" s="134">
        <v>28.21</v>
      </c>
    </row>
    <row r="8691" spans="1:4" x14ac:dyDescent="0.25">
      <c r="A8691">
        <v>11977</v>
      </c>
      <c r="B8691" t="s">
        <v>30674</v>
      </c>
      <c r="C8691" t="s">
        <v>16058</v>
      </c>
      <c r="D8691" s="134">
        <v>14.62</v>
      </c>
    </row>
    <row r="8692" spans="1:4" x14ac:dyDescent="0.25">
      <c r="A8692">
        <v>11975</v>
      </c>
      <c r="B8692" t="s">
        <v>30675</v>
      </c>
      <c r="C8692" t="s">
        <v>16058</v>
      </c>
      <c r="D8692" s="134">
        <v>32.03</v>
      </c>
    </row>
    <row r="8693" spans="1:4" x14ac:dyDescent="0.25">
      <c r="A8693">
        <v>11976</v>
      </c>
      <c r="B8693" t="s">
        <v>30676</v>
      </c>
      <c r="C8693" t="s">
        <v>16058</v>
      </c>
      <c r="D8693" s="134">
        <v>1.64</v>
      </c>
    </row>
    <row r="8694" spans="1:4" x14ac:dyDescent="0.25">
      <c r="A8694">
        <v>1368</v>
      </c>
      <c r="B8694" t="s">
        <v>30677</v>
      </c>
      <c r="C8694" t="s">
        <v>16058</v>
      </c>
      <c r="D8694" s="134">
        <v>75</v>
      </c>
    </row>
    <row r="8695" spans="1:4" x14ac:dyDescent="0.25">
      <c r="A8695">
        <v>1367</v>
      </c>
      <c r="B8695" t="s">
        <v>30678</v>
      </c>
      <c r="C8695" t="s">
        <v>16058</v>
      </c>
      <c r="D8695" s="134">
        <v>242.6</v>
      </c>
    </row>
    <row r="8696" spans="1:4" x14ac:dyDescent="0.25">
      <c r="A8696">
        <v>1380</v>
      </c>
      <c r="B8696" t="s">
        <v>30679</v>
      </c>
      <c r="C8696" t="s">
        <v>1417</v>
      </c>
      <c r="D8696" s="134">
        <v>5.08</v>
      </c>
    </row>
    <row r="8697" spans="1:4" x14ac:dyDescent="0.25">
      <c r="A8697">
        <v>1375</v>
      </c>
      <c r="B8697" t="s">
        <v>30680</v>
      </c>
      <c r="C8697" t="s">
        <v>1417</v>
      </c>
      <c r="D8697" s="134">
        <v>16.16</v>
      </c>
    </row>
    <row r="8698" spans="1:4" x14ac:dyDescent="0.25">
      <c r="A8698">
        <v>1379</v>
      </c>
      <c r="B8698" t="s">
        <v>30681</v>
      </c>
      <c r="C8698" t="s">
        <v>1417</v>
      </c>
      <c r="D8698" s="134">
        <v>0.76</v>
      </c>
    </row>
    <row r="8699" spans="1:4" x14ac:dyDescent="0.25">
      <c r="A8699">
        <v>13284</v>
      </c>
      <c r="B8699" t="s">
        <v>30682</v>
      </c>
      <c r="C8699" t="s">
        <v>1417</v>
      </c>
      <c r="D8699" s="134">
        <v>0.68</v>
      </c>
    </row>
    <row r="8700" spans="1:4" x14ac:dyDescent="0.25">
      <c r="A8700">
        <v>44528</v>
      </c>
      <c r="B8700" t="s">
        <v>30683</v>
      </c>
      <c r="C8700" t="s">
        <v>1417</v>
      </c>
      <c r="D8700" s="134">
        <v>4.05</v>
      </c>
    </row>
    <row r="8701" spans="1:4" x14ac:dyDescent="0.25">
      <c r="A8701">
        <v>34753</v>
      </c>
      <c r="B8701" t="s">
        <v>30684</v>
      </c>
      <c r="C8701" t="s">
        <v>1417</v>
      </c>
      <c r="D8701" s="134">
        <v>0.73</v>
      </c>
    </row>
    <row r="8702" spans="1:4" x14ac:dyDescent="0.25">
      <c r="A8702">
        <v>420</v>
      </c>
      <c r="B8702" t="s">
        <v>30685</v>
      </c>
      <c r="C8702" t="s">
        <v>16058</v>
      </c>
      <c r="D8702" s="134">
        <v>26.2</v>
      </c>
    </row>
    <row r="8703" spans="1:4" x14ac:dyDescent="0.25">
      <c r="A8703">
        <v>12327</v>
      </c>
      <c r="B8703" t="s">
        <v>30686</v>
      </c>
      <c r="C8703" t="s">
        <v>16058</v>
      </c>
      <c r="D8703" s="134">
        <v>31.22</v>
      </c>
    </row>
    <row r="8704" spans="1:4" x14ac:dyDescent="0.25">
      <c r="A8704">
        <v>36148</v>
      </c>
      <c r="B8704" t="s">
        <v>30687</v>
      </c>
      <c r="C8704" t="s">
        <v>16058</v>
      </c>
      <c r="D8704" s="134">
        <v>64.56</v>
      </c>
    </row>
    <row r="8705" spans="1:4" x14ac:dyDescent="0.25">
      <c r="A8705">
        <v>12329</v>
      </c>
      <c r="B8705" t="s">
        <v>30688</v>
      </c>
      <c r="C8705" t="s">
        <v>1417</v>
      </c>
      <c r="D8705" s="134">
        <v>108.56</v>
      </c>
    </row>
    <row r="8706" spans="1:4" x14ac:dyDescent="0.25">
      <c r="A8706">
        <v>1339</v>
      </c>
      <c r="B8706" t="s">
        <v>30689</v>
      </c>
      <c r="C8706" t="s">
        <v>1417</v>
      </c>
      <c r="D8706" s="134">
        <v>77.900000000000006</v>
      </c>
    </row>
    <row r="8707" spans="1:4" x14ac:dyDescent="0.25">
      <c r="A8707">
        <v>44396</v>
      </c>
      <c r="B8707" t="s">
        <v>30690</v>
      </c>
      <c r="C8707" t="s">
        <v>1417</v>
      </c>
      <c r="D8707" s="134">
        <v>43.03</v>
      </c>
    </row>
    <row r="8708" spans="1:4" x14ac:dyDescent="0.25">
      <c r="A8708">
        <v>44327</v>
      </c>
      <c r="B8708" t="s">
        <v>30691</v>
      </c>
      <c r="C8708" t="s">
        <v>1418</v>
      </c>
      <c r="D8708" s="134">
        <v>146.34</v>
      </c>
    </row>
    <row r="8709" spans="1:4" x14ac:dyDescent="0.25">
      <c r="A8709">
        <v>37418</v>
      </c>
      <c r="B8709" t="s">
        <v>30692</v>
      </c>
      <c r="C8709" t="s">
        <v>16058</v>
      </c>
      <c r="D8709" s="134">
        <v>16.71</v>
      </c>
    </row>
    <row r="8710" spans="1:4" x14ac:dyDescent="0.25">
      <c r="A8710">
        <v>37419</v>
      </c>
      <c r="B8710" t="s">
        <v>30693</v>
      </c>
      <c r="C8710" t="s">
        <v>16058</v>
      </c>
      <c r="D8710" s="134">
        <v>17.16</v>
      </c>
    </row>
    <row r="8711" spans="1:4" x14ac:dyDescent="0.25">
      <c r="A8711">
        <v>1427</v>
      </c>
      <c r="B8711" t="s">
        <v>30694</v>
      </c>
      <c r="C8711" t="s">
        <v>16058</v>
      </c>
      <c r="D8711" s="134">
        <v>16.100000000000001</v>
      </c>
    </row>
    <row r="8712" spans="1:4" x14ac:dyDescent="0.25">
      <c r="A8712">
        <v>1402</v>
      </c>
      <c r="B8712" t="s">
        <v>30695</v>
      </c>
      <c r="C8712" t="s">
        <v>16058</v>
      </c>
      <c r="D8712" s="134">
        <v>5.57</v>
      </c>
    </row>
    <row r="8713" spans="1:4" x14ac:dyDescent="0.25">
      <c r="A8713">
        <v>1420</v>
      </c>
      <c r="B8713" t="s">
        <v>30696</v>
      </c>
      <c r="C8713" t="s">
        <v>16058</v>
      </c>
      <c r="D8713" s="134">
        <v>7.16</v>
      </c>
    </row>
    <row r="8714" spans="1:4" x14ac:dyDescent="0.25">
      <c r="A8714">
        <v>1419</v>
      </c>
      <c r="B8714" t="s">
        <v>30697</v>
      </c>
      <c r="C8714" t="s">
        <v>16058</v>
      </c>
      <c r="D8714" s="134">
        <v>8.65</v>
      </c>
    </row>
    <row r="8715" spans="1:4" x14ac:dyDescent="0.25">
      <c r="A8715">
        <v>1414</v>
      </c>
      <c r="B8715" t="s">
        <v>30698</v>
      </c>
      <c r="C8715" t="s">
        <v>16058</v>
      </c>
      <c r="D8715" s="134">
        <v>8.4700000000000006</v>
      </c>
    </row>
    <row r="8716" spans="1:4" x14ac:dyDescent="0.25">
      <c r="A8716">
        <v>1413</v>
      </c>
      <c r="B8716" t="s">
        <v>30699</v>
      </c>
      <c r="C8716" t="s">
        <v>16058</v>
      </c>
      <c r="D8716" s="134">
        <v>12.51</v>
      </c>
    </row>
    <row r="8717" spans="1:4" x14ac:dyDescent="0.25">
      <c r="A8717">
        <v>1412</v>
      </c>
      <c r="B8717" t="s">
        <v>30700</v>
      </c>
      <c r="C8717" t="s">
        <v>16058</v>
      </c>
      <c r="D8717" s="134">
        <v>10.6</v>
      </c>
    </row>
    <row r="8718" spans="1:4" x14ac:dyDescent="0.25">
      <c r="A8718">
        <v>1406</v>
      </c>
      <c r="B8718" t="s">
        <v>30701</v>
      </c>
      <c r="C8718" t="s">
        <v>16058</v>
      </c>
      <c r="D8718" s="134">
        <v>12.78</v>
      </c>
    </row>
    <row r="8719" spans="1:4" x14ac:dyDescent="0.25">
      <c r="A8719">
        <v>11281</v>
      </c>
      <c r="B8719" t="s">
        <v>30702</v>
      </c>
      <c r="C8719" t="s">
        <v>16058</v>
      </c>
      <c r="D8719" s="135">
        <v>9200</v>
      </c>
    </row>
    <row r="8720" spans="1:4" x14ac:dyDescent="0.25">
      <c r="A8720">
        <v>1442</v>
      </c>
      <c r="B8720" t="s">
        <v>30703</v>
      </c>
      <c r="C8720" t="s">
        <v>16058</v>
      </c>
      <c r="D8720" s="135">
        <v>7723.33</v>
      </c>
    </row>
    <row r="8721" spans="1:4" x14ac:dyDescent="0.25">
      <c r="A8721">
        <v>13457</v>
      </c>
      <c r="B8721" t="s">
        <v>30704</v>
      </c>
      <c r="C8721" t="s">
        <v>16058</v>
      </c>
      <c r="D8721" s="135">
        <v>6666.66</v>
      </c>
    </row>
    <row r="8722" spans="1:4" x14ac:dyDescent="0.25">
      <c r="A8722">
        <v>40699</v>
      </c>
      <c r="B8722" t="s">
        <v>30705</v>
      </c>
      <c r="C8722" t="s">
        <v>16058</v>
      </c>
      <c r="D8722" s="135">
        <v>5153.58</v>
      </c>
    </row>
    <row r="8723" spans="1:4" x14ac:dyDescent="0.25">
      <c r="A8723">
        <v>40701</v>
      </c>
      <c r="B8723" t="s">
        <v>30706</v>
      </c>
      <c r="C8723" t="s">
        <v>16058</v>
      </c>
      <c r="D8723" s="135">
        <v>91122.46</v>
      </c>
    </row>
    <row r="8724" spans="1:4" x14ac:dyDescent="0.25">
      <c r="A8724">
        <v>40700</v>
      </c>
      <c r="B8724" t="s">
        <v>30707</v>
      </c>
      <c r="C8724" t="s">
        <v>16058</v>
      </c>
      <c r="D8724" s="135">
        <v>11996.87</v>
      </c>
    </row>
    <row r="8725" spans="1:4" x14ac:dyDescent="0.25">
      <c r="A8725">
        <v>13458</v>
      </c>
      <c r="B8725" t="s">
        <v>30708</v>
      </c>
      <c r="C8725" t="s">
        <v>16058</v>
      </c>
      <c r="D8725" s="135">
        <v>11399.99</v>
      </c>
    </row>
    <row r="8726" spans="1:4" x14ac:dyDescent="0.25">
      <c r="A8726">
        <v>11134</v>
      </c>
      <c r="B8726" t="s">
        <v>30709</v>
      </c>
      <c r="C8726" t="s">
        <v>1415</v>
      </c>
      <c r="D8726" s="134">
        <v>66.73</v>
      </c>
    </row>
    <row r="8727" spans="1:4" x14ac:dyDescent="0.25">
      <c r="A8727">
        <v>11135</v>
      </c>
      <c r="B8727" t="s">
        <v>30710</v>
      </c>
      <c r="C8727" t="s">
        <v>1415</v>
      </c>
      <c r="D8727" s="134">
        <v>72.05</v>
      </c>
    </row>
    <row r="8728" spans="1:4" x14ac:dyDescent="0.25">
      <c r="A8728">
        <v>11136</v>
      </c>
      <c r="B8728" t="s">
        <v>30711</v>
      </c>
      <c r="C8728" t="s">
        <v>1415</v>
      </c>
      <c r="D8728" s="134">
        <v>82.5</v>
      </c>
    </row>
    <row r="8729" spans="1:4" x14ac:dyDescent="0.25">
      <c r="A8729">
        <v>34743</v>
      </c>
      <c r="B8729" t="s">
        <v>30712</v>
      </c>
      <c r="C8729" t="s">
        <v>1415</v>
      </c>
      <c r="D8729" s="134">
        <v>99.54</v>
      </c>
    </row>
    <row r="8730" spans="1:4" x14ac:dyDescent="0.25">
      <c r="A8730">
        <v>11137</v>
      </c>
      <c r="B8730" t="s">
        <v>30713</v>
      </c>
      <c r="C8730" t="s">
        <v>1415</v>
      </c>
      <c r="D8730" s="134">
        <v>113.05</v>
      </c>
    </row>
    <row r="8731" spans="1:4" x14ac:dyDescent="0.25">
      <c r="A8731">
        <v>34745</v>
      </c>
      <c r="B8731" t="s">
        <v>30714</v>
      </c>
      <c r="C8731" t="s">
        <v>1415</v>
      </c>
      <c r="D8731" s="134">
        <v>134.44</v>
      </c>
    </row>
    <row r="8732" spans="1:4" x14ac:dyDescent="0.25">
      <c r="A8732">
        <v>34746</v>
      </c>
      <c r="B8732" t="s">
        <v>30715</v>
      </c>
      <c r="C8732" t="s">
        <v>1415</v>
      </c>
      <c r="D8732" s="134">
        <v>36.659999999999997</v>
      </c>
    </row>
    <row r="8733" spans="1:4" x14ac:dyDescent="0.25">
      <c r="A8733">
        <v>1360</v>
      </c>
      <c r="B8733" t="s">
        <v>30716</v>
      </c>
      <c r="C8733" t="s">
        <v>1415</v>
      </c>
      <c r="D8733" s="134">
        <v>42.77</v>
      </c>
    </row>
    <row r="8734" spans="1:4" x14ac:dyDescent="0.25">
      <c r="A8734">
        <v>36524</v>
      </c>
      <c r="B8734" t="s">
        <v>30717</v>
      </c>
      <c r="C8734" t="s">
        <v>16058</v>
      </c>
      <c r="D8734" s="135">
        <v>187946.8</v>
      </c>
    </row>
    <row r="8735" spans="1:4" x14ac:dyDescent="0.25">
      <c r="A8735">
        <v>36526</v>
      </c>
      <c r="B8735" t="s">
        <v>30718</v>
      </c>
      <c r="C8735" t="s">
        <v>16058</v>
      </c>
      <c r="D8735" s="135">
        <v>151455.19</v>
      </c>
    </row>
    <row r="8736" spans="1:4" x14ac:dyDescent="0.25">
      <c r="A8736">
        <v>36523</v>
      </c>
      <c r="B8736" t="s">
        <v>30719</v>
      </c>
      <c r="C8736" t="s">
        <v>16058</v>
      </c>
      <c r="D8736" s="135">
        <v>324245.12</v>
      </c>
    </row>
    <row r="8737" spans="1:4" x14ac:dyDescent="0.25">
      <c r="A8737">
        <v>36527</v>
      </c>
      <c r="B8737" t="s">
        <v>30720</v>
      </c>
      <c r="C8737" t="s">
        <v>16058</v>
      </c>
      <c r="D8737" s="135">
        <v>352196.98</v>
      </c>
    </row>
    <row r="8738" spans="1:4" x14ac:dyDescent="0.25">
      <c r="A8738">
        <v>38642</v>
      </c>
      <c r="B8738" t="s">
        <v>30721</v>
      </c>
      <c r="C8738" t="s">
        <v>16058</v>
      </c>
      <c r="D8738" s="135">
        <v>82000.490000000005</v>
      </c>
    </row>
    <row r="8739" spans="1:4" x14ac:dyDescent="0.25">
      <c r="A8739">
        <v>36522</v>
      </c>
      <c r="B8739" t="s">
        <v>30722</v>
      </c>
      <c r="C8739" t="s">
        <v>16058</v>
      </c>
      <c r="D8739" s="135">
        <v>95365.6</v>
      </c>
    </row>
    <row r="8740" spans="1:4" x14ac:dyDescent="0.25">
      <c r="A8740">
        <v>36525</v>
      </c>
      <c r="B8740" t="s">
        <v>30723</v>
      </c>
      <c r="C8740" t="s">
        <v>16058</v>
      </c>
      <c r="D8740" s="135">
        <v>127716.8</v>
      </c>
    </row>
    <row r="8741" spans="1:4" x14ac:dyDescent="0.25">
      <c r="A8741">
        <v>13803</v>
      </c>
      <c r="B8741" t="s">
        <v>30724</v>
      </c>
      <c r="C8741" t="s">
        <v>16058</v>
      </c>
      <c r="D8741" s="135">
        <v>127351.36</v>
      </c>
    </row>
    <row r="8742" spans="1:4" x14ac:dyDescent="0.25">
      <c r="A8742">
        <v>34348</v>
      </c>
      <c r="B8742" t="s">
        <v>30725</v>
      </c>
      <c r="C8742" t="s">
        <v>1416</v>
      </c>
      <c r="D8742" s="134">
        <v>28.28</v>
      </c>
    </row>
    <row r="8743" spans="1:4" x14ac:dyDescent="0.25">
      <c r="A8743">
        <v>34347</v>
      </c>
      <c r="B8743" t="s">
        <v>30726</v>
      </c>
      <c r="C8743" t="s">
        <v>1416</v>
      </c>
      <c r="D8743" s="134">
        <v>20.22</v>
      </c>
    </row>
    <row r="8744" spans="1:4" x14ac:dyDescent="0.25">
      <c r="A8744">
        <v>11146</v>
      </c>
      <c r="B8744" t="s">
        <v>30727</v>
      </c>
      <c r="C8744" t="s">
        <v>1414</v>
      </c>
      <c r="D8744" s="134">
        <v>618.89</v>
      </c>
    </row>
    <row r="8745" spans="1:4" x14ac:dyDescent="0.25">
      <c r="A8745">
        <v>11147</v>
      </c>
      <c r="B8745" t="s">
        <v>30728</v>
      </c>
      <c r="C8745" t="s">
        <v>1414</v>
      </c>
      <c r="D8745" s="134">
        <v>643.11</v>
      </c>
    </row>
    <row r="8746" spans="1:4" x14ac:dyDescent="0.25">
      <c r="A8746">
        <v>34872</v>
      </c>
      <c r="B8746" t="s">
        <v>30729</v>
      </c>
      <c r="C8746" t="s">
        <v>1414</v>
      </c>
      <c r="D8746" s="134">
        <v>650.33000000000004</v>
      </c>
    </row>
    <row r="8747" spans="1:4" x14ac:dyDescent="0.25">
      <c r="A8747">
        <v>34491</v>
      </c>
      <c r="B8747" t="s">
        <v>30730</v>
      </c>
      <c r="C8747" t="s">
        <v>1414</v>
      </c>
      <c r="D8747" s="134">
        <v>669.17</v>
      </c>
    </row>
    <row r="8748" spans="1:4" x14ac:dyDescent="0.25">
      <c r="A8748">
        <v>34770</v>
      </c>
      <c r="B8748" t="s">
        <v>30731</v>
      </c>
      <c r="C8748" t="s">
        <v>1422</v>
      </c>
      <c r="D8748" s="134">
        <v>685.58</v>
      </c>
    </row>
    <row r="8749" spans="1:4" x14ac:dyDescent="0.25">
      <c r="A8749">
        <v>1518</v>
      </c>
      <c r="B8749" t="s">
        <v>30732</v>
      </c>
      <c r="C8749" t="s">
        <v>1422</v>
      </c>
      <c r="D8749" s="134">
        <v>698.94</v>
      </c>
    </row>
    <row r="8750" spans="1:4" x14ac:dyDescent="0.25">
      <c r="A8750">
        <v>41965</v>
      </c>
      <c r="B8750" t="s">
        <v>30733</v>
      </c>
      <c r="C8750" t="s">
        <v>1422</v>
      </c>
      <c r="D8750" s="134">
        <v>612.85</v>
      </c>
    </row>
    <row r="8751" spans="1:4" x14ac:dyDescent="0.25">
      <c r="A8751">
        <v>1524</v>
      </c>
      <c r="B8751" t="s">
        <v>30734</v>
      </c>
      <c r="C8751" t="s">
        <v>1414</v>
      </c>
      <c r="D8751" s="134">
        <v>593.77</v>
      </c>
    </row>
    <row r="8752" spans="1:4" x14ac:dyDescent="0.25">
      <c r="A8752">
        <v>34492</v>
      </c>
      <c r="B8752" t="s">
        <v>30735</v>
      </c>
      <c r="C8752" t="s">
        <v>1414</v>
      </c>
      <c r="D8752" s="134">
        <v>550</v>
      </c>
    </row>
    <row r="8753" spans="1:4" x14ac:dyDescent="0.25">
      <c r="A8753">
        <v>38404</v>
      </c>
      <c r="B8753" t="s">
        <v>30736</v>
      </c>
      <c r="C8753" t="s">
        <v>1414</v>
      </c>
      <c r="D8753" s="134">
        <v>569.69000000000005</v>
      </c>
    </row>
    <row r="8754" spans="1:4" x14ac:dyDescent="0.25">
      <c r="A8754">
        <v>39849</v>
      </c>
      <c r="B8754" t="s">
        <v>30737</v>
      </c>
      <c r="C8754" t="s">
        <v>1414</v>
      </c>
      <c r="D8754" s="134">
        <v>652.87</v>
      </c>
    </row>
    <row r="8755" spans="1:4" x14ac:dyDescent="0.25">
      <c r="A8755">
        <v>38464</v>
      </c>
      <c r="B8755" t="s">
        <v>30738</v>
      </c>
      <c r="C8755" t="s">
        <v>1414</v>
      </c>
      <c r="D8755" s="134">
        <v>662.34</v>
      </c>
    </row>
    <row r="8756" spans="1:4" x14ac:dyDescent="0.25">
      <c r="A8756">
        <v>1527</v>
      </c>
      <c r="B8756" t="s">
        <v>30739</v>
      </c>
      <c r="C8756" t="s">
        <v>1414</v>
      </c>
      <c r="D8756" s="134">
        <v>612.63</v>
      </c>
    </row>
    <row r="8757" spans="1:4" x14ac:dyDescent="0.25">
      <c r="A8757">
        <v>34493</v>
      </c>
      <c r="B8757" t="s">
        <v>30740</v>
      </c>
      <c r="C8757" t="s">
        <v>1414</v>
      </c>
      <c r="D8757" s="134">
        <v>565.5</v>
      </c>
    </row>
    <row r="8758" spans="1:4" x14ac:dyDescent="0.25">
      <c r="A8758">
        <v>38405</v>
      </c>
      <c r="B8758" t="s">
        <v>30741</v>
      </c>
      <c r="C8758" t="s">
        <v>1414</v>
      </c>
      <c r="D8758" s="134">
        <v>587.26</v>
      </c>
    </row>
    <row r="8759" spans="1:4" x14ac:dyDescent="0.25">
      <c r="A8759">
        <v>38408</v>
      </c>
      <c r="B8759" t="s">
        <v>30742</v>
      </c>
      <c r="C8759" t="s">
        <v>1414</v>
      </c>
      <c r="D8759" s="134">
        <v>650.04</v>
      </c>
    </row>
    <row r="8760" spans="1:4" x14ac:dyDescent="0.25">
      <c r="A8760">
        <v>1525</v>
      </c>
      <c r="B8760" t="s">
        <v>30743</v>
      </c>
      <c r="C8760" t="s">
        <v>1414</v>
      </c>
      <c r="D8760" s="134">
        <v>631.47</v>
      </c>
    </row>
    <row r="8761" spans="1:4" x14ac:dyDescent="0.25">
      <c r="A8761">
        <v>34494</v>
      </c>
      <c r="B8761" t="s">
        <v>30744</v>
      </c>
      <c r="C8761" t="s">
        <v>1414</v>
      </c>
      <c r="D8761" s="134">
        <v>584.35</v>
      </c>
    </row>
    <row r="8762" spans="1:4" x14ac:dyDescent="0.25">
      <c r="A8762">
        <v>38406</v>
      </c>
      <c r="B8762" t="s">
        <v>30745</v>
      </c>
      <c r="C8762" t="s">
        <v>1414</v>
      </c>
      <c r="D8762" s="134">
        <v>620.11</v>
      </c>
    </row>
    <row r="8763" spans="1:4" x14ac:dyDescent="0.25">
      <c r="A8763">
        <v>38409</v>
      </c>
      <c r="B8763" t="s">
        <v>30746</v>
      </c>
      <c r="C8763" t="s">
        <v>1414</v>
      </c>
      <c r="D8763" s="134">
        <v>654.47</v>
      </c>
    </row>
    <row r="8764" spans="1:4" x14ac:dyDescent="0.25">
      <c r="A8764">
        <v>43360</v>
      </c>
      <c r="B8764" t="s">
        <v>30747</v>
      </c>
      <c r="C8764" t="s">
        <v>1414</v>
      </c>
      <c r="D8764" s="134">
        <v>682.43</v>
      </c>
    </row>
    <row r="8765" spans="1:4" x14ac:dyDescent="0.25">
      <c r="A8765">
        <v>11145</v>
      </c>
      <c r="B8765" t="s">
        <v>30748</v>
      </c>
      <c r="C8765" t="s">
        <v>1414</v>
      </c>
      <c r="D8765" s="134">
        <v>650.33000000000004</v>
      </c>
    </row>
    <row r="8766" spans="1:4" x14ac:dyDescent="0.25">
      <c r="A8766">
        <v>34495</v>
      </c>
      <c r="B8766" t="s">
        <v>30749</v>
      </c>
      <c r="C8766" t="s">
        <v>1414</v>
      </c>
      <c r="D8766" s="134">
        <v>603.20000000000005</v>
      </c>
    </row>
    <row r="8767" spans="1:4" x14ac:dyDescent="0.25">
      <c r="A8767">
        <v>34479</v>
      </c>
      <c r="B8767" t="s">
        <v>30750</v>
      </c>
      <c r="C8767" t="s">
        <v>1414</v>
      </c>
      <c r="D8767" s="134">
        <v>669.17</v>
      </c>
    </row>
    <row r="8768" spans="1:4" x14ac:dyDescent="0.25">
      <c r="A8768">
        <v>34496</v>
      </c>
      <c r="B8768" t="s">
        <v>30751</v>
      </c>
      <c r="C8768" t="s">
        <v>1414</v>
      </c>
      <c r="D8768" s="134">
        <v>629.24</v>
      </c>
    </row>
    <row r="8769" spans="1:4" x14ac:dyDescent="0.25">
      <c r="A8769">
        <v>34481</v>
      </c>
      <c r="B8769" t="s">
        <v>30752</v>
      </c>
      <c r="C8769" t="s">
        <v>1414</v>
      </c>
      <c r="D8769" s="134">
        <v>699.21</v>
      </c>
    </row>
    <row r="8770" spans="1:4" x14ac:dyDescent="0.25">
      <c r="A8770">
        <v>34483</v>
      </c>
      <c r="B8770" t="s">
        <v>30753</v>
      </c>
      <c r="C8770" t="s">
        <v>1414</v>
      </c>
      <c r="D8770" s="134">
        <v>747.05</v>
      </c>
    </row>
    <row r="8771" spans="1:4" x14ac:dyDescent="0.25">
      <c r="A8771">
        <v>34485</v>
      </c>
      <c r="B8771" t="s">
        <v>30754</v>
      </c>
      <c r="C8771" t="s">
        <v>1414</v>
      </c>
      <c r="D8771" s="134">
        <v>798.89</v>
      </c>
    </row>
    <row r="8772" spans="1:4" x14ac:dyDescent="0.25">
      <c r="A8772">
        <v>14041</v>
      </c>
      <c r="B8772" t="s">
        <v>30755</v>
      </c>
      <c r="C8772" t="s">
        <v>1414</v>
      </c>
      <c r="D8772" s="134">
        <v>519.30999999999995</v>
      </c>
    </row>
    <row r="8773" spans="1:4" x14ac:dyDescent="0.25">
      <c r="A8773">
        <v>1523</v>
      </c>
      <c r="B8773" t="s">
        <v>30756</v>
      </c>
      <c r="C8773" t="s">
        <v>1414</v>
      </c>
      <c r="D8773" s="134">
        <v>527.79999999999995</v>
      </c>
    </row>
    <row r="8774" spans="1:4" x14ac:dyDescent="0.25">
      <c r="A8774">
        <v>14052</v>
      </c>
      <c r="B8774" t="s">
        <v>30757</v>
      </c>
      <c r="C8774" t="s">
        <v>16058</v>
      </c>
      <c r="D8774" s="134">
        <v>14.74</v>
      </c>
    </row>
    <row r="8775" spans="1:4" x14ac:dyDescent="0.25">
      <c r="A8775">
        <v>14054</v>
      </c>
      <c r="B8775" t="s">
        <v>30758</v>
      </c>
      <c r="C8775" t="s">
        <v>16058</v>
      </c>
      <c r="D8775" s="134">
        <v>19.16</v>
      </c>
    </row>
    <row r="8776" spans="1:4" x14ac:dyDescent="0.25">
      <c r="A8776">
        <v>14053</v>
      </c>
      <c r="B8776" t="s">
        <v>30759</v>
      </c>
      <c r="C8776" t="s">
        <v>16058</v>
      </c>
      <c r="D8776" s="134">
        <v>14.96</v>
      </c>
    </row>
    <row r="8777" spans="1:4" x14ac:dyDescent="0.25">
      <c r="A8777">
        <v>2558</v>
      </c>
      <c r="B8777" t="s">
        <v>30760</v>
      </c>
      <c r="C8777" t="s">
        <v>16058</v>
      </c>
      <c r="D8777" s="134">
        <v>11.27</v>
      </c>
    </row>
    <row r="8778" spans="1:4" x14ac:dyDescent="0.25">
      <c r="A8778">
        <v>2560</v>
      </c>
      <c r="B8778" t="s">
        <v>30761</v>
      </c>
      <c r="C8778" t="s">
        <v>16058</v>
      </c>
      <c r="D8778" s="134">
        <v>19.829999999999998</v>
      </c>
    </row>
    <row r="8779" spans="1:4" x14ac:dyDescent="0.25">
      <c r="A8779">
        <v>2559</v>
      </c>
      <c r="B8779" t="s">
        <v>30762</v>
      </c>
      <c r="C8779" t="s">
        <v>16058</v>
      </c>
      <c r="D8779" s="134">
        <v>15.86</v>
      </c>
    </row>
    <row r="8780" spans="1:4" x14ac:dyDescent="0.25">
      <c r="A8780">
        <v>2592</v>
      </c>
      <c r="B8780" t="s">
        <v>30763</v>
      </c>
      <c r="C8780" t="s">
        <v>16058</v>
      </c>
      <c r="D8780" s="134">
        <v>262.92</v>
      </c>
    </row>
    <row r="8781" spans="1:4" x14ac:dyDescent="0.25">
      <c r="A8781">
        <v>2566</v>
      </c>
      <c r="B8781" t="s">
        <v>30764</v>
      </c>
      <c r="C8781" t="s">
        <v>16058</v>
      </c>
      <c r="D8781" s="134">
        <v>26.46</v>
      </c>
    </row>
    <row r="8782" spans="1:4" x14ac:dyDescent="0.25">
      <c r="A8782">
        <v>2589</v>
      </c>
      <c r="B8782" t="s">
        <v>30765</v>
      </c>
      <c r="C8782" t="s">
        <v>16058</v>
      </c>
      <c r="D8782" s="134">
        <v>35.17</v>
      </c>
    </row>
    <row r="8783" spans="1:4" x14ac:dyDescent="0.25">
      <c r="A8783">
        <v>2591</v>
      </c>
      <c r="B8783" t="s">
        <v>30766</v>
      </c>
      <c r="C8783" t="s">
        <v>16058</v>
      </c>
      <c r="D8783" s="134">
        <v>12.83</v>
      </c>
    </row>
    <row r="8784" spans="1:4" x14ac:dyDescent="0.25">
      <c r="A8784">
        <v>2590</v>
      </c>
      <c r="B8784" t="s">
        <v>30767</v>
      </c>
      <c r="C8784" t="s">
        <v>16058</v>
      </c>
      <c r="D8784" s="134">
        <v>21.58</v>
      </c>
    </row>
    <row r="8785" spans="1:4" x14ac:dyDescent="0.25">
      <c r="A8785">
        <v>2567</v>
      </c>
      <c r="B8785" t="s">
        <v>30768</v>
      </c>
      <c r="C8785" t="s">
        <v>16058</v>
      </c>
      <c r="D8785" s="134">
        <v>51.58</v>
      </c>
    </row>
    <row r="8786" spans="1:4" x14ac:dyDescent="0.25">
      <c r="A8786">
        <v>2565</v>
      </c>
      <c r="B8786" t="s">
        <v>30769</v>
      </c>
      <c r="C8786" t="s">
        <v>16058</v>
      </c>
      <c r="D8786" s="134">
        <v>12.85</v>
      </c>
    </row>
    <row r="8787" spans="1:4" x14ac:dyDescent="0.25">
      <c r="A8787">
        <v>2568</v>
      </c>
      <c r="B8787" t="s">
        <v>30770</v>
      </c>
      <c r="C8787" t="s">
        <v>16058</v>
      </c>
      <c r="D8787" s="134">
        <v>143.25</v>
      </c>
    </row>
    <row r="8788" spans="1:4" x14ac:dyDescent="0.25">
      <c r="A8788">
        <v>2594</v>
      </c>
      <c r="B8788" t="s">
        <v>30771</v>
      </c>
      <c r="C8788" t="s">
        <v>16058</v>
      </c>
      <c r="D8788" s="134">
        <v>238.64</v>
      </c>
    </row>
    <row r="8789" spans="1:4" x14ac:dyDescent="0.25">
      <c r="A8789">
        <v>2587</v>
      </c>
      <c r="B8789" t="s">
        <v>30772</v>
      </c>
      <c r="C8789" t="s">
        <v>16058</v>
      </c>
      <c r="D8789" s="134">
        <v>40.67</v>
      </c>
    </row>
    <row r="8790" spans="1:4" x14ac:dyDescent="0.25">
      <c r="A8790">
        <v>2588</v>
      </c>
      <c r="B8790" t="s">
        <v>30773</v>
      </c>
      <c r="C8790" t="s">
        <v>16058</v>
      </c>
      <c r="D8790" s="134">
        <v>32.31</v>
      </c>
    </row>
    <row r="8791" spans="1:4" x14ac:dyDescent="0.25">
      <c r="A8791">
        <v>2569</v>
      </c>
      <c r="B8791" t="s">
        <v>30774</v>
      </c>
      <c r="C8791" t="s">
        <v>16058</v>
      </c>
      <c r="D8791" s="134">
        <v>12.45</v>
      </c>
    </row>
    <row r="8792" spans="1:4" x14ac:dyDescent="0.25">
      <c r="A8792">
        <v>2570</v>
      </c>
      <c r="B8792" t="s">
        <v>30775</v>
      </c>
      <c r="C8792" t="s">
        <v>16058</v>
      </c>
      <c r="D8792" s="134">
        <v>20.87</v>
      </c>
    </row>
    <row r="8793" spans="1:4" x14ac:dyDescent="0.25">
      <c r="A8793">
        <v>2571</v>
      </c>
      <c r="B8793" t="s">
        <v>30776</v>
      </c>
      <c r="C8793" t="s">
        <v>16058</v>
      </c>
      <c r="D8793" s="134">
        <v>61.94</v>
      </c>
    </row>
    <row r="8794" spans="1:4" x14ac:dyDescent="0.25">
      <c r="A8794">
        <v>2593</v>
      </c>
      <c r="B8794" t="s">
        <v>30777</v>
      </c>
      <c r="C8794" t="s">
        <v>16058</v>
      </c>
      <c r="D8794" s="134">
        <v>13.27</v>
      </c>
    </row>
    <row r="8795" spans="1:4" x14ac:dyDescent="0.25">
      <c r="A8795">
        <v>2572</v>
      </c>
      <c r="B8795" t="s">
        <v>30778</v>
      </c>
      <c r="C8795" t="s">
        <v>16058</v>
      </c>
      <c r="D8795" s="134">
        <v>183.19</v>
      </c>
    </row>
    <row r="8796" spans="1:4" x14ac:dyDescent="0.25">
      <c r="A8796">
        <v>2595</v>
      </c>
      <c r="B8796" t="s">
        <v>30779</v>
      </c>
      <c r="C8796" t="s">
        <v>16058</v>
      </c>
      <c r="D8796" s="134">
        <v>285.81</v>
      </c>
    </row>
    <row r="8797" spans="1:4" x14ac:dyDescent="0.25">
      <c r="A8797">
        <v>2576</v>
      </c>
      <c r="B8797" t="s">
        <v>30780</v>
      </c>
      <c r="C8797" t="s">
        <v>16058</v>
      </c>
      <c r="D8797" s="134">
        <v>48.72</v>
      </c>
    </row>
    <row r="8798" spans="1:4" x14ac:dyDescent="0.25">
      <c r="A8798">
        <v>2575</v>
      </c>
      <c r="B8798" t="s">
        <v>30781</v>
      </c>
      <c r="C8798" t="s">
        <v>16058</v>
      </c>
      <c r="D8798" s="134">
        <v>36.630000000000003</v>
      </c>
    </row>
    <row r="8799" spans="1:4" x14ac:dyDescent="0.25">
      <c r="A8799">
        <v>2573</v>
      </c>
      <c r="B8799" t="s">
        <v>30782</v>
      </c>
      <c r="C8799" t="s">
        <v>16058</v>
      </c>
      <c r="D8799" s="134">
        <v>15.21</v>
      </c>
    </row>
    <row r="8800" spans="1:4" x14ac:dyDescent="0.25">
      <c r="A8800">
        <v>2586</v>
      </c>
      <c r="B8800" t="s">
        <v>30783</v>
      </c>
      <c r="C8800" t="s">
        <v>16058</v>
      </c>
      <c r="D8800" s="134">
        <v>24.65</v>
      </c>
    </row>
    <row r="8801" spans="1:4" x14ac:dyDescent="0.25">
      <c r="A8801">
        <v>2577</v>
      </c>
      <c r="B8801" t="s">
        <v>30784</v>
      </c>
      <c r="C8801" t="s">
        <v>16058</v>
      </c>
      <c r="D8801" s="134">
        <v>66.02</v>
      </c>
    </row>
    <row r="8802" spans="1:4" x14ac:dyDescent="0.25">
      <c r="A8802">
        <v>2574</v>
      </c>
      <c r="B8802" t="s">
        <v>30785</v>
      </c>
      <c r="C8802" t="s">
        <v>16058</v>
      </c>
      <c r="D8802" s="134">
        <v>15.31</v>
      </c>
    </row>
    <row r="8803" spans="1:4" x14ac:dyDescent="0.25">
      <c r="A8803">
        <v>2578</v>
      </c>
      <c r="B8803" t="s">
        <v>30786</v>
      </c>
      <c r="C8803" t="s">
        <v>16058</v>
      </c>
      <c r="D8803" s="134">
        <v>206.12</v>
      </c>
    </row>
    <row r="8804" spans="1:4" x14ac:dyDescent="0.25">
      <c r="A8804">
        <v>2585</v>
      </c>
      <c r="B8804" t="s">
        <v>30787</v>
      </c>
      <c r="C8804" t="s">
        <v>16058</v>
      </c>
      <c r="D8804" s="134">
        <v>282.85000000000002</v>
      </c>
    </row>
    <row r="8805" spans="1:4" x14ac:dyDescent="0.25">
      <c r="A8805">
        <v>12008</v>
      </c>
      <c r="B8805" t="s">
        <v>30788</v>
      </c>
      <c r="C8805" t="s">
        <v>16058</v>
      </c>
      <c r="D8805" s="134">
        <v>151.76</v>
      </c>
    </row>
    <row r="8806" spans="1:4" x14ac:dyDescent="0.25">
      <c r="A8806">
        <v>2582</v>
      </c>
      <c r="B8806" t="s">
        <v>30789</v>
      </c>
      <c r="C8806" t="s">
        <v>16058</v>
      </c>
      <c r="D8806" s="134">
        <v>45.19</v>
      </c>
    </row>
    <row r="8807" spans="1:4" x14ac:dyDescent="0.25">
      <c r="A8807">
        <v>2597</v>
      </c>
      <c r="B8807" t="s">
        <v>30790</v>
      </c>
      <c r="C8807" t="s">
        <v>16058</v>
      </c>
      <c r="D8807" s="134">
        <v>38.729999999999997</v>
      </c>
    </row>
    <row r="8808" spans="1:4" x14ac:dyDescent="0.25">
      <c r="A8808">
        <v>2579</v>
      </c>
      <c r="B8808" t="s">
        <v>30791</v>
      </c>
      <c r="C8808" t="s">
        <v>16058</v>
      </c>
      <c r="D8808" s="134">
        <v>18.440000000000001</v>
      </c>
    </row>
    <row r="8809" spans="1:4" x14ac:dyDescent="0.25">
      <c r="A8809">
        <v>2581</v>
      </c>
      <c r="B8809" t="s">
        <v>30792</v>
      </c>
      <c r="C8809" t="s">
        <v>16058</v>
      </c>
      <c r="D8809" s="134">
        <v>23.6</v>
      </c>
    </row>
    <row r="8810" spans="1:4" x14ac:dyDescent="0.25">
      <c r="A8810">
        <v>2596</v>
      </c>
      <c r="B8810" t="s">
        <v>30793</v>
      </c>
      <c r="C8810" t="s">
        <v>16058</v>
      </c>
      <c r="D8810" s="134">
        <v>69.78</v>
      </c>
    </row>
    <row r="8811" spans="1:4" x14ac:dyDescent="0.25">
      <c r="A8811">
        <v>2580</v>
      </c>
      <c r="B8811" t="s">
        <v>30794</v>
      </c>
      <c r="C8811" t="s">
        <v>16058</v>
      </c>
      <c r="D8811" s="134">
        <v>20.21</v>
      </c>
    </row>
    <row r="8812" spans="1:4" x14ac:dyDescent="0.25">
      <c r="A8812">
        <v>2583</v>
      </c>
      <c r="B8812" t="s">
        <v>30795</v>
      </c>
      <c r="C8812" t="s">
        <v>16058</v>
      </c>
      <c r="D8812" s="134">
        <v>169.73</v>
      </c>
    </row>
    <row r="8813" spans="1:4" x14ac:dyDescent="0.25">
      <c r="A8813">
        <v>2584</v>
      </c>
      <c r="B8813" t="s">
        <v>30796</v>
      </c>
      <c r="C8813" t="s">
        <v>16058</v>
      </c>
      <c r="D8813" s="134">
        <v>282.56</v>
      </c>
    </row>
    <row r="8814" spans="1:4" x14ac:dyDescent="0.25">
      <c r="A8814">
        <v>12010</v>
      </c>
      <c r="B8814" t="s">
        <v>30797</v>
      </c>
      <c r="C8814" t="s">
        <v>16058</v>
      </c>
      <c r="D8814" s="134">
        <v>10.36</v>
      </c>
    </row>
    <row r="8815" spans="1:4" x14ac:dyDescent="0.25">
      <c r="A8815">
        <v>39329</v>
      </c>
      <c r="B8815" t="s">
        <v>30798</v>
      </c>
      <c r="C8815" t="s">
        <v>16058</v>
      </c>
      <c r="D8815" s="134">
        <v>10.83</v>
      </c>
    </row>
    <row r="8816" spans="1:4" x14ac:dyDescent="0.25">
      <c r="A8816">
        <v>39330</v>
      </c>
      <c r="B8816" t="s">
        <v>30799</v>
      </c>
      <c r="C8816" t="s">
        <v>16058</v>
      </c>
      <c r="D8816" s="134">
        <v>11.4</v>
      </c>
    </row>
    <row r="8817" spans="1:4" x14ac:dyDescent="0.25">
      <c r="A8817">
        <v>39332</v>
      </c>
      <c r="B8817" t="s">
        <v>30800</v>
      </c>
      <c r="C8817" t="s">
        <v>16058</v>
      </c>
      <c r="D8817" s="134">
        <v>12.74</v>
      </c>
    </row>
    <row r="8818" spans="1:4" x14ac:dyDescent="0.25">
      <c r="A8818">
        <v>39331</v>
      </c>
      <c r="B8818" t="s">
        <v>30801</v>
      </c>
      <c r="C8818" t="s">
        <v>16058</v>
      </c>
      <c r="D8818" s="134">
        <v>10.14</v>
      </c>
    </row>
    <row r="8819" spans="1:4" x14ac:dyDescent="0.25">
      <c r="A8819">
        <v>39333</v>
      </c>
      <c r="B8819" t="s">
        <v>30802</v>
      </c>
      <c r="C8819" t="s">
        <v>16058</v>
      </c>
      <c r="D8819" s="134">
        <v>9.89</v>
      </c>
    </row>
    <row r="8820" spans="1:4" x14ac:dyDescent="0.25">
      <c r="A8820">
        <v>39335</v>
      </c>
      <c r="B8820" t="s">
        <v>30803</v>
      </c>
      <c r="C8820" t="s">
        <v>16058</v>
      </c>
      <c r="D8820" s="134">
        <v>11.44</v>
      </c>
    </row>
    <row r="8821" spans="1:4" x14ac:dyDescent="0.25">
      <c r="A8821">
        <v>39334</v>
      </c>
      <c r="B8821" t="s">
        <v>30804</v>
      </c>
      <c r="C8821" t="s">
        <v>16058</v>
      </c>
      <c r="D8821" s="134">
        <v>9.09</v>
      </c>
    </row>
    <row r="8822" spans="1:4" x14ac:dyDescent="0.25">
      <c r="A8822">
        <v>12016</v>
      </c>
      <c r="B8822" t="s">
        <v>30805</v>
      </c>
      <c r="C8822" t="s">
        <v>16058</v>
      </c>
      <c r="D8822" s="134">
        <v>11.41</v>
      </c>
    </row>
    <row r="8823" spans="1:4" x14ac:dyDescent="0.25">
      <c r="A8823">
        <v>12015</v>
      </c>
      <c r="B8823" t="s">
        <v>30806</v>
      </c>
      <c r="C8823" t="s">
        <v>16058</v>
      </c>
      <c r="D8823" s="134">
        <v>13.29</v>
      </c>
    </row>
    <row r="8824" spans="1:4" x14ac:dyDescent="0.25">
      <c r="A8824">
        <v>12020</v>
      </c>
      <c r="B8824" t="s">
        <v>30807</v>
      </c>
      <c r="C8824" t="s">
        <v>16058</v>
      </c>
      <c r="D8824" s="134">
        <v>11.41</v>
      </c>
    </row>
    <row r="8825" spans="1:4" x14ac:dyDescent="0.25">
      <c r="A8825">
        <v>12019</v>
      </c>
      <c r="B8825" t="s">
        <v>30808</v>
      </c>
      <c r="C8825" t="s">
        <v>16058</v>
      </c>
      <c r="D8825" s="134">
        <v>13.29</v>
      </c>
    </row>
    <row r="8826" spans="1:4" x14ac:dyDescent="0.25">
      <c r="A8826">
        <v>39336</v>
      </c>
      <c r="B8826" t="s">
        <v>30809</v>
      </c>
      <c r="C8826" t="s">
        <v>16058</v>
      </c>
      <c r="D8826" s="134">
        <v>11.4</v>
      </c>
    </row>
    <row r="8827" spans="1:4" x14ac:dyDescent="0.25">
      <c r="A8827">
        <v>39338</v>
      </c>
      <c r="B8827" t="s">
        <v>30810</v>
      </c>
      <c r="C8827" t="s">
        <v>16058</v>
      </c>
      <c r="D8827" s="134">
        <v>12.74</v>
      </c>
    </row>
    <row r="8828" spans="1:4" x14ac:dyDescent="0.25">
      <c r="A8828">
        <v>39337</v>
      </c>
      <c r="B8828" t="s">
        <v>30811</v>
      </c>
      <c r="C8828" t="s">
        <v>16058</v>
      </c>
      <c r="D8828" s="134">
        <v>10.14</v>
      </c>
    </row>
    <row r="8829" spans="1:4" x14ac:dyDescent="0.25">
      <c r="A8829">
        <v>39341</v>
      </c>
      <c r="B8829" t="s">
        <v>30812</v>
      </c>
      <c r="C8829" t="s">
        <v>16058</v>
      </c>
      <c r="D8829" s="134">
        <v>16.600000000000001</v>
      </c>
    </row>
    <row r="8830" spans="1:4" x14ac:dyDescent="0.25">
      <c r="A8830">
        <v>39340</v>
      </c>
      <c r="B8830" t="s">
        <v>30813</v>
      </c>
      <c r="C8830" t="s">
        <v>16058</v>
      </c>
      <c r="D8830" s="134">
        <v>12.19</v>
      </c>
    </row>
    <row r="8831" spans="1:4" x14ac:dyDescent="0.25">
      <c r="A8831">
        <v>12025</v>
      </c>
      <c r="B8831" t="s">
        <v>30814</v>
      </c>
      <c r="C8831" t="s">
        <v>16058</v>
      </c>
      <c r="D8831" s="134">
        <v>12.59</v>
      </c>
    </row>
    <row r="8832" spans="1:4" x14ac:dyDescent="0.25">
      <c r="A8832">
        <v>39342</v>
      </c>
      <c r="B8832" t="s">
        <v>30815</v>
      </c>
      <c r="C8832" t="s">
        <v>16058</v>
      </c>
      <c r="D8832" s="134">
        <v>16.600000000000001</v>
      </c>
    </row>
    <row r="8833" spans="1:4" x14ac:dyDescent="0.25">
      <c r="A8833">
        <v>39343</v>
      </c>
      <c r="B8833" t="s">
        <v>30816</v>
      </c>
      <c r="C8833" t="s">
        <v>16058</v>
      </c>
      <c r="D8833" s="134">
        <v>14.02</v>
      </c>
    </row>
    <row r="8834" spans="1:4" x14ac:dyDescent="0.25">
      <c r="A8834">
        <v>39345</v>
      </c>
      <c r="B8834" t="s">
        <v>30817</v>
      </c>
      <c r="C8834" t="s">
        <v>16058</v>
      </c>
      <c r="D8834" s="134">
        <v>18.97</v>
      </c>
    </row>
    <row r="8835" spans="1:4" x14ac:dyDescent="0.25">
      <c r="A8835">
        <v>39344</v>
      </c>
      <c r="B8835" t="s">
        <v>30818</v>
      </c>
      <c r="C8835" t="s">
        <v>16058</v>
      </c>
      <c r="D8835" s="134">
        <v>13.56</v>
      </c>
    </row>
    <row r="8836" spans="1:4" x14ac:dyDescent="0.25">
      <c r="A8836">
        <v>12623</v>
      </c>
      <c r="B8836" t="s">
        <v>30819</v>
      </c>
      <c r="C8836" t="s">
        <v>1416</v>
      </c>
      <c r="D8836" s="134">
        <v>46.05</v>
      </c>
    </row>
    <row r="8837" spans="1:4" x14ac:dyDescent="0.25">
      <c r="A8837">
        <v>34498</v>
      </c>
      <c r="B8837" t="s">
        <v>30820</v>
      </c>
      <c r="C8837" t="s">
        <v>16058</v>
      </c>
      <c r="D8837" s="134">
        <v>129.94999999999999</v>
      </c>
    </row>
    <row r="8838" spans="1:4" x14ac:dyDescent="0.25">
      <c r="A8838">
        <v>13244</v>
      </c>
      <c r="B8838" t="s">
        <v>30821</v>
      </c>
      <c r="C8838" t="s">
        <v>16058</v>
      </c>
      <c r="D8838" s="134">
        <v>54.7</v>
      </c>
    </row>
    <row r="8839" spans="1:4" x14ac:dyDescent="0.25">
      <c r="A8839">
        <v>38998</v>
      </c>
      <c r="B8839" t="s">
        <v>30822</v>
      </c>
      <c r="C8839" t="s">
        <v>16058</v>
      </c>
      <c r="D8839" s="134">
        <v>9.9700000000000006</v>
      </c>
    </row>
    <row r="8840" spans="1:4" x14ac:dyDescent="0.25">
      <c r="A8840">
        <v>38999</v>
      </c>
      <c r="B8840" t="s">
        <v>30823</v>
      </c>
      <c r="C8840" t="s">
        <v>16058</v>
      </c>
      <c r="D8840" s="134">
        <v>25.2</v>
      </c>
    </row>
    <row r="8841" spans="1:4" x14ac:dyDescent="0.25">
      <c r="A8841">
        <v>38996</v>
      </c>
      <c r="B8841" t="s">
        <v>30824</v>
      </c>
      <c r="C8841" t="s">
        <v>16058</v>
      </c>
      <c r="D8841" s="134">
        <v>17.809999999999999</v>
      </c>
    </row>
    <row r="8842" spans="1:4" x14ac:dyDescent="0.25">
      <c r="A8842">
        <v>44173</v>
      </c>
      <c r="B8842" t="s">
        <v>30825</v>
      </c>
      <c r="C8842" t="s">
        <v>16058</v>
      </c>
      <c r="D8842" s="134">
        <v>17.32</v>
      </c>
    </row>
    <row r="8843" spans="1:4" x14ac:dyDescent="0.25">
      <c r="A8843">
        <v>44174</v>
      </c>
      <c r="B8843" t="s">
        <v>30826</v>
      </c>
      <c r="C8843" t="s">
        <v>16058</v>
      </c>
      <c r="D8843" s="134">
        <v>28.36</v>
      </c>
    </row>
    <row r="8844" spans="1:4" x14ac:dyDescent="0.25">
      <c r="A8844">
        <v>38997</v>
      </c>
      <c r="B8844" t="s">
        <v>30827</v>
      </c>
      <c r="C8844" t="s">
        <v>16058</v>
      </c>
      <c r="D8844" s="134">
        <v>25.48</v>
      </c>
    </row>
    <row r="8845" spans="1:4" x14ac:dyDescent="0.25">
      <c r="A8845">
        <v>39600</v>
      </c>
      <c r="B8845" t="s">
        <v>30828</v>
      </c>
      <c r="C8845" t="s">
        <v>16058</v>
      </c>
      <c r="D8845" s="134">
        <v>12.84</v>
      </c>
    </row>
    <row r="8846" spans="1:4" x14ac:dyDescent="0.25">
      <c r="A8846">
        <v>39601</v>
      </c>
      <c r="B8846" t="s">
        <v>30829</v>
      </c>
      <c r="C8846" t="s">
        <v>16058</v>
      </c>
      <c r="D8846" s="134">
        <v>27.25</v>
      </c>
    </row>
    <row r="8847" spans="1:4" x14ac:dyDescent="0.25">
      <c r="A8847">
        <v>39862</v>
      </c>
      <c r="B8847" t="s">
        <v>30830</v>
      </c>
      <c r="C8847" t="s">
        <v>16058</v>
      </c>
      <c r="D8847" s="134">
        <v>13.09</v>
      </c>
    </row>
    <row r="8848" spans="1:4" x14ac:dyDescent="0.25">
      <c r="A8848">
        <v>39863</v>
      </c>
      <c r="B8848" t="s">
        <v>30831</v>
      </c>
      <c r="C8848" t="s">
        <v>16058</v>
      </c>
      <c r="D8848" s="134">
        <v>13.27</v>
      </c>
    </row>
    <row r="8849" spans="1:4" x14ac:dyDescent="0.25">
      <c r="A8849">
        <v>39864</v>
      </c>
      <c r="B8849" t="s">
        <v>30832</v>
      </c>
      <c r="C8849" t="s">
        <v>16058</v>
      </c>
      <c r="D8849" s="134">
        <v>16.47</v>
      </c>
    </row>
    <row r="8850" spans="1:4" x14ac:dyDescent="0.25">
      <c r="A8850">
        <v>39865</v>
      </c>
      <c r="B8850" t="s">
        <v>30833</v>
      </c>
      <c r="C8850" t="s">
        <v>16058</v>
      </c>
      <c r="D8850" s="134">
        <v>23.21</v>
      </c>
    </row>
    <row r="8851" spans="1:4" x14ac:dyDescent="0.25">
      <c r="A8851">
        <v>2517</v>
      </c>
      <c r="B8851" t="s">
        <v>30834</v>
      </c>
      <c r="C8851" t="s">
        <v>16058</v>
      </c>
      <c r="D8851" s="134">
        <v>28.15</v>
      </c>
    </row>
    <row r="8852" spans="1:4" x14ac:dyDescent="0.25">
      <c r="A8852">
        <v>2522</v>
      </c>
      <c r="B8852" t="s">
        <v>30835</v>
      </c>
      <c r="C8852" t="s">
        <v>16058</v>
      </c>
      <c r="D8852" s="134">
        <v>18.190000000000001</v>
      </c>
    </row>
    <row r="8853" spans="1:4" x14ac:dyDescent="0.25">
      <c r="A8853">
        <v>2548</v>
      </c>
      <c r="B8853" t="s">
        <v>30836</v>
      </c>
      <c r="C8853" t="s">
        <v>16058</v>
      </c>
      <c r="D8853" s="134">
        <v>11.19</v>
      </c>
    </row>
    <row r="8854" spans="1:4" x14ac:dyDescent="0.25">
      <c r="A8854">
        <v>2516</v>
      </c>
      <c r="B8854" t="s">
        <v>30837</v>
      </c>
      <c r="C8854" t="s">
        <v>16058</v>
      </c>
      <c r="D8854" s="134">
        <v>14.61</v>
      </c>
    </row>
    <row r="8855" spans="1:4" x14ac:dyDescent="0.25">
      <c r="A8855">
        <v>2518</v>
      </c>
      <c r="B8855" t="s">
        <v>30838</v>
      </c>
      <c r="C8855" t="s">
        <v>16058</v>
      </c>
      <c r="D8855" s="134">
        <v>134</v>
      </c>
    </row>
    <row r="8856" spans="1:4" x14ac:dyDescent="0.25">
      <c r="A8856">
        <v>2521</v>
      </c>
      <c r="B8856" t="s">
        <v>30839</v>
      </c>
      <c r="C8856" t="s">
        <v>16058</v>
      </c>
      <c r="D8856" s="134">
        <v>57.04</v>
      </c>
    </row>
    <row r="8857" spans="1:4" x14ac:dyDescent="0.25">
      <c r="A8857">
        <v>2515</v>
      </c>
      <c r="B8857" t="s">
        <v>30840</v>
      </c>
      <c r="C8857" t="s">
        <v>16058</v>
      </c>
      <c r="D8857" s="134">
        <v>12.16</v>
      </c>
    </row>
    <row r="8858" spans="1:4" x14ac:dyDescent="0.25">
      <c r="A8858">
        <v>2519</v>
      </c>
      <c r="B8858" t="s">
        <v>30841</v>
      </c>
      <c r="C8858" t="s">
        <v>16058</v>
      </c>
      <c r="D8858" s="134">
        <v>161.58000000000001</v>
      </c>
    </row>
    <row r="8859" spans="1:4" x14ac:dyDescent="0.25">
      <c r="A8859">
        <v>2520</v>
      </c>
      <c r="B8859" t="s">
        <v>30842</v>
      </c>
      <c r="C8859" t="s">
        <v>16058</v>
      </c>
      <c r="D8859" s="134">
        <v>297.39</v>
      </c>
    </row>
    <row r="8860" spans="1:4" x14ac:dyDescent="0.25">
      <c r="A8860">
        <v>1602</v>
      </c>
      <c r="B8860" t="s">
        <v>30843</v>
      </c>
      <c r="C8860" t="s">
        <v>16058</v>
      </c>
      <c r="D8860" s="134">
        <v>66.69</v>
      </c>
    </row>
    <row r="8861" spans="1:4" x14ac:dyDescent="0.25">
      <c r="A8861">
        <v>1601</v>
      </c>
      <c r="B8861" t="s">
        <v>30844</v>
      </c>
      <c r="C8861" t="s">
        <v>16058</v>
      </c>
      <c r="D8861" s="134">
        <v>59.44</v>
      </c>
    </row>
    <row r="8862" spans="1:4" x14ac:dyDescent="0.25">
      <c r="A8862">
        <v>1598</v>
      </c>
      <c r="B8862" t="s">
        <v>30845</v>
      </c>
      <c r="C8862" t="s">
        <v>16058</v>
      </c>
      <c r="D8862" s="134">
        <v>17.59</v>
      </c>
    </row>
    <row r="8863" spans="1:4" x14ac:dyDescent="0.25">
      <c r="A8863">
        <v>1600</v>
      </c>
      <c r="B8863" t="s">
        <v>30846</v>
      </c>
      <c r="C8863" t="s">
        <v>16058</v>
      </c>
      <c r="D8863" s="134">
        <v>25.96</v>
      </c>
    </row>
    <row r="8864" spans="1:4" x14ac:dyDescent="0.25">
      <c r="A8864">
        <v>1603</v>
      </c>
      <c r="B8864" t="s">
        <v>30847</v>
      </c>
      <c r="C8864" t="s">
        <v>16058</v>
      </c>
      <c r="D8864" s="134">
        <v>100.7</v>
      </c>
    </row>
    <row r="8865" spans="1:4" x14ac:dyDescent="0.25">
      <c r="A8865">
        <v>1599</v>
      </c>
      <c r="B8865" t="s">
        <v>30848</v>
      </c>
      <c r="C8865" t="s">
        <v>16058</v>
      </c>
      <c r="D8865" s="134">
        <v>20.41</v>
      </c>
    </row>
    <row r="8866" spans="1:4" x14ac:dyDescent="0.25">
      <c r="A8866">
        <v>1597</v>
      </c>
      <c r="B8866" t="s">
        <v>30849</v>
      </c>
      <c r="C8866" t="s">
        <v>16058</v>
      </c>
      <c r="D8866" s="134">
        <v>16.54</v>
      </c>
    </row>
    <row r="8867" spans="1:4" x14ac:dyDescent="0.25">
      <c r="A8867">
        <v>39602</v>
      </c>
      <c r="B8867" t="s">
        <v>30850</v>
      </c>
      <c r="C8867" t="s">
        <v>16058</v>
      </c>
      <c r="D8867" s="134">
        <v>1.36</v>
      </c>
    </row>
    <row r="8868" spans="1:4" x14ac:dyDescent="0.25">
      <c r="A8868">
        <v>39603</v>
      </c>
      <c r="B8868" t="s">
        <v>30851</v>
      </c>
      <c r="C8868" t="s">
        <v>16058</v>
      </c>
      <c r="D8868" s="134">
        <v>2.9</v>
      </c>
    </row>
    <row r="8869" spans="1:4" x14ac:dyDescent="0.25">
      <c r="A8869">
        <v>11821</v>
      </c>
      <c r="B8869" t="s">
        <v>30852</v>
      </c>
      <c r="C8869" t="s">
        <v>16058</v>
      </c>
      <c r="D8869" s="134">
        <v>13.58</v>
      </c>
    </row>
    <row r="8870" spans="1:4" x14ac:dyDescent="0.25">
      <c r="A8870">
        <v>1562</v>
      </c>
      <c r="B8870" t="s">
        <v>30853</v>
      </c>
      <c r="C8870" t="s">
        <v>16058</v>
      </c>
      <c r="D8870" s="134">
        <v>22.25</v>
      </c>
    </row>
    <row r="8871" spans="1:4" x14ac:dyDescent="0.25">
      <c r="A8871">
        <v>1563</v>
      </c>
      <c r="B8871" t="s">
        <v>30854</v>
      </c>
      <c r="C8871" t="s">
        <v>16058</v>
      </c>
      <c r="D8871" s="134">
        <v>29.85</v>
      </c>
    </row>
    <row r="8872" spans="1:4" x14ac:dyDescent="0.25">
      <c r="A8872">
        <v>11856</v>
      </c>
      <c r="B8872" t="s">
        <v>30855</v>
      </c>
      <c r="C8872" t="s">
        <v>16058</v>
      </c>
      <c r="D8872" s="134">
        <v>8.9</v>
      </c>
    </row>
    <row r="8873" spans="1:4" x14ac:dyDescent="0.25">
      <c r="A8873">
        <v>11857</v>
      </c>
      <c r="B8873" t="s">
        <v>30856</v>
      </c>
      <c r="C8873" t="s">
        <v>16058</v>
      </c>
      <c r="D8873" s="134">
        <v>46.84</v>
      </c>
    </row>
    <row r="8874" spans="1:4" x14ac:dyDescent="0.25">
      <c r="A8874">
        <v>11858</v>
      </c>
      <c r="B8874" t="s">
        <v>30857</v>
      </c>
      <c r="C8874" t="s">
        <v>16058</v>
      </c>
      <c r="D8874" s="134">
        <v>58.13</v>
      </c>
    </row>
    <row r="8875" spans="1:4" x14ac:dyDescent="0.25">
      <c r="A8875">
        <v>1539</v>
      </c>
      <c r="B8875" t="s">
        <v>30858</v>
      </c>
      <c r="C8875" t="s">
        <v>16058</v>
      </c>
      <c r="D8875" s="134">
        <v>10.46</v>
      </c>
    </row>
    <row r="8876" spans="1:4" x14ac:dyDescent="0.25">
      <c r="A8876">
        <v>11859</v>
      </c>
      <c r="B8876" t="s">
        <v>30859</v>
      </c>
      <c r="C8876" t="s">
        <v>16058</v>
      </c>
      <c r="D8876" s="134">
        <v>79.09</v>
      </c>
    </row>
    <row r="8877" spans="1:4" x14ac:dyDescent="0.25">
      <c r="A8877">
        <v>1550</v>
      </c>
      <c r="B8877" t="s">
        <v>30860</v>
      </c>
      <c r="C8877" t="s">
        <v>16058</v>
      </c>
      <c r="D8877" s="134">
        <v>11.04</v>
      </c>
    </row>
    <row r="8878" spans="1:4" x14ac:dyDescent="0.25">
      <c r="A8878">
        <v>11854</v>
      </c>
      <c r="B8878" t="s">
        <v>30861</v>
      </c>
      <c r="C8878" t="s">
        <v>16058</v>
      </c>
      <c r="D8878" s="134">
        <v>13.79</v>
      </c>
    </row>
    <row r="8879" spans="1:4" x14ac:dyDescent="0.25">
      <c r="A8879">
        <v>11862</v>
      </c>
      <c r="B8879" t="s">
        <v>30862</v>
      </c>
      <c r="C8879" t="s">
        <v>16058</v>
      </c>
      <c r="D8879" s="134">
        <v>19.34</v>
      </c>
    </row>
    <row r="8880" spans="1:4" x14ac:dyDescent="0.25">
      <c r="A8880">
        <v>11863</v>
      </c>
      <c r="B8880" t="s">
        <v>30863</v>
      </c>
      <c r="C8880" t="s">
        <v>16058</v>
      </c>
      <c r="D8880" s="134">
        <v>7.81</v>
      </c>
    </row>
    <row r="8881" spans="1:4" x14ac:dyDescent="0.25">
      <c r="A8881">
        <v>11855</v>
      </c>
      <c r="B8881" t="s">
        <v>30864</v>
      </c>
      <c r="C8881" t="s">
        <v>16058</v>
      </c>
      <c r="D8881" s="134">
        <v>28.87</v>
      </c>
    </row>
    <row r="8882" spans="1:4" x14ac:dyDescent="0.25">
      <c r="A8882">
        <v>11864</v>
      </c>
      <c r="B8882" t="s">
        <v>30865</v>
      </c>
      <c r="C8882" t="s">
        <v>16058</v>
      </c>
      <c r="D8882" s="134">
        <v>43.65</v>
      </c>
    </row>
    <row r="8883" spans="1:4" x14ac:dyDescent="0.25">
      <c r="A8883">
        <v>2527</v>
      </c>
      <c r="B8883" t="s">
        <v>30866</v>
      </c>
      <c r="C8883" t="s">
        <v>16058</v>
      </c>
      <c r="D8883" s="134">
        <v>10.07</v>
      </c>
    </row>
    <row r="8884" spans="1:4" x14ac:dyDescent="0.25">
      <c r="A8884">
        <v>2526</v>
      </c>
      <c r="B8884" t="s">
        <v>30867</v>
      </c>
      <c r="C8884" t="s">
        <v>16058</v>
      </c>
      <c r="D8884" s="134">
        <v>6.45</v>
      </c>
    </row>
    <row r="8885" spans="1:4" x14ac:dyDescent="0.25">
      <c r="A8885">
        <v>2487</v>
      </c>
      <c r="B8885" t="s">
        <v>30868</v>
      </c>
      <c r="C8885" t="s">
        <v>16058</v>
      </c>
      <c r="D8885" s="134">
        <v>2.2000000000000002</v>
      </c>
    </row>
    <row r="8886" spans="1:4" x14ac:dyDescent="0.25">
      <c r="A8886">
        <v>2483</v>
      </c>
      <c r="B8886" t="s">
        <v>30869</v>
      </c>
      <c r="C8886" t="s">
        <v>16058</v>
      </c>
      <c r="D8886" s="134">
        <v>4.59</v>
      </c>
    </row>
    <row r="8887" spans="1:4" x14ac:dyDescent="0.25">
      <c r="A8887">
        <v>2528</v>
      </c>
      <c r="B8887" t="s">
        <v>30870</v>
      </c>
      <c r="C8887" t="s">
        <v>16058</v>
      </c>
      <c r="D8887" s="134">
        <v>25.36</v>
      </c>
    </row>
    <row r="8888" spans="1:4" x14ac:dyDescent="0.25">
      <c r="A8888">
        <v>2489</v>
      </c>
      <c r="B8888" t="s">
        <v>30871</v>
      </c>
      <c r="C8888" t="s">
        <v>16058</v>
      </c>
      <c r="D8888" s="134">
        <v>11.17</v>
      </c>
    </row>
    <row r="8889" spans="1:4" x14ac:dyDescent="0.25">
      <c r="A8889">
        <v>2488</v>
      </c>
      <c r="B8889" t="s">
        <v>30872</v>
      </c>
      <c r="C8889" t="s">
        <v>16058</v>
      </c>
      <c r="D8889" s="134">
        <v>2.58</v>
      </c>
    </row>
    <row r="8890" spans="1:4" x14ac:dyDescent="0.25">
      <c r="A8890">
        <v>2484</v>
      </c>
      <c r="B8890" t="s">
        <v>30873</v>
      </c>
      <c r="C8890" t="s">
        <v>16058</v>
      </c>
      <c r="D8890" s="134">
        <v>36.83</v>
      </c>
    </row>
    <row r="8891" spans="1:4" x14ac:dyDescent="0.25">
      <c r="A8891">
        <v>2485</v>
      </c>
      <c r="B8891" t="s">
        <v>30874</v>
      </c>
      <c r="C8891" t="s">
        <v>16058</v>
      </c>
      <c r="D8891" s="134">
        <v>57.72</v>
      </c>
    </row>
    <row r="8892" spans="1:4" x14ac:dyDescent="0.25">
      <c r="A8892">
        <v>39279</v>
      </c>
      <c r="B8892" t="s">
        <v>30875</v>
      </c>
      <c r="C8892" t="s">
        <v>16058</v>
      </c>
      <c r="D8892" s="134">
        <v>8.35</v>
      </c>
    </row>
    <row r="8893" spans="1:4" x14ac:dyDescent="0.25">
      <c r="A8893">
        <v>39280</v>
      </c>
      <c r="B8893" t="s">
        <v>30876</v>
      </c>
      <c r="C8893" t="s">
        <v>16058</v>
      </c>
      <c r="D8893" s="134">
        <v>9.36</v>
      </c>
    </row>
    <row r="8894" spans="1:4" x14ac:dyDescent="0.25">
      <c r="A8894">
        <v>39281</v>
      </c>
      <c r="B8894" t="s">
        <v>30877</v>
      </c>
      <c r="C8894" t="s">
        <v>16058</v>
      </c>
      <c r="D8894" s="134">
        <v>12.37</v>
      </c>
    </row>
    <row r="8895" spans="1:4" x14ac:dyDescent="0.25">
      <c r="A8895">
        <v>39282</v>
      </c>
      <c r="B8895" t="s">
        <v>30878</v>
      </c>
      <c r="C8895" t="s">
        <v>16058</v>
      </c>
      <c r="D8895" s="134">
        <v>17.260000000000002</v>
      </c>
    </row>
    <row r="8896" spans="1:4" x14ac:dyDescent="0.25">
      <c r="A8896">
        <v>38844</v>
      </c>
      <c r="B8896" t="s">
        <v>30879</v>
      </c>
      <c r="C8896" t="s">
        <v>16058</v>
      </c>
      <c r="D8896" s="134">
        <v>8.4700000000000006</v>
      </c>
    </row>
    <row r="8897" spans="1:4" x14ac:dyDescent="0.25">
      <c r="A8897">
        <v>38846</v>
      </c>
      <c r="B8897" t="s">
        <v>30880</v>
      </c>
      <c r="C8897" t="s">
        <v>16058</v>
      </c>
      <c r="D8897" s="134">
        <v>8.6199999999999992</v>
      </c>
    </row>
    <row r="8898" spans="1:4" x14ac:dyDescent="0.25">
      <c r="A8898">
        <v>38847</v>
      </c>
      <c r="B8898" t="s">
        <v>30881</v>
      </c>
      <c r="C8898" t="s">
        <v>16058</v>
      </c>
      <c r="D8898" s="134">
        <v>10.09</v>
      </c>
    </row>
    <row r="8899" spans="1:4" x14ac:dyDescent="0.25">
      <c r="A8899">
        <v>38850</v>
      </c>
      <c r="B8899" t="s">
        <v>30882</v>
      </c>
      <c r="C8899" t="s">
        <v>16058</v>
      </c>
      <c r="D8899" s="134">
        <v>18.23</v>
      </c>
    </row>
    <row r="8900" spans="1:4" x14ac:dyDescent="0.25">
      <c r="A8900">
        <v>38848</v>
      </c>
      <c r="B8900" t="s">
        <v>30883</v>
      </c>
      <c r="C8900" t="s">
        <v>16058</v>
      </c>
      <c r="D8900" s="134">
        <v>11.95</v>
      </c>
    </row>
    <row r="8901" spans="1:4" x14ac:dyDescent="0.25">
      <c r="A8901">
        <v>38851</v>
      </c>
      <c r="B8901" t="s">
        <v>30884</v>
      </c>
      <c r="C8901" t="s">
        <v>16058</v>
      </c>
      <c r="D8901" s="134">
        <v>20.61</v>
      </c>
    </row>
    <row r="8902" spans="1:4" x14ac:dyDescent="0.25">
      <c r="A8902">
        <v>38854</v>
      </c>
      <c r="B8902" t="s">
        <v>30885</v>
      </c>
      <c r="C8902" t="s">
        <v>16058</v>
      </c>
      <c r="D8902" s="134">
        <v>8.9499999999999993</v>
      </c>
    </row>
    <row r="8903" spans="1:4" x14ac:dyDescent="0.25">
      <c r="A8903">
        <v>44247</v>
      </c>
      <c r="B8903" t="s">
        <v>30886</v>
      </c>
      <c r="C8903" t="s">
        <v>16058</v>
      </c>
      <c r="D8903" s="135">
        <v>1444.06</v>
      </c>
    </row>
    <row r="8904" spans="1:4" x14ac:dyDescent="0.25">
      <c r="A8904">
        <v>38005</v>
      </c>
      <c r="B8904" t="s">
        <v>30887</v>
      </c>
      <c r="C8904" t="s">
        <v>16058</v>
      </c>
      <c r="D8904" s="134">
        <v>17.170000000000002</v>
      </c>
    </row>
    <row r="8905" spans="1:4" x14ac:dyDescent="0.25">
      <c r="A8905">
        <v>38006</v>
      </c>
      <c r="B8905" t="s">
        <v>30888</v>
      </c>
      <c r="C8905" t="s">
        <v>16058</v>
      </c>
      <c r="D8905" s="134">
        <v>22.81</v>
      </c>
    </row>
    <row r="8906" spans="1:4" x14ac:dyDescent="0.25">
      <c r="A8906">
        <v>38428</v>
      </c>
      <c r="B8906" t="s">
        <v>30889</v>
      </c>
      <c r="C8906" t="s">
        <v>16058</v>
      </c>
      <c r="D8906" s="134">
        <v>20.43</v>
      </c>
    </row>
    <row r="8907" spans="1:4" x14ac:dyDescent="0.25">
      <c r="A8907">
        <v>38007</v>
      </c>
      <c r="B8907" t="s">
        <v>30890</v>
      </c>
      <c r="C8907" t="s">
        <v>16058</v>
      </c>
      <c r="D8907" s="134">
        <v>26.32</v>
      </c>
    </row>
    <row r="8908" spans="1:4" x14ac:dyDescent="0.25">
      <c r="A8908">
        <v>38008</v>
      </c>
      <c r="B8908" t="s">
        <v>30891</v>
      </c>
      <c r="C8908" t="s">
        <v>16058</v>
      </c>
      <c r="D8908" s="134">
        <v>42.12</v>
      </c>
    </row>
    <row r="8909" spans="1:4" x14ac:dyDescent="0.25">
      <c r="A8909">
        <v>38009</v>
      </c>
      <c r="B8909" t="s">
        <v>30892</v>
      </c>
      <c r="C8909" t="s">
        <v>16058</v>
      </c>
      <c r="D8909" s="134">
        <v>51.57</v>
      </c>
    </row>
    <row r="8910" spans="1:4" x14ac:dyDescent="0.25">
      <c r="A8910">
        <v>44248</v>
      </c>
      <c r="B8910" t="s">
        <v>30893</v>
      </c>
      <c r="C8910" t="s">
        <v>16058</v>
      </c>
      <c r="D8910" s="134">
        <v>84.06</v>
      </c>
    </row>
    <row r="8911" spans="1:4" x14ac:dyDescent="0.25">
      <c r="A8911">
        <v>44249</v>
      </c>
      <c r="B8911" t="s">
        <v>30894</v>
      </c>
      <c r="C8911" t="s">
        <v>16058</v>
      </c>
      <c r="D8911" s="134">
        <v>324.32</v>
      </c>
    </row>
    <row r="8912" spans="1:4" x14ac:dyDescent="0.25">
      <c r="A8912">
        <v>44250</v>
      </c>
      <c r="B8912" t="s">
        <v>30895</v>
      </c>
      <c r="C8912" t="s">
        <v>16058</v>
      </c>
      <c r="D8912" s="134">
        <v>470.98</v>
      </c>
    </row>
    <row r="8913" spans="1:4" x14ac:dyDescent="0.25">
      <c r="A8913">
        <v>3104</v>
      </c>
      <c r="B8913" t="s">
        <v>30896</v>
      </c>
      <c r="C8913" t="s">
        <v>1423</v>
      </c>
      <c r="D8913" s="134">
        <v>151.88999999999999</v>
      </c>
    </row>
    <row r="8914" spans="1:4" x14ac:dyDescent="0.25">
      <c r="A8914">
        <v>1607</v>
      </c>
      <c r="B8914" t="s">
        <v>30897</v>
      </c>
      <c r="C8914" t="s">
        <v>1423</v>
      </c>
      <c r="D8914" s="134">
        <v>0.3</v>
      </c>
    </row>
    <row r="8915" spans="1:4" x14ac:dyDescent="0.25">
      <c r="A8915">
        <v>38169</v>
      </c>
      <c r="B8915" t="s">
        <v>30898</v>
      </c>
      <c r="C8915" t="s">
        <v>1423</v>
      </c>
      <c r="D8915" s="134">
        <v>82.6</v>
      </c>
    </row>
    <row r="8916" spans="1:4" x14ac:dyDescent="0.25">
      <c r="A8916">
        <v>6142</v>
      </c>
      <c r="B8916" t="s">
        <v>30899</v>
      </c>
      <c r="C8916" t="s">
        <v>16058</v>
      </c>
      <c r="D8916" s="134">
        <v>9.23</v>
      </c>
    </row>
    <row r="8917" spans="1:4" x14ac:dyDescent="0.25">
      <c r="A8917">
        <v>11686</v>
      </c>
      <c r="B8917" t="s">
        <v>30900</v>
      </c>
      <c r="C8917" t="s">
        <v>16058</v>
      </c>
      <c r="D8917" s="134">
        <v>12.81</v>
      </c>
    </row>
    <row r="8918" spans="1:4" x14ac:dyDescent="0.25">
      <c r="A8918">
        <v>37598</v>
      </c>
      <c r="B8918" t="s">
        <v>30901</v>
      </c>
      <c r="C8918" t="s">
        <v>16058</v>
      </c>
      <c r="D8918" s="134">
        <v>38.11</v>
      </c>
    </row>
    <row r="8919" spans="1:4" x14ac:dyDescent="0.25">
      <c r="A8919">
        <v>25398</v>
      </c>
      <c r="B8919" t="s">
        <v>30902</v>
      </c>
      <c r="C8919" t="s">
        <v>16058</v>
      </c>
      <c r="D8919" s="135">
        <v>4483.43</v>
      </c>
    </row>
    <row r="8920" spans="1:4" x14ac:dyDescent="0.25">
      <c r="A8920">
        <v>25399</v>
      </c>
      <c r="B8920" t="s">
        <v>30903</v>
      </c>
      <c r="C8920" t="s">
        <v>16058</v>
      </c>
      <c r="D8920" s="135">
        <v>2721.83</v>
      </c>
    </row>
    <row r="8921" spans="1:4" x14ac:dyDescent="0.25">
      <c r="A8921">
        <v>43440</v>
      </c>
      <c r="B8921" t="s">
        <v>30904</v>
      </c>
      <c r="C8921" t="s">
        <v>16058</v>
      </c>
      <c r="D8921" s="134">
        <v>515.95000000000005</v>
      </c>
    </row>
    <row r="8922" spans="1:4" x14ac:dyDescent="0.25">
      <c r="A8922">
        <v>10667</v>
      </c>
      <c r="B8922" t="s">
        <v>30905</v>
      </c>
      <c r="C8922" t="s">
        <v>16058</v>
      </c>
      <c r="D8922" s="135">
        <v>22500</v>
      </c>
    </row>
    <row r="8923" spans="1:4" x14ac:dyDescent="0.25">
      <c r="A8923">
        <v>1613</v>
      </c>
      <c r="B8923" t="s">
        <v>30906</v>
      </c>
      <c r="C8923" t="s">
        <v>16058</v>
      </c>
      <c r="D8923" s="135">
        <v>2155.94</v>
      </c>
    </row>
    <row r="8924" spans="1:4" x14ac:dyDescent="0.25">
      <c r="A8924">
        <v>1626</v>
      </c>
      <c r="B8924" t="s">
        <v>30907</v>
      </c>
      <c r="C8924" t="s">
        <v>16058</v>
      </c>
      <c r="D8924" s="135">
        <v>3224.47</v>
      </c>
    </row>
    <row r="8925" spans="1:4" x14ac:dyDescent="0.25">
      <c r="A8925">
        <v>1625</v>
      </c>
      <c r="B8925" t="s">
        <v>30908</v>
      </c>
      <c r="C8925" t="s">
        <v>16058</v>
      </c>
      <c r="D8925" s="134">
        <v>225.22</v>
      </c>
    </row>
    <row r="8926" spans="1:4" x14ac:dyDescent="0.25">
      <c r="A8926">
        <v>1622</v>
      </c>
      <c r="B8926" t="s">
        <v>30909</v>
      </c>
      <c r="C8926" t="s">
        <v>16058</v>
      </c>
      <c r="D8926" s="135">
        <v>7276.32</v>
      </c>
    </row>
    <row r="8927" spans="1:4" x14ac:dyDescent="0.25">
      <c r="A8927">
        <v>1620</v>
      </c>
      <c r="B8927" t="s">
        <v>30910</v>
      </c>
      <c r="C8927" t="s">
        <v>16058</v>
      </c>
      <c r="D8927" s="134">
        <v>474.43</v>
      </c>
    </row>
    <row r="8928" spans="1:4" x14ac:dyDescent="0.25">
      <c r="A8928">
        <v>1629</v>
      </c>
      <c r="B8928" t="s">
        <v>30911</v>
      </c>
      <c r="C8928" t="s">
        <v>16058</v>
      </c>
      <c r="D8928" s="135">
        <v>17708.830000000002</v>
      </c>
    </row>
    <row r="8929" spans="1:4" x14ac:dyDescent="0.25">
      <c r="A8929">
        <v>1627</v>
      </c>
      <c r="B8929" t="s">
        <v>30912</v>
      </c>
      <c r="C8929" t="s">
        <v>16058</v>
      </c>
      <c r="D8929" s="134">
        <v>906.85</v>
      </c>
    </row>
    <row r="8930" spans="1:4" x14ac:dyDescent="0.25">
      <c r="A8930">
        <v>1623</v>
      </c>
      <c r="B8930" t="s">
        <v>30913</v>
      </c>
      <c r="C8930" t="s">
        <v>16058</v>
      </c>
      <c r="D8930" s="134">
        <v>183.67</v>
      </c>
    </row>
    <row r="8931" spans="1:4" x14ac:dyDescent="0.25">
      <c r="A8931">
        <v>1619</v>
      </c>
      <c r="B8931" t="s">
        <v>30914</v>
      </c>
      <c r="C8931" t="s">
        <v>16058</v>
      </c>
      <c r="D8931" s="134">
        <v>252.65</v>
      </c>
    </row>
    <row r="8932" spans="1:4" x14ac:dyDescent="0.25">
      <c r="A8932">
        <v>1630</v>
      </c>
      <c r="B8932" t="s">
        <v>30915</v>
      </c>
      <c r="C8932" t="s">
        <v>16058</v>
      </c>
      <c r="D8932" s="135">
        <v>5562.9</v>
      </c>
    </row>
    <row r="8933" spans="1:4" x14ac:dyDescent="0.25">
      <c r="A8933">
        <v>1616</v>
      </c>
      <c r="B8933" t="s">
        <v>30916</v>
      </c>
      <c r="C8933" t="s">
        <v>16058</v>
      </c>
      <c r="D8933" s="135">
        <v>8555.83</v>
      </c>
    </row>
    <row r="8934" spans="1:4" x14ac:dyDescent="0.25">
      <c r="A8934">
        <v>1614</v>
      </c>
      <c r="B8934" t="s">
        <v>30917</v>
      </c>
      <c r="C8934" t="s">
        <v>16058</v>
      </c>
      <c r="D8934" s="134">
        <v>391.03</v>
      </c>
    </row>
    <row r="8935" spans="1:4" x14ac:dyDescent="0.25">
      <c r="A8935">
        <v>1617</v>
      </c>
      <c r="B8935" t="s">
        <v>30918</v>
      </c>
      <c r="C8935" t="s">
        <v>16058</v>
      </c>
      <c r="D8935" s="135">
        <v>10213.81</v>
      </c>
    </row>
    <row r="8936" spans="1:4" x14ac:dyDescent="0.25">
      <c r="A8936">
        <v>1621</v>
      </c>
      <c r="B8936" t="s">
        <v>30919</v>
      </c>
      <c r="C8936" t="s">
        <v>16058</v>
      </c>
      <c r="D8936" s="134">
        <v>699.35</v>
      </c>
    </row>
    <row r="8937" spans="1:4" x14ac:dyDescent="0.25">
      <c r="A8937">
        <v>1624</v>
      </c>
      <c r="B8937" t="s">
        <v>30920</v>
      </c>
      <c r="C8937" t="s">
        <v>16058</v>
      </c>
      <c r="D8937" s="135">
        <v>25106.04</v>
      </c>
    </row>
    <row r="8938" spans="1:4" x14ac:dyDescent="0.25">
      <c r="A8938">
        <v>1615</v>
      </c>
      <c r="B8938" t="s">
        <v>30921</v>
      </c>
      <c r="C8938" t="s">
        <v>16058</v>
      </c>
      <c r="D8938" s="135">
        <v>1313.27</v>
      </c>
    </row>
    <row r="8939" spans="1:4" x14ac:dyDescent="0.25">
      <c r="A8939">
        <v>1612</v>
      </c>
      <c r="B8939" t="s">
        <v>30922</v>
      </c>
      <c r="C8939" t="s">
        <v>16058</v>
      </c>
      <c r="D8939" s="134">
        <v>172.97</v>
      </c>
    </row>
    <row r="8940" spans="1:4" x14ac:dyDescent="0.25">
      <c r="A8940">
        <v>1618</v>
      </c>
      <c r="B8940" t="s">
        <v>30923</v>
      </c>
      <c r="C8940" t="s">
        <v>16058</v>
      </c>
      <c r="D8940" s="135">
        <v>1804.63</v>
      </c>
    </row>
    <row r="8941" spans="1:4" x14ac:dyDescent="0.25">
      <c r="A8941">
        <v>14211</v>
      </c>
      <c r="B8941" t="s">
        <v>30924</v>
      </c>
      <c r="C8941" t="s">
        <v>16058</v>
      </c>
      <c r="D8941" s="134">
        <v>61.05</v>
      </c>
    </row>
    <row r="8942" spans="1:4" x14ac:dyDescent="0.25">
      <c r="A8942">
        <v>43657</v>
      </c>
      <c r="B8942" t="s">
        <v>30925</v>
      </c>
      <c r="C8942" t="s">
        <v>1416</v>
      </c>
      <c r="D8942" s="134">
        <v>6.88</v>
      </c>
    </row>
    <row r="8943" spans="1:4" x14ac:dyDescent="0.25">
      <c r="A8943">
        <v>38200</v>
      </c>
      <c r="B8943" t="s">
        <v>30926</v>
      </c>
      <c r="C8943" t="s">
        <v>1424</v>
      </c>
      <c r="D8943" s="134">
        <v>574.08000000000004</v>
      </c>
    </row>
    <row r="8944" spans="1:4" x14ac:dyDescent="0.25">
      <c r="A8944">
        <v>39269</v>
      </c>
      <c r="B8944" t="s">
        <v>30927</v>
      </c>
      <c r="C8944" t="s">
        <v>1416</v>
      </c>
      <c r="D8944" s="134">
        <v>1.1399999999999999</v>
      </c>
    </row>
    <row r="8945" spans="1:4" x14ac:dyDescent="0.25">
      <c r="A8945">
        <v>11889</v>
      </c>
      <c r="B8945" t="s">
        <v>30928</v>
      </c>
      <c r="C8945" t="s">
        <v>1416</v>
      </c>
      <c r="D8945" s="134">
        <v>1.57</v>
      </c>
    </row>
    <row r="8946" spans="1:4" x14ac:dyDescent="0.25">
      <c r="A8946">
        <v>39270</v>
      </c>
      <c r="B8946" t="s">
        <v>30929</v>
      </c>
      <c r="C8946" t="s">
        <v>1416</v>
      </c>
      <c r="D8946" s="134">
        <v>2.04</v>
      </c>
    </row>
    <row r="8947" spans="1:4" x14ac:dyDescent="0.25">
      <c r="A8947">
        <v>11890</v>
      </c>
      <c r="B8947" t="s">
        <v>30930</v>
      </c>
      <c r="C8947" t="s">
        <v>1416</v>
      </c>
      <c r="D8947" s="134">
        <v>2.78</v>
      </c>
    </row>
    <row r="8948" spans="1:4" x14ac:dyDescent="0.25">
      <c r="A8948">
        <v>11891</v>
      </c>
      <c r="B8948" t="s">
        <v>30931</v>
      </c>
      <c r="C8948" t="s">
        <v>1416</v>
      </c>
      <c r="D8948" s="134">
        <v>4.5</v>
      </c>
    </row>
    <row r="8949" spans="1:4" x14ac:dyDescent="0.25">
      <c r="A8949">
        <v>11892</v>
      </c>
      <c r="B8949" t="s">
        <v>30932</v>
      </c>
      <c r="C8949" t="s">
        <v>1416</v>
      </c>
      <c r="D8949" s="134">
        <v>7.36</v>
      </c>
    </row>
    <row r="8950" spans="1:4" x14ac:dyDescent="0.25">
      <c r="A8950">
        <v>37601</v>
      </c>
      <c r="B8950" t="s">
        <v>30933</v>
      </c>
      <c r="C8950" t="s">
        <v>1416</v>
      </c>
      <c r="D8950" s="134">
        <v>8.4700000000000006</v>
      </c>
    </row>
    <row r="8951" spans="1:4" x14ac:dyDescent="0.25">
      <c r="A8951">
        <v>1634</v>
      </c>
      <c r="B8951" t="s">
        <v>30934</v>
      </c>
      <c r="C8951" t="s">
        <v>1416</v>
      </c>
      <c r="D8951" s="134">
        <v>8.75</v>
      </c>
    </row>
    <row r="8952" spans="1:4" x14ac:dyDescent="0.25">
      <c r="A8952">
        <v>5086</v>
      </c>
      <c r="B8952" t="s">
        <v>30935</v>
      </c>
      <c r="C8952" t="s">
        <v>1417</v>
      </c>
      <c r="D8952" s="134">
        <v>34.19</v>
      </c>
    </row>
    <row r="8953" spans="1:4" x14ac:dyDescent="0.25">
      <c r="A8953">
        <v>11280</v>
      </c>
      <c r="B8953" t="s">
        <v>30936</v>
      </c>
      <c r="C8953" t="s">
        <v>16058</v>
      </c>
      <c r="D8953" s="135">
        <v>11268.11</v>
      </c>
    </row>
    <row r="8954" spans="1:4" x14ac:dyDescent="0.25">
      <c r="A8954">
        <v>40519</v>
      </c>
      <c r="B8954" t="s">
        <v>30937</v>
      </c>
      <c r="C8954" t="s">
        <v>16058</v>
      </c>
      <c r="D8954" s="135">
        <v>92890.43</v>
      </c>
    </row>
    <row r="8955" spans="1:4" x14ac:dyDescent="0.25">
      <c r="A8955">
        <v>39869</v>
      </c>
      <c r="B8955" t="s">
        <v>30938</v>
      </c>
      <c r="C8955" t="s">
        <v>16058</v>
      </c>
      <c r="D8955" s="134">
        <v>12.99</v>
      </c>
    </row>
    <row r="8956" spans="1:4" x14ac:dyDescent="0.25">
      <c r="A8956">
        <v>39870</v>
      </c>
      <c r="B8956" t="s">
        <v>30939</v>
      </c>
      <c r="C8956" t="s">
        <v>16058</v>
      </c>
      <c r="D8956" s="134">
        <v>19.88</v>
      </c>
    </row>
    <row r="8957" spans="1:4" x14ac:dyDescent="0.25">
      <c r="A8957">
        <v>39871</v>
      </c>
      <c r="B8957" t="s">
        <v>30940</v>
      </c>
      <c r="C8957" t="s">
        <v>16058</v>
      </c>
      <c r="D8957" s="134">
        <v>22.28</v>
      </c>
    </row>
    <row r="8958" spans="1:4" x14ac:dyDescent="0.25">
      <c r="A8958">
        <v>12722</v>
      </c>
      <c r="B8958" t="s">
        <v>30941</v>
      </c>
      <c r="C8958" t="s">
        <v>16058</v>
      </c>
      <c r="D8958" s="134">
        <v>745.61</v>
      </c>
    </row>
    <row r="8959" spans="1:4" x14ac:dyDescent="0.25">
      <c r="A8959">
        <v>12714</v>
      </c>
      <c r="B8959" t="s">
        <v>30942</v>
      </c>
      <c r="C8959" t="s">
        <v>16058</v>
      </c>
      <c r="D8959" s="134">
        <v>4.87</v>
      </c>
    </row>
    <row r="8960" spans="1:4" x14ac:dyDescent="0.25">
      <c r="A8960">
        <v>12715</v>
      </c>
      <c r="B8960" t="s">
        <v>30943</v>
      </c>
      <c r="C8960" t="s">
        <v>16058</v>
      </c>
      <c r="D8960" s="134">
        <v>10.99</v>
      </c>
    </row>
    <row r="8961" spans="1:4" x14ac:dyDescent="0.25">
      <c r="A8961">
        <v>12716</v>
      </c>
      <c r="B8961" t="s">
        <v>30944</v>
      </c>
      <c r="C8961" t="s">
        <v>16058</v>
      </c>
      <c r="D8961" s="134">
        <v>18.87</v>
      </c>
    </row>
    <row r="8962" spans="1:4" x14ac:dyDescent="0.25">
      <c r="A8962">
        <v>12717</v>
      </c>
      <c r="B8962" t="s">
        <v>30945</v>
      </c>
      <c r="C8962" t="s">
        <v>16058</v>
      </c>
      <c r="D8962" s="134">
        <v>37.090000000000003</v>
      </c>
    </row>
    <row r="8963" spans="1:4" x14ac:dyDescent="0.25">
      <c r="A8963">
        <v>12718</v>
      </c>
      <c r="B8963" t="s">
        <v>30946</v>
      </c>
      <c r="C8963" t="s">
        <v>16058</v>
      </c>
      <c r="D8963" s="134">
        <v>56.93</v>
      </c>
    </row>
    <row r="8964" spans="1:4" x14ac:dyDescent="0.25">
      <c r="A8964">
        <v>12719</v>
      </c>
      <c r="B8964" t="s">
        <v>30947</v>
      </c>
      <c r="C8964" t="s">
        <v>16058</v>
      </c>
      <c r="D8964" s="134">
        <v>90.37</v>
      </c>
    </row>
    <row r="8965" spans="1:4" x14ac:dyDescent="0.25">
      <c r="A8965">
        <v>12720</v>
      </c>
      <c r="B8965" t="s">
        <v>30948</v>
      </c>
      <c r="C8965" t="s">
        <v>16058</v>
      </c>
      <c r="D8965" s="134">
        <v>314.67</v>
      </c>
    </row>
    <row r="8966" spans="1:4" x14ac:dyDescent="0.25">
      <c r="A8966">
        <v>12721</v>
      </c>
      <c r="B8966" t="s">
        <v>30949</v>
      </c>
      <c r="C8966" t="s">
        <v>16058</v>
      </c>
      <c r="D8966" s="134">
        <v>301.74</v>
      </c>
    </row>
    <row r="8967" spans="1:4" x14ac:dyDescent="0.25">
      <c r="A8967">
        <v>3468</v>
      </c>
      <c r="B8967" t="s">
        <v>30950</v>
      </c>
      <c r="C8967" t="s">
        <v>16058</v>
      </c>
      <c r="D8967" s="134">
        <v>42.42</v>
      </c>
    </row>
    <row r="8968" spans="1:4" x14ac:dyDescent="0.25">
      <c r="A8968">
        <v>3465</v>
      </c>
      <c r="B8968" t="s">
        <v>30951</v>
      </c>
      <c r="C8968" t="s">
        <v>16058</v>
      </c>
      <c r="D8968" s="134">
        <v>42.41</v>
      </c>
    </row>
    <row r="8969" spans="1:4" x14ac:dyDescent="0.25">
      <c r="A8969">
        <v>12403</v>
      </c>
      <c r="B8969" t="s">
        <v>30952</v>
      </c>
      <c r="C8969" t="s">
        <v>16058</v>
      </c>
      <c r="D8969" s="134">
        <v>30.23</v>
      </c>
    </row>
    <row r="8970" spans="1:4" x14ac:dyDescent="0.25">
      <c r="A8970">
        <v>3463</v>
      </c>
      <c r="B8970" t="s">
        <v>30953</v>
      </c>
      <c r="C8970" t="s">
        <v>16058</v>
      </c>
      <c r="D8970" s="134">
        <v>17.66</v>
      </c>
    </row>
    <row r="8971" spans="1:4" x14ac:dyDescent="0.25">
      <c r="A8971">
        <v>3464</v>
      </c>
      <c r="B8971" t="s">
        <v>30954</v>
      </c>
      <c r="C8971" t="s">
        <v>16058</v>
      </c>
      <c r="D8971" s="134">
        <v>17.66</v>
      </c>
    </row>
    <row r="8972" spans="1:4" x14ac:dyDescent="0.25">
      <c r="A8972">
        <v>3466</v>
      </c>
      <c r="B8972" t="s">
        <v>30955</v>
      </c>
      <c r="C8972" t="s">
        <v>16058</v>
      </c>
      <c r="D8972" s="134">
        <v>107.71</v>
      </c>
    </row>
    <row r="8973" spans="1:4" x14ac:dyDescent="0.25">
      <c r="A8973">
        <v>3467</v>
      </c>
      <c r="B8973" t="s">
        <v>30956</v>
      </c>
      <c r="C8973" t="s">
        <v>16058</v>
      </c>
      <c r="D8973" s="134">
        <v>60.83</v>
      </c>
    </row>
    <row r="8974" spans="1:4" x14ac:dyDescent="0.25">
      <c r="A8974">
        <v>3462</v>
      </c>
      <c r="B8974" t="s">
        <v>30957</v>
      </c>
      <c r="C8974" t="s">
        <v>16058</v>
      </c>
      <c r="D8974" s="134">
        <v>11.65</v>
      </c>
    </row>
    <row r="8975" spans="1:4" x14ac:dyDescent="0.25">
      <c r="A8975">
        <v>3446</v>
      </c>
      <c r="B8975" t="s">
        <v>30958</v>
      </c>
      <c r="C8975" t="s">
        <v>16058</v>
      </c>
      <c r="D8975" s="134">
        <v>35.86</v>
      </c>
    </row>
    <row r="8976" spans="1:4" x14ac:dyDescent="0.25">
      <c r="A8976">
        <v>3445</v>
      </c>
      <c r="B8976" t="s">
        <v>30959</v>
      </c>
      <c r="C8976" t="s">
        <v>16058</v>
      </c>
      <c r="D8976" s="134">
        <v>29.28</v>
      </c>
    </row>
    <row r="8977" spans="1:4" x14ac:dyDescent="0.25">
      <c r="A8977">
        <v>3441</v>
      </c>
      <c r="B8977" t="s">
        <v>30960</v>
      </c>
      <c r="C8977" t="s">
        <v>16058</v>
      </c>
      <c r="D8977" s="134">
        <v>8.26</v>
      </c>
    </row>
    <row r="8978" spans="1:4" x14ac:dyDescent="0.25">
      <c r="A8978">
        <v>3444</v>
      </c>
      <c r="B8978" t="s">
        <v>30961</v>
      </c>
      <c r="C8978" t="s">
        <v>16058</v>
      </c>
      <c r="D8978" s="134">
        <v>18.02</v>
      </c>
    </row>
    <row r="8979" spans="1:4" x14ac:dyDescent="0.25">
      <c r="A8979">
        <v>12402</v>
      </c>
      <c r="B8979" t="s">
        <v>30962</v>
      </c>
      <c r="C8979" t="s">
        <v>16058</v>
      </c>
      <c r="D8979" s="134">
        <v>100.8</v>
      </c>
    </row>
    <row r="8980" spans="1:4" x14ac:dyDescent="0.25">
      <c r="A8980">
        <v>3447</v>
      </c>
      <c r="B8980" t="s">
        <v>30963</v>
      </c>
      <c r="C8980" t="s">
        <v>16058</v>
      </c>
      <c r="D8980" s="134">
        <v>52.15</v>
      </c>
    </row>
    <row r="8981" spans="1:4" x14ac:dyDescent="0.25">
      <c r="A8981">
        <v>3442</v>
      </c>
      <c r="B8981" t="s">
        <v>30964</v>
      </c>
      <c r="C8981" t="s">
        <v>16058</v>
      </c>
      <c r="D8981" s="134">
        <v>12.36</v>
      </c>
    </row>
    <row r="8982" spans="1:4" x14ac:dyDescent="0.25">
      <c r="A8982">
        <v>3448</v>
      </c>
      <c r="B8982" t="s">
        <v>30965</v>
      </c>
      <c r="C8982" t="s">
        <v>16058</v>
      </c>
      <c r="D8982" s="134">
        <v>147.38</v>
      </c>
    </row>
    <row r="8983" spans="1:4" x14ac:dyDescent="0.25">
      <c r="A8983">
        <v>3449</v>
      </c>
      <c r="B8983" t="s">
        <v>30966</v>
      </c>
      <c r="C8983" t="s">
        <v>16058</v>
      </c>
      <c r="D8983" s="134">
        <v>258.24</v>
      </c>
    </row>
    <row r="8984" spans="1:4" x14ac:dyDescent="0.25">
      <c r="A8984">
        <v>37438</v>
      </c>
      <c r="B8984" t="s">
        <v>30967</v>
      </c>
      <c r="C8984" t="s">
        <v>16058</v>
      </c>
      <c r="D8984" s="134">
        <v>232.23</v>
      </c>
    </row>
    <row r="8985" spans="1:4" x14ac:dyDescent="0.25">
      <c r="A8985">
        <v>37439</v>
      </c>
      <c r="B8985" t="s">
        <v>30968</v>
      </c>
      <c r="C8985" t="s">
        <v>16058</v>
      </c>
      <c r="D8985" s="135">
        <v>1518.32</v>
      </c>
    </row>
    <row r="8986" spans="1:4" x14ac:dyDescent="0.25">
      <c r="A8986">
        <v>37435</v>
      </c>
      <c r="B8986" t="s">
        <v>30969</v>
      </c>
      <c r="C8986" t="s">
        <v>16058</v>
      </c>
      <c r="D8986" s="134">
        <v>27.29</v>
      </c>
    </row>
    <row r="8987" spans="1:4" x14ac:dyDescent="0.25">
      <c r="A8987">
        <v>37436</v>
      </c>
      <c r="B8987" t="s">
        <v>30970</v>
      </c>
      <c r="C8987" t="s">
        <v>16058</v>
      </c>
      <c r="D8987" s="134">
        <v>32.21</v>
      </c>
    </row>
    <row r="8988" spans="1:4" x14ac:dyDescent="0.25">
      <c r="A8988">
        <v>37437</v>
      </c>
      <c r="B8988" t="s">
        <v>30971</v>
      </c>
      <c r="C8988" t="s">
        <v>16058</v>
      </c>
      <c r="D8988" s="134">
        <v>46.58</v>
      </c>
    </row>
    <row r="8989" spans="1:4" x14ac:dyDescent="0.25">
      <c r="A8989">
        <v>3473</v>
      </c>
      <c r="B8989" t="s">
        <v>30972</v>
      </c>
      <c r="C8989" t="s">
        <v>16058</v>
      </c>
      <c r="D8989" s="134">
        <v>40.549999999999997</v>
      </c>
    </row>
    <row r="8990" spans="1:4" x14ac:dyDescent="0.25">
      <c r="A8990">
        <v>3474</v>
      </c>
      <c r="B8990" t="s">
        <v>30973</v>
      </c>
      <c r="C8990" t="s">
        <v>16058</v>
      </c>
      <c r="D8990" s="134">
        <v>33.42</v>
      </c>
    </row>
    <row r="8991" spans="1:4" x14ac:dyDescent="0.25">
      <c r="A8991">
        <v>3450</v>
      </c>
      <c r="B8991" t="s">
        <v>30974</v>
      </c>
      <c r="C8991" t="s">
        <v>16058</v>
      </c>
      <c r="D8991" s="134">
        <v>9.69</v>
      </c>
    </row>
    <row r="8992" spans="1:4" x14ac:dyDescent="0.25">
      <c r="A8992">
        <v>3443</v>
      </c>
      <c r="B8992" t="s">
        <v>30975</v>
      </c>
      <c r="C8992" t="s">
        <v>16058</v>
      </c>
      <c r="D8992" s="134">
        <v>20.79</v>
      </c>
    </row>
    <row r="8993" spans="1:4" x14ac:dyDescent="0.25">
      <c r="A8993">
        <v>3453</v>
      </c>
      <c r="B8993" t="s">
        <v>30976</v>
      </c>
      <c r="C8993" t="s">
        <v>16058</v>
      </c>
      <c r="D8993" s="134">
        <v>118.35</v>
      </c>
    </row>
    <row r="8994" spans="1:4" x14ac:dyDescent="0.25">
      <c r="A8994">
        <v>3452</v>
      </c>
      <c r="B8994" t="s">
        <v>30977</v>
      </c>
      <c r="C8994" t="s">
        <v>16058</v>
      </c>
      <c r="D8994" s="134">
        <v>58.42</v>
      </c>
    </row>
    <row r="8995" spans="1:4" x14ac:dyDescent="0.25">
      <c r="A8995">
        <v>3451</v>
      </c>
      <c r="B8995" t="s">
        <v>30978</v>
      </c>
      <c r="C8995" t="s">
        <v>16058</v>
      </c>
      <c r="D8995" s="134">
        <v>11.59</v>
      </c>
    </row>
    <row r="8996" spans="1:4" x14ac:dyDescent="0.25">
      <c r="A8996">
        <v>3454</v>
      </c>
      <c r="B8996" t="s">
        <v>30979</v>
      </c>
      <c r="C8996" t="s">
        <v>16058</v>
      </c>
      <c r="D8996" s="134">
        <v>180.01</v>
      </c>
    </row>
    <row r="8997" spans="1:4" x14ac:dyDescent="0.25">
      <c r="A8997">
        <v>3458</v>
      </c>
      <c r="B8997" t="s">
        <v>30980</v>
      </c>
      <c r="C8997" t="s">
        <v>16058</v>
      </c>
      <c r="D8997" s="134">
        <v>32.5</v>
      </c>
    </row>
    <row r="8998" spans="1:4" x14ac:dyDescent="0.25">
      <c r="A8998">
        <v>3457</v>
      </c>
      <c r="B8998" t="s">
        <v>30981</v>
      </c>
      <c r="C8998" t="s">
        <v>16058</v>
      </c>
      <c r="D8998" s="134">
        <v>24.4</v>
      </c>
    </row>
    <row r="8999" spans="1:4" x14ac:dyDescent="0.25">
      <c r="A8999">
        <v>3455</v>
      </c>
      <c r="B8999" t="s">
        <v>30982</v>
      </c>
      <c r="C8999" t="s">
        <v>16058</v>
      </c>
      <c r="D8999" s="134">
        <v>6.93</v>
      </c>
    </row>
    <row r="9000" spans="1:4" x14ac:dyDescent="0.25">
      <c r="A9000">
        <v>3472</v>
      </c>
      <c r="B9000" t="s">
        <v>30983</v>
      </c>
      <c r="C9000" t="s">
        <v>16058</v>
      </c>
      <c r="D9000" s="134">
        <v>15.57</v>
      </c>
    </row>
    <row r="9001" spans="1:4" x14ac:dyDescent="0.25">
      <c r="A9001">
        <v>3470</v>
      </c>
      <c r="B9001" t="s">
        <v>30984</v>
      </c>
      <c r="C9001" t="s">
        <v>16058</v>
      </c>
      <c r="D9001" s="134">
        <v>90.75</v>
      </c>
    </row>
    <row r="9002" spans="1:4" x14ac:dyDescent="0.25">
      <c r="A9002">
        <v>3471</v>
      </c>
      <c r="B9002" t="s">
        <v>30985</v>
      </c>
      <c r="C9002" t="s">
        <v>16058</v>
      </c>
      <c r="D9002" s="134">
        <v>49.87</v>
      </c>
    </row>
    <row r="9003" spans="1:4" x14ac:dyDescent="0.25">
      <c r="A9003">
        <v>3456</v>
      </c>
      <c r="B9003" t="s">
        <v>30986</v>
      </c>
      <c r="C9003" t="s">
        <v>16058</v>
      </c>
      <c r="D9003" s="134">
        <v>10.37</v>
      </c>
    </row>
    <row r="9004" spans="1:4" x14ac:dyDescent="0.25">
      <c r="A9004">
        <v>3459</v>
      </c>
      <c r="B9004" t="s">
        <v>30987</v>
      </c>
      <c r="C9004" t="s">
        <v>16058</v>
      </c>
      <c r="D9004" s="134">
        <v>128.01</v>
      </c>
    </row>
    <row r="9005" spans="1:4" x14ac:dyDescent="0.25">
      <c r="A9005">
        <v>3469</v>
      </c>
      <c r="B9005" t="s">
        <v>30988</v>
      </c>
      <c r="C9005" t="s">
        <v>16058</v>
      </c>
      <c r="D9005" s="134">
        <v>243.44</v>
      </c>
    </row>
    <row r="9006" spans="1:4" x14ac:dyDescent="0.25">
      <c r="A9006">
        <v>3460</v>
      </c>
      <c r="B9006" t="s">
        <v>30989</v>
      </c>
      <c r="C9006" t="s">
        <v>16058</v>
      </c>
      <c r="D9006" s="134">
        <v>355.21</v>
      </c>
    </row>
    <row r="9007" spans="1:4" x14ac:dyDescent="0.25">
      <c r="A9007">
        <v>3461</v>
      </c>
      <c r="B9007" t="s">
        <v>30990</v>
      </c>
      <c r="C9007" t="s">
        <v>16058</v>
      </c>
      <c r="D9007" s="134">
        <v>907.89</v>
      </c>
    </row>
    <row r="9008" spans="1:4" x14ac:dyDescent="0.25">
      <c r="A9008">
        <v>37433</v>
      </c>
      <c r="B9008" t="s">
        <v>30991</v>
      </c>
      <c r="C9008" t="s">
        <v>16058</v>
      </c>
      <c r="D9008" s="134">
        <v>232.23</v>
      </c>
    </row>
    <row r="9009" spans="1:4" x14ac:dyDescent="0.25">
      <c r="A9009">
        <v>37430</v>
      </c>
      <c r="B9009" t="s">
        <v>30992</v>
      </c>
      <c r="C9009" t="s">
        <v>16058</v>
      </c>
      <c r="D9009" s="134">
        <v>29.1</v>
      </c>
    </row>
    <row r="9010" spans="1:4" x14ac:dyDescent="0.25">
      <c r="A9010">
        <v>37434</v>
      </c>
      <c r="B9010" t="s">
        <v>30993</v>
      </c>
      <c r="C9010" t="s">
        <v>16058</v>
      </c>
      <c r="D9010" s="135">
        <v>2165.34</v>
      </c>
    </row>
    <row r="9011" spans="1:4" x14ac:dyDescent="0.25">
      <c r="A9011">
        <v>37431</v>
      </c>
      <c r="B9011" t="s">
        <v>30994</v>
      </c>
      <c r="C9011" t="s">
        <v>16058</v>
      </c>
      <c r="D9011" s="134">
        <v>39.479999999999997</v>
      </c>
    </row>
    <row r="9012" spans="1:4" x14ac:dyDescent="0.25">
      <c r="A9012">
        <v>37432</v>
      </c>
      <c r="B9012" t="s">
        <v>30995</v>
      </c>
      <c r="C9012" t="s">
        <v>16058</v>
      </c>
      <c r="D9012" s="134">
        <v>72.819999999999993</v>
      </c>
    </row>
    <row r="9013" spans="1:4" x14ac:dyDescent="0.25">
      <c r="A9013">
        <v>37413</v>
      </c>
      <c r="B9013" t="s">
        <v>30996</v>
      </c>
      <c r="C9013" t="s">
        <v>16058</v>
      </c>
      <c r="D9013" s="134">
        <v>3.83</v>
      </c>
    </row>
    <row r="9014" spans="1:4" x14ac:dyDescent="0.25">
      <c r="A9014">
        <v>37414</v>
      </c>
      <c r="B9014" t="s">
        <v>30997</v>
      </c>
      <c r="C9014" t="s">
        <v>16058</v>
      </c>
      <c r="D9014" s="134">
        <v>4.34</v>
      </c>
    </row>
    <row r="9015" spans="1:4" x14ac:dyDescent="0.25">
      <c r="A9015">
        <v>37415</v>
      </c>
      <c r="B9015" t="s">
        <v>30998</v>
      </c>
      <c r="C9015" t="s">
        <v>16058</v>
      </c>
      <c r="D9015" s="134">
        <v>7.9</v>
      </c>
    </row>
    <row r="9016" spans="1:4" x14ac:dyDescent="0.25">
      <c r="A9016">
        <v>37416</v>
      </c>
      <c r="B9016" t="s">
        <v>30999</v>
      </c>
      <c r="C9016" t="s">
        <v>16058</v>
      </c>
      <c r="D9016" s="134">
        <v>3.58</v>
      </c>
    </row>
    <row r="9017" spans="1:4" x14ac:dyDescent="0.25">
      <c r="A9017">
        <v>37417</v>
      </c>
      <c r="B9017" t="s">
        <v>31000</v>
      </c>
      <c r="C9017" t="s">
        <v>16058</v>
      </c>
      <c r="D9017" s="134">
        <v>5.15</v>
      </c>
    </row>
    <row r="9018" spans="1:4" x14ac:dyDescent="0.25">
      <c r="A9018">
        <v>43590</v>
      </c>
      <c r="B9018" t="s">
        <v>31001</v>
      </c>
      <c r="C9018" t="s">
        <v>16058</v>
      </c>
      <c r="D9018" s="134">
        <v>158.97</v>
      </c>
    </row>
    <row r="9019" spans="1:4" x14ac:dyDescent="0.25">
      <c r="A9019">
        <v>43589</v>
      </c>
      <c r="B9019" t="s">
        <v>31002</v>
      </c>
      <c r="C9019" t="s">
        <v>16058</v>
      </c>
      <c r="D9019" s="134">
        <v>28.76</v>
      </c>
    </row>
    <row r="9020" spans="1:4" x14ac:dyDescent="0.25">
      <c r="A9020">
        <v>34519</v>
      </c>
      <c r="B9020" t="s">
        <v>31003</v>
      </c>
      <c r="C9020" t="s">
        <v>16058</v>
      </c>
      <c r="D9020" s="134">
        <v>124.57</v>
      </c>
    </row>
    <row r="9021" spans="1:4" x14ac:dyDescent="0.25">
      <c r="A9021">
        <v>1649</v>
      </c>
      <c r="B9021" t="s">
        <v>31004</v>
      </c>
      <c r="C9021" t="s">
        <v>16058</v>
      </c>
      <c r="D9021" s="134">
        <v>76.64</v>
      </c>
    </row>
    <row r="9022" spans="1:4" x14ac:dyDescent="0.25">
      <c r="A9022">
        <v>1653</v>
      </c>
      <c r="B9022" t="s">
        <v>31005</v>
      </c>
      <c r="C9022" t="s">
        <v>16058</v>
      </c>
      <c r="D9022" s="134">
        <v>60.03</v>
      </c>
    </row>
    <row r="9023" spans="1:4" x14ac:dyDescent="0.25">
      <c r="A9023">
        <v>1647</v>
      </c>
      <c r="B9023" t="s">
        <v>31006</v>
      </c>
      <c r="C9023" t="s">
        <v>16058</v>
      </c>
      <c r="D9023" s="134">
        <v>21.5</v>
      </c>
    </row>
    <row r="9024" spans="1:4" x14ac:dyDescent="0.25">
      <c r="A9024">
        <v>1648</v>
      </c>
      <c r="B9024" t="s">
        <v>31007</v>
      </c>
      <c r="C9024" t="s">
        <v>16058</v>
      </c>
      <c r="D9024" s="134">
        <v>41.28</v>
      </c>
    </row>
    <row r="9025" spans="1:4" x14ac:dyDescent="0.25">
      <c r="A9025">
        <v>1651</v>
      </c>
      <c r="B9025" t="s">
        <v>31008</v>
      </c>
      <c r="C9025" t="s">
        <v>16058</v>
      </c>
      <c r="D9025" s="134">
        <v>191.5</v>
      </c>
    </row>
    <row r="9026" spans="1:4" x14ac:dyDescent="0.25">
      <c r="A9026">
        <v>1650</v>
      </c>
      <c r="B9026" t="s">
        <v>31009</v>
      </c>
      <c r="C9026" t="s">
        <v>16058</v>
      </c>
      <c r="D9026" s="134">
        <v>105.85</v>
      </c>
    </row>
    <row r="9027" spans="1:4" x14ac:dyDescent="0.25">
      <c r="A9027">
        <v>1654</v>
      </c>
      <c r="B9027" t="s">
        <v>31010</v>
      </c>
      <c r="C9027" t="s">
        <v>16058</v>
      </c>
      <c r="D9027" s="134">
        <v>29.51</v>
      </c>
    </row>
    <row r="9028" spans="1:4" x14ac:dyDescent="0.25">
      <c r="A9028">
        <v>1652</v>
      </c>
      <c r="B9028" t="s">
        <v>31011</v>
      </c>
      <c r="C9028" t="s">
        <v>16058</v>
      </c>
      <c r="D9028" s="134">
        <v>274.85000000000002</v>
      </c>
    </row>
    <row r="9029" spans="1:4" x14ac:dyDescent="0.25">
      <c r="A9029">
        <v>10510</v>
      </c>
      <c r="B9029" t="s">
        <v>31012</v>
      </c>
      <c r="C9029" t="s">
        <v>16058</v>
      </c>
      <c r="D9029" s="134">
        <v>115.17</v>
      </c>
    </row>
    <row r="9030" spans="1:4" x14ac:dyDescent="0.25">
      <c r="A9030">
        <v>1747</v>
      </c>
      <c r="B9030" t="s">
        <v>31013</v>
      </c>
      <c r="C9030" t="s">
        <v>16058</v>
      </c>
      <c r="D9030" s="134">
        <v>192.2</v>
      </c>
    </row>
    <row r="9031" spans="1:4" x14ac:dyDescent="0.25">
      <c r="A9031">
        <v>1744</v>
      </c>
      <c r="B9031" t="s">
        <v>31014</v>
      </c>
      <c r="C9031" t="s">
        <v>16058</v>
      </c>
      <c r="D9031" s="134">
        <v>133.13</v>
      </c>
    </row>
    <row r="9032" spans="1:4" x14ac:dyDescent="0.25">
      <c r="A9032">
        <v>1743</v>
      </c>
      <c r="B9032" t="s">
        <v>31015</v>
      </c>
      <c r="C9032" t="s">
        <v>16058</v>
      </c>
      <c r="D9032" s="134">
        <v>174.82</v>
      </c>
    </row>
    <row r="9033" spans="1:4" x14ac:dyDescent="0.25">
      <c r="A9033">
        <v>39640</v>
      </c>
      <c r="B9033" t="s">
        <v>31016</v>
      </c>
      <c r="C9033" t="s">
        <v>16058</v>
      </c>
      <c r="D9033" s="134">
        <v>10.4</v>
      </c>
    </row>
    <row r="9034" spans="1:4" x14ac:dyDescent="0.25">
      <c r="A9034">
        <v>7216</v>
      </c>
      <c r="B9034" t="s">
        <v>31017</v>
      </c>
      <c r="C9034" t="s">
        <v>16058</v>
      </c>
      <c r="D9034" s="134">
        <v>55.9</v>
      </c>
    </row>
    <row r="9035" spans="1:4" x14ac:dyDescent="0.25">
      <c r="A9035">
        <v>20235</v>
      </c>
      <c r="B9035" t="s">
        <v>31018</v>
      </c>
      <c r="C9035" t="s">
        <v>16058</v>
      </c>
      <c r="D9035" s="134">
        <v>44.94</v>
      </c>
    </row>
    <row r="9036" spans="1:4" x14ac:dyDescent="0.25">
      <c r="A9036">
        <v>7181</v>
      </c>
      <c r="B9036" t="s">
        <v>31019</v>
      </c>
      <c r="C9036" t="s">
        <v>16058</v>
      </c>
      <c r="D9036" s="134">
        <v>4.53</v>
      </c>
    </row>
    <row r="9037" spans="1:4" x14ac:dyDescent="0.25">
      <c r="A9037">
        <v>40742</v>
      </c>
      <c r="B9037" t="s">
        <v>31020</v>
      </c>
      <c r="C9037" t="s">
        <v>16058</v>
      </c>
      <c r="D9037" s="134">
        <v>10.66</v>
      </c>
    </row>
    <row r="9038" spans="1:4" x14ac:dyDescent="0.25">
      <c r="A9038">
        <v>7214</v>
      </c>
      <c r="B9038" t="s">
        <v>31021</v>
      </c>
      <c r="C9038" t="s">
        <v>16058</v>
      </c>
      <c r="D9038" s="134">
        <v>54.59</v>
      </c>
    </row>
    <row r="9039" spans="1:4" x14ac:dyDescent="0.25">
      <c r="A9039">
        <v>7219</v>
      </c>
      <c r="B9039" t="s">
        <v>31022</v>
      </c>
      <c r="C9039" t="s">
        <v>16058</v>
      </c>
      <c r="D9039" s="134">
        <v>48.42</v>
      </c>
    </row>
    <row r="9040" spans="1:4" x14ac:dyDescent="0.25">
      <c r="A9040">
        <v>37971</v>
      </c>
      <c r="B9040" t="s">
        <v>31023</v>
      </c>
      <c r="C9040" t="s">
        <v>16058</v>
      </c>
      <c r="D9040" s="134">
        <v>4.66</v>
      </c>
    </row>
    <row r="9041" spans="1:4" x14ac:dyDescent="0.25">
      <c r="A9041">
        <v>37972</v>
      </c>
      <c r="B9041" t="s">
        <v>31024</v>
      </c>
      <c r="C9041" t="s">
        <v>16058</v>
      </c>
      <c r="D9041" s="134">
        <v>6.62</v>
      </c>
    </row>
    <row r="9042" spans="1:4" x14ac:dyDescent="0.25">
      <c r="A9042">
        <v>37973</v>
      </c>
      <c r="B9042" t="s">
        <v>31025</v>
      </c>
      <c r="C9042" t="s">
        <v>16058</v>
      </c>
      <c r="D9042" s="134">
        <v>12.44</v>
      </c>
    </row>
    <row r="9043" spans="1:4" x14ac:dyDescent="0.25">
      <c r="A9043">
        <v>1926</v>
      </c>
      <c r="B9043" t="s">
        <v>31026</v>
      </c>
      <c r="C9043" t="s">
        <v>16058</v>
      </c>
      <c r="D9043" s="134">
        <v>2.2400000000000002</v>
      </c>
    </row>
    <row r="9044" spans="1:4" x14ac:dyDescent="0.25">
      <c r="A9044">
        <v>1927</v>
      </c>
      <c r="B9044" t="s">
        <v>31027</v>
      </c>
      <c r="C9044" t="s">
        <v>16058</v>
      </c>
      <c r="D9044" s="134">
        <v>2.5099999999999998</v>
      </c>
    </row>
    <row r="9045" spans="1:4" x14ac:dyDescent="0.25">
      <c r="A9045">
        <v>1923</v>
      </c>
      <c r="B9045" t="s">
        <v>31028</v>
      </c>
      <c r="C9045" t="s">
        <v>16058</v>
      </c>
      <c r="D9045" s="134">
        <v>4.57</v>
      </c>
    </row>
    <row r="9046" spans="1:4" x14ac:dyDescent="0.25">
      <c r="A9046">
        <v>1929</v>
      </c>
      <c r="B9046" t="s">
        <v>31029</v>
      </c>
      <c r="C9046" t="s">
        <v>16058</v>
      </c>
      <c r="D9046" s="134">
        <v>5.55</v>
      </c>
    </row>
    <row r="9047" spans="1:4" x14ac:dyDescent="0.25">
      <c r="A9047">
        <v>1930</v>
      </c>
      <c r="B9047" t="s">
        <v>31030</v>
      </c>
      <c r="C9047" t="s">
        <v>16058</v>
      </c>
      <c r="D9047" s="134">
        <v>9.49</v>
      </c>
    </row>
    <row r="9048" spans="1:4" x14ac:dyDescent="0.25">
      <c r="A9048">
        <v>1924</v>
      </c>
      <c r="B9048" t="s">
        <v>31031</v>
      </c>
      <c r="C9048" t="s">
        <v>16058</v>
      </c>
      <c r="D9048" s="134">
        <v>15.32</v>
      </c>
    </row>
    <row r="9049" spans="1:4" x14ac:dyDescent="0.25">
      <c r="A9049">
        <v>1922</v>
      </c>
      <c r="B9049" t="s">
        <v>31032</v>
      </c>
      <c r="C9049" t="s">
        <v>16058</v>
      </c>
      <c r="D9049" s="134">
        <v>31.68</v>
      </c>
    </row>
    <row r="9050" spans="1:4" x14ac:dyDescent="0.25">
      <c r="A9050">
        <v>1953</v>
      </c>
      <c r="B9050" t="s">
        <v>31033</v>
      </c>
      <c r="C9050" t="s">
        <v>16058</v>
      </c>
      <c r="D9050" s="134">
        <v>38.67</v>
      </c>
    </row>
    <row r="9051" spans="1:4" x14ac:dyDescent="0.25">
      <c r="A9051">
        <v>1962</v>
      </c>
      <c r="B9051" t="s">
        <v>31034</v>
      </c>
      <c r="C9051" t="s">
        <v>16058</v>
      </c>
      <c r="D9051" s="134">
        <v>187.87</v>
      </c>
    </row>
    <row r="9052" spans="1:4" x14ac:dyDescent="0.25">
      <c r="A9052">
        <v>1955</v>
      </c>
      <c r="B9052" t="s">
        <v>31035</v>
      </c>
      <c r="C9052" t="s">
        <v>16058</v>
      </c>
      <c r="D9052" s="134">
        <v>2.16</v>
      </c>
    </row>
    <row r="9053" spans="1:4" x14ac:dyDescent="0.25">
      <c r="A9053">
        <v>1956</v>
      </c>
      <c r="B9053" t="s">
        <v>31036</v>
      </c>
      <c r="C9053" t="s">
        <v>16058</v>
      </c>
      <c r="D9053" s="134">
        <v>3.05</v>
      </c>
    </row>
    <row r="9054" spans="1:4" x14ac:dyDescent="0.25">
      <c r="A9054">
        <v>1957</v>
      </c>
      <c r="B9054" t="s">
        <v>31037</v>
      </c>
      <c r="C9054" t="s">
        <v>16058</v>
      </c>
      <c r="D9054" s="134">
        <v>6.61</v>
      </c>
    </row>
    <row r="9055" spans="1:4" x14ac:dyDescent="0.25">
      <c r="A9055">
        <v>1958</v>
      </c>
      <c r="B9055" t="s">
        <v>31038</v>
      </c>
      <c r="C9055" t="s">
        <v>16058</v>
      </c>
      <c r="D9055" s="134">
        <v>12.3</v>
      </c>
    </row>
    <row r="9056" spans="1:4" x14ac:dyDescent="0.25">
      <c r="A9056">
        <v>1959</v>
      </c>
      <c r="B9056" t="s">
        <v>31039</v>
      </c>
      <c r="C9056" t="s">
        <v>16058</v>
      </c>
      <c r="D9056" s="134">
        <v>13.35</v>
      </c>
    </row>
    <row r="9057" spans="1:4" x14ac:dyDescent="0.25">
      <c r="A9057">
        <v>1925</v>
      </c>
      <c r="B9057" t="s">
        <v>31040</v>
      </c>
      <c r="C9057" t="s">
        <v>16058</v>
      </c>
      <c r="D9057" s="134">
        <v>34.89</v>
      </c>
    </row>
    <row r="9058" spans="1:4" x14ac:dyDescent="0.25">
      <c r="A9058">
        <v>1960</v>
      </c>
      <c r="B9058" t="s">
        <v>31041</v>
      </c>
      <c r="C9058" t="s">
        <v>16058</v>
      </c>
      <c r="D9058" s="134">
        <v>53.57</v>
      </c>
    </row>
    <row r="9059" spans="1:4" x14ac:dyDescent="0.25">
      <c r="A9059">
        <v>1961</v>
      </c>
      <c r="B9059" t="s">
        <v>31042</v>
      </c>
      <c r="C9059" t="s">
        <v>16058</v>
      </c>
      <c r="D9059" s="134">
        <v>68.63</v>
      </c>
    </row>
    <row r="9060" spans="1:4" x14ac:dyDescent="0.25">
      <c r="A9060">
        <v>38423</v>
      </c>
      <c r="B9060" t="s">
        <v>31043</v>
      </c>
      <c r="C9060" t="s">
        <v>16058</v>
      </c>
      <c r="D9060" s="134">
        <v>37.090000000000003</v>
      </c>
    </row>
    <row r="9061" spans="1:4" x14ac:dyDescent="0.25">
      <c r="A9061">
        <v>39866</v>
      </c>
      <c r="B9061" t="s">
        <v>31044</v>
      </c>
      <c r="C9061" t="s">
        <v>16058</v>
      </c>
      <c r="D9061" s="134">
        <v>17.21</v>
      </c>
    </row>
    <row r="9062" spans="1:4" x14ac:dyDescent="0.25">
      <c r="A9062">
        <v>39867</v>
      </c>
      <c r="B9062" t="s">
        <v>31045</v>
      </c>
      <c r="C9062" t="s">
        <v>16058</v>
      </c>
      <c r="D9062" s="134">
        <v>38.26</v>
      </c>
    </row>
    <row r="9063" spans="1:4" x14ac:dyDescent="0.25">
      <c r="A9063">
        <v>39868</v>
      </c>
      <c r="B9063" t="s">
        <v>31046</v>
      </c>
      <c r="C9063" t="s">
        <v>16058</v>
      </c>
      <c r="D9063" s="134">
        <v>68.94</v>
      </c>
    </row>
    <row r="9064" spans="1:4" x14ac:dyDescent="0.25">
      <c r="A9064">
        <v>37999</v>
      </c>
      <c r="B9064" t="s">
        <v>31047</v>
      </c>
      <c r="C9064" t="s">
        <v>16058</v>
      </c>
      <c r="D9064" s="134">
        <v>7.86</v>
      </c>
    </row>
    <row r="9065" spans="1:4" x14ac:dyDescent="0.25">
      <c r="A9065">
        <v>38000</v>
      </c>
      <c r="B9065" t="s">
        <v>31048</v>
      </c>
      <c r="C9065" t="s">
        <v>16058</v>
      </c>
      <c r="D9065" s="134">
        <v>9.18</v>
      </c>
    </row>
    <row r="9066" spans="1:4" x14ac:dyDescent="0.25">
      <c r="A9066">
        <v>38129</v>
      </c>
      <c r="B9066" t="s">
        <v>31049</v>
      </c>
      <c r="C9066" t="s">
        <v>16058</v>
      </c>
      <c r="D9066" s="134">
        <v>5.04</v>
      </c>
    </row>
    <row r="9067" spans="1:4" x14ac:dyDescent="0.25">
      <c r="A9067">
        <v>38025</v>
      </c>
      <c r="B9067" t="s">
        <v>31050</v>
      </c>
      <c r="C9067" t="s">
        <v>16058</v>
      </c>
      <c r="D9067" s="134">
        <v>6.84</v>
      </c>
    </row>
    <row r="9068" spans="1:4" x14ac:dyDescent="0.25">
      <c r="A9068">
        <v>38026</v>
      </c>
      <c r="B9068" t="s">
        <v>31051</v>
      </c>
      <c r="C9068" t="s">
        <v>16058</v>
      </c>
      <c r="D9068" s="134">
        <v>16.88</v>
      </c>
    </row>
    <row r="9069" spans="1:4" x14ac:dyDescent="0.25">
      <c r="A9069">
        <v>1858</v>
      </c>
      <c r="B9069" t="s">
        <v>31052</v>
      </c>
      <c r="C9069" t="s">
        <v>16058</v>
      </c>
      <c r="D9069" s="134">
        <v>57.48</v>
      </c>
    </row>
    <row r="9070" spans="1:4" x14ac:dyDescent="0.25">
      <c r="A9070">
        <v>1844</v>
      </c>
      <c r="B9070" t="s">
        <v>31053</v>
      </c>
      <c r="C9070" t="s">
        <v>16058</v>
      </c>
      <c r="D9070" s="134">
        <v>131.63999999999999</v>
      </c>
    </row>
    <row r="9071" spans="1:4" x14ac:dyDescent="0.25">
      <c r="A9071">
        <v>1863</v>
      </c>
      <c r="B9071" t="s">
        <v>31054</v>
      </c>
      <c r="C9071" t="s">
        <v>16058</v>
      </c>
      <c r="D9071" s="134">
        <v>61.17</v>
      </c>
    </row>
    <row r="9072" spans="1:4" x14ac:dyDescent="0.25">
      <c r="A9072">
        <v>1865</v>
      </c>
      <c r="B9072" t="s">
        <v>31055</v>
      </c>
      <c r="C9072" t="s">
        <v>16058</v>
      </c>
      <c r="D9072" s="134">
        <v>159.37</v>
      </c>
    </row>
    <row r="9073" spans="1:4" x14ac:dyDescent="0.25">
      <c r="A9073">
        <v>36355</v>
      </c>
      <c r="B9073" t="s">
        <v>31056</v>
      </c>
      <c r="C9073" t="s">
        <v>16058</v>
      </c>
      <c r="D9073" s="134">
        <v>9.4600000000000009</v>
      </c>
    </row>
    <row r="9074" spans="1:4" x14ac:dyDescent="0.25">
      <c r="A9074">
        <v>36356</v>
      </c>
      <c r="B9074" t="s">
        <v>31057</v>
      </c>
      <c r="C9074" t="s">
        <v>16058</v>
      </c>
      <c r="D9074" s="134">
        <v>15.22</v>
      </c>
    </row>
    <row r="9075" spans="1:4" x14ac:dyDescent="0.25">
      <c r="A9075">
        <v>1966</v>
      </c>
      <c r="B9075" t="s">
        <v>31058</v>
      </c>
      <c r="C9075" t="s">
        <v>16058</v>
      </c>
      <c r="D9075" s="134">
        <v>24.39</v>
      </c>
    </row>
    <row r="9076" spans="1:4" x14ac:dyDescent="0.25">
      <c r="A9076">
        <v>1933</v>
      </c>
      <c r="B9076" t="s">
        <v>31059</v>
      </c>
      <c r="C9076" t="s">
        <v>16058</v>
      </c>
      <c r="D9076" s="134">
        <v>5.26</v>
      </c>
    </row>
    <row r="9077" spans="1:4" x14ac:dyDescent="0.25">
      <c r="A9077">
        <v>1932</v>
      </c>
      <c r="B9077" t="s">
        <v>31060</v>
      </c>
      <c r="C9077" t="s">
        <v>16058</v>
      </c>
      <c r="D9077" s="134">
        <v>12.03</v>
      </c>
    </row>
    <row r="9078" spans="1:4" x14ac:dyDescent="0.25">
      <c r="A9078">
        <v>1951</v>
      </c>
      <c r="B9078" t="s">
        <v>31061</v>
      </c>
      <c r="C9078" t="s">
        <v>16058</v>
      </c>
      <c r="D9078" s="134">
        <v>25.1</v>
      </c>
    </row>
    <row r="9079" spans="1:4" x14ac:dyDescent="0.25">
      <c r="A9079">
        <v>1970</v>
      </c>
      <c r="B9079" t="s">
        <v>31062</v>
      </c>
      <c r="C9079" t="s">
        <v>16058</v>
      </c>
      <c r="D9079" s="134">
        <v>60.97</v>
      </c>
    </row>
    <row r="9080" spans="1:4" x14ac:dyDescent="0.25">
      <c r="A9080">
        <v>1967</v>
      </c>
      <c r="B9080" t="s">
        <v>31063</v>
      </c>
      <c r="C9080" t="s">
        <v>16058</v>
      </c>
      <c r="D9080" s="134">
        <v>7.24</v>
      </c>
    </row>
    <row r="9081" spans="1:4" x14ac:dyDescent="0.25">
      <c r="A9081">
        <v>1968</v>
      </c>
      <c r="B9081" t="s">
        <v>31064</v>
      </c>
      <c r="C9081" t="s">
        <v>16058</v>
      </c>
      <c r="D9081" s="134">
        <v>14.31</v>
      </c>
    </row>
    <row r="9082" spans="1:4" x14ac:dyDescent="0.25">
      <c r="A9082">
        <v>1969</v>
      </c>
      <c r="B9082" t="s">
        <v>31065</v>
      </c>
      <c r="C9082" t="s">
        <v>16058</v>
      </c>
      <c r="D9082" s="134">
        <v>46.58</v>
      </c>
    </row>
    <row r="9083" spans="1:4" x14ac:dyDescent="0.25">
      <c r="A9083">
        <v>1827</v>
      </c>
      <c r="B9083" t="s">
        <v>31066</v>
      </c>
      <c r="C9083" t="s">
        <v>16058</v>
      </c>
      <c r="D9083" s="134">
        <v>114.27</v>
      </c>
    </row>
    <row r="9084" spans="1:4" x14ac:dyDescent="0.25">
      <c r="A9084">
        <v>1831</v>
      </c>
      <c r="B9084" t="s">
        <v>31067</v>
      </c>
      <c r="C9084" t="s">
        <v>16058</v>
      </c>
      <c r="D9084" s="134">
        <v>24.94</v>
      </c>
    </row>
    <row r="9085" spans="1:4" x14ac:dyDescent="0.25">
      <c r="A9085">
        <v>1825</v>
      </c>
      <c r="B9085" t="s">
        <v>31068</v>
      </c>
      <c r="C9085" t="s">
        <v>16058</v>
      </c>
      <c r="D9085" s="134">
        <v>61.56</v>
      </c>
    </row>
    <row r="9086" spans="1:4" x14ac:dyDescent="0.25">
      <c r="A9086">
        <v>1828</v>
      </c>
      <c r="B9086" t="s">
        <v>31069</v>
      </c>
      <c r="C9086" t="s">
        <v>16058</v>
      </c>
      <c r="D9086" s="134">
        <v>139.44</v>
      </c>
    </row>
    <row r="9087" spans="1:4" x14ac:dyDescent="0.25">
      <c r="A9087">
        <v>1845</v>
      </c>
      <c r="B9087" t="s">
        <v>31070</v>
      </c>
      <c r="C9087" t="s">
        <v>16058</v>
      </c>
      <c r="D9087" s="134">
        <v>31.26</v>
      </c>
    </row>
    <row r="9088" spans="1:4" x14ac:dyDescent="0.25">
      <c r="A9088">
        <v>1824</v>
      </c>
      <c r="B9088" t="s">
        <v>31071</v>
      </c>
      <c r="C9088" t="s">
        <v>16058</v>
      </c>
      <c r="D9088" s="134">
        <v>73.8</v>
      </c>
    </row>
    <row r="9089" spans="1:4" x14ac:dyDescent="0.25">
      <c r="A9089">
        <v>1940</v>
      </c>
      <c r="B9089" t="s">
        <v>31072</v>
      </c>
      <c r="C9089" t="s">
        <v>16058</v>
      </c>
      <c r="D9089" s="134">
        <v>34.090000000000003</v>
      </c>
    </row>
    <row r="9090" spans="1:4" x14ac:dyDescent="0.25">
      <c r="A9090">
        <v>1937</v>
      </c>
      <c r="B9090" t="s">
        <v>31073</v>
      </c>
      <c r="C9090" t="s">
        <v>16058</v>
      </c>
      <c r="D9090" s="134">
        <v>5.75</v>
      </c>
    </row>
    <row r="9091" spans="1:4" x14ac:dyDescent="0.25">
      <c r="A9091">
        <v>1939</v>
      </c>
      <c r="B9091" t="s">
        <v>31074</v>
      </c>
      <c r="C9091" t="s">
        <v>16058</v>
      </c>
      <c r="D9091" s="134">
        <v>9.35</v>
      </c>
    </row>
    <row r="9092" spans="1:4" x14ac:dyDescent="0.25">
      <c r="A9092">
        <v>1938</v>
      </c>
      <c r="B9092" t="s">
        <v>31075</v>
      </c>
      <c r="C9092" t="s">
        <v>16058</v>
      </c>
      <c r="D9092" s="134">
        <v>6.54</v>
      </c>
    </row>
    <row r="9093" spans="1:4" x14ac:dyDescent="0.25">
      <c r="A9093">
        <v>42693</v>
      </c>
      <c r="B9093" t="s">
        <v>31076</v>
      </c>
      <c r="C9093" t="s">
        <v>16058</v>
      </c>
      <c r="D9093" s="134">
        <v>447.71</v>
      </c>
    </row>
    <row r="9094" spans="1:4" x14ac:dyDescent="0.25">
      <c r="A9094">
        <v>42695</v>
      </c>
      <c r="B9094" t="s">
        <v>31077</v>
      </c>
      <c r="C9094" t="s">
        <v>16058</v>
      </c>
      <c r="D9094" s="134">
        <v>312.8</v>
      </c>
    </row>
    <row r="9095" spans="1:4" x14ac:dyDescent="0.25">
      <c r="A9095">
        <v>42694</v>
      </c>
      <c r="B9095" t="s">
        <v>31078</v>
      </c>
      <c r="C9095" t="s">
        <v>16058</v>
      </c>
      <c r="D9095" s="134">
        <v>599.13</v>
      </c>
    </row>
    <row r="9096" spans="1:4" x14ac:dyDescent="0.25">
      <c r="A9096">
        <v>20097</v>
      </c>
      <c r="B9096" t="s">
        <v>31079</v>
      </c>
      <c r="C9096" t="s">
        <v>16058</v>
      </c>
      <c r="D9096" s="134">
        <v>25.98</v>
      </c>
    </row>
    <row r="9097" spans="1:4" x14ac:dyDescent="0.25">
      <c r="A9097">
        <v>20098</v>
      </c>
      <c r="B9097" t="s">
        <v>31080</v>
      </c>
      <c r="C9097" t="s">
        <v>16058</v>
      </c>
      <c r="D9097" s="134">
        <v>106.17</v>
      </c>
    </row>
    <row r="9098" spans="1:4" x14ac:dyDescent="0.25">
      <c r="A9098">
        <v>20096</v>
      </c>
      <c r="B9098" t="s">
        <v>31081</v>
      </c>
      <c r="C9098" t="s">
        <v>16058</v>
      </c>
      <c r="D9098" s="134">
        <v>26.89</v>
      </c>
    </row>
    <row r="9099" spans="1:4" x14ac:dyDescent="0.25">
      <c r="A9099">
        <v>1880</v>
      </c>
      <c r="B9099" t="s">
        <v>31082</v>
      </c>
      <c r="C9099" t="s">
        <v>16058</v>
      </c>
      <c r="D9099" s="134">
        <v>3.39</v>
      </c>
    </row>
    <row r="9100" spans="1:4" x14ac:dyDescent="0.25">
      <c r="A9100">
        <v>39274</v>
      </c>
      <c r="B9100" t="s">
        <v>31083</v>
      </c>
      <c r="C9100" t="s">
        <v>16058</v>
      </c>
      <c r="D9100" s="134">
        <v>2.63</v>
      </c>
    </row>
    <row r="9101" spans="1:4" x14ac:dyDescent="0.25">
      <c r="A9101">
        <v>2628</v>
      </c>
      <c r="B9101" t="s">
        <v>31084</v>
      </c>
      <c r="C9101" t="s">
        <v>16058</v>
      </c>
      <c r="D9101" s="134">
        <v>208.91</v>
      </c>
    </row>
    <row r="9102" spans="1:4" x14ac:dyDescent="0.25">
      <c r="A9102">
        <v>2622</v>
      </c>
      <c r="B9102" t="s">
        <v>31085</v>
      </c>
      <c r="C9102" t="s">
        <v>16058</v>
      </c>
      <c r="D9102" s="134">
        <v>4.96</v>
      </c>
    </row>
    <row r="9103" spans="1:4" x14ac:dyDescent="0.25">
      <c r="A9103">
        <v>2623</v>
      </c>
      <c r="B9103" t="s">
        <v>31086</v>
      </c>
      <c r="C9103" t="s">
        <v>16058</v>
      </c>
      <c r="D9103" s="134">
        <v>5.97</v>
      </c>
    </row>
    <row r="9104" spans="1:4" x14ac:dyDescent="0.25">
      <c r="A9104">
        <v>2624</v>
      </c>
      <c r="B9104" t="s">
        <v>31087</v>
      </c>
      <c r="C9104" t="s">
        <v>16058</v>
      </c>
      <c r="D9104" s="134">
        <v>9.49</v>
      </c>
    </row>
    <row r="9105" spans="1:4" x14ac:dyDescent="0.25">
      <c r="A9105">
        <v>2625</v>
      </c>
      <c r="B9105" t="s">
        <v>31088</v>
      </c>
      <c r="C9105" t="s">
        <v>16058</v>
      </c>
      <c r="D9105" s="134">
        <v>20.04</v>
      </c>
    </row>
    <row r="9106" spans="1:4" x14ac:dyDescent="0.25">
      <c r="A9106">
        <v>2626</v>
      </c>
      <c r="B9106" t="s">
        <v>31089</v>
      </c>
      <c r="C9106" t="s">
        <v>16058</v>
      </c>
      <c r="D9106" s="134">
        <v>29.37</v>
      </c>
    </row>
    <row r="9107" spans="1:4" x14ac:dyDescent="0.25">
      <c r="A9107">
        <v>2630</v>
      </c>
      <c r="B9107" t="s">
        <v>31090</v>
      </c>
      <c r="C9107" t="s">
        <v>16058</v>
      </c>
      <c r="D9107" s="134">
        <v>44.67</v>
      </c>
    </row>
    <row r="9108" spans="1:4" x14ac:dyDescent="0.25">
      <c r="A9108">
        <v>2627</v>
      </c>
      <c r="B9108" t="s">
        <v>31091</v>
      </c>
      <c r="C9108" t="s">
        <v>16058</v>
      </c>
      <c r="D9108" s="134">
        <v>78.69</v>
      </c>
    </row>
    <row r="9109" spans="1:4" x14ac:dyDescent="0.25">
      <c r="A9109">
        <v>2629</v>
      </c>
      <c r="B9109" t="s">
        <v>31092</v>
      </c>
      <c r="C9109" t="s">
        <v>16058</v>
      </c>
      <c r="D9109" s="134">
        <v>106.43</v>
      </c>
    </row>
    <row r="9110" spans="1:4" x14ac:dyDescent="0.25">
      <c r="A9110">
        <v>12033</v>
      </c>
      <c r="B9110" t="s">
        <v>31093</v>
      </c>
      <c r="C9110" t="s">
        <v>16058</v>
      </c>
      <c r="D9110" s="134">
        <v>10.82</v>
      </c>
    </row>
    <row r="9111" spans="1:4" x14ac:dyDescent="0.25">
      <c r="A9111">
        <v>40408</v>
      </c>
      <c r="B9111" t="s">
        <v>31094</v>
      </c>
      <c r="C9111" t="s">
        <v>16058</v>
      </c>
      <c r="D9111" s="134">
        <v>7.11</v>
      </c>
    </row>
    <row r="9112" spans="1:4" x14ac:dyDescent="0.25">
      <c r="A9112">
        <v>40409</v>
      </c>
      <c r="B9112" t="s">
        <v>31095</v>
      </c>
      <c r="C9112" t="s">
        <v>16058</v>
      </c>
      <c r="D9112" s="134">
        <v>2.5099999999999998</v>
      </c>
    </row>
    <row r="9113" spans="1:4" x14ac:dyDescent="0.25">
      <c r="A9113">
        <v>39276</v>
      </c>
      <c r="B9113" t="s">
        <v>31096</v>
      </c>
      <c r="C9113" t="s">
        <v>16058</v>
      </c>
      <c r="D9113" s="134">
        <v>6.4</v>
      </c>
    </row>
    <row r="9114" spans="1:4" x14ac:dyDescent="0.25">
      <c r="A9114">
        <v>39277</v>
      </c>
      <c r="B9114" t="s">
        <v>31097</v>
      </c>
      <c r="C9114" t="s">
        <v>16058</v>
      </c>
      <c r="D9114" s="134">
        <v>17.29</v>
      </c>
    </row>
    <row r="9115" spans="1:4" x14ac:dyDescent="0.25">
      <c r="A9115">
        <v>12034</v>
      </c>
      <c r="B9115" t="s">
        <v>31098</v>
      </c>
      <c r="C9115" t="s">
        <v>16058</v>
      </c>
      <c r="D9115" s="134">
        <v>4.9000000000000004</v>
      </c>
    </row>
    <row r="9116" spans="1:4" x14ac:dyDescent="0.25">
      <c r="A9116">
        <v>39879</v>
      </c>
      <c r="B9116" t="s">
        <v>31099</v>
      </c>
      <c r="C9116" t="s">
        <v>16058</v>
      </c>
      <c r="D9116" s="134">
        <v>4.84</v>
      </c>
    </row>
    <row r="9117" spans="1:4" x14ac:dyDescent="0.25">
      <c r="A9117">
        <v>39880</v>
      </c>
      <c r="B9117" t="s">
        <v>31100</v>
      </c>
      <c r="C9117" t="s">
        <v>16058</v>
      </c>
      <c r="D9117" s="134">
        <v>10.71</v>
      </c>
    </row>
    <row r="9118" spans="1:4" x14ac:dyDescent="0.25">
      <c r="A9118">
        <v>39881</v>
      </c>
      <c r="B9118" t="s">
        <v>31101</v>
      </c>
      <c r="C9118" t="s">
        <v>16058</v>
      </c>
      <c r="D9118" s="134">
        <v>17.2</v>
      </c>
    </row>
    <row r="9119" spans="1:4" x14ac:dyDescent="0.25">
      <c r="A9119">
        <v>39882</v>
      </c>
      <c r="B9119" t="s">
        <v>31102</v>
      </c>
      <c r="C9119" t="s">
        <v>16058</v>
      </c>
      <c r="D9119" s="134">
        <v>45.3</v>
      </c>
    </row>
    <row r="9120" spans="1:4" x14ac:dyDescent="0.25">
      <c r="A9120">
        <v>39883</v>
      </c>
      <c r="B9120" t="s">
        <v>31103</v>
      </c>
      <c r="C9120" t="s">
        <v>16058</v>
      </c>
      <c r="D9120" s="134">
        <v>72.33</v>
      </c>
    </row>
    <row r="9121" spans="1:4" x14ac:dyDescent="0.25">
      <c r="A9121">
        <v>39884</v>
      </c>
      <c r="B9121" t="s">
        <v>31104</v>
      </c>
      <c r="C9121" t="s">
        <v>16058</v>
      </c>
      <c r="D9121" s="134">
        <v>107.43</v>
      </c>
    </row>
    <row r="9122" spans="1:4" x14ac:dyDescent="0.25">
      <c r="A9122">
        <v>39885</v>
      </c>
      <c r="B9122" t="s">
        <v>31105</v>
      </c>
      <c r="C9122" t="s">
        <v>16058</v>
      </c>
      <c r="D9122" s="134">
        <v>255.33</v>
      </c>
    </row>
    <row r="9123" spans="1:4" x14ac:dyDescent="0.25">
      <c r="A9123">
        <v>1777</v>
      </c>
      <c r="B9123" t="s">
        <v>31106</v>
      </c>
      <c r="C9123" t="s">
        <v>16058</v>
      </c>
      <c r="D9123" s="134">
        <v>82.64</v>
      </c>
    </row>
    <row r="9124" spans="1:4" x14ac:dyDescent="0.25">
      <c r="A9124">
        <v>1819</v>
      </c>
      <c r="B9124" t="s">
        <v>31107</v>
      </c>
      <c r="C9124" t="s">
        <v>16058</v>
      </c>
      <c r="D9124" s="134">
        <v>60.12</v>
      </c>
    </row>
    <row r="9125" spans="1:4" x14ac:dyDescent="0.25">
      <c r="A9125">
        <v>1775</v>
      </c>
      <c r="B9125" t="s">
        <v>31108</v>
      </c>
      <c r="C9125" t="s">
        <v>16058</v>
      </c>
      <c r="D9125" s="134">
        <v>17.98</v>
      </c>
    </row>
    <row r="9126" spans="1:4" x14ac:dyDescent="0.25">
      <c r="A9126">
        <v>1776</v>
      </c>
      <c r="B9126" t="s">
        <v>31109</v>
      </c>
      <c r="C9126" t="s">
        <v>16058</v>
      </c>
      <c r="D9126" s="134">
        <v>48.92</v>
      </c>
    </row>
    <row r="9127" spans="1:4" x14ac:dyDescent="0.25">
      <c r="A9127">
        <v>1778</v>
      </c>
      <c r="B9127" t="s">
        <v>31110</v>
      </c>
      <c r="C9127" t="s">
        <v>16058</v>
      </c>
      <c r="D9127" s="134">
        <v>200.03</v>
      </c>
    </row>
    <row r="9128" spans="1:4" x14ac:dyDescent="0.25">
      <c r="A9128">
        <v>1818</v>
      </c>
      <c r="B9128" t="s">
        <v>31111</v>
      </c>
      <c r="C9128" t="s">
        <v>16058</v>
      </c>
      <c r="D9128" s="134">
        <v>132.78</v>
      </c>
    </row>
    <row r="9129" spans="1:4" x14ac:dyDescent="0.25">
      <c r="A9129">
        <v>1820</v>
      </c>
      <c r="B9129" t="s">
        <v>31112</v>
      </c>
      <c r="C9129" t="s">
        <v>16058</v>
      </c>
      <c r="D9129" s="134">
        <v>25.96</v>
      </c>
    </row>
    <row r="9130" spans="1:4" x14ac:dyDescent="0.25">
      <c r="A9130">
        <v>1779</v>
      </c>
      <c r="B9130" t="s">
        <v>31113</v>
      </c>
      <c r="C9130" t="s">
        <v>16058</v>
      </c>
      <c r="D9130" s="134">
        <v>290.92</v>
      </c>
    </row>
    <row r="9131" spans="1:4" x14ac:dyDescent="0.25">
      <c r="A9131">
        <v>1780</v>
      </c>
      <c r="B9131" t="s">
        <v>31114</v>
      </c>
      <c r="C9131" t="s">
        <v>16058</v>
      </c>
      <c r="D9131" s="134">
        <v>599.74</v>
      </c>
    </row>
    <row r="9132" spans="1:4" x14ac:dyDescent="0.25">
      <c r="A9132">
        <v>1783</v>
      </c>
      <c r="B9132" t="s">
        <v>31115</v>
      </c>
      <c r="C9132" t="s">
        <v>16058</v>
      </c>
      <c r="D9132" s="134">
        <v>63.41</v>
      </c>
    </row>
    <row r="9133" spans="1:4" x14ac:dyDescent="0.25">
      <c r="A9133">
        <v>1782</v>
      </c>
      <c r="B9133" t="s">
        <v>31116</v>
      </c>
      <c r="C9133" t="s">
        <v>16058</v>
      </c>
      <c r="D9133" s="134">
        <v>50.14</v>
      </c>
    </row>
    <row r="9134" spans="1:4" x14ac:dyDescent="0.25">
      <c r="A9134">
        <v>1817</v>
      </c>
      <c r="B9134" t="s">
        <v>31117</v>
      </c>
      <c r="C9134" t="s">
        <v>16058</v>
      </c>
      <c r="D9134" s="134">
        <v>14.94</v>
      </c>
    </row>
    <row r="9135" spans="1:4" x14ac:dyDescent="0.25">
      <c r="A9135">
        <v>1781</v>
      </c>
      <c r="B9135" t="s">
        <v>31118</v>
      </c>
      <c r="C9135" t="s">
        <v>16058</v>
      </c>
      <c r="D9135" s="134">
        <v>32.67</v>
      </c>
    </row>
    <row r="9136" spans="1:4" x14ac:dyDescent="0.25">
      <c r="A9136">
        <v>1784</v>
      </c>
      <c r="B9136" t="s">
        <v>31119</v>
      </c>
      <c r="C9136" t="s">
        <v>16058</v>
      </c>
      <c r="D9136" s="134">
        <v>179.06</v>
      </c>
    </row>
    <row r="9137" spans="1:4" x14ac:dyDescent="0.25">
      <c r="A9137">
        <v>1810</v>
      </c>
      <c r="B9137" t="s">
        <v>31120</v>
      </c>
      <c r="C9137" t="s">
        <v>16058</v>
      </c>
      <c r="D9137" s="134">
        <v>99.31</v>
      </c>
    </row>
    <row r="9138" spans="1:4" x14ac:dyDescent="0.25">
      <c r="A9138">
        <v>1811</v>
      </c>
      <c r="B9138" t="s">
        <v>31121</v>
      </c>
      <c r="C9138" t="s">
        <v>16058</v>
      </c>
      <c r="D9138" s="134">
        <v>21.48</v>
      </c>
    </row>
    <row r="9139" spans="1:4" x14ac:dyDescent="0.25">
      <c r="A9139">
        <v>1812</v>
      </c>
      <c r="B9139" t="s">
        <v>31122</v>
      </c>
      <c r="C9139" t="s">
        <v>16058</v>
      </c>
      <c r="D9139" s="134">
        <v>250.71</v>
      </c>
    </row>
    <row r="9140" spans="1:4" x14ac:dyDescent="0.25">
      <c r="A9140">
        <v>40386</v>
      </c>
      <c r="B9140" t="s">
        <v>31123</v>
      </c>
      <c r="C9140" t="s">
        <v>16058</v>
      </c>
      <c r="D9140" s="134">
        <v>96.36</v>
      </c>
    </row>
    <row r="9141" spans="1:4" x14ac:dyDescent="0.25">
      <c r="A9141">
        <v>40384</v>
      </c>
      <c r="B9141" t="s">
        <v>31124</v>
      </c>
      <c r="C9141" t="s">
        <v>16058</v>
      </c>
      <c r="D9141" s="134">
        <v>65.97</v>
      </c>
    </row>
    <row r="9142" spans="1:4" x14ac:dyDescent="0.25">
      <c r="A9142">
        <v>40379</v>
      </c>
      <c r="B9142" t="s">
        <v>31125</v>
      </c>
      <c r="C9142" t="s">
        <v>16058</v>
      </c>
      <c r="D9142" s="134">
        <v>22.81</v>
      </c>
    </row>
    <row r="9143" spans="1:4" x14ac:dyDescent="0.25">
      <c r="A9143">
        <v>40423</v>
      </c>
      <c r="B9143" t="s">
        <v>31126</v>
      </c>
      <c r="C9143" t="s">
        <v>16058</v>
      </c>
      <c r="D9143" s="134">
        <v>43.16</v>
      </c>
    </row>
    <row r="9144" spans="1:4" x14ac:dyDescent="0.25">
      <c r="A9144">
        <v>40389</v>
      </c>
      <c r="B9144" t="s">
        <v>31127</v>
      </c>
      <c r="C9144" t="s">
        <v>16058</v>
      </c>
      <c r="D9144" s="134">
        <v>273.72000000000003</v>
      </c>
    </row>
    <row r="9145" spans="1:4" x14ac:dyDescent="0.25">
      <c r="A9145">
        <v>40388</v>
      </c>
      <c r="B9145" t="s">
        <v>31128</v>
      </c>
      <c r="C9145" t="s">
        <v>16058</v>
      </c>
      <c r="D9145" s="134">
        <v>137.01</v>
      </c>
    </row>
    <row r="9146" spans="1:4" x14ac:dyDescent="0.25">
      <c r="A9146">
        <v>40381</v>
      </c>
      <c r="B9146" t="s">
        <v>31129</v>
      </c>
      <c r="C9146" t="s">
        <v>16058</v>
      </c>
      <c r="D9146" s="134">
        <v>30.41</v>
      </c>
    </row>
    <row r="9147" spans="1:4" x14ac:dyDescent="0.25">
      <c r="A9147">
        <v>40391</v>
      </c>
      <c r="B9147" t="s">
        <v>31130</v>
      </c>
      <c r="C9147" t="s">
        <v>16058</v>
      </c>
      <c r="D9147" s="134">
        <v>710.43</v>
      </c>
    </row>
    <row r="9148" spans="1:4" x14ac:dyDescent="0.25">
      <c r="A9148">
        <v>40414</v>
      </c>
      <c r="B9148" t="s">
        <v>31131</v>
      </c>
      <c r="C9148" t="s">
        <v>16058</v>
      </c>
      <c r="D9148" s="134">
        <v>20.76</v>
      </c>
    </row>
    <row r="9149" spans="1:4" x14ac:dyDescent="0.25">
      <c r="A9149">
        <v>40416</v>
      </c>
      <c r="B9149" t="s">
        <v>31132</v>
      </c>
      <c r="C9149" t="s">
        <v>16058</v>
      </c>
      <c r="D9149" s="134">
        <v>28.7</v>
      </c>
    </row>
    <row r="9150" spans="1:4" x14ac:dyDescent="0.25">
      <c r="A9150">
        <v>40418</v>
      </c>
      <c r="B9150" t="s">
        <v>31133</v>
      </c>
      <c r="C9150" t="s">
        <v>16058</v>
      </c>
      <c r="D9150" s="134">
        <v>34.24</v>
      </c>
    </row>
    <row r="9151" spans="1:4" x14ac:dyDescent="0.25">
      <c r="A9151">
        <v>2609</v>
      </c>
      <c r="B9151" t="s">
        <v>31134</v>
      </c>
      <c r="C9151" t="s">
        <v>16058</v>
      </c>
      <c r="D9151" s="134">
        <v>4.66</v>
      </c>
    </row>
    <row r="9152" spans="1:4" x14ac:dyDescent="0.25">
      <c r="A9152">
        <v>2634</v>
      </c>
      <c r="B9152" t="s">
        <v>31135</v>
      </c>
      <c r="C9152" t="s">
        <v>16058</v>
      </c>
      <c r="D9152" s="134">
        <v>6.12</v>
      </c>
    </row>
    <row r="9153" spans="1:4" x14ac:dyDescent="0.25">
      <c r="A9153">
        <v>2611</v>
      </c>
      <c r="B9153" t="s">
        <v>31136</v>
      </c>
      <c r="C9153" t="s">
        <v>16058</v>
      </c>
      <c r="D9153" s="134">
        <v>17.25</v>
      </c>
    </row>
    <row r="9154" spans="1:4" x14ac:dyDescent="0.25">
      <c r="A9154">
        <v>34359</v>
      </c>
      <c r="B9154" t="s">
        <v>31137</v>
      </c>
      <c r="C9154" t="s">
        <v>16058</v>
      </c>
      <c r="D9154" s="134">
        <v>15.26</v>
      </c>
    </row>
    <row r="9155" spans="1:4" x14ac:dyDescent="0.25">
      <c r="A9155">
        <v>1789</v>
      </c>
      <c r="B9155" t="s">
        <v>31138</v>
      </c>
      <c r="C9155" t="s">
        <v>16058</v>
      </c>
      <c r="D9155" s="134">
        <v>79.31</v>
      </c>
    </row>
    <row r="9156" spans="1:4" x14ac:dyDescent="0.25">
      <c r="A9156">
        <v>1788</v>
      </c>
      <c r="B9156" t="s">
        <v>31139</v>
      </c>
      <c r="C9156" t="s">
        <v>16058</v>
      </c>
      <c r="D9156" s="134">
        <v>63.58</v>
      </c>
    </row>
    <row r="9157" spans="1:4" x14ac:dyDescent="0.25">
      <c r="A9157">
        <v>1786</v>
      </c>
      <c r="B9157" t="s">
        <v>31140</v>
      </c>
      <c r="C9157" t="s">
        <v>16058</v>
      </c>
      <c r="D9157" s="134">
        <v>15.78</v>
      </c>
    </row>
    <row r="9158" spans="1:4" x14ac:dyDescent="0.25">
      <c r="A9158">
        <v>1787</v>
      </c>
      <c r="B9158" t="s">
        <v>31141</v>
      </c>
      <c r="C9158" t="s">
        <v>16058</v>
      </c>
      <c r="D9158" s="134">
        <v>37.799999999999997</v>
      </c>
    </row>
    <row r="9159" spans="1:4" x14ac:dyDescent="0.25">
      <c r="A9159">
        <v>1791</v>
      </c>
      <c r="B9159" t="s">
        <v>31142</v>
      </c>
      <c r="C9159" t="s">
        <v>16058</v>
      </c>
      <c r="D9159" s="134">
        <v>229.22</v>
      </c>
    </row>
    <row r="9160" spans="1:4" x14ac:dyDescent="0.25">
      <c r="A9160">
        <v>1790</v>
      </c>
      <c r="B9160" t="s">
        <v>31143</v>
      </c>
      <c r="C9160" t="s">
        <v>16058</v>
      </c>
      <c r="D9160" s="134">
        <v>132.09</v>
      </c>
    </row>
    <row r="9161" spans="1:4" x14ac:dyDescent="0.25">
      <c r="A9161">
        <v>1813</v>
      </c>
      <c r="B9161" t="s">
        <v>31144</v>
      </c>
      <c r="C9161" t="s">
        <v>16058</v>
      </c>
      <c r="D9161" s="134">
        <v>25.05</v>
      </c>
    </row>
    <row r="9162" spans="1:4" x14ac:dyDescent="0.25">
      <c r="A9162">
        <v>1792</v>
      </c>
      <c r="B9162" t="s">
        <v>31145</v>
      </c>
      <c r="C9162" t="s">
        <v>16058</v>
      </c>
      <c r="D9162" s="134">
        <v>309.42</v>
      </c>
    </row>
    <row r="9163" spans="1:4" x14ac:dyDescent="0.25">
      <c r="A9163">
        <v>1793</v>
      </c>
      <c r="B9163" t="s">
        <v>31146</v>
      </c>
      <c r="C9163" t="s">
        <v>16058</v>
      </c>
      <c r="D9163" s="134">
        <v>625.23</v>
      </c>
    </row>
    <row r="9164" spans="1:4" x14ac:dyDescent="0.25">
      <c r="A9164">
        <v>1809</v>
      </c>
      <c r="B9164" t="s">
        <v>31147</v>
      </c>
      <c r="C9164" t="s">
        <v>16058</v>
      </c>
      <c r="D9164" s="134">
        <v>74.36</v>
      </c>
    </row>
    <row r="9165" spans="1:4" x14ac:dyDescent="0.25">
      <c r="A9165">
        <v>1814</v>
      </c>
      <c r="B9165" t="s">
        <v>31148</v>
      </c>
      <c r="C9165" t="s">
        <v>16058</v>
      </c>
      <c r="D9165" s="134">
        <v>61.09</v>
      </c>
    </row>
    <row r="9166" spans="1:4" x14ac:dyDescent="0.25">
      <c r="A9166">
        <v>1803</v>
      </c>
      <c r="B9166" t="s">
        <v>31149</v>
      </c>
      <c r="C9166" t="s">
        <v>16058</v>
      </c>
      <c r="D9166" s="134">
        <v>15.44</v>
      </c>
    </row>
    <row r="9167" spans="1:4" x14ac:dyDescent="0.25">
      <c r="A9167">
        <v>1805</v>
      </c>
      <c r="B9167" t="s">
        <v>31150</v>
      </c>
      <c r="C9167" t="s">
        <v>16058</v>
      </c>
      <c r="D9167" s="134">
        <v>35.450000000000003</v>
      </c>
    </row>
    <row r="9168" spans="1:4" x14ac:dyDescent="0.25">
      <c r="A9168">
        <v>1821</v>
      </c>
      <c r="B9168" t="s">
        <v>31151</v>
      </c>
      <c r="C9168" t="s">
        <v>16058</v>
      </c>
      <c r="D9168" s="134">
        <v>209.43</v>
      </c>
    </row>
    <row r="9169" spans="1:4" x14ac:dyDescent="0.25">
      <c r="A9169">
        <v>1806</v>
      </c>
      <c r="B9169" t="s">
        <v>31152</v>
      </c>
      <c r="C9169" t="s">
        <v>16058</v>
      </c>
      <c r="D9169" s="134">
        <v>124.65</v>
      </c>
    </row>
    <row r="9170" spans="1:4" x14ac:dyDescent="0.25">
      <c r="A9170">
        <v>1804</v>
      </c>
      <c r="B9170" t="s">
        <v>31153</v>
      </c>
      <c r="C9170" t="s">
        <v>16058</v>
      </c>
      <c r="D9170" s="134">
        <v>21.97</v>
      </c>
    </row>
    <row r="9171" spans="1:4" x14ac:dyDescent="0.25">
      <c r="A9171">
        <v>1807</v>
      </c>
      <c r="B9171" t="s">
        <v>31154</v>
      </c>
      <c r="C9171" t="s">
        <v>16058</v>
      </c>
      <c r="D9171" s="134">
        <v>299.52</v>
      </c>
    </row>
    <row r="9172" spans="1:4" x14ac:dyDescent="0.25">
      <c r="A9172">
        <v>1808</v>
      </c>
      <c r="B9172" t="s">
        <v>31155</v>
      </c>
      <c r="C9172" t="s">
        <v>16058</v>
      </c>
      <c r="D9172" s="134">
        <v>600.48</v>
      </c>
    </row>
    <row r="9173" spans="1:4" x14ac:dyDescent="0.25">
      <c r="A9173">
        <v>1797</v>
      </c>
      <c r="B9173" t="s">
        <v>31156</v>
      </c>
      <c r="C9173" t="s">
        <v>16058</v>
      </c>
      <c r="D9173" s="134">
        <v>90.06</v>
      </c>
    </row>
    <row r="9174" spans="1:4" x14ac:dyDescent="0.25">
      <c r="A9174">
        <v>1796</v>
      </c>
      <c r="B9174" t="s">
        <v>31157</v>
      </c>
      <c r="C9174" t="s">
        <v>16058</v>
      </c>
      <c r="D9174" s="134">
        <v>69.08</v>
      </c>
    </row>
    <row r="9175" spans="1:4" x14ac:dyDescent="0.25">
      <c r="A9175">
        <v>1794</v>
      </c>
      <c r="B9175" t="s">
        <v>31158</v>
      </c>
      <c r="C9175" t="s">
        <v>16058</v>
      </c>
      <c r="D9175" s="134">
        <v>16.489999999999998</v>
      </c>
    </row>
    <row r="9176" spans="1:4" x14ac:dyDescent="0.25">
      <c r="A9176">
        <v>1816</v>
      </c>
      <c r="B9176" t="s">
        <v>31159</v>
      </c>
      <c r="C9176" t="s">
        <v>16058</v>
      </c>
      <c r="D9176" s="134">
        <v>37.18</v>
      </c>
    </row>
    <row r="9177" spans="1:4" x14ac:dyDescent="0.25">
      <c r="A9177">
        <v>1815</v>
      </c>
      <c r="B9177" t="s">
        <v>31160</v>
      </c>
      <c r="C9177" t="s">
        <v>16058</v>
      </c>
      <c r="D9177" s="134">
        <v>285.55</v>
      </c>
    </row>
    <row r="9178" spans="1:4" x14ac:dyDescent="0.25">
      <c r="A9178">
        <v>1798</v>
      </c>
      <c r="B9178" t="s">
        <v>31161</v>
      </c>
      <c r="C9178" t="s">
        <v>16058</v>
      </c>
      <c r="D9178" s="134">
        <v>127.77</v>
      </c>
    </row>
    <row r="9179" spans="1:4" x14ac:dyDescent="0.25">
      <c r="A9179">
        <v>1795</v>
      </c>
      <c r="B9179" t="s">
        <v>31162</v>
      </c>
      <c r="C9179" t="s">
        <v>16058</v>
      </c>
      <c r="D9179" s="134">
        <v>22.84</v>
      </c>
    </row>
    <row r="9180" spans="1:4" x14ac:dyDescent="0.25">
      <c r="A9180">
        <v>1799</v>
      </c>
      <c r="B9180" t="s">
        <v>31163</v>
      </c>
      <c r="C9180" t="s">
        <v>16058</v>
      </c>
      <c r="D9180" s="134">
        <v>371.91</v>
      </c>
    </row>
    <row r="9181" spans="1:4" x14ac:dyDescent="0.25">
      <c r="A9181">
        <v>1800</v>
      </c>
      <c r="B9181" t="s">
        <v>31164</v>
      </c>
      <c r="C9181" t="s">
        <v>16058</v>
      </c>
      <c r="D9181" s="134">
        <v>710.03</v>
      </c>
    </row>
    <row r="9182" spans="1:4" x14ac:dyDescent="0.25">
      <c r="A9182">
        <v>1802</v>
      </c>
      <c r="B9182" t="s">
        <v>31165</v>
      </c>
      <c r="C9182" t="s">
        <v>16058</v>
      </c>
      <c r="D9182" s="135">
        <v>1776.08</v>
      </c>
    </row>
    <row r="9183" spans="1:4" x14ac:dyDescent="0.25">
      <c r="A9183">
        <v>40385</v>
      </c>
      <c r="B9183" t="s">
        <v>31166</v>
      </c>
      <c r="C9183" t="s">
        <v>16058</v>
      </c>
      <c r="D9183" s="134">
        <v>96.36</v>
      </c>
    </row>
    <row r="9184" spans="1:4" x14ac:dyDescent="0.25">
      <c r="A9184">
        <v>40383</v>
      </c>
      <c r="B9184" t="s">
        <v>31167</v>
      </c>
      <c r="C9184" t="s">
        <v>16058</v>
      </c>
      <c r="D9184" s="134">
        <v>65.97</v>
      </c>
    </row>
    <row r="9185" spans="1:4" x14ac:dyDescent="0.25">
      <c r="A9185">
        <v>40378</v>
      </c>
      <c r="B9185" t="s">
        <v>31168</v>
      </c>
      <c r="C9185" t="s">
        <v>16058</v>
      </c>
      <c r="D9185" s="134">
        <v>22.81</v>
      </c>
    </row>
    <row r="9186" spans="1:4" x14ac:dyDescent="0.25">
      <c r="A9186">
        <v>40382</v>
      </c>
      <c r="B9186" t="s">
        <v>31169</v>
      </c>
      <c r="C9186" t="s">
        <v>16058</v>
      </c>
      <c r="D9186" s="134">
        <v>43.16</v>
      </c>
    </row>
    <row r="9187" spans="1:4" x14ac:dyDescent="0.25">
      <c r="A9187">
        <v>40422</v>
      </c>
      <c r="B9187" t="s">
        <v>31170</v>
      </c>
      <c r="C9187" t="s">
        <v>16058</v>
      </c>
      <c r="D9187" s="134">
        <v>294.04000000000002</v>
      </c>
    </row>
    <row r="9188" spans="1:4" x14ac:dyDescent="0.25">
      <c r="A9188">
        <v>40387</v>
      </c>
      <c r="B9188" t="s">
        <v>31171</v>
      </c>
      <c r="C9188" t="s">
        <v>16058</v>
      </c>
      <c r="D9188" s="134">
        <v>149.71</v>
      </c>
    </row>
    <row r="9189" spans="1:4" x14ac:dyDescent="0.25">
      <c r="A9189">
        <v>40380</v>
      </c>
      <c r="B9189" t="s">
        <v>31172</v>
      </c>
      <c r="C9189" t="s">
        <v>16058</v>
      </c>
      <c r="D9189" s="134">
        <v>30.41</v>
      </c>
    </row>
    <row r="9190" spans="1:4" x14ac:dyDescent="0.25">
      <c r="A9190">
        <v>40390</v>
      </c>
      <c r="B9190" t="s">
        <v>31173</v>
      </c>
      <c r="C9190" t="s">
        <v>16058</v>
      </c>
      <c r="D9190" s="134">
        <v>619.27</v>
      </c>
    </row>
    <row r="9191" spans="1:4" x14ac:dyDescent="0.25">
      <c r="A9191">
        <v>40413</v>
      </c>
      <c r="B9191" t="s">
        <v>31174</v>
      </c>
      <c r="C9191" t="s">
        <v>16058</v>
      </c>
      <c r="D9191" s="134">
        <v>22.56</v>
      </c>
    </row>
    <row r="9192" spans="1:4" x14ac:dyDescent="0.25">
      <c r="A9192">
        <v>40415</v>
      </c>
      <c r="B9192" t="s">
        <v>31175</v>
      </c>
      <c r="C9192" t="s">
        <v>16058</v>
      </c>
      <c r="D9192" s="134">
        <v>32.14</v>
      </c>
    </row>
    <row r="9193" spans="1:4" x14ac:dyDescent="0.25">
      <c r="A9193">
        <v>40417</v>
      </c>
      <c r="B9193" t="s">
        <v>31176</v>
      </c>
      <c r="C9193" t="s">
        <v>16058</v>
      </c>
      <c r="D9193" s="134">
        <v>37.92</v>
      </c>
    </row>
    <row r="9194" spans="1:4" x14ac:dyDescent="0.25">
      <c r="A9194">
        <v>39271</v>
      </c>
      <c r="B9194" t="s">
        <v>31177</v>
      </c>
      <c r="C9194" t="s">
        <v>16058</v>
      </c>
      <c r="D9194" s="134">
        <v>2.1800000000000002</v>
      </c>
    </row>
    <row r="9195" spans="1:4" x14ac:dyDescent="0.25">
      <c r="A9195">
        <v>39273</v>
      </c>
      <c r="B9195" t="s">
        <v>31178</v>
      </c>
      <c r="C9195" t="s">
        <v>16058</v>
      </c>
      <c r="D9195" s="134">
        <v>3.7</v>
      </c>
    </row>
    <row r="9196" spans="1:4" x14ac:dyDescent="0.25">
      <c r="A9196">
        <v>39272</v>
      </c>
      <c r="B9196" t="s">
        <v>31179</v>
      </c>
      <c r="C9196" t="s">
        <v>16058</v>
      </c>
      <c r="D9196" s="134">
        <v>2.68</v>
      </c>
    </row>
    <row r="9197" spans="1:4" x14ac:dyDescent="0.25">
      <c r="A9197">
        <v>1875</v>
      </c>
      <c r="B9197" t="s">
        <v>31180</v>
      </c>
      <c r="C9197" t="s">
        <v>16058</v>
      </c>
      <c r="D9197" s="134">
        <v>5.91</v>
      </c>
    </row>
    <row r="9198" spans="1:4" x14ac:dyDescent="0.25">
      <c r="A9198">
        <v>1874</v>
      </c>
      <c r="B9198" t="s">
        <v>31181</v>
      </c>
      <c r="C9198" t="s">
        <v>16058</v>
      </c>
      <c r="D9198" s="134">
        <v>4.88</v>
      </c>
    </row>
    <row r="9199" spans="1:4" x14ac:dyDescent="0.25">
      <c r="A9199">
        <v>1870</v>
      </c>
      <c r="B9199" t="s">
        <v>31182</v>
      </c>
      <c r="C9199" t="s">
        <v>16058</v>
      </c>
      <c r="D9199" s="134">
        <v>2.82</v>
      </c>
    </row>
    <row r="9200" spans="1:4" x14ac:dyDescent="0.25">
      <c r="A9200">
        <v>1884</v>
      </c>
      <c r="B9200" t="s">
        <v>31183</v>
      </c>
      <c r="C9200" t="s">
        <v>16058</v>
      </c>
      <c r="D9200" s="134">
        <v>4.33</v>
      </c>
    </row>
    <row r="9201" spans="1:4" x14ac:dyDescent="0.25">
      <c r="A9201">
        <v>1887</v>
      </c>
      <c r="B9201" t="s">
        <v>31184</v>
      </c>
      <c r="C9201" t="s">
        <v>16058</v>
      </c>
      <c r="D9201" s="134">
        <v>24.52</v>
      </c>
    </row>
    <row r="9202" spans="1:4" x14ac:dyDescent="0.25">
      <c r="A9202">
        <v>1876</v>
      </c>
      <c r="B9202" t="s">
        <v>31185</v>
      </c>
      <c r="C9202" t="s">
        <v>16058</v>
      </c>
      <c r="D9202" s="134">
        <v>9.61</v>
      </c>
    </row>
    <row r="9203" spans="1:4" x14ac:dyDescent="0.25">
      <c r="A9203">
        <v>1879</v>
      </c>
      <c r="B9203" t="s">
        <v>31186</v>
      </c>
      <c r="C9203" t="s">
        <v>16058</v>
      </c>
      <c r="D9203" s="134">
        <v>2.86</v>
      </c>
    </row>
    <row r="9204" spans="1:4" x14ac:dyDescent="0.25">
      <c r="A9204">
        <v>1877</v>
      </c>
      <c r="B9204" t="s">
        <v>31187</v>
      </c>
      <c r="C9204" t="s">
        <v>16058</v>
      </c>
      <c r="D9204" s="134">
        <v>24.55</v>
      </c>
    </row>
    <row r="9205" spans="1:4" x14ac:dyDescent="0.25">
      <c r="A9205">
        <v>1878</v>
      </c>
      <c r="B9205" t="s">
        <v>31188</v>
      </c>
      <c r="C9205" t="s">
        <v>16058</v>
      </c>
      <c r="D9205" s="134">
        <v>49.32</v>
      </c>
    </row>
    <row r="9206" spans="1:4" x14ac:dyDescent="0.25">
      <c r="A9206">
        <v>2621</v>
      </c>
      <c r="B9206" t="s">
        <v>31189</v>
      </c>
      <c r="C9206" t="s">
        <v>16058</v>
      </c>
      <c r="D9206" s="134">
        <v>147.6</v>
      </c>
    </row>
    <row r="9207" spans="1:4" x14ac:dyDescent="0.25">
      <c r="A9207">
        <v>2616</v>
      </c>
      <c r="B9207" t="s">
        <v>31190</v>
      </c>
      <c r="C9207" t="s">
        <v>16058</v>
      </c>
      <c r="D9207" s="134">
        <v>4.17</v>
      </c>
    </row>
    <row r="9208" spans="1:4" x14ac:dyDescent="0.25">
      <c r="A9208">
        <v>2633</v>
      </c>
      <c r="B9208" t="s">
        <v>31191</v>
      </c>
      <c r="C9208" t="s">
        <v>16058</v>
      </c>
      <c r="D9208" s="134">
        <v>4.72</v>
      </c>
    </row>
    <row r="9209" spans="1:4" x14ac:dyDescent="0.25">
      <c r="A9209">
        <v>2617</v>
      </c>
      <c r="B9209" t="s">
        <v>31192</v>
      </c>
      <c r="C9209" t="s">
        <v>16058</v>
      </c>
      <c r="D9209" s="134">
        <v>6.42</v>
      </c>
    </row>
    <row r="9210" spans="1:4" x14ac:dyDescent="0.25">
      <c r="A9210">
        <v>2618</v>
      </c>
      <c r="B9210" t="s">
        <v>31193</v>
      </c>
      <c r="C9210" t="s">
        <v>16058</v>
      </c>
      <c r="D9210" s="134">
        <v>14.62</v>
      </c>
    </row>
    <row r="9211" spans="1:4" x14ac:dyDescent="0.25">
      <c r="A9211">
        <v>2632</v>
      </c>
      <c r="B9211" t="s">
        <v>31194</v>
      </c>
      <c r="C9211" t="s">
        <v>16058</v>
      </c>
      <c r="D9211" s="134">
        <v>17.829999999999998</v>
      </c>
    </row>
    <row r="9212" spans="1:4" x14ac:dyDescent="0.25">
      <c r="A9212">
        <v>2631</v>
      </c>
      <c r="B9212" t="s">
        <v>31195</v>
      </c>
      <c r="C9212" t="s">
        <v>16058</v>
      </c>
      <c r="D9212" s="134">
        <v>26.18</v>
      </c>
    </row>
    <row r="9213" spans="1:4" x14ac:dyDescent="0.25">
      <c r="A9213">
        <v>2619</v>
      </c>
      <c r="B9213" t="s">
        <v>31196</v>
      </c>
      <c r="C9213" t="s">
        <v>16058</v>
      </c>
      <c r="D9213" s="134">
        <v>66.290000000000006</v>
      </c>
    </row>
    <row r="9214" spans="1:4" x14ac:dyDescent="0.25">
      <c r="A9214">
        <v>2620</v>
      </c>
      <c r="B9214" t="s">
        <v>31197</v>
      </c>
      <c r="C9214" t="s">
        <v>16058</v>
      </c>
      <c r="D9214" s="134">
        <v>87.03</v>
      </c>
    </row>
    <row r="9215" spans="1:4" x14ac:dyDescent="0.25">
      <c r="A9215">
        <v>44472</v>
      </c>
      <c r="B9215" t="s">
        <v>31198</v>
      </c>
      <c r="C9215" t="s">
        <v>16058</v>
      </c>
      <c r="D9215" s="134">
        <v>48.63</v>
      </c>
    </row>
    <row r="9216" spans="1:4" x14ac:dyDescent="0.25">
      <c r="A9216">
        <v>38369</v>
      </c>
      <c r="B9216" t="s">
        <v>31199</v>
      </c>
      <c r="C9216" t="s">
        <v>16058</v>
      </c>
      <c r="D9216" s="134">
        <v>21.76</v>
      </c>
    </row>
    <row r="9217" spans="1:4" x14ac:dyDescent="0.25">
      <c r="A9217">
        <v>38370</v>
      </c>
      <c r="B9217" t="s">
        <v>31200</v>
      </c>
      <c r="C9217" t="s">
        <v>16058</v>
      </c>
      <c r="D9217" s="134">
        <v>21.76</v>
      </c>
    </row>
    <row r="9218" spans="1:4" x14ac:dyDescent="0.25">
      <c r="A9218">
        <v>38372</v>
      </c>
      <c r="B9218" t="s">
        <v>31201</v>
      </c>
      <c r="C9218" t="s">
        <v>16058</v>
      </c>
      <c r="D9218" s="134">
        <v>20.98</v>
      </c>
    </row>
    <row r="9219" spans="1:4" x14ac:dyDescent="0.25">
      <c r="A9219">
        <v>2357</v>
      </c>
      <c r="B9219" t="s">
        <v>31202</v>
      </c>
      <c r="C9219" t="s">
        <v>1413</v>
      </c>
      <c r="D9219" s="134">
        <v>32.56</v>
      </c>
    </row>
    <row r="9220" spans="1:4" x14ac:dyDescent="0.25">
      <c r="A9220">
        <v>40806</v>
      </c>
      <c r="B9220" t="s">
        <v>31203</v>
      </c>
      <c r="C9220" t="s">
        <v>3486</v>
      </c>
      <c r="D9220" s="135">
        <v>5756.52</v>
      </c>
    </row>
    <row r="9221" spans="1:4" x14ac:dyDescent="0.25">
      <c r="A9221">
        <v>2355</v>
      </c>
      <c r="B9221" t="s">
        <v>31204</v>
      </c>
      <c r="C9221" t="s">
        <v>1413</v>
      </c>
      <c r="D9221" s="134">
        <v>25.88</v>
      </c>
    </row>
    <row r="9222" spans="1:4" x14ac:dyDescent="0.25">
      <c r="A9222">
        <v>40805</v>
      </c>
      <c r="B9222" t="s">
        <v>31205</v>
      </c>
      <c r="C9222" t="s">
        <v>3486</v>
      </c>
      <c r="D9222" s="135">
        <v>4575.5600000000004</v>
      </c>
    </row>
    <row r="9223" spans="1:4" x14ac:dyDescent="0.25">
      <c r="A9223">
        <v>2358</v>
      </c>
      <c r="B9223" t="s">
        <v>31206</v>
      </c>
      <c r="C9223" t="s">
        <v>1413</v>
      </c>
      <c r="D9223" s="134">
        <v>41.19</v>
      </c>
    </row>
    <row r="9224" spans="1:4" x14ac:dyDescent="0.25">
      <c r="A9224">
        <v>40807</v>
      </c>
      <c r="B9224" t="s">
        <v>31207</v>
      </c>
      <c r="C9224" t="s">
        <v>3486</v>
      </c>
      <c r="D9224" s="135">
        <v>7281.59</v>
      </c>
    </row>
    <row r="9225" spans="1:4" x14ac:dyDescent="0.25">
      <c r="A9225">
        <v>2359</v>
      </c>
      <c r="B9225" t="s">
        <v>31208</v>
      </c>
      <c r="C9225" t="s">
        <v>1413</v>
      </c>
      <c r="D9225" s="134">
        <v>29.01</v>
      </c>
    </row>
    <row r="9226" spans="1:4" x14ac:dyDescent="0.25">
      <c r="A9226">
        <v>40808</v>
      </c>
      <c r="B9226" t="s">
        <v>31209</v>
      </c>
      <c r="C9226" t="s">
        <v>3486</v>
      </c>
      <c r="D9226" s="135">
        <v>5128.63</v>
      </c>
    </row>
    <row r="9227" spans="1:4" x14ac:dyDescent="0.25">
      <c r="A9227">
        <v>44330</v>
      </c>
      <c r="B9227" t="s">
        <v>31210</v>
      </c>
      <c r="C9227" t="s">
        <v>1418</v>
      </c>
      <c r="D9227" s="134">
        <v>12.72</v>
      </c>
    </row>
    <row r="9228" spans="1:4" x14ac:dyDescent="0.25">
      <c r="A9228">
        <v>43144</v>
      </c>
      <c r="B9228" t="s">
        <v>31211</v>
      </c>
      <c r="C9228" t="s">
        <v>1417</v>
      </c>
      <c r="D9228" s="134">
        <v>35.85</v>
      </c>
    </row>
    <row r="9229" spans="1:4" x14ac:dyDescent="0.25">
      <c r="A9229">
        <v>39397</v>
      </c>
      <c r="B9229" t="s">
        <v>31212</v>
      </c>
      <c r="C9229" t="s">
        <v>1418</v>
      </c>
      <c r="D9229" s="134">
        <v>16.34</v>
      </c>
    </row>
    <row r="9230" spans="1:4" x14ac:dyDescent="0.25">
      <c r="A9230">
        <v>2692</v>
      </c>
      <c r="B9230" t="s">
        <v>31213</v>
      </c>
      <c r="C9230" t="s">
        <v>1418</v>
      </c>
      <c r="D9230" s="134">
        <v>6.59</v>
      </c>
    </row>
    <row r="9231" spans="1:4" x14ac:dyDescent="0.25">
      <c r="A9231">
        <v>44329</v>
      </c>
      <c r="B9231" t="s">
        <v>31214</v>
      </c>
      <c r="C9231" t="s">
        <v>1418</v>
      </c>
      <c r="D9231" s="134">
        <v>16.670000000000002</v>
      </c>
    </row>
    <row r="9232" spans="1:4" x14ac:dyDescent="0.25">
      <c r="A9232">
        <v>5318</v>
      </c>
      <c r="B9232" t="s">
        <v>31215</v>
      </c>
      <c r="C9232" t="s">
        <v>1418</v>
      </c>
      <c r="D9232" s="134">
        <v>26.95</v>
      </c>
    </row>
    <row r="9233" spans="1:4" x14ac:dyDescent="0.25">
      <c r="A9233">
        <v>5330</v>
      </c>
      <c r="B9233" t="s">
        <v>31216</v>
      </c>
      <c r="C9233" t="s">
        <v>1418</v>
      </c>
      <c r="D9233" s="134">
        <v>61.43</v>
      </c>
    </row>
    <row r="9234" spans="1:4" x14ac:dyDescent="0.25">
      <c r="A9234">
        <v>44532</v>
      </c>
      <c r="B9234" t="s">
        <v>31217</v>
      </c>
      <c r="C9234" t="s">
        <v>16058</v>
      </c>
      <c r="D9234" s="134">
        <v>37.130000000000003</v>
      </c>
    </row>
    <row r="9235" spans="1:4" x14ac:dyDescent="0.25">
      <c r="A9235">
        <v>44531</v>
      </c>
      <c r="B9235" t="s">
        <v>31218</v>
      </c>
      <c r="C9235" t="s">
        <v>16058</v>
      </c>
      <c r="D9235" s="134">
        <v>118.02</v>
      </c>
    </row>
    <row r="9236" spans="1:4" x14ac:dyDescent="0.25">
      <c r="A9236">
        <v>38140</v>
      </c>
      <c r="B9236" t="s">
        <v>31219</v>
      </c>
      <c r="C9236" t="s">
        <v>16058</v>
      </c>
      <c r="D9236" s="134">
        <v>28.62</v>
      </c>
    </row>
    <row r="9237" spans="1:4" x14ac:dyDescent="0.25">
      <c r="A9237">
        <v>13887</v>
      </c>
      <c r="B9237" t="s">
        <v>31220</v>
      </c>
      <c r="C9237" t="s">
        <v>16058</v>
      </c>
      <c r="D9237" s="134">
        <v>677.6</v>
      </c>
    </row>
    <row r="9238" spans="1:4" x14ac:dyDescent="0.25">
      <c r="A9238">
        <v>44495</v>
      </c>
      <c r="B9238" t="s">
        <v>31221</v>
      </c>
      <c r="C9238" t="s">
        <v>16058</v>
      </c>
      <c r="D9238" s="134">
        <v>30.16</v>
      </c>
    </row>
    <row r="9239" spans="1:4" x14ac:dyDescent="0.25">
      <c r="A9239">
        <v>44533</v>
      </c>
      <c r="B9239" t="s">
        <v>31222</v>
      </c>
      <c r="C9239" t="s">
        <v>16058</v>
      </c>
      <c r="D9239" s="134">
        <v>28.48</v>
      </c>
    </row>
    <row r="9240" spans="1:4" x14ac:dyDescent="0.25">
      <c r="A9240">
        <v>44534</v>
      </c>
      <c r="B9240" t="s">
        <v>31223</v>
      </c>
      <c r="C9240" t="s">
        <v>16058</v>
      </c>
      <c r="D9240" s="134">
        <v>7.42</v>
      </c>
    </row>
    <row r="9241" spans="1:4" x14ac:dyDescent="0.25">
      <c r="A9241">
        <v>34544</v>
      </c>
      <c r="B9241" t="s">
        <v>31224</v>
      </c>
      <c r="C9241" t="s">
        <v>16058</v>
      </c>
      <c r="D9241" s="135">
        <v>2300.35</v>
      </c>
    </row>
    <row r="9242" spans="1:4" x14ac:dyDescent="0.25">
      <c r="A9242">
        <v>34729</v>
      </c>
      <c r="B9242" t="s">
        <v>31225</v>
      </c>
      <c r="C9242" t="s">
        <v>16058</v>
      </c>
      <c r="D9242" s="135">
        <v>1809.58</v>
      </c>
    </row>
    <row r="9243" spans="1:4" x14ac:dyDescent="0.25">
      <c r="A9243">
        <v>34734</v>
      </c>
      <c r="B9243" t="s">
        <v>31226</v>
      </c>
      <c r="C9243" t="s">
        <v>16058</v>
      </c>
      <c r="D9243" s="135">
        <v>2801.81</v>
      </c>
    </row>
    <row r="9244" spans="1:4" x14ac:dyDescent="0.25">
      <c r="A9244">
        <v>34738</v>
      </c>
      <c r="B9244" t="s">
        <v>31227</v>
      </c>
      <c r="C9244" t="s">
        <v>16058</v>
      </c>
      <c r="D9244" s="135">
        <v>6545.91</v>
      </c>
    </row>
    <row r="9245" spans="1:4" x14ac:dyDescent="0.25">
      <c r="A9245">
        <v>34623</v>
      </c>
      <c r="B9245" t="s">
        <v>31228</v>
      </c>
      <c r="C9245" t="s">
        <v>16058</v>
      </c>
      <c r="D9245" s="134">
        <v>78.44</v>
      </c>
    </row>
    <row r="9246" spans="1:4" x14ac:dyDescent="0.25">
      <c r="A9246">
        <v>34616</v>
      </c>
      <c r="B9246" t="s">
        <v>31229</v>
      </c>
      <c r="C9246" t="s">
        <v>16058</v>
      </c>
      <c r="D9246" s="134">
        <v>79.66</v>
      </c>
    </row>
    <row r="9247" spans="1:4" x14ac:dyDescent="0.25">
      <c r="A9247">
        <v>34628</v>
      </c>
      <c r="B9247" t="s">
        <v>31230</v>
      </c>
      <c r="C9247" t="s">
        <v>16058</v>
      </c>
      <c r="D9247" s="134">
        <v>112.36</v>
      </c>
    </row>
    <row r="9248" spans="1:4" x14ac:dyDescent="0.25">
      <c r="A9248">
        <v>34686</v>
      </c>
      <c r="B9248" t="s">
        <v>31231</v>
      </c>
      <c r="C9248" t="s">
        <v>16058</v>
      </c>
      <c r="D9248" s="134">
        <v>20.61</v>
      </c>
    </row>
    <row r="9249" spans="1:4" x14ac:dyDescent="0.25">
      <c r="A9249">
        <v>34653</v>
      </c>
      <c r="B9249" t="s">
        <v>31232</v>
      </c>
      <c r="C9249" t="s">
        <v>16058</v>
      </c>
      <c r="D9249" s="134">
        <v>13.9</v>
      </c>
    </row>
    <row r="9250" spans="1:4" x14ac:dyDescent="0.25">
      <c r="A9250">
        <v>34688</v>
      </c>
      <c r="B9250" t="s">
        <v>31233</v>
      </c>
      <c r="C9250" t="s">
        <v>16058</v>
      </c>
      <c r="D9250" s="134">
        <v>25.19</v>
      </c>
    </row>
    <row r="9251" spans="1:4" x14ac:dyDescent="0.25">
      <c r="A9251">
        <v>34709</v>
      </c>
      <c r="B9251" t="s">
        <v>31234</v>
      </c>
      <c r="C9251" t="s">
        <v>16058</v>
      </c>
      <c r="D9251" s="134">
        <v>97.6</v>
      </c>
    </row>
    <row r="9252" spans="1:4" x14ac:dyDescent="0.25">
      <c r="A9252">
        <v>34714</v>
      </c>
      <c r="B9252" t="s">
        <v>31235</v>
      </c>
      <c r="C9252" t="s">
        <v>16058</v>
      </c>
      <c r="D9252" s="134">
        <v>116.58</v>
      </c>
    </row>
    <row r="9253" spans="1:4" x14ac:dyDescent="0.25">
      <c r="A9253">
        <v>2391</v>
      </c>
      <c r="B9253" t="s">
        <v>31236</v>
      </c>
      <c r="C9253" t="s">
        <v>16058</v>
      </c>
      <c r="D9253" s="134">
        <v>532.4</v>
      </c>
    </row>
    <row r="9254" spans="1:4" x14ac:dyDescent="0.25">
      <c r="A9254">
        <v>2374</v>
      </c>
      <c r="B9254" t="s">
        <v>31237</v>
      </c>
      <c r="C9254" t="s">
        <v>16058</v>
      </c>
      <c r="D9254" s="134">
        <v>603.99</v>
      </c>
    </row>
    <row r="9255" spans="1:4" x14ac:dyDescent="0.25">
      <c r="A9255">
        <v>2377</v>
      </c>
      <c r="B9255" t="s">
        <v>31238</v>
      </c>
      <c r="C9255" t="s">
        <v>16058</v>
      </c>
      <c r="D9255" s="134">
        <v>847.64</v>
      </c>
    </row>
    <row r="9256" spans="1:4" x14ac:dyDescent="0.25">
      <c r="A9256">
        <v>2393</v>
      </c>
      <c r="B9256" t="s">
        <v>31239</v>
      </c>
      <c r="C9256" t="s">
        <v>16058</v>
      </c>
      <c r="D9256" s="135">
        <v>1419.48</v>
      </c>
    </row>
    <row r="9257" spans="1:4" x14ac:dyDescent="0.25">
      <c r="A9257">
        <v>34705</v>
      </c>
      <c r="B9257" t="s">
        <v>31240</v>
      </c>
      <c r="C9257" t="s">
        <v>16058</v>
      </c>
      <c r="D9257" s="135">
        <v>1241.54</v>
      </c>
    </row>
    <row r="9258" spans="1:4" x14ac:dyDescent="0.25">
      <c r="A9258">
        <v>34707</v>
      </c>
      <c r="B9258" t="s">
        <v>31241</v>
      </c>
      <c r="C9258" t="s">
        <v>16058</v>
      </c>
      <c r="D9258" s="135">
        <v>2300.59</v>
      </c>
    </row>
    <row r="9259" spans="1:4" x14ac:dyDescent="0.25">
      <c r="A9259">
        <v>2378</v>
      </c>
      <c r="B9259" t="s">
        <v>31242</v>
      </c>
      <c r="C9259" t="s">
        <v>16058</v>
      </c>
      <c r="D9259" s="135">
        <v>1949.84</v>
      </c>
    </row>
    <row r="9260" spans="1:4" x14ac:dyDescent="0.25">
      <c r="A9260">
        <v>2379</v>
      </c>
      <c r="B9260" t="s">
        <v>31243</v>
      </c>
      <c r="C9260" t="s">
        <v>16058</v>
      </c>
      <c r="D9260" s="135">
        <v>1949.84</v>
      </c>
    </row>
    <row r="9261" spans="1:4" x14ac:dyDescent="0.25">
      <c r="A9261">
        <v>2376</v>
      </c>
      <c r="B9261" t="s">
        <v>31244</v>
      </c>
      <c r="C9261" t="s">
        <v>16058</v>
      </c>
      <c r="D9261" s="135">
        <v>3211.38</v>
      </c>
    </row>
    <row r="9262" spans="1:4" x14ac:dyDescent="0.25">
      <c r="A9262">
        <v>2394</v>
      </c>
      <c r="B9262" t="s">
        <v>31245</v>
      </c>
      <c r="C9262" t="s">
        <v>16058</v>
      </c>
      <c r="D9262" s="135">
        <v>6865.34</v>
      </c>
    </row>
    <row r="9263" spans="1:4" x14ac:dyDescent="0.25">
      <c r="A9263">
        <v>2388</v>
      </c>
      <c r="B9263" t="s">
        <v>31246</v>
      </c>
      <c r="C9263" t="s">
        <v>16058</v>
      </c>
      <c r="D9263" s="134">
        <v>96.87</v>
      </c>
    </row>
    <row r="9264" spans="1:4" x14ac:dyDescent="0.25">
      <c r="A9264">
        <v>34606</v>
      </c>
      <c r="B9264" t="s">
        <v>31247</v>
      </c>
      <c r="C9264" t="s">
        <v>16058</v>
      </c>
      <c r="D9264" s="134">
        <v>148.6</v>
      </c>
    </row>
    <row r="9265" spans="1:4" x14ac:dyDescent="0.25">
      <c r="A9265">
        <v>34689</v>
      </c>
      <c r="B9265" t="s">
        <v>31248</v>
      </c>
      <c r="C9265" t="s">
        <v>16058</v>
      </c>
      <c r="D9265" s="134">
        <v>47.31</v>
      </c>
    </row>
    <row r="9266" spans="1:4" x14ac:dyDescent="0.25">
      <c r="A9266">
        <v>2370</v>
      </c>
      <c r="B9266" t="s">
        <v>31249</v>
      </c>
      <c r="C9266" t="s">
        <v>16058</v>
      </c>
      <c r="D9266" s="134">
        <v>18</v>
      </c>
    </row>
    <row r="9267" spans="1:4" x14ac:dyDescent="0.25">
      <c r="A9267">
        <v>2386</v>
      </c>
      <c r="B9267" t="s">
        <v>31250</v>
      </c>
      <c r="C9267" t="s">
        <v>16058</v>
      </c>
      <c r="D9267" s="134">
        <v>30.19</v>
      </c>
    </row>
    <row r="9268" spans="1:4" x14ac:dyDescent="0.25">
      <c r="A9268">
        <v>2392</v>
      </c>
      <c r="B9268" t="s">
        <v>31251</v>
      </c>
      <c r="C9268" t="s">
        <v>16058</v>
      </c>
      <c r="D9268" s="134">
        <v>120.83</v>
      </c>
    </row>
    <row r="9269" spans="1:4" x14ac:dyDescent="0.25">
      <c r="A9269">
        <v>2373</v>
      </c>
      <c r="B9269" t="s">
        <v>31252</v>
      </c>
      <c r="C9269" t="s">
        <v>16058</v>
      </c>
      <c r="D9269" s="134">
        <v>170.24</v>
      </c>
    </row>
    <row r="9270" spans="1:4" x14ac:dyDescent="0.25">
      <c r="A9270">
        <v>39465</v>
      </c>
      <c r="B9270" t="s">
        <v>31253</v>
      </c>
      <c r="C9270" t="s">
        <v>16058</v>
      </c>
      <c r="D9270" s="134">
        <v>104</v>
      </c>
    </row>
    <row r="9271" spans="1:4" x14ac:dyDescent="0.25">
      <c r="A9271">
        <v>39466</v>
      </c>
      <c r="B9271" t="s">
        <v>31254</v>
      </c>
      <c r="C9271" t="s">
        <v>16058</v>
      </c>
      <c r="D9271" s="134">
        <v>117</v>
      </c>
    </row>
    <row r="9272" spans="1:4" x14ac:dyDescent="0.25">
      <c r="A9272">
        <v>39467</v>
      </c>
      <c r="B9272" t="s">
        <v>31255</v>
      </c>
      <c r="C9272" t="s">
        <v>16058</v>
      </c>
      <c r="D9272" s="134">
        <v>149.65</v>
      </c>
    </row>
    <row r="9273" spans="1:4" x14ac:dyDescent="0.25">
      <c r="A9273">
        <v>39468</v>
      </c>
      <c r="B9273" t="s">
        <v>31256</v>
      </c>
      <c r="C9273" t="s">
        <v>16058</v>
      </c>
      <c r="D9273" s="134">
        <v>266</v>
      </c>
    </row>
    <row r="9274" spans="1:4" x14ac:dyDescent="0.25">
      <c r="A9274">
        <v>39469</v>
      </c>
      <c r="B9274" t="s">
        <v>31257</v>
      </c>
      <c r="C9274" t="s">
        <v>16058</v>
      </c>
      <c r="D9274" s="134">
        <v>108.36</v>
      </c>
    </row>
    <row r="9275" spans="1:4" x14ac:dyDescent="0.25">
      <c r="A9275">
        <v>39470</v>
      </c>
      <c r="B9275" t="s">
        <v>31258</v>
      </c>
      <c r="C9275" t="s">
        <v>16058</v>
      </c>
      <c r="D9275" s="134">
        <v>133.13999999999999</v>
      </c>
    </row>
    <row r="9276" spans="1:4" x14ac:dyDescent="0.25">
      <c r="A9276">
        <v>39471</v>
      </c>
      <c r="B9276" t="s">
        <v>31259</v>
      </c>
      <c r="C9276" t="s">
        <v>16058</v>
      </c>
      <c r="D9276" s="134">
        <v>160</v>
      </c>
    </row>
    <row r="9277" spans="1:4" x14ac:dyDescent="0.25">
      <c r="A9277">
        <v>39472</v>
      </c>
      <c r="B9277" t="s">
        <v>31260</v>
      </c>
      <c r="C9277" t="s">
        <v>16058</v>
      </c>
      <c r="D9277" s="134">
        <v>277.99</v>
      </c>
    </row>
    <row r="9278" spans="1:4" x14ac:dyDescent="0.25">
      <c r="A9278">
        <v>39473</v>
      </c>
      <c r="B9278" t="s">
        <v>31261</v>
      </c>
      <c r="C9278" t="s">
        <v>16058</v>
      </c>
      <c r="D9278" s="134">
        <v>179.58</v>
      </c>
    </row>
    <row r="9279" spans="1:4" x14ac:dyDescent="0.25">
      <c r="A9279">
        <v>39474</v>
      </c>
      <c r="B9279" t="s">
        <v>31262</v>
      </c>
      <c r="C9279" t="s">
        <v>16058</v>
      </c>
      <c r="D9279" s="134">
        <v>191.44</v>
      </c>
    </row>
    <row r="9280" spans="1:4" x14ac:dyDescent="0.25">
      <c r="A9280">
        <v>39475</v>
      </c>
      <c r="B9280" t="s">
        <v>31263</v>
      </c>
      <c r="C9280" t="s">
        <v>16058</v>
      </c>
      <c r="D9280" s="134">
        <v>217.22</v>
      </c>
    </row>
    <row r="9281" spans="1:4" x14ac:dyDescent="0.25">
      <c r="A9281">
        <v>39476</v>
      </c>
      <c r="B9281" t="s">
        <v>31264</v>
      </c>
      <c r="C9281" t="s">
        <v>16058</v>
      </c>
      <c r="D9281" s="134">
        <v>408.9</v>
      </c>
    </row>
    <row r="9282" spans="1:4" x14ac:dyDescent="0.25">
      <c r="A9282">
        <v>39477</v>
      </c>
      <c r="B9282" t="s">
        <v>31265</v>
      </c>
      <c r="C9282" t="s">
        <v>16058</v>
      </c>
      <c r="D9282" s="134">
        <v>200.35</v>
      </c>
    </row>
    <row r="9283" spans="1:4" x14ac:dyDescent="0.25">
      <c r="A9283">
        <v>39478</v>
      </c>
      <c r="B9283" t="s">
        <v>31266</v>
      </c>
      <c r="C9283" t="s">
        <v>16058</v>
      </c>
      <c r="D9283" s="134">
        <v>206.55</v>
      </c>
    </row>
    <row r="9284" spans="1:4" x14ac:dyDescent="0.25">
      <c r="A9284">
        <v>39479</v>
      </c>
      <c r="B9284" t="s">
        <v>31267</v>
      </c>
      <c r="C9284" t="s">
        <v>16058</v>
      </c>
      <c r="D9284" s="134">
        <v>243.36</v>
      </c>
    </row>
    <row r="9285" spans="1:4" x14ac:dyDescent="0.25">
      <c r="A9285">
        <v>39480</v>
      </c>
      <c r="B9285" t="s">
        <v>31268</v>
      </c>
      <c r="C9285" t="s">
        <v>16058</v>
      </c>
      <c r="D9285" s="134">
        <v>502.16</v>
      </c>
    </row>
    <row r="9286" spans="1:4" x14ac:dyDescent="0.25">
      <c r="A9286">
        <v>39459</v>
      </c>
      <c r="B9286" t="s">
        <v>31269</v>
      </c>
      <c r="C9286" t="s">
        <v>16058</v>
      </c>
      <c r="D9286" s="134">
        <v>426.2</v>
      </c>
    </row>
    <row r="9287" spans="1:4" x14ac:dyDescent="0.25">
      <c r="A9287">
        <v>39445</v>
      </c>
      <c r="B9287" t="s">
        <v>31270</v>
      </c>
      <c r="C9287" t="s">
        <v>16058</v>
      </c>
      <c r="D9287" s="134">
        <v>214</v>
      </c>
    </row>
    <row r="9288" spans="1:4" x14ac:dyDescent="0.25">
      <c r="A9288">
        <v>39446</v>
      </c>
      <c r="B9288" t="s">
        <v>31271</v>
      </c>
      <c r="C9288" t="s">
        <v>16058</v>
      </c>
      <c r="D9288" s="134">
        <v>217.81</v>
      </c>
    </row>
    <row r="9289" spans="1:4" x14ac:dyDescent="0.25">
      <c r="A9289">
        <v>39447</v>
      </c>
      <c r="B9289" t="s">
        <v>31272</v>
      </c>
      <c r="C9289" t="s">
        <v>16058</v>
      </c>
      <c r="D9289" s="134">
        <v>232.92</v>
      </c>
    </row>
    <row r="9290" spans="1:4" x14ac:dyDescent="0.25">
      <c r="A9290">
        <v>39448</v>
      </c>
      <c r="B9290" t="s">
        <v>31273</v>
      </c>
      <c r="C9290" t="s">
        <v>16058</v>
      </c>
      <c r="D9290" s="134">
        <v>397.17</v>
      </c>
    </row>
    <row r="9291" spans="1:4" x14ac:dyDescent="0.25">
      <c r="A9291">
        <v>39450</v>
      </c>
      <c r="B9291" t="s">
        <v>31274</v>
      </c>
      <c r="C9291" t="s">
        <v>16058</v>
      </c>
      <c r="D9291" s="134">
        <v>242.31</v>
      </c>
    </row>
    <row r="9292" spans="1:4" x14ac:dyDescent="0.25">
      <c r="A9292">
        <v>39451</v>
      </c>
      <c r="B9292" t="s">
        <v>31275</v>
      </c>
      <c r="C9292" t="s">
        <v>16058</v>
      </c>
      <c r="D9292" s="134">
        <v>264.29000000000002</v>
      </c>
    </row>
    <row r="9293" spans="1:4" x14ac:dyDescent="0.25">
      <c r="A9293">
        <v>39452</v>
      </c>
      <c r="B9293" t="s">
        <v>31276</v>
      </c>
      <c r="C9293" t="s">
        <v>16058</v>
      </c>
      <c r="D9293" s="134">
        <v>265.87</v>
      </c>
    </row>
    <row r="9294" spans="1:4" x14ac:dyDescent="0.25">
      <c r="A9294">
        <v>39523</v>
      </c>
      <c r="B9294" t="s">
        <v>31277</v>
      </c>
      <c r="C9294" t="s">
        <v>16058</v>
      </c>
      <c r="D9294" s="134">
        <v>444.94</v>
      </c>
    </row>
    <row r="9295" spans="1:4" x14ac:dyDescent="0.25">
      <c r="A9295">
        <v>39449</v>
      </c>
      <c r="B9295" t="s">
        <v>31278</v>
      </c>
      <c r="C9295" t="s">
        <v>16058</v>
      </c>
      <c r="D9295" s="134">
        <v>492.73</v>
      </c>
    </row>
    <row r="9296" spans="1:4" x14ac:dyDescent="0.25">
      <c r="A9296">
        <v>39455</v>
      </c>
      <c r="B9296" t="s">
        <v>31279</v>
      </c>
      <c r="C9296" t="s">
        <v>16058</v>
      </c>
      <c r="D9296" s="134">
        <v>243.82</v>
      </c>
    </row>
    <row r="9297" spans="1:4" x14ac:dyDescent="0.25">
      <c r="A9297">
        <v>39456</v>
      </c>
      <c r="B9297" t="s">
        <v>31280</v>
      </c>
      <c r="C9297" t="s">
        <v>16058</v>
      </c>
      <c r="D9297" s="134">
        <v>244</v>
      </c>
    </row>
    <row r="9298" spans="1:4" x14ac:dyDescent="0.25">
      <c r="A9298">
        <v>39457</v>
      </c>
      <c r="B9298" t="s">
        <v>31281</v>
      </c>
      <c r="C9298" t="s">
        <v>16058</v>
      </c>
      <c r="D9298" s="134">
        <v>266</v>
      </c>
    </row>
    <row r="9299" spans="1:4" x14ac:dyDescent="0.25">
      <c r="A9299">
        <v>39458</v>
      </c>
      <c r="B9299" t="s">
        <v>31282</v>
      </c>
      <c r="C9299" t="s">
        <v>16058</v>
      </c>
      <c r="D9299" s="134">
        <v>496.36</v>
      </c>
    </row>
    <row r="9300" spans="1:4" x14ac:dyDescent="0.25">
      <c r="A9300">
        <v>39464</v>
      </c>
      <c r="B9300" t="s">
        <v>31283</v>
      </c>
      <c r="C9300" t="s">
        <v>16058</v>
      </c>
      <c r="D9300" s="134">
        <v>798.19</v>
      </c>
    </row>
    <row r="9301" spans="1:4" x14ac:dyDescent="0.25">
      <c r="A9301">
        <v>39460</v>
      </c>
      <c r="B9301" t="s">
        <v>31284</v>
      </c>
      <c r="C9301" t="s">
        <v>16058</v>
      </c>
      <c r="D9301" s="134">
        <v>302.74</v>
      </c>
    </row>
    <row r="9302" spans="1:4" x14ac:dyDescent="0.25">
      <c r="A9302">
        <v>39461</v>
      </c>
      <c r="B9302" t="s">
        <v>31285</v>
      </c>
      <c r="C9302" t="s">
        <v>16058</v>
      </c>
      <c r="D9302" s="134">
        <v>354.74</v>
      </c>
    </row>
    <row r="9303" spans="1:4" x14ac:dyDescent="0.25">
      <c r="A9303">
        <v>39462</v>
      </c>
      <c r="B9303" t="s">
        <v>31286</v>
      </c>
      <c r="C9303" t="s">
        <v>16058</v>
      </c>
      <c r="D9303" s="134">
        <v>341.87</v>
      </c>
    </row>
    <row r="9304" spans="1:4" x14ac:dyDescent="0.25">
      <c r="A9304">
        <v>39463</v>
      </c>
      <c r="B9304" t="s">
        <v>31287</v>
      </c>
      <c r="C9304" t="s">
        <v>16058</v>
      </c>
      <c r="D9304" s="134">
        <v>792</v>
      </c>
    </row>
    <row r="9305" spans="1:4" x14ac:dyDescent="0.25">
      <c r="A9305">
        <v>26039</v>
      </c>
      <c r="B9305" t="s">
        <v>31288</v>
      </c>
      <c r="C9305" t="s">
        <v>16058</v>
      </c>
      <c r="D9305" s="135">
        <v>391246.87</v>
      </c>
    </row>
    <row r="9306" spans="1:4" x14ac:dyDescent="0.25">
      <c r="A9306">
        <v>2401</v>
      </c>
      <c r="B9306" t="s">
        <v>31289</v>
      </c>
      <c r="C9306" t="s">
        <v>16058</v>
      </c>
      <c r="D9306" s="135">
        <v>89991.11</v>
      </c>
    </row>
    <row r="9307" spans="1:4" x14ac:dyDescent="0.25">
      <c r="A9307">
        <v>38870</v>
      </c>
      <c r="B9307" t="s">
        <v>31290</v>
      </c>
      <c r="C9307" t="s">
        <v>16058</v>
      </c>
      <c r="D9307" s="134">
        <v>29.51</v>
      </c>
    </row>
    <row r="9308" spans="1:4" x14ac:dyDescent="0.25">
      <c r="A9308">
        <v>38869</v>
      </c>
      <c r="B9308" t="s">
        <v>31291</v>
      </c>
      <c r="C9308" t="s">
        <v>16058</v>
      </c>
      <c r="D9308" s="134">
        <v>19.91</v>
      </c>
    </row>
    <row r="9309" spans="1:4" x14ac:dyDescent="0.25">
      <c r="A9309">
        <v>38872</v>
      </c>
      <c r="B9309" t="s">
        <v>31292</v>
      </c>
      <c r="C9309" t="s">
        <v>16058</v>
      </c>
      <c r="D9309" s="134">
        <v>37.590000000000003</v>
      </c>
    </row>
    <row r="9310" spans="1:4" x14ac:dyDescent="0.25">
      <c r="A9310">
        <v>38871</v>
      </c>
      <c r="B9310" t="s">
        <v>31293</v>
      </c>
      <c r="C9310" t="s">
        <v>16058</v>
      </c>
      <c r="D9310" s="134">
        <v>25.99</v>
      </c>
    </row>
    <row r="9311" spans="1:4" x14ac:dyDescent="0.25">
      <c r="A9311">
        <v>39283</v>
      </c>
      <c r="B9311" t="s">
        <v>31294</v>
      </c>
      <c r="C9311" t="s">
        <v>16058</v>
      </c>
      <c r="D9311" s="134">
        <v>121.76</v>
      </c>
    </row>
    <row r="9312" spans="1:4" x14ac:dyDescent="0.25">
      <c r="A9312">
        <v>39285</v>
      </c>
      <c r="B9312" t="s">
        <v>31295</v>
      </c>
      <c r="C9312" t="s">
        <v>16058</v>
      </c>
      <c r="D9312" s="134">
        <v>139.16</v>
      </c>
    </row>
    <row r="9313" spans="1:4" x14ac:dyDescent="0.25">
      <c r="A9313">
        <v>39286</v>
      </c>
      <c r="B9313" t="s">
        <v>31296</v>
      </c>
      <c r="C9313" t="s">
        <v>16058</v>
      </c>
      <c r="D9313" s="134">
        <v>133.37</v>
      </c>
    </row>
    <row r="9314" spans="1:4" x14ac:dyDescent="0.25">
      <c r="A9314">
        <v>39288</v>
      </c>
      <c r="B9314" t="s">
        <v>31297</v>
      </c>
      <c r="C9314" t="s">
        <v>16058</v>
      </c>
      <c r="D9314" s="134">
        <v>162.34</v>
      </c>
    </row>
    <row r="9315" spans="1:4" x14ac:dyDescent="0.25">
      <c r="A9315">
        <v>44476</v>
      </c>
      <c r="B9315" t="s">
        <v>31298</v>
      </c>
      <c r="C9315" t="s">
        <v>1415</v>
      </c>
      <c r="D9315" s="134">
        <v>505.14</v>
      </c>
    </row>
    <row r="9316" spans="1:4" x14ac:dyDescent="0.25">
      <c r="A9316">
        <v>10629</v>
      </c>
      <c r="B9316" t="s">
        <v>31299</v>
      </c>
      <c r="C9316" t="s">
        <v>1415</v>
      </c>
      <c r="D9316" s="134">
        <v>464.13</v>
      </c>
    </row>
    <row r="9317" spans="1:4" x14ac:dyDescent="0.25">
      <c r="A9317">
        <v>10698</v>
      </c>
      <c r="B9317" t="s">
        <v>31300</v>
      </c>
      <c r="C9317" t="s">
        <v>1415</v>
      </c>
      <c r="D9317" s="134">
        <v>207.56</v>
      </c>
    </row>
    <row r="9318" spans="1:4" x14ac:dyDescent="0.25">
      <c r="A9318">
        <v>40521</v>
      </c>
      <c r="B9318" t="s">
        <v>31301</v>
      </c>
      <c r="C9318" t="s">
        <v>16058</v>
      </c>
      <c r="D9318" s="135">
        <v>98448.92</v>
      </c>
    </row>
    <row r="9319" spans="1:4" x14ac:dyDescent="0.25">
      <c r="A9319">
        <v>2432</v>
      </c>
      <c r="B9319" t="s">
        <v>31302</v>
      </c>
      <c r="C9319" t="s">
        <v>16058</v>
      </c>
      <c r="D9319" s="134">
        <v>21.38</v>
      </c>
    </row>
    <row r="9320" spans="1:4" x14ac:dyDescent="0.25">
      <c r="A9320">
        <v>2433</v>
      </c>
      <c r="B9320" t="s">
        <v>31303</v>
      </c>
      <c r="C9320" t="s">
        <v>16058</v>
      </c>
      <c r="D9320" s="134">
        <v>7.24</v>
      </c>
    </row>
    <row r="9321" spans="1:4" x14ac:dyDescent="0.25">
      <c r="A9321">
        <v>2418</v>
      </c>
      <c r="B9321" t="s">
        <v>31304</v>
      </c>
      <c r="C9321" t="s">
        <v>16058</v>
      </c>
      <c r="D9321" s="134">
        <v>9.92</v>
      </c>
    </row>
    <row r="9322" spans="1:4" x14ac:dyDescent="0.25">
      <c r="A9322">
        <v>2420</v>
      </c>
      <c r="B9322" t="s">
        <v>31305</v>
      </c>
      <c r="C9322" t="s">
        <v>16058</v>
      </c>
      <c r="D9322" s="134">
        <v>12.44</v>
      </c>
    </row>
    <row r="9323" spans="1:4" x14ac:dyDescent="0.25">
      <c r="A9323">
        <v>11447</v>
      </c>
      <c r="B9323" t="s">
        <v>31306</v>
      </c>
      <c r="C9323" t="s">
        <v>16058</v>
      </c>
      <c r="D9323" s="134">
        <v>24.59</v>
      </c>
    </row>
    <row r="9324" spans="1:4" x14ac:dyDescent="0.25">
      <c r="A9324">
        <v>11451</v>
      </c>
      <c r="B9324" t="s">
        <v>31307</v>
      </c>
      <c r="C9324" t="s">
        <v>16058</v>
      </c>
      <c r="D9324" s="134">
        <v>65.92</v>
      </c>
    </row>
    <row r="9325" spans="1:4" x14ac:dyDescent="0.25">
      <c r="A9325">
        <v>11116</v>
      </c>
      <c r="B9325" t="s">
        <v>31308</v>
      </c>
      <c r="C9325" t="s">
        <v>16058</v>
      </c>
      <c r="D9325" s="134">
        <v>838.13</v>
      </c>
    </row>
    <row r="9326" spans="1:4" x14ac:dyDescent="0.25">
      <c r="A9326">
        <v>38411</v>
      </c>
      <c r="B9326" t="s">
        <v>31309</v>
      </c>
      <c r="C9326" t="s">
        <v>16058</v>
      </c>
      <c r="D9326" s="135">
        <v>1971.29</v>
      </c>
    </row>
    <row r="9327" spans="1:4" x14ac:dyDescent="0.25">
      <c r="A9327">
        <v>38189</v>
      </c>
      <c r="B9327" t="s">
        <v>31310</v>
      </c>
      <c r="C9327" t="s">
        <v>16058</v>
      </c>
      <c r="D9327" s="134">
        <v>164.57</v>
      </c>
    </row>
    <row r="9328" spans="1:4" x14ac:dyDescent="0.25">
      <c r="A9328">
        <v>38190</v>
      </c>
      <c r="B9328" t="s">
        <v>31311</v>
      </c>
      <c r="C9328" t="s">
        <v>16058</v>
      </c>
      <c r="D9328" s="134">
        <v>346.7</v>
      </c>
    </row>
    <row r="9329" spans="1:4" x14ac:dyDescent="0.25">
      <c r="A9329">
        <v>7608</v>
      </c>
      <c r="B9329" t="s">
        <v>31312</v>
      </c>
      <c r="C9329" t="s">
        <v>16058</v>
      </c>
      <c r="D9329" s="134">
        <v>10.23</v>
      </c>
    </row>
    <row r="9330" spans="1:4" x14ac:dyDescent="0.25">
      <c r="A9330">
        <v>1370</v>
      </c>
      <c r="B9330" t="s">
        <v>31313</v>
      </c>
      <c r="C9330" t="s">
        <v>16058</v>
      </c>
      <c r="D9330" s="134">
        <v>102.13</v>
      </c>
    </row>
    <row r="9331" spans="1:4" x14ac:dyDescent="0.25">
      <c r="A9331">
        <v>36516</v>
      </c>
      <c r="B9331" t="s">
        <v>31314</v>
      </c>
      <c r="C9331" t="s">
        <v>16058</v>
      </c>
      <c r="D9331" s="135">
        <v>161051.37</v>
      </c>
    </row>
    <row r="9332" spans="1:4" x14ac:dyDescent="0.25">
      <c r="A9332">
        <v>34777</v>
      </c>
      <c r="B9332" t="s">
        <v>31315</v>
      </c>
      <c r="C9332" t="s">
        <v>16058</v>
      </c>
      <c r="D9332" s="134">
        <v>2.83</v>
      </c>
    </row>
    <row r="9333" spans="1:4" x14ac:dyDescent="0.25">
      <c r="A9333">
        <v>7272</v>
      </c>
      <c r="B9333" t="s">
        <v>31316</v>
      </c>
      <c r="C9333" t="s">
        <v>16058</v>
      </c>
      <c r="D9333" s="134">
        <v>2.39</v>
      </c>
    </row>
    <row r="9334" spans="1:4" x14ac:dyDescent="0.25">
      <c r="A9334">
        <v>10605</v>
      </c>
      <c r="B9334" t="s">
        <v>31317</v>
      </c>
      <c r="C9334" t="s">
        <v>16058</v>
      </c>
      <c r="D9334" s="134">
        <v>4.99</v>
      </c>
    </row>
    <row r="9335" spans="1:4" x14ac:dyDescent="0.25">
      <c r="A9335">
        <v>10604</v>
      </c>
      <c r="B9335" t="s">
        <v>31318</v>
      </c>
      <c r="C9335" t="s">
        <v>16058</v>
      </c>
      <c r="D9335" s="134">
        <v>11.63</v>
      </c>
    </row>
    <row r="9336" spans="1:4" x14ac:dyDescent="0.25">
      <c r="A9336">
        <v>672</v>
      </c>
      <c r="B9336" t="s">
        <v>31319</v>
      </c>
      <c r="C9336" t="s">
        <v>16058</v>
      </c>
      <c r="D9336" s="134">
        <v>15.99</v>
      </c>
    </row>
    <row r="9337" spans="1:4" x14ac:dyDescent="0.25">
      <c r="A9337">
        <v>668</v>
      </c>
      <c r="B9337" t="s">
        <v>31320</v>
      </c>
      <c r="C9337" t="s">
        <v>16058</v>
      </c>
      <c r="D9337" s="134">
        <v>19.309999999999999</v>
      </c>
    </row>
    <row r="9338" spans="1:4" x14ac:dyDescent="0.25">
      <c r="A9338">
        <v>10578</v>
      </c>
      <c r="B9338" t="s">
        <v>31321</v>
      </c>
      <c r="C9338" t="s">
        <v>16058</v>
      </c>
      <c r="D9338" s="134">
        <v>22.48</v>
      </c>
    </row>
    <row r="9339" spans="1:4" x14ac:dyDescent="0.25">
      <c r="A9339">
        <v>666</v>
      </c>
      <c r="B9339" t="s">
        <v>31322</v>
      </c>
      <c r="C9339" t="s">
        <v>16058</v>
      </c>
      <c r="D9339" s="134">
        <v>25.01</v>
      </c>
    </row>
    <row r="9340" spans="1:4" x14ac:dyDescent="0.25">
      <c r="A9340">
        <v>665</v>
      </c>
      <c r="B9340" t="s">
        <v>31323</v>
      </c>
      <c r="C9340" t="s">
        <v>16058</v>
      </c>
      <c r="D9340" s="134">
        <v>33.44</v>
      </c>
    </row>
    <row r="9341" spans="1:4" x14ac:dyDescent="0.25">
      <c r="A9341">
        <v>10577</v>
      </c>
      <c r="B9341" t="s">
        <v>31324</v>
      </c>
      <c r="C9341" t="s">
        <v>16058</v>
      </c>
      <c r="D9341" s="134">
        <v>29.66</v>
      </c>
    </row>
    <row r="9342" spans="1:4" x14ac:dyDescent="0.25">
      <c r="A9342">
        <v>10583</v>
      </c>
      <c r="B9342" t="s">
        <v>31325</v>
      </c>
      <c r="C9342" t="s">
        <v>16058</v>
      </c>
      <c r="D9342" s="134">
        <v>15.41</v>
      </c>
    </row>
    <row r="9343" spans="1:4" x14ac:dyDescent="0.25">
      <c r="A9343">
        <v>10579</v>
      </c>
      <c r="B9343" t="s">
        <v>31326</v>
      </c>
      <c r="C9343" t="s">
        <v>16058</v>
      </c>
      <c r="D9343" s="134">
        <v>26.86</v>
      </c>
    </row>
    <row r="9344" spans="1:4" x14ac:dyDescent="0.25">
      <c r="A9344">
        <v>10582</v>
      </c>
      <c r="B9344" t="s">
        <v>31327</v>
      </c>
      <c r="C9344" t="s">
        <v>16058</v>
      </c>
      <c r="D9344" s="134">
        <v>13.57</v>
      </c>
    </row>
    <row r="9345" spans="1:4" x14ac:dyDescent="0.25">
      <c r="A9345">
        <v>2436</v>
      </c>
      <c r="B9345" t="s">
        <v>31328</v>
      </c>
      <c r="C9345" t="s">
        <v>1413</v>
      </c>
      <c r="D9345" s="134">
        <v>20.59</v>
      </c>
    </row>
    <row r="9346" spans="1:4" x14ac:dyDescent="0.25">
      <c r="A9346">
        <v>40918</v>
      </c>
      <c r="B9346" t="s">
        <v>31329</v>
      </c>
      <c r="C9346" t="s">
        <v>3486</v>
      </c>
      <c r="D9346" s="135">
        <v>3639.7</v>
      </c>
    </row>
    <row r="9347" spans="1:4" x14ac:dyDescent="0.25">
      <c r="A9347">
        <v>2439</v>
      </c>
      <c r="B9347" t="s">
        <v>31330</v>
      </c>
      <c r="C9347" t="s">
        <v>1413</v>
      </c>
      <c r="D9347" s="134">
        <v>21.01</v>
      </c>
    </row>
    <row r="9348" spans="1:4" x14ac:dyDescent="0.25">
      <c r="A9348">
        <v>40923</v>
      </c>
      <c r="B9348" t="s">
        <v>31331</v>
      </c>
      <c r="C9348" t="s">
        <v>3486</v>
      </c>
      <c r="D9348" s="135">
        <v>3716.78</v>
      </c>
    </row>
    <row r="9349" spans="1:4" x14ac:dyDescent="0.25">
      <c r="A9349">
        <v>10998</v>
      </c>
      <c r="B9349" t="s">
        <v>31332</v>
      </c>
      <c r="C9349" t="s">
        <v>1417</v>
      </c>
      <c r="D9349" s="134">
        <v>57.75</v>
      </c>
    </row>
    <row r="9350" spans="1:4" x14ac:dyDescent="0.25">
      <c r="A9350">
        <v>11002</v>
      </c>
      <c r="B9350" t="s">
        <v>31333</v>
      </c>
      <c r="C9350" t="s">
        <v>1417</v>
      </c>
      <c r="D9350" s="134">
        <v>52.9</v>
      </c>
    </row>
    <row r="9351" spans="1:4" x14ac:dyDescent="0.25">
      <c r="A9351">
        <v>10999</v>
      </c>
      <c r="B9351" t="s">
        <v>31334</v>
      </c>
      <c r="C9351" t="s">
        <v>1417</v>
      </c>
      <c r="D9351" s="134">
        <v>50.83</v>
      </c>
    </row>
    <row r="9352" spans="1:4" x14ac:dyDescent="0.25">
      <c r="A9352">
        <v>10997</v>
      </c>
      <c r="B9352" t="s">
        <v>31335</v>
      </c>
      <c r="C9352" t="s">
        <v>1417</v>
      </c>
      <c r="D9352" s="134">
        <v>55.09</v>
      </c>
    </row>
    <row r="9353" spans="1:4" x14ac:dyDescent="0.25">
      <c r="A9353">
        <v>2685</v>
      </c>
      <c r="B9353" t="s">
        <v>31336</v>
      </c>
      <c r="C9353" t="s">
        <v>1416</v>
      </c>
      <c r="D9353" s="134">
        <v>8.11</v>
      </c>
    </row>
    <row r="9354" spans="1:4" x14ac:dyDescent="0.25">
      <c r="A9354">
        <v>2680</v>
      </c>
      <c r="B9354" t="s">
        <v>31337</v>
      </c>
      <c r="C9354" t="s">
        <v>1416</v>
      </c>
      <c r="D9354" s="134">
        <v>11.87</v>
      </c>
    </row>
    <row r="9355" spans="1:4" x14ac:dyDescent="0.25">
      <c r="A9355">
        <v>2684</v>
      </c>
      <c r="B9355" t="s">
        <v>31338</v>
      </c>
      <c r="C9355" t="s">
        <v>1416</v>
      </c>
      <c r="D9355" s="134">
        <v>10.8</v>
      </c>
    </row>
    <row r="9356" spans="1:4" x14ac:dyDescent="0.25">
      <c r="A9356">
        <v>2673</v>
      </c>
      <c r="B9356" t="s">
        <v>31339</v>
      </c>
      <c r="C9356" t="s">
        <v>1416</v>
      </c>
      <c r="D9356" s="134">
        <v>4.17</v>
      </c>
    </row>
    <row r="9357" spans="1:4" x14ac:dyDescent="0.25">
      <c r="A9357">
        <v>2681</v>
      </c>
      <c r="B9357" t="s">
        <v>31340</v>
      </c>
      <c r="C9357" t="s">
        <v>1416</v>
      </c>
      <c r="D9357" s="134">
        <v>19.399999999999999</v>
      </c>
    </row>
    <row r="9358" spans="1:4" x14ac:dyDescent="0.25">
      <c r="A9358">
        <v>2682</v>
      </c>
      <c r="B9358" t="s">
        <v>31341</v>
      </c>
      <c r="C9358" t="s">
        <v>1416</v>
      </c>
      <c r="D9358" s="134">
        <v>28.31</v>
      </c>
    </row>
    <row r="9359" spans="1:4" x14ac:dyDescent="0.25">
      <c r="A9359">
        <v>2686</v>
      </c>
      <c r="B9359" t="s">
        <v>31342</v>
      </c>
      <c r="C9359" t="s">
        <v>1416</v>
      </c>
      <c r="D9359" s="134">
        <v>35.5</v>
      </c>
    </row>
    <row r="9360" spans="1:4" x14ac:dyDescent="0.25">
      <c r="A9360">
        <v>2674</v>
      </c>
      <c r="B9360" t="s">
        <v>31343</v>
      </c>
      <c r="C9360" t="s">
        <v>1416</v>
      </c>
      <c r="D9360" s="134">
        <v>5.19</v>
      </c>
    </row>
    <row r="9361" spans="1:4" x14ac:dyDescent="0.25">
      <c r="A9361">
        <v>2683</v>
      </c>
      <c r="B9361" t="s">
        <v>31344</v>
      </c>
      <c r="C9361" t="s">
        <v>1416</v>
      </c>
      <c r="D9361" s="134">
        <v>55.94</v>
      </c>
    </row>
    <row r="9362" spans="1:4" x14ac:dyDescent="0.25">
      <c r="A9362">
        <v>2676</v>
      </c>
      <c r="B9362" t="s">
        <v>31345</v>
      </c>
      <c r="C9362" t="s">
        <v>1416</v>
      </c>
      <c r="D9362" s="134">
        <v>2.42</v>
      </c>
    </row>
    <row r="9363" spans="1:4" x14ac:dyDescent="0.25">
      <c r="A9363">
        <v>2678</v>
      </c>
      <c r="B9363" t="s">
        <v>31346</v>
      </c>
      <c r="C9363" t="s">
        <v>1416</v>
      </c>
      <c r="D9363" s="134">
        <v>3.03</v>
      </c>
    </row>
    <row r="9364" spans="1:4" x14ac:dyDescent="0.25">
      <c r="A9364">
        <v>2679</v>
      </c>
      <c r="B9364" t="s">
        <v>31347</v>
      </c>
      <c r="C9364" t="s">
        <v>1416</v>
      </c>
      <c r="D9364" s="134">
        <v>4.68</v>
      </c>
    </row>
    <row r="9365" spans="1:4" x14ac:dyDescent="0.25">
      <c r="A9365">
        <v>12070</v>
      </c>
      <c r="B9365" t="s">
        <v>31348</v>
      </c>
      <c r="C9365" t="s">
        <v>1416</v>
      </c>
      <c r="D9365" s="134">
        <v>6.52</v>
      </c>
    </row>
    <row r="9366" spans="1:4" x14ac:dyDescent="0.25">
      <c r="A9366">
        <v>2675</v>
      </c>
      <c r="B9366" t="s">
        <v>31349</v>
      </c>
      <c r="C9366" t="s">
        <v>1416</v>
      </c>
      <c r="D9366" s="134">
        <v>8.4700000000000006</v>
      </c>
    </row>
    <row r="9367" spans="1:4" x14ac:dyDescent="0.25">
      <c r="A9367">
        <v>12067</v>
      </c>
      <c r="B9367" t="s">
        <v>31350</v>
      </c>
      <c r="C9367" t="s">
        <v>1416</v>
      </c>
      <c r="D9367" s="134">
        <v>11.49</v>
      </c>
    </row>
    <row r="9368" spans="1:4" x14ac:dyDescent="0.25">
      <c r="A9368">
        <v>21136</v>
      </c>
      <c r="B9368" t="s">
        <v>31351</v>
      </c>
      <c r="C9368" t="s">
        <v>1416</v>
      </c>
      <c r="D9368" s="134">
        <v>12.49</v>
      </c>
    </row>
    <row r="9369" spans="1:4" x14ac:dyDescent="0.25">
      <c r="A9369">
        <v>21128</v>
      </c>
      <c r="B9369" t="s">
        <v>31352</v>
      </c>
      <c r="C9369" t="s">
        <v>1416</v>
      </c>
      <c r="D9369" s="134">
        <v>9.67</v>
      </c>
    </row>
    <row r="9370" spans="1:4" x14ac:dyDescent="0.25">
      <c r="A9370">
        <v>21130</v>
      </c>
      <c r="B9370" t="s">
        <v>31353</v>
      </c>
      <c r="C9370" t="s">
        <v>1416</v>
      </c>
      <c r="D9370" s="134">
        <v>24.42</v>
      </c>
    </row>
    <row r="9371" spans="1:4" x14ac:dyDescent="0.25">
      <c r="A9371">
        <v>21135</v>
      </c>
      <c r="B9371" t="s">
        <v>31354</v>
      </c>
      <c r="C9371" t="s">
        <v>1416</v>
      </c>
      <c r="D9371" s="134">
        <v>24.04</v>
      </c>
    </row>
    <row r="9372" spans="1:4" x14ac:dyDescent="0.25">
      <c r="A9372">
        <v>40401</v>
      </c>
      <c r="B9372" t="s">
        <v>31355</v>
      </c>
      <c r="C9372" t="s">
        <v>1416</v>
      </c>
      <c r="D9372" s="134">
        <v>2.88</v>
      </c>
    </row>
    <row r="9373" spans="1:4" x14ac:dyDescent="0.25">
      <c r="A9373">
        <v>40402</v>
      </c>
      <c r="B9373" t="s">
        <v>31356</v>
      </c>
      <c r="C9373" t="s">
        <v>1416</v>
      </c>
      <c r="D9373" s="134">
        <v>3.7</v>
      </c>
    </row>
    <row r="9374" spans="1:4" x14ac:dyDescent="0.25">
      <c r="A9374">
        <v>40400</v>
      </c>
      <c r="B9374" t="s">
        <v>31357</v>
      </c>
      <c r="C9374" t="s">
        <v>1416</v>
      </c>
      <c r="D9374" s="134">
        <v>1.96</v>
      </c>
    </row>
    <row r="9375" spans="1:4" x14ac:dyDescent="0.25">
      <c r="A9375">
        <v>2504</v>
      </c>
      <c r="B9375" t="s">
        <v>31358</v>
      </c>
      <c r="C9375" t="s">
        <v>1416</v>
      </c>
      <c r="D9375" s="134">
        <v>10.73</v>
      </c>
    </row>
    <row r="9376" spans="1:4" x14ac:dyDescent="0.25">
      <c r="A9376">
        <v>2501</v>
      </c>
      <c r="B9376" t="s">
        <v>31359</v>
      </c>
      <c r="C9376" t="s">
        <v>1416</v>
      </c>
      <c r="D9376" s="134">
        <v>14.07</v>
      </c>
    </row>
    <row r="9377" spans="1:4" x14ac:dyDescent="0.25">
      <c r="A9377">
        <v>2502</v>
      </c>
      <c r="B9377" t="s">
        <v>31360</v>
      </c>
      <c r="C9377" t="s">
        <v>1416</v>
      </c>
      <c r="D9377" s="134">
        <v>21.23</v>
      </c>
    </row>
    <row r="9378" spans="1:4" x14ac:dyDescent="0.25">
      <c r="A9378">
        <v>2503</v>
      </c>
      <c r="B9378" t="s">
        <v>31361</v>
      </c>
      <c r="C9378" t="s">
        <v>1416</v>
      </c>
      <c r="D9378" s="134">
        <v>27.32</v>
      </c>
    </row>
    <row r="9379" spans="1:4" x14ac:dyDescent="0.25">
      <c r="A9379">
        <v>2500</v>
      </c>
      <c r="B9379" t="s">
        <v>31362</v>
      </c>
      <c r="C9379" t="s">
        <v>1416</v>
      </c>
      <c r="D9379" s="134">
        <v>36.39</v>
      </c>
    </row>
    <row r="9380" spans="1:4" x14ac:dyDescent="0.25">
      <c r="A9380">
        <v>2505</v>
      </c>
      <c r="B9380" t="s">
        <v>31363</v>
      </c>
      <c r="C9380" t="s">
        <v>1416</v>
      </c>
      <c r="D9380" s="134">
        <v>56.72</v>
      </c>
    </row>
    <row r="9381" spans="1:4" x14ac:dyDescent="0.25">
      <c r="A9381">
        <v>12056</v>
      </c>
      <c r="B9381" t="s">
        <v>31364</v>
      </c>
      <c r="C9381" t="s">
        <v>1416</v>
      </c>
      <c r="D9381" s="134">
        <v>22.92</v>
      </c>
    </row>
    <row r="9382" spans="1:4" x14ac:dyDescent="0.25">
      <c r="A9382">
        <v>12057</v>
      </c>
      <c r="B9382" t="s">
        <v>31365</v>
      </c>
      <c r="C9382" t="s">
        <v>1416</v>
      </c>
      <c r="D9382" s="134">
        <v>19.47</v>
      </c>
    </row>
    <row r="9383" spans="1:4" x14ac:dyDescent="0.25">
      <c r="A9383">
        <v>12059</v>
      </c>
      <c r="B9383" t="s">
        <v>31366</v>
      </c>
      <c r="C9383" t="s">
        <v>1416</v>
      </c>
      <c r="D9383" s="134">
        <v>6.83</v>
      </c>
    </row>
    <row r="9384" spans="1:4" x14ac:dyDescent="0.25">
      <c r="A9384">
        <v>12058</v>
      </c>
      <c r="B9384" t="s">
        <v>31367</v>
      </c>
      <c r="C9384" t="s">
        <v>1416</v>
      </c>
      <c r="D9384" s="134">
        <v>12.13</v>
      </c>
    </row>
    <row r="9385" spans="1:4" x14ac:dyDescent="0.25">
      <c r="A9385">
        <v>12060</v>
      </c>
      <c r="B9385" t="s">
        <v>31368</v>
      </c>
      <c r="C9385" t="s">
        <v>1416</v>
      </c>
      <c r="D9385" s="134">
        <v>50.58</v>
      </c>
    </row>
    <row r="9386" spans="1:4" x14ac:dyDescent="0.25">
      <c r="A9386">
        <v>12061</v>
      </c>
      <c r="B9386" t="s">
        <v>31369</v>
      </c>
      <c r="C9386" t="s">
        <v>1416</v>
      </c>
      <c r="D9386" s="134">
        <v>30.88</v>
      </c>
    </row>
    <row r="9387" spans="1:4" x14ac:dyDescent="0.25">
      <c r="A9387">
        <v>12062</v>
      </c>
      <c r="B9387" t="s">
        <v>31370</v>
      </c>
      <c r="C9387" t="s">
        <v>1416</v>
      </c>
      <c r="D9387" s="134">
        <v>56.95</v>
      </c>
    </row>
    <row r="9388" spans="1:4" x14ac:dyDescent="0.25">
      <c r="A9388">
        <v>21137</v>
      </c>
      <c r="B9388" t="s">
        <v>31371</v>
      </c>
      <c r="C9388" t="s">
        <v>1416</v>
      </c>
      <c r="D9388" s="134">
        <v>9.9</v>
      </c>
    </row>
    <row r="9389" spans="1:4" x14ac:dyDescent="0.25">
      <c r="A9389">
        <v>2687</v>
      </c>
      <c r="B9389" t="s">
        <v>31372</v>
      </c>
      <c r="C9389" t="s">
        <v>1416</v>
      </c>
      <c r="D9389" s="134">
        <v>2.12</v>
      </c>
    </row>
    <row r="9390" spans="1:4" x14ac:dyDescent="0.25">
      <c r="A9390">
        <v>2689</v>
      </c>
      <c r="B9390" t="s">
        <v>31373</v>
      </c>
      <c r="C9390" t="s">
        <v>1416</v>
      </c>
      <c r="D9390" s="134">
        <v>2.52</v>
      </c>
    </row>
    <row r="9391" spans="1:4" x14ac:dyDescent="0.25">
      <c r="A9391">
        <v>2688</v>
      </c>
      <c r="B9391" t="s">
        <v>31374</v>
      </c>
      <c r="C9391" t="s">
        <v>1416</v>
      </c>
      <c r="D9391" s="134">
        <v>2.73</v>
      </c>
    </row>
    <row r="9392" spans="1:4" x14ac:dyDescent="0.25">
      <c r="A9392">
        <v>2690</v>
      </c>
      <c r="B9392" t="s">
        <v>31375</v>
      </c>
      <c r="C9392" t="s">
        <v>1416</v>
      </c>
      <c r="D9392" s="134">
        <v>4.67</v>
      </c>
    </row>
    <row r="9393" spans="1:4" x14ac:dyDescent="0.25">
      <c r="A9393">
        <v>39243</v>
      </c>
      <c r="B9393" t="s">
        <v>31376</v>
      </c>
      <c r="C9393" t="s">
        <v>1416</v>
      </c>
      <c r="D9393" s="134">
        <v>3.08</v>
      </c>
    </row>
    <row r="9394" spans="1:4" x14ac:dyDescent="0.25">
      <c r="A9394">
        <v>39244</v>
      </c>
      <c r="B9394" t="s">
        <v>31377</v>
      </c>
      <c r="C9394" t="s">
        <v>1416</v>
      </c>
      <c r="D9394" s="134">
        <v>4.16</v>
      </c>
    </row>
    <row r="9395" spans="1:4" x14ac:dyDescent="0.25">
      <c r="A9395">
        <v>39245</v>
      </c>
      <c r="B9395" t="s">
        <v>31378</v>
      </c>
      <c r="C9395" t="s">
        <v>1416</v>
      </c>
      <c r="D9395" s="134">
        <v>8.01</v>
      </c>
    </row>
    <row r="9396" spans="1:4" x14ac:dyDescent="0.25">
      <c r="A9396">
        <v>39254</v>
      </c>
      <c r="B9396" t="s">
        <v>31379</v>
      </c>
      <c r="C9396" t="s">
        <v>1416</v>
      </c>
      <c r="D9396" s="134">
        <v>11.97</v>
      </c>
    </row>
    <row r="9397" spans="1:4" x14ac:dyDescent="0.25">
      <c r="A9397">
        <v>39255</v>
      </c>
      <c r="B9397" t="s">
        <v>31380</v>
      </c>
      <c r="C9397" t="s">
        <v>1416</v>
      </c>
      <c r="D9397" s="134">
        <v>22.16</v>
      </c>
    </row>
    <row r="9398" spans="1:4" x14ac:dyDescent="0.25">
      <c r="A9398">
        <v>39253</v>
      </c>
      <c r="B9398" t="s">
        <v>31381</v>
      </c>
      <c r="C9398" t="s">
        <v>1416</v>
      </c>
      <c r="D9398" s="134">
        <v>15.26</v>
      </c>
    </row>
    <row r="9399" spans="1:4" x14ac:dyDescent="0.25">
      <c r="A9399">
        <v>39246</v>
      </c>
      <c r="B9399" t="s">
        <v>31382</v>
      </c>
      <c r="C9399" t="s">
        <v>1416</v>
      </c>
      <c r="D9399" s="134">
        <v>5.01</v>
      </c>
    </row>
    <row r="9400" spans="1:4" x14ac:dyDescent="0.25">
      <c r="A9400">
        <v>39247</v>
      </c>
      <c r="B9400" t="s">
        <v>31383</v>
      </c>
      <c r="C9400" t="s">
        <v>1416</v>
      </c>
      <c r="D9400" s="134">
        <v>4.37</v>
      </c>
    </row>
    <row r="9401" spans="1:4" x14ac:dyDescent="0.25">
      <c r="A9401">
        <v>2446</v>
      </c>
      <c r="B9401" t="s">
        <v>31384</v>
      </c>
      <c r="C9401" t="s">
        <v>1416</v>
      </c>
      <c r="D9401" s="134">
        <v>7.2</v>
      </c>
    </row>
    <row r="9402" spans="1:4" x14ac:dyDescent="0.25">
      <c r="A9402">
        <v>2442</v>
      </c>
      <c r="B9402" t="s">
        <v>31385</v>
      </c>
      <c r="C9402" t="s">
        <v>1416</v>
      </c>
      <c r="D9402" s="134">
        <v>10.08</v>
      </c>
    </row>
    <row r="9403" spans="1:4" x14ac:dyDescent="0.25">
      <c r="A9403">
        <v>39248</v>
      </c>
      <c r="B9403" t="s">
        <v>31386</v>
      </c>
      <c r="C9403" t="s">
        <v>1416</v>
      </c>
      <c r="D9403" s="134">
        <v>14.06</v>
      </c>
    </row>
    <row r="9404" spans="1:4" x14ac:dyDescent="0.25">
      <c r="A9404">
        <v>2438</v>
      </c>
      <c r="B9404" t="s">
        <v>31387</v>
      </c>
      <c r="C9404" t="s">
        <v>1413</v>
      </c>
      <c r="D9404" s="134">
        <v>32.17</v>
      </c>
    </row>
    <row r="9405" spans="1:4" x14ac:dyDescent="0.25">
      <c r="A9405">
        <v>40922</v>
      </c>
      <c r="B9405" t="s">
        <v>31388</v>
      </c>
      <c r="C9405" t="s">
        <v>3486</v>
      </c>
      <c r="D9405" s="135">
        <v>5687.99</v>
      </c>
    </row>
    <row r="9406" spans="1:4" x14ac:dyDescent="0.25">
      <c r="A9406">
        <v>36486</v>
      </c>
      <c r="B9406" t="s">
        <v>31389</v>
      </c>
      <c r="C9406" t="s">
        <v>16058</v>
      </c>
      <c r="D9406" s="135">
        <v>70127.199999999997</v>
      </c>
    </row>
    <row r="9407" spans="1:4" x14ac:dyDescent="0.25">
      <c r="A9407">
        <v>37777</v>
      </c>
      <c r="B9407" t="s">
        <v>31390</v>
      </c>
      <c r="C9407" t="s">
        <v>16058</v>
      </c>
      <c r="D9407" s="135">
        <v>330157.49</v>
      </c>
    </row>
    <row r="9408" spans="1:4" x14ac:dyDescent="0.25">
      <c r="A9408">
        <v>12624</v>
      </c>
      <c r="B9408" t="s">
        <v>31391</v>
      </c>
      <c r="C9408" t="s">
        <v>16058</v>
      </c>
      <c r="D9408" s="134">
        <v>33.54</v>
      </c>
    </row>
    <row r="9409" spans="1:4" x14ac:dyDescent="0.25">
      <c r="A9409">
        <v>517</v>
      </c>
      <c r="B9409" t="s">
        <v>31392</v>
      </c>
      <c r="C9409" t="s">
        <v>1418</v>
      </c>
      <c r="D9409" s="134">
        <v>9.31</v>
      </c>
    </row>
    <row r="9410" spans="1:4" x14ac:dyDescent="0.25">
      <c r="A9410">
        <v>37534</v>
      </c>
      <c r="B9410" t="s">
        <v>31393</v>
      </c>
      <c r="C9410" t="s">
        <v>1417</v>
      </c>
      <c r="D9410" s="134">
        <v>21.64</v>
      </c>
    </row>
    <row r="9411" spans="1:4" x14ac:dyDescent="0.25">
      <c r="A9411">
        <v>37535</v>
      </c>
      <c r="B9411" t="s">
        <v>31394</v>
      </c>
      <c r="C9411" t="s">
        <v>1417</v>
      </c>
      <c r="D9411" s="134">
        <v>21.64</v>
      </c>
    </row>
    <row r="9412" spans="1:4" x14ac:dyDescent="0.25">
      <c r="A9412">
        <v>37533</v>
      </c>
      <c r="B9412" t="s">
        <v>31395</v>
      </c>
      <c r="C9412" t="s">
        <v>1417</v>
      </c>
      <c r="D9412" s="134">
        <v>21.64</v>
      </c>
    </row>
    <row r="9413" spans="1:4" x14ac:dyDescent="0.25">
      <c r="A9413">
        <v>37537</v>
      </c>
      <c r="B9413" t="s">
        <v>31396</v>
      </c>
      <c r="C9413" t="s">
        <v>1417</v>
      </c>
      <c r="D9413" s="134">
        <v>16.38</v>
      </c>
    </row>
    <row r="9414" spans="1:4" x14ac:dyDescent="0.25">
      <c r="A9414">
        <v>37536</v>
      </c>
      <c r="B9414" t="s">
        <v>31397</v>
      </c>
      <c r="C9414" t="s">
        <v>1417</v>
      </c>
      <c r="D9414" s="134">
        <v>16.38</v>
      </c>
    </row>
    <row r="9415" spans="1:4" x14ac:dyDescent="0.25">
      <c r="A9415">
        <v>37532</v>
      </c>
      <c r="B9415" t="s">
        <v>31398</v>
      </c>
      <c r="C9415" t="s">
        <v>1417</v>
      </c>
      <c r="D9415" s="134">
        <v>16.38</v>
      </c>
    </row>
    <row r="9416" spans="1:4" x14ac:dyDescent="0.25">
      <c r="A9416">
        <v>2696</v>
      </c>
      <c r="B9416" t="s">
        <v>31399</v>
      </c>
      <c r="C9416" t="s">
        <v>1413</v>
      </c>
      <c r="D9416" s="134">
        <v>20.59</v>
      </c>
    </row>
    <row r="9417" spans="1:4" x14ac:dyDescent="0.25">
      <c r="A9417">
        <v>40928</v>
      </c>
      <c r="B9417" t="s">
        <v>31400</v>
      </c>
      <c r="C9417" t="s">
        <v>3486</v>
      </c>
      <c r="D9417" s="135">
        <v>3639.7</v>
      </c>
    </row>
    <row r="9418" spans="1:4" x14ac:dyDescent="0.25">
      <c r="A9418">
        <v>4083</v>
      </c>
      <c r="B9418" t="s">
        <v>31401</v>
      </c>
      <c r="C9418" t="s">
        <v>1413</v>
      </c>
      <c r="D9418" s="134">
        <v>45.83</v>
      </c>
    </row>
    <row r="9419" spans="1:4" x14ac:dyDescent="0.25">
      <c r="A9419">
        <v>40818</v>
      </c>
      <c r="B9419" t="s">
        <v>31402</v>
      </c>
      <c r="C9419" t="s">
        <v>3486</v>
      </c>
      <c r="D9419" s="135">
        <v>8098.88</v>
      </c>
    </row>
    <row r="9420" spans="1:4" x14ac:dyDescent="0.25">
      <c r="A9420">
        <v>43146</v>
      </c>
      <c r="B9420" t="s">
        <v>31403</v>
      </c>
      <c r="C9420" t="s">
        <v>1417</v>
      </c>
      <c r="D9420" s="134">
        <v>8.44</v>
      </c>
    </row>
    <row r="9421" spans="1:4" x14ac:dyDescent="0.25">
      <c r="A9421">
        <v>2705</v>
      </c>
      <c r="B9421" t="s">
        <v>31404</v>
      </c>
      <c r="C9421" t="s">
        <v>14225</v>
      </c>
      <c r="D9421" s="134">
        <v>0.93</v>
      </c>
    </row>
    <row r="9422" spans="1:4" x14ac:dyDescent="0.25">
      <c r="A9422">
        <v>14250</v>
      </c>
      <c r="B9422" t="s">
        <v>31405</v>
      </c>
      <c r="C9422" t="s">
        <v>14225</v>
      </c>
      <c r="D9422" s="134">
        <v>0.95</v>
      </c>
    </row>
    <row r="9423" spans="1:4" x14ac:dyDescent="0.25">
      <c r="A9423">
        <v>11683</v>
      </c>
      <c r="B9423" t="s">
        <v>31406</v>
      </c>
      <c r="C9423" t="s">
        <v>16058</v>
      </c>
      <c r="D9423" s="134">
        <v>55.92</v>
      </c>
    </row>
    <row r="9424" spans="1:4" x14ac:dyDescent="0.25">
      <c r="A9424">
        <v>11684</v>
      </c>
      <c r="B9424" t="s">
        <v>31407</v>
      </c>
      <c r="C9424" t="s">
        <v>16058</v>
      </c>
      <c r="D9424" s="134">
        <v>61.21</v>
      </c>
    </row>
    <row r="9425" spans="1:4" x14ac:dyDescent="0.25">
      <c r="A9425">
        <v>6141</v>
      </c>
      <c r="B9425" t="s">
        <v>31408</v>
      </c>
      <c r="C9425" t="s">
        <v>16058</v>
      </c>
      <c r="D9425" s="134">
        <v>5.87</v>
      </c>
    </row>
    <row r="9426" spans="1:4" x14ac:dyDescent="0.25">
      <c r="A9426">
        <v>11681</v>
      </c>
      <c r="B9426" t="s">
        <v>31409</v>
      </c>
      <c r="C9426" t="s">
        <v>16058</v>
      </c>
      <c r="D9426" s="134">
        <v>7.4</v>
      </c>
    </row>
    <row r="9427" spans="1:4" x14ac:dyDescent="0.25">
      <c r="A9427">
        <v>2706</v>
      </c>
      <c r="B9427" t="s">
        <v>31410</v>
      </c>
      <c r="C9427" t="s">
        <v>1413</v>
      </c>
      <c r="D9427" s="134">
        <v>106.53</v>
      </c>
    </row>
    <row r="9428" spans="1:4" x14ac:dyDescent="0.25">
      <c r="A9428">
        <v>40811</v>
      </c>
      <c r="B9428" t="s">
        <v>31411</v>
      </c>
      <c r="C9428" t="s">
        <v>3486</v>
      </c>
      <c r="D9428" s="135">
        <v>18826.03</v>
      </c>
    </row>
    <row r="9429" spans="1:4" x14ac:dyDescent="0.25">
      <c r="A9429">
        <v>2707</v>
      </c>
      <c r="B9429" t="s">
        <v>31412</v>
      </c>
      <c r="C9429" t="s">
        <v>1413</v>
      </c>
      <c r="D9429" s="134">
        <v>110.19</v>
      </c>
    </row>
    <row r="9430" spans="1:4" x14ac:dyDescent="0.25">
      <c r="A9430">
        <v>40813</v>
      </c>
      <c r="B9430" t="s">
        <v>31413</v>
      </c>
      <c r="C9430" t="s">
        <v>3486</v>
      </c>
      <c r="D9430" s="135">
        <v>19474.78</v>
      </c>
    </row>
    <row r="9431" spans="1:4" x14ac:dyDescent="0.25">
      <c r="A9431">
        <v>2708</v>
      </c>
      <c r="B9431" t="s">
        <v>31414</v>
      </c>
      <c r="C9431" t="s">
        <v>1413</v>
      </c>
      <c r="D9431" s="134">
        <v>137.85</v>
      </c>
    </row>
    <row r="9432" spans="1:4" x14ac:dyDescent="0.25">
      <c r="A9432">
        <v>40814</v>
      </c>
      <c r="B9432" t="s">
        <v>31415</v>
      </c>
      <c r="C9432" t="s">
        <v>3486</v>
      </c>
      <c r="D9432" s="135">
        <v>24362.85</v>
      </c>
    </row>
    <row r="9433" spans="1:4" x14ac:dyDescent="0.25">
      <c r="A9433">
        <v>38403</v>
      </c>
      <c r="B9433" t="s">
        <v>31416</v>
      </c>
      <c r="C9433" t="s">
        <v>16058</v>
      </c>
      <c r="D9433" s="134">
        <v>53.86</v>
      </c>
    </row>
    <row r="9434" spans="1:4" x14ac:dyDescent="0.25">
      <c r="A9434">
        <v>43482</v>
      </c>
      <c r="B9434" t="s">
        <v>31417</v>
      </c>
      <c r="C9434" t="s">
        <v>1413</v>
      </c>
      <c r="D9434" s="134">
        <v>0.79</v>
      </c>
    </row>
    <row r="9435" spans="1:4" x14ac:dyDescent="0.25">
      <c r="A9435">
        <v>43494</v>
      </c>
      <c r="B9435" t="s">
        <v>31418</v>
      </c>
      <c r="C9435" t="s">
        <v>3486</v>
      </c>
      <c r="D9435" s="134">
        <v>148.04</v>
      </c>
    </row>
    <row r="9436" spans="1:4" x14ac:dyDescent="0.25">
      <c r="A9436">
        <v>43483</v>
      </c>
      <c r="B9436" t="s">
        <v>31419</v>
      </c>
      <c r="C9436" t="s">
        <v>1413</v>
      </c>
      <c r="D9436" s="134">
        <v>1.43</v>
      </c>
    </row>
    <row r="9437" spans="1:4" x14ac:dyDescent="0.25">
      <c r="A9437">
        <v>43495</v>
      </c>
      <c r="B9437" t="s">
        <v>31420</v>
      </c>
      <c r="C9437" t="s">
        <v>3486</v>
      </c>
      <c r="D9437" s="134">
        <v>269.97000000000003</v>
      </c>
    </row>
    <row r="9438" spans="1:4" x14ac:dyDescent="0.25">
      <c r="A9438">
        <v>43484</v>
      </c>
      <c r="B9438" t="s">
        <v>31421</v>
      </c>
      <c r="C9438" t="s">
        <v>1413</v>
      </c>
      <c r="D9438" s="134">
        <v>1.2</v>
      </c>
    </row>
    <row r="9439" spans="1:4" x14ac:dyDescent="0.25">
      <c r="A9439">
        <v>43496</v>
      </c>
      <c r="B9439" t="s">
        <v>31422</v>
      </c>
      <c r="C9439" t="s">
        <v>3486</v>
      </c>
      <c r="D9439" s="134">
        <v>226.41</v>
      </c>
    </row>
    <row r="9440" spans="1:4" x14ac:dyDescent="0.25">
      <c r="A9440">
        <v>43485</v>
      </c>
      <c r="B9440" t="s">
        <v>31423</v>
      </c>
      <c r="C9440" t="s">
        <v>1413</v>
      </c>
      <c r="D9440" s="134">
        <v>1.06</v>
      </c>
    </row>
    <row r="9441" spans="1:4" x14ac:dyDescent="0.25">
      <c r="A9441">
        <v>43497</v>
      </c>
      <c r="B9441" t="s">
        <v>31424</v>
      </c>
      <c r="C9441" t="s">
        <v>3486</v>
      </c>
      <c r="D9441" s="134">
        <v>199.2</v>
      </c>
    </row>
    <row r="9442" spans="1:4" x14ac:dyDescent="0.25">
      <c r="A9442">
        <v>43487</v>
      </c>
      <c r="B9442" t="s">
        <v>31425</v>
      </c>
      <c r="C9442" t="s">
        <v>1413</v>
      </c>
      <c r="D9442" s="134">
        <v>1.25</v>
      </c>
    </row>
    <row r="9443" spans="1:4" x14ac:dyDescent="0.25">
      <c r="A9443">
        <v>43499</v>
      </c>
      <c r="B9443" t="s">
        <v>31426</v>
      </c>
      <c r="C9443" t="s">
        <v>3486</v>
      </c>
      <c r="D9443" s="134">
        <v>236.16</v>
      </c>
    </row>
    <row r="9444" spans="1:4" x14ac:dyDescent="0.25">
      <c r="A9444">
        <v>43486</v>
      </c>
      <c r="B9444" t="s">
        <v>31427</v>
      </c>
      <c r="C9444" t="s">
        <v>1413</v>
      </c>
      <c r="D9444" s="134">
        <v>0.74</v>
      </c>
    </row>
    <row r="9445" spans="1:4" x14ac:dyDescent="0.25">
      <c r="A9445">
        <v>43498</v>
      </c>
      <c r="B9445" t="s">
        <v>31428</v>
      </c>
      <c r="C9445" t="s">
        <v>3486</v>
      </c>
      <c r="D9445" s="134">
        <v>140.22999999999999</v>
      </c>
    </row>
    <row r="9446" spans="1:4" x14ac:dyDescent="0.25">
      <c r="A9446">
        <v>43488</v>
      </c>
      <c r="B9446" t="s">
        <v>31429</v>
      </c>
      <c r="C9446" t="s">
        <v>1413</v>
      </c>
      <c r="D9446" s="134">
        <v>0.86</v>
      </c>
    </row>
    <row r="9447" spans="1:4" x14ac:dyDescent="0.25">
      <c r="A9447">
        <v>43500</v>
      </c>
      <c r="B9447" t="s">
        <v>31430</v>
      </c>
      <c r="C9447" t="s">
        <v>3486</v>
      </c>
      <c r="D9447" s="134">
        <v>162.97</v>
      </c>
    </row>
    <row r="9448" spans="1:4" x14ac:dyDescent="0.25">
      <c r="A9448">
        <v>43489</v>
      </c>
      <c r="B9448" t="s">
        <v>31431</v>
      </c>
      <c r="C9448" t="s">
        <v>1413</v>
      </c>
      <c r="D9448" s="134">
        <v>1.24</v>
      </c>
    </row>
    <row r="9449" spans="1:4" x14ac:dyDescent="0.25">
      <c r="A9449">
        <v>43501</v>
      </c>
      <c r="B9449" t="s">
        <v>31432</v>
      </c>
      <c r="C9449" t="s">
        <v>3486</v>
      </c>
      <c r="D9449" s="134">
        <v>233.35</v>
      </c>
    </row>
    <row r="9450" spans="1:4" x14ac:dyDescent="0.25">
      <c r="A9450">
        <v>43490</v>
      </c>
      <c r="B9450" t="s">
        <v>31433</v>
      </c>
      <c r="C9450" t="s">
        <v>1413</v>
      </c>
      <c r="D9450" s="134">
        <v>1.73</v>
      </c>
    </row>
    <row r="9451" spans="1:4" x14ac:dyDescent="0.25">
      <c r="A9451">
        <v>43502</v>
      </c>
      <c r="B9451" t="s">
        <v>31434</v>
      </c>
      <c r="C9451" t="s">
        <v>3486</v>
      </c>
      <c r="D9451" s="134">
        <v>325.51</v>
      </c>
    </row>
    <row r="9452" spans="1:4" x14ac:dyDescent="0.25">
      <c r="A9452">
        <v>43491</v>
      </c>
      <c r="B9452" t="s">
        <v>31435</v>
      </c>
      <c r="C9452" t="s">
        <v>1413</v>
      </c>
      <c r="D9452" s="134">
        <v>1.33</v>
      </c>
    </row>
    <row r="9453" spans="1:4" x14ac:dyDescent="0.25">
      <c r="A9453">
        <v>43503</v>
      </c>
      <c r="B9453" t="s">
        <v>31436</v>
      </c>
      <c r="C9453" t="s">
        <v>3486</v>
      </c>
      <c r="D9453" s="134">
        <v>250.24</v>
      </c>
    </row>
    <row r="9454" spans="1:4" x14ac:dyDescent="0.25">
      <c r="A9454">
        <v>43492</v>
      </c>
      <c r="B9454" t="s">
        <v>31437</v>
      </c>
      <c r="C9454" t="s">
        <v>1413</v>
      </c>
      <c r="D9454" s="134">
        <v>1.79</v>
      </c>
    </row>
    <row r="9455" spans="1:4" x14ac:dyDescent="0.25">
      <c r="A9455">
        <v>43504</v>
      </c>
      <c r="B9455" t="s">
        <v>31438</v>
      </c>
      <c r="C9455" t="s">
        <v>3486</v>
      </c>
      <c r="D9455" s="134">
        <v>337.87</v>
      </c>
    </row>
    <row r="9456" spans="1:4" x14ac:dyDescent="0.25">
      <c r="A9456">
        <v>43493</v>
      </c>
      <c r="B9456" t="s">
        <v>31439</v>
      </c>
      <c r="C9456" t="s">
        <v>1413</v>
      </c>
      <c r="D9456" s="134">
        <v>0.71</v>
      </c>
    </row>
    <row r="9457" spans="1:4" x14ac:dyDescent="0.25">
      <c r="A9457">
        <v>43505</v>
      </c>
      <c r="B9457" t="s">
        <v>31440</v>
      </c>
      <c r="C9457" t="s">
        <v>3486</v>
      </c>
      <c r="D9457" s="134">
        <v>132.94</v>
      </c>
    </row>
    <row r="9458" spans="1:4" x14ac:dyDescent="0.25">
      <c r="A9458">
        <v>37774</v>
      </c>
      <c r="B9458" t="s">
        <v>31441</v>
      </c>
      <c r="C9458" t="s">
        <v>16058</v>
      </c>
      <c r="D9458" s="135">
        <v>565124.71</v>
      </c>
    </row>
    <row r="9459" spans="1:4" x14ac:dyDescent="0.25">
      <c r="A9459">
        <v>38629</v>
      </c>
      <c r="B9459" t="s">
        <v>31442</v>
      </c>
      <c r="C9459" t="s">
        <v>16058</v>
      </c>
      <c r="D9459" s="135">
        <v>2970703.12</v>
      </c>
    </row>
    <row r="9460" spans="1:4" x14ac:dyDescent="0.25">
      <c r="A9460">
        <v>38630</v>
      </c>
      <c r="B9460" t="s">
        <v>31443</v>
      </c>
      <c r="C9460" t="s">
        <v>16058</v>
      </c>
      <c r="D9460" s="135">
        <v>1995703.12</v>
      </c>
    </row>
    <row r="9461" spans="1:4" x14ac:dyDescent="0.25">
      <c r="A9461">
        <v>38476</v>
      </c>
      <c r="B9461" t="s">
        <v>31444</v>
      </c>
      <c r="C9461" t="s">
        <v>16058</v>
      </c>
      <c r="D9461" s="134">
        <v>404.76</v>
      </c>
    </row>
    <row r="9462" spans="1:4" x14ac:dyDescent="0.25">
      <c r="A9462">
        <v>38477</v>
      </c>
      <c r="B9462" t="s">
        <v>31445</v>
      </c>
      <c r="C9462" t="s">
        <v>16058</v>
      </c>
      <c r="D9462" s="135">
        <v>1146.3</v>
      </c>
    </row>
    <row r="9463" spans="1:4" x14ac:dyDescent="0.25">
      <c r="A9463">
        <v>40635</v>
      </c>
      <c r="B9463" t="s">
        <v>31446</v>
      </c>
      <c r="C9463" t="s">
        <v>16058</v>
      </c>
      <c r="D9463" s="135">
        <v>1054690.73</v>
      </c>
    </row>
    <row r="9464" spans="1:4" x14ac:dyDescent="0.25">
      <c r="A9464">
        <v>36483</v>
      </c>
      <c r="B9464" t="s">
        <v>31447</v>
      </c>
      <c r="C9464" t="s">
        <v>16058</v>
      </c>
      <c r="D9464" s="135">
        <v>955718.75</v>
      </c>
    </row>
    <row r="9465" spans="1:4" x14ac:dyDescent="0.25">
      <c r="A9465">
        <v>14525</v>
      </c>
      <c r="B9465" t="s">
        <v>31448</v>
      </c>
      <c r="C9465" t="s">
        <v>16058</v>
      </c>
      <c r="D9465" s="135">
        <v>1000693.75</v>
      </c>
    </row>
    <row r="9466" spans="1:4" x14ac:dyDescent="0.25">
      <c r="A9466">
        <v>36482</v>
      </c>
      <c r="B9466" t="s">
        <v>31449</v>
      </c>
      <c r="C9466" t="s">
        <v>16058</v>
      </c>
      <c r="D9466" s="135">
        <v>858234.26</v>
      </c>
    </row>
    <row r="9467" spans="1:4" x14ac:dyDescent="0.25">
      <c r="A9467">
        <v>36408</v>
      </c>
      <c r="B9467" t="s">
        <v>31450</v>
      </c>
      <c r="C9467" t="s">
        <v>16058</v>
      </c>
      <c r="D9467" s="135">
        <v>1025430</v>
      </c>
    </row>
    <row r="9468" spans="1:4" x14ac:dyDescent="0.25">
      <c r="A9468">
        <v>2723</v>
      </c>
      <c r="B9468" t="s">
        <v>31451</v>
      </c>
      <c r="C9468" t="s">
        <v>16058</v>
      </c>
      <c r="D9468" s="135">
        <v>787062.5</v>
      </c>
    </row>
    <row r="9469" spans="1:4" x14ac:dyDescent="0.25">
      <c r="A9469">
        <v>36481</v>
      </c>
      <c r="B9469" t="s">
        <v>31452</v>
      </c>
      <c r="C9469" t="s">
        <v>16058</v>
      </c>
      <c r="D9469" s="135">
        <v>938853.12</v>
      </c>
    </row>
    <row r="9470" spans="1:4" x14ac:dyDescent="0.25">
      <c r="A9470">
        <v>10685</v>
      </c>
      <c r="B9470" t="s">
        <v>31453</v>
      </c>
      <c r="C9470" t="s">
        <v>16058</v>
      </c>
      <c r="D9470" s="135">
        <v>899500</v>
      </c>
    </row>
    <row r="9471" spans="1:4" x14ac:dyDescent="0.25">
      <c r="A9471">
        <v>40636</v>
      </c>
      <c r="B9471" t="s">
        <v>31454</v>
      </c>
      <c r="C9471" t="s">
        <v>16058</v>
      </c>
      <c r="D9471" s="135">
        <v>1015337.61</v>
      </c>
    </row>
    <row r="9472" spans="1:4" x14ac:dyDescent="0.25">
      <c r="A9472">
        <v>4111</v>
      </c>
      <c r="B9472" t="s">
        <v>31455</v>
      </c>
      <c r="C9472" t="s">
        <v>16058</v>
      </c>
      <c r="D9472" s="134">
        <v>79.8</v>
      </c>
    </row>
    <row r="9473" spans="1:4" x14ac:dyDescent="0.25">
      <c r="A9473">
        <v>44538</v>
      </c>
      <c r="B9473" t="s">
        <v>31456</v>
      </c>
      <c r="C9473" t="s">
        <v>16058</v>
      </c>
      <c r="D9473" s="134">
        <v>68.569999999999993</v>
      </c>
    </row>
    <row r="9474" spans="1:4" x14ac:dyDescent="0.25">
      <c r="A9474">
        <v>12</v>
      </c>
      <c r="B9474" t="s">
        <v>31457</v>
      </c>
      <c r="C9474" t="s">
        <v>16058</v>
      </c>
      <c r="D9474" s="134">
        <v>13.7</v>
      </c>
    </row>
    <row r="9475" spans="1:4" x14ac:dyDescent="0.25">
      <c r="A9475">
        <v>37554</v>
      </c>
      <c r="B9475" t="s">
        <v>31458</v>
      </c>
      <c r="C9475" t="s">
        <v>16058</v>
      </c>
      <c r="D9475" s="134">
        <v>211.38</v>
      </c>
    </row>
    <row r="9476" spans="1:4" x14ac:dyDescent="0.25">
      <c r="A9476">
        <v>37555</v>
      </c>
      <c r="B9476" t="s">
        <v>31459</v>
      </c>
      <c r="C9476" t="s">
        <v>16058</v>
      </c>
      <c r="D9476" s="134">
        <v>257.14</v>
      </c>
    </row>
    <row r="9477" spans="1:4" x14ac:dyDescent="0.25">
      <c r="A9477">
        <v>10902</v>
      </c>
      <c r="B9477" t="s">
        <v>31460</v>
      </c>
      <c r="C9477" t="s">
        <v>16058</v>
      </c>
      <c r="D9477" s="134">
        <v>64.52</v>
      </c>
    </row>
    <row r="9478" spans="1:4" x14ac:dyDescent="0.25">
      <c r="A9478">
        <v>20965</v>
      </c>
      <c r="B9478" t="s">
        <v>31461</v>
      </c>
      <c r="C9478" t="s">
        <v>16058</v>
      </c>
      <c r="D9478" s="134">
        <v>65.12</v>
      </c>
    </row>
    <row r="9479" spans="1:4" x14ac:dyDescent="0.25">
      <c r="A9479">
        <v>20966</v>
      </c>
      <c r="B9479" t="s">
        <v>31462</v>
      </c>
      <c r="C9479" t="s">
        <v>16058</v>
      </c>
      <c r="D9479" s="134">
        <v>70.12</v>
      </c>
    </row>
    <row r="9480" spans="1:4" x14ac:dyDescent="0.25">
      <c r="A9480">
        <v>10903</v>
      </c>
      <c r="B9480" t="s">
        <v>31463</v>
      </c>
      <c r="C9480" t="s">
        <v>16058</v>
      </c>
      <c r="D9480" s="134">
        <v>106.28</v>
      </c>
    </row>
    <row r="9481" spans="1:4" x14ac:dyDescent="0.25">
      <c r="A9481">
        <v>20967</v>
      </c>
      <c r="B9481" t="s">
        <v>31464</v>
      </c>
      <c r="C9481" t="s">
        <v>16058</v>
      </c>
      <c r="D9481" s="134">
        <v>106.28</v>
      </c>
    </row>
    <row r="9482" spans="1:4" x14ac:dyDescent="0.25">
      <c r="A9482">
        <v>20968</v>
      </c>
      <c r="B9482" t="s">
        <v>31465</v>
      </c>
      <c r="C9482" t="s">
        <v>16058</v>
      </c>
      <c r="D9482" s="134">
        <v>116.57</v>
      </c>
    </row>
    <row r="9483" spans="1:4" x14ac:dyDescent="0.25">
      <c r="A9483">
        <v>11359</v>
      </c>
      <c r="B9483" t="s">
        <v>31466</v>
      </c>
      <c r="C9483" t="s">
        <v>16058</v>
      </c>
      <c r="D9483" s="134">
        <v>815.61</v>
      </c>
    </row>
    <row r="9484" spans="1:4" x14ac:dyDescent="0.25">
      <c r="A9484">
        <v>39017</v>
      </c>
      <c r="B9484" t="s">
        <v>31467</v>
      </c>
      <c r="C9484" t="s">
        <v>16058</v>
      </c>
      <c r="D9484" s="134">
        <v>0.21</v>
      </c>
    </row>
    <row r="9485" spans="1:4" x14ac:dyDescent="0.25">
      <c r="A9485">
        <v>39315</v>
      </c>
      <c r="B9485" t="s">
        <v>31468</v>
      </c>
      <c r="C9485" t="s">
        <v>16058</v>
      </c>
      <c r="D9485" s="134">
        <v>0.35</v>
      </c>
    </row>
    <row r="9486" spans="1:4" x14ac:dyDescent="0.25">
      <c r="A9486">
        <v>39016</v>
      </c>
      <c r="B9486" t="s">
        <v>31469</v>
      </c>
      <c r="C9486" t="s">
        <v>16058</v>
      </c>
      <c r="D9486" s="134">
        <v>0.35</v>
      </c>
    </row>
    <row r="9487" spans="1:4" x14ac:dyDescent="0.25">
      <c r="A9487">
        <v>39481</v>
      </c>
      <c r="B9487" t="s">
        <v>31470</v>
      </c>
      <c r="C9487" t="s">
        <v>16058</v>
      </c>
      <c r="D9487" s="134">
        <v>1.7</v>
      </c>
    </row>
    <row r="9488" spans="1:4" x14ac:dyDescent="0.25">
      <c r="A9488">
        <v>39013</v>
      </c>
      <c r="B9488" t="s">
        <v>31471</v>
      </c>
      <c r="C9488" t="s">
        <v>16058</v>
      </c>
      <c r="D9488" s="134">
        <v>1.45</v>
      </c>
    </row>
    <row r="9489" spans="1:4" x14ac:dyDescent="0.25">
      <c r="A9489">
        <v>44919</v>
      </c>
      <c r="B9489" t="s">
        <v>31472</v>
      </c>
      <c r="C9489" t="s">
        <v>16058</v>
      </c>
      <c r="D9489" s="134">
        <v>2.71</v>
      </c>
    </row>
    <row r="9490" spans="1:4" x14ac:dyDescent="0.25">
      <c r="A9490">
        <v>40433</v>
      </c>
      <c r="B9490" t="s">
        <v>31473</v>
      </c>
      <c r="C9490" t="s">
        <v>16058</v>
      </c>
      <c r="D9490" s="134">
        <v>1.5</v>
      </c>
    </row>
    <row r="9491" spans="1:4" x14ac:dyDescent="0.25">
      <c r="A9491">
        <v>20219</v>
      </c>
      <c r="B9491" t="s">
        <v>31474</v>
      </c>
      <c r="C9491" t="s">
        <v>16058</v>
      </c>
      <c r="D9491" s="135">
        <v>116000</v>
      </c>
    </row>
    <row r="9492" spans="1:4" x14ac:dyDescent="0.25">
      <c r="A9492">
        <v>36484</v>
      </c>
      <c r="B9492" t="s">
        <v>31475</v>
      </c>
      <c r="C9492" t="s">
        <v>16058</v>
      </c>
      <c r="D9492" s="135">
        <v>246246.87</v>
      </c>
    </row>
    <row r="9493" spans="1:4" x14ac:dyDescent="0.25">
      <c r="A9493">
        <v>38367</v>
      </c>
      <c r="B9493" t="s">
        <v>31476</v>
      </c>
      <c r="C9493" t="s">
        <v>16058</v>
      </c>
      <c r="D9493" s="134">
        <v>21.75</v>
      </c>
    </row>
    <row r="9494" spans="1:4" x14ac:dyDescent="0.25">
      <c r="A9494">
        <v>38368</v>
      </c>
      <c r="B9494" t="s">
        <v>31477</v>
      </c>
      <c r="C9494" t="s">
        <v>16058</v>
      </c>
      <c r="D9494" s="134">
        <v>8.16</v>
      </c>
    </row>
    <row r="9495" spans="1:4" x14ac:dyDescent="0.25">
      <c r="A9495">
        <v>38091</v>
      </c>
      <c r="B9495" t="s">
        <v>31478</v>
      </c>
      <c r="C9495" t="s">
        <v>16058</v>
      </c>
      <c r="D9495" s="134">
        <v>2.35</v>
      </c>
    </row>
    <row r="9496" spans="1:4" x14ac:dyDescent="0.25">
      <c r="A9496">
        <v>38095</v>
      </c>
      <c r="B9496" t="s">
        <v>31479</v>
      </c>
      <c r="C9496" t="s">
        <v>16058</v>
      </c>
      <c r="D9496" s="134">
        <v>4.97</v>
      </c>
    </row>
    <row r="9497" spans="1:4" x14ac:dyDescent="0.25">
      <c r="A9497">
        <v>38092</v>
      </c>
      <c r="B9497" t="s">
        <v>31480</v>
      </c>
      <c r="C9497" t="s">
        <v>16058</v>
      </c>
      <c r="D9497" s="134">
        <v>2.2200000000000002</v>
      </c>
    </row>
    <row r="9498" spans="1:4" x14ac:dyDescent="0.25">
      <c r="A9498">
        <v>38093</v>
      </c>
      <c r="B9498" t="s">
        <v>31481</v>
      </c>
      <c r="C9498" t="s">
        <v>16058</v>
      </c>
      <c r="D9498" s="134">
        <v>2.2999999999999998</v>
      </c>
    </row>
    <row r="9499" spans="1:4" x14ac:dyDescent="0.25">
      <c r="A9499">
        <v>38096</v>
      </c>
      <c r="B9499" t="s">
        <v>31482</v>
      </c>
      <c r="C9499" t="s">
        <v>16058</v>
      </c>
      <c r="D9499" s="134">
        <v>5.34</v>
      </c>
    </row>
    <row r="9500" spans="1:4" x14ac:dyDescent="0.25">
      <c r="A9500">
        <v>38094</v>
      </c>
      <c r="B9500" t="s">
        <v>31483</v>
      </c>
      <c r="C9500" t="s">
        <v>16058</v>
      </c>
      <c r="D9500" s="134">
        <v>2.82</v>
      </c>
    </row>
    <row r="9501" spans="1:4" x14ac:dyDescent="0.25">
      <c r="A9501">
        <v>38097</v>
      </c>
      <c r="B9501" t="s">
        <v>31484</v>
      </c>
      <c r="C9501" t="s">
        <v>16058</v>
      </c>
      <c r="D9501" s="134">
        <v>5.73</v>
      </c>
    </row>
    <row r="9502" spans="1:4" x14ac:dyDescent="0.25">
      <c r="A9502">
        <v>38098</v>
      </c>
      <c r="B9502" t="s">
        <v>31485</v>
      </c>
      <c r="C9502" t="s">
        <v>16058</v>
      </c>
      <c r="D9502" s="134">
        <v>5.73</v>
      </c>
    </row>
    <row r="9503" spans="1:4" x14ac:dyDescent="0.25">
      <c r="A9503">
        <v>11186</v>
      </c>
      <c r="B9503" t="s">
        <v>31486</v>
      </c>
      <c r="C9503" t="s">
        <v>1415</v>
      </c>
      <c r="D9503" s="134">
        <v>351.16</v>
      </c>
    </row>
    <row r="9504" spans="1:4" x14ac:dyDescent="0.25">
      <c r="A9504">
        <v>11558</v>
      </c>
      <c r="B9504" t="s">
        <v>31487</v>
      </c>
      <c r="C9504" t="s">
        <v>1419</v>
      </c>
      <c r="D9504" s="134">
        <v>14.98</v>
      </c>
    </row>
    <row r="9505" spans="1:4" x14ac:dyDescent="0.25">
      <c r="A9505">
        <v>11557</v>
      </c>
      <c r="B9505" t="s">
        <v>31488</v>
      </c>
      <c r="C9505" t="s">
        <v>1419</v>
      </c>
      <c r="D9505" s="134">
        <v>37.93</v>
      </c>
    </row>
    <row r="9506" spans="1:4" x14ac:dyDescent="0.25">
      <c r="A9506">
        <v>2759</v>
      </c>
      <c r="B9506" t="s">
        <v>31489</v>
      </c>
      <c r="C9506" t="s">
        <v>16058</v>
      </c>
      <c r="D9506" s="134">
        <v>9.68</v>
      </c>
    </row>
    <row r="9507" spans="1:4" x14ac:dyDescent="0.25">
      <c r="A9507">
        <v>38124</v>
      </c>
      <c r="B9507" t="s">
        <v>31490</v>
      </c>
      <c r="C9507" t="s">
        <v>16058</v>
      </c>
      <c r="D9507" s="134">
        <v>30.75</v>
      </c>
    </row>
    <row r="9508" spans="1:4" x14ac:dyDescent="0.25">
      <c r="A9508">
        <v>38380</v>
      </c>
      <c r="B9508" t="s">
        <v>31491</v>
      </c>
      <c r="C9508" t="s">
        <v>16058</v>
      </c>
      <c r="D9508" s="134">
        <v>34.549999999999997</v>
      </c>
    </row>
    <row r="9509" spans="1:4" x14ac:dyDescent="0.25">
      <c r="A9509">
        <v>42429</v>
      </c>
      <c r="B9509" t="s">
        <v>31492</v>
      </c>
      <c r="C9509" t="s">
        <v>16058</v>
      </c>
      <c r="D9509" s="135">
        <v>6025.1</v>
      </c>
    </row>
    <row r="9510" spans="1:4" x14ac:dyDescent="0.25">
      <c r="A9510">
        <v>39616</v>
      </c>
      <c r="B9510" t="s">
        <v>31493</v>
      </c>
      <c r="C9510" t="s">
        <v>16058</v>
      </c>
      <c r="D9510" s="134">
        <v>414.76</v>
      </c>
    </row>
    <row r="9511" spans="1:4" x14ac:dyDescent="0.25">
      <c r="A9511">
        <v>39618</v>
      </c>
      <c r="B9511" t="s">
        <v>31494</v>
      </c>
      <c r="C9511" t="s">
        <v>16058</v>
      </c>
      <c r="D9511" s="134">
        <v>752.3</v>
      </c>
    </row>
    <row r="9512" spans="1:4" x14ac:dyDescent="0.25">
      <c r="A9512">
        <v>39619</v>
      </c>
      <c r="B9512" t="s">
        <v>31495</v>
      </c>
      <c r="C9512" t="s">
        <v>16058</v>
      </c>
      <c r="D9512" s="135">
        <v>1030.3499999999999</v>
      </c>
    </row>
    <row r="9513" spans="1:4" x14ac:dyDescent="0.25">
      <c r="A9513">
        <v>39613</v>
      </c>
      <c r="B9513" t="s">
        <v>31496</v>
      </c>
      <c r="C9513" t="s">
        <v>16058</v>
      </c>
      <c r="D9513" s="134">
        <v>164.75</v>
      </c>
    </row>
    <row r="9514" spans="1:4" x14ac:dyDescent="0.25">
      <c r="A9514">
        <v>39614</v>
      </c>
      <c r="B9514" t="s">
        <v>31497</v>
      </c>
      <c r="C9514" t="s">
        <v>16058</v>
      </c>
      <c r="D9514" s="134">
        <v>240.36</v>
      </c>
    </row>
    <row r="9515" spans="1:4" x14ac:dyDescent="0.25">
      <c r="A9515">
        <v>38538</v>
      </c>
      <c r="B9515" t="s">
        <v>31498</v>
      </c>
      <c r="C9515" t="s">
        <v>1416</v>
      </c>
      <c r="D9515" s="134">
        <v>81.8</v>
      </c>
    </row>
    <row r="9516" spans="1:4" x14ac:dyDescent="0.25">
      <c r="A9516">
        <v>38539</v>
      </c>
      <c r="B9516" t="s">
        <v>31499</v>
      </c>
      <c r="C9516" t="s">
        <v>1416</v>
      </c>
      <c r="D9516" s="134">
        <v>111.23</v>
      </c>
    </row>
    <row r="9517" spans="1:4" x14ac:dyDescent="0.25">
      <c r="A9517">
        <v>38540</v>
      </c>
      <c r="B9517" t="s">
        <v>31500</v>
      </c>
      <c r="C9517" t="s">
        <v>1416</v>
      </c>
      <c r="D9517" s="134">
        <v>285.07</v>
      </c>
    </row>
    <row r="9518" spans="1:4" x14ac:dyDescent="0.25">
      <c r="A9518">
        <v>38384</v>
      </c>
      <c r="B9518" t="s">
        <v>31501</v>
      </c>
      <c r="C9518" t="s">
        <v>16058</v>
      </c>
      <c r="D9518" s="134">
        <v>21.15</v>
      </c>
    </row>
    <row r="9519" spans="1:4" x14ac:dyDescent="0.25">
      <c r="A9519">
        <v>13</v>
      </c>
      <c r="B9519" t="s">
        <v>31502</v>
      </c>
      <c r="C9519" t="s">
        <v>1417</v>
      </c>
      <c r="D9519" s="134">
        <v>21.09</v>
      </c>
    </row>
    <row r="9520" spans="1:4" x14ac:dyDescent="0.25">
      <c r="A9520">
        <v>2762</v>
      </c>
      <c r="B9520" t="s">
        <v>31503</v>
      </c>
      <c r="C9520" t="s">
        <v>1416</v>
      </c>
      <c r="D9520" s="134">
        <v>12.1</v>
      </c>
    </row>
    <row r="9521" spans="1:4" x14ac:dyDescent="0.25">
      <c r="A9521">
        <v>21142</v>
      </c>
      <c r="B9521" t="s">
        <v>31504</v>
      </c>
      <c r="C9521" t="s">
        <v>16058</v>
      </c>
      <c r="D9521" s="134">
        <v>37.950000000000003</v>
      </c>
    </row>
    <row r="9522" spans="1:4" x14ac:dyDescent="0.25">
      <c r="A9522">
        <v>4223</v>
      </c>
      <c r="B9522" t="s">
        <v>31505</v>
      </c>
      <c r="C9522" t="s">
        <v>1418</v>
      </c>
      <c r="D9522" s="134">
        <v>3.45</v>
      </c>
    </row>
    <row r="9523" spans="1:4" x14ac:dyDescent="0.25">
      <c r="A9523">
        <v>37372</v>
      </c>
      <c r="B9523" t="s">
        <v>31506</v>
      </c>
      <c r="C9523" t="s">
        <v>1413</v>
      </c>
      <c r="D9523" s="134">
        <v>1.34</v>
      </c>
    </row>
    <row r="9524" spans="1:4" x14ac:dyDescent="0.25">
      <c r="A9524">
        <v>40863</v>
      </c>
      <c r="B9524" t="s">
        <v>31507</v>
      </c>
      <c r="C9524" t="s">
        <v>3486</v>
      </c>
      <c r="D9524" s="134">
        <v>252.08</v>
      </c>
    </row>
    <row r="9525" spans="1:4" x14ac:dyDescent="0.25">
      <c r="A9525">
        <v>38475</v>
      </c>
      <c r="B9525" t="s">
        <v>31508</v>
      </c>
      <c r="C9525" t="s">
        <v>16058</v>
      </c>
      <c r="D9525" s="134">
        <v>24.91</v>
      </c>
    </row>
    <row r="9526" spans="1:4" x14ac:dyDescent="0.25">
      <c r="A9526">
        <v>38474</v>
      </c>
      <c r="B9526" t="s">
        <v>31509</v>
      </c>
      <c r="C9526" t="s">
        <v>16058</v>
      </c>
      <c r="D9526" s="134">
        <v>30.8</v>
      </c>
    </row>
    <row r="9527" spans="1:4" x14ac:dyDescent="0.25">
      <c r="A9527">
        <v>10886</v>
      </c>
      <c r="B9527" t="s">
        <v>31510</v>
      </c>
      <c r="C9527" t="s">
        <v>16058</v>
      </c>
      <c r="D9527" s="134">
        <v>150.93</v>
      </c>
    </row>
    <row r="9528" spans="1:4" x14ac:dyDescent="0.25">
      <c r="A9528">
        <v>10888</v>
      </c>
      <c r="B9528" t="s">
        <v>31511</v>
      </c>
      <c r="C9528" t="s">
        <v>16058</v>
      </c>
      <c r="D9528" s="134">
        <v>477.69</v>
      </c>
    </row>
    <row r="9529" spans="1:4" x14ac:dyDescent="0.25">
      <c r="A9529">
        <v>10889</v>
      </c>
      <c r="B9529" t="s">
        <v>31512</v>
      </c>
      <c r="C9529" t="s">
        <v>16058</v>
      </c>
      <c r="D9529" s="134">
        <v>517.5</v>
      </c>
    </row>
    <row r="9530" spans="1:4" x14ac:dyDescent="0.25">
      <c r="A9530">
        <v>10890</v>
      </c>
      <c r="B9530" t="s">
        <v>31513</v>
      </c>
      <c r="C9530" t="s">
        <v>16058</v>
      </c>
      <c r="D9530" s="134">
        <v>238.84</v>
      </c>
    </row>
    <row r="9531" spans="1:4" x14ac:dyDescent="0.25">
      <c r="A9531">
        <v>10891</v>
      </c>
      <c r="B9531" t="s">
        <v>31514</v>
      </c>
      <c r="C9531" t="s">
        <v>16058</v>
      </c>
      <c r="D9531" s="134">
        <v>145.96</v>
      </c>
    </row>
    <row r="9532" spans="1:4" x14ac:dyDescent="0.25">
      <c r="A9532">
        <v>10892</v>
      </c>
      <c r="B9532" t="s">
        <v>31515</v>
      </c>
      <c r="C9532" t="s">
        <v>16058</v>
      </c>
      <c r="D9532" s="134">
        <v>172.5</v>
      </c>
    </row>
    <row r="9533" spans="1:4" x14ac:dyDescent="0.25">
      <c r="A9533">
        <v>20977</v>
      </c>
      <c r="B9533" t="s">
        <v>31516</v>
      </c>
      <c r="C9533" t="s">
        <v>16058</v>
      </c>
      <c r="D9533" s="134">
        <v>205.67</v>
      </c>
    </row>
    <row r="9534" spans="1:4" x14ac:dyDescent="0.25">
      <c r="A9534">
        <v>3073</v>
      </c>
      <c r="B9534" t="s">
        <v>31517</v>
      </c>
      <c r="C9534" t="s">
        <v>16058</v>
      </c>
      <c r="D9534" s="134">
        <v>168.07</v>
      </c>
    </row>
    <row r="9535" spans="1:4" x14ac:dyDescent="0.25">
      <c r="A9535">
        <v>3074</v>
      </c>
      <c r="B9535" t="s">
        <v>31518</v>
      </c>
      <c r="C9535" t="s">
        <v>16058</v>
      </c>
      <c r="D9535" s="134">
        <v>106.1</v>
      </c>
    </row>
    <row r="9536" spans="1:4" x14ac:dyDescent="0.25">
      <c r="A9536">
        <v>3076</v>
      </c>
      <c r="B9536" t="s">
        <v>31519</v>
      </c>
      <c r="C9536" t="s">
        <v>16058</v>
      </c>
      <c r="D9536" s="134">
        <v>138.16999999999999</v>
      </c>
    </row>
    <row r="9537" spans="1:4" x14ac:dyDescent="0.25">
      <c r="A9537">
        <v>3075</v>
      </c>
      <c r="B9537" t="s">
        <v>31520</v>
      </c>
      <c r="C9537" t="s">
        <v>16058</v>
      </c>
      <c r="D9537" s="134">
        <v>87.31</v>
      </c>
    </row>
    <row r="9538" spans="1:4" x14ac:dyDescent="0.25">
      <c r="A9538">
        <v>10781</v>
      </c>
      <c r="B9538" t="s">
        <v>31521</v>
      </c>
      <c r="C9538" t="s">
        <v>16058</v>
      </c>
      <c r="D9538" s="134">
        <v>11.84</v>
      </c>
    </row>
    <row r="9539" spans="1:4" x14ac:dyDescent="0.25">
      <c r="A9539">
        <v>43612</v>
      </c>
      <c r="B9539" t="s">
        <v>31522</v>
      </c>
      <c r="C9539" t="s">
        <v>1423</v>
      </c>
      <c r="D9539" s="134">
        <v>95.94</v>
      </c>
    </row>
    <row r="9540" spans="1:4" x14ac:dyDescent="0.25">
      <c r="A9540">
        <v>43613</v>
      </c>
      <c r="B9540" t="s">
        <v>31523</v>
      </c>
      <c r="C9540" t="s">
        <v>1423</v>
      </c>
      <c r="D9540" s="134">
        <v>79.42</v>
      </c>
    </row>
    <row r="9541" spans="1:4" x14ac:dyDescent="0.25">
      <c r="A9541">
        <v>11480</v>
      </c>
      <c r="B9541" t="s">
        <v>31524</v>
      </c>
      <c r="C9541" t="s">
        <v>1423</v>
      </c>
      <c r="D9541" s="134">
        <v>121.89</v>
      </c>
    </row>
    <row r="9542" spans="1:4" x14ac:dyDescent="0.25">
      <c r="A9542">
        <v>11469</v>
      </c>
      <c r="B9542" t="s">
        <v>31525</v>
      </c>
      <c r="C9542" t="s">
        <v>16058</v>
      </c>
      <c r="D9542" s="134">
        <v>13.01</v>
      </c>
    </row>
    <row r="9543" spans="1:4" x14ac:dyDescent="0.25">
      <c r="A9543">
        <v>11468</v>
      </c>
      <c r="B9543" t="s">
        <v>31526</v>
      </c>
      <c r="C9543" t="s">
        <v>16058</v>
      </c>
      <c r="D9543" s="134">
        <v>13.02</v>
      </c>
    </row>
    <row r="9544" spans="1:4" x14ac:dyDescent="0.25">
      <c r="A9544">
        <v>11484</v>
      </c>
      <c r="B9544" t="s">
        <v>31527</v>
      </c>
      <c r="C9544" t="s">
        <v>16058</v>
      </c>
      <c r="D9544" s="134">
        <v>57.18</v>
      </c>
    </row>
    <row r="9545" spans="1:4" x14ac:dyDescent="0.25">
      <c r="A9545">
        <v>38155</v>
      </c>
      <c r="B9545" t="s">
        <v>31528</v>
      </c>
      <c r="C9545" t="s">
        <v>16058</v>
      </c>
      <c r="D9545" s="134">
        <v>88.78</v>
      </c>
    </row>
    <row r="9546" spans="1:4" x14ac:dyDescent="0.25">
      <c r="A9546">
        <v>11467</v>
      </c>
      <c r="B9546" t="s">
        <v>31529</v>
      </c>
      <c r="C9546" t="s">
        <v>16058</v>
      </c>
      <c r="D9546" s="134">
        <v>20.28</v>
      </c>
    </row>
    <row r="9547" spans="1:4" x14ac:dyDescent="0.25">
      <c r="A9547">
        <v>38153</v>
      </c>
      <c r="B9547" t="s">
        <v>31530</v>
      </c>
      <c r="C9547" t="s">
        <v>1423</v>
      </c>
      <c r="D9547" s="134">
        <v>51.82</v>
      </c>
    </row>
    <row r="9548" spans="1:4" x14ac:dyDescent="0.25">
      <c r="A9548">
        <v>43607</v>
      </c>
      <c r="B9548" t="s">
        <v>31531</v>
      </c>
      <c r="C9548" t="s">
        <v>1423</v>
      </c>
      <c r="D9548" s="134">
        <v>98.01</v>
      </c>
    </row>
    <row r="9549" spans="1:4" x14ac:dyDescent="0.25">
      <c r="A9549">
        <v>3080</v>
      </c>
      <c r="B9549" t="s">
        <v>31532</v>
      </c>
      <c r="C9549" t="s">
        <v>1423</v>
      </c>
      <c r="D9549" s="134">
        <v>65.900000000000006</v>
      </c>
    </row>
    <row r="9550" spans="1:4" x14ac:dyDescent="0.25">
      <c r="A9550">
        <v>3081</v>
      </c>
      <c r="B9550" t="s">
        <v>31533</v>
      </c>
      <c r="C9550" t="s">
        <v>1423</v>
      </c>
      <c r="D9550" s="134">
        <v>130.38</v>
      </c>
    </row>
    <row r="9551" spans="1:4" x14ac:dyDescent="0.25">
      <c r="A9551">
        <v>3090</v>
      </c>
      <c r="B9551" t="s">
        <v>31534</v>
      </c>
      <c r="C9551" t="s">
        <v>1423</v>
      </c>
      <c r="D9551" s="134">
        <v>58.82</v>
      </c>
    </row>
    <row r="9552" spans="1:4" x14ac:dyDescent="0.25">
      <c r="A9552">
        <v>43611</v>
      </c>
      <c r="B9552" t="s">
        <v>31535</v>
      </c>
      <c r="C9552" t="s">
        <v>1423</v>
      </c>
      <c r="D9552" s="134">
        <v>97.6</v>
      </c>
    </row>
    <row r="9553" spans="1:4" x14ac:dyDescent="0.25">
      <c r="A9553">
        <v>3103</v>
      </c>
      <c r="B9553" t="s">
        <v>31536</v>
      </c>
      <c r="C9553" t="s">
        <v>16058</v>
      </c>
      <c r="D9553" s="134">
        <v>48.77</v>
      </c>
    </row>
    <row r="9554" spans="1:4" x14ac:dyDescent="0.25">
      <c r="A9554">
        <v>3097</v>
      </c>
      <c r="B9554" t="s">
        <v>31537</v>
      </c>
      <c r="C9554" t="s">
        <v>1423</v>
      </c>
      <c r="D9554" s="134">
        <v>73.78</v>
      </c>
    </row>
    <row r="9555" spans="1:4" x14ac:dyDescent="0.25">
      <c r="A9555">
        <v>3099</v>
      </c>
      <c r="B9555" t="s">
        <v>31538</v>
      </c>
      <c r="C9555" t="s">
        <v>1423</v>
      </c>
      <c r="D9555" s="134">
        <v>118.14</v>
      </c>
    </row>
    <row r="9556" spans="1:4" x14ac:dyDescent="0.25">
      <c r="A9556">
        <v>38151</v>
      </c>
      <c r="B9556" t="s">
        <v>31539</v>
      </c>
      <c r="C9556" t="s">
        <v>1423</v>
      </c>
      <c r="D9556" s="134">
        <v>85.65</v>
      </c>
    </row>
    <row r="9557" spans="1:4" x14ac:dyDescent="0.25">
      <c r="A9557">
        <v>38152</v>
      </c>
      <c r="B9557" t="s">
        <v>31540</v>
      </c>
      <c r="C9557" t="s">
        <v>1423</v>
      </c>
      <c r="D9557" s="134">
        <v>138.16</v>
      </c>
    </row>
    <row r="9558" spans="1:4" x14ac:dyDescent="0.25">
      <c r="A9558">
        <v>43610</v>
      </c>
      <c r="B9558" t="s">
        <v>31541</v>
      </c>
      <c r="C9558" t="s">
        <v>1423</v>
      </c>
      <c r="D9558" s="134">
        <v>73.209999999999994</v>
      </c>
    </row>
    <row r="9559" spans="1:4" x14ac:dyDescent="0.25">
      <c r="A9559">
        <v>3093</v>
      </c>
      <c r="B9559" t="s">
        <v>31542</v>
      </c>
      <c r="C9559" t="s">
        <v>1423</v>
      </c>
      <c r="D9559" s="134">
        <v>118.14</v>
      </c>
    </row>
    <row r="9560" spans="1:4" x14ac:dyDescent="0.25">
      <c r="A9560">
        <v>38165</v>
      </c>
      <c r="B9560" t="s">
        <v>31543</v>
      </c>
      <c r="C9560" t="s">
        <v>1423</v>
      </c>
      <c r="D9560" s="134">
        <v>72.069999999999993</v>
      </c>
    </row>
    <row r="9561" spans="1:4" x14ac:dyDescent="0.25">
      <c r="A9561">
        <v>38177</v>
      </c>
      <c r="B9561" t="s">
        <v>31544</v>
      </c>
      <c r="C9561" t="s">
        <v>16058</v>
      </c>
      <c r="D9561" s="134">
        <v>21.41</v>
      </c>
    </row>
    <row r="9562" spans="1:4" x14ac:dyDescent="0.25">
      <c r="A9562">
        <v>11458</v>
      </c>
      <c r="B9562" t="s">
        <v>31545</v>
      </c>
      <c r="C9562" t="s">
        <v>16058</v>
      </c>
      <c r="D9562" s="134">
        <v>25.57</v>
      </c>
    </row>
    <row r="9563" spans="1:4" x14ac:dyDescent="0.25">
      <c r="A9563">
        <v>3108</v>
      </c>
      <c r="B9563" t="s">
        <v>31546</v>
      </c>
      <c r="C9563" t="s">
        <v>16058</v>
      </c>
      <c r="D9563" s="134">
        <v>108.69</v>
      </c>
    </row>
    <row r="9564" spans="1:4" x14ac:dyDescent="0.25">
      <c r="A9564">
        <v>3105</v>
      </c>
      <c r="B9564" t="s">
        <v>31547</v>
      </c>
      <c r="C9564" t="s">
        <v>16058</v>
      </c>
      <c r="D9564" s="134">
        <v>142.16</v>
      </c>
    </row>
    <row r="9565" spans="1:4" x14ac:dyDescent="0.25">
      <c r="A9565">
        <v>38178</v>
      </c>
      <c r="B9565" t="s">
        <v>31548</v>
      </c>
      <c r="C9565" t="s">
        <v>16058</v>
      </c>
      <c r="D9565" s="134">
        <v>23.56</v>
      </c>
    </row>
    <row r="9566" spans="1:4" x14ac:dyDescent="0.25">
      <c r="A9566">
        <v>43575</v>
      </c>
      <c r="B9566" t="s">
        <v>31549</v>
      </c>
      <c r="C9566" t="s">
        <v>16058</v>
      </c>
      <c r="D9566" s="134">
        <v>51.06</v>
      </c>
    </row>
    <row r="9567" spans="1:4" x14ac:dyDescent="0.25">
      <c r="A9567">
        <v>43577</v>
      </c>
      <c r="B9567" t="s">
        <v>31550</v>
      </c>
      <c r="C9567" t="s">
        <v>16058</v>
      </c>
      <c r="D9567" s="134">
        <v>88.77</v>
      </c>
    </row>
    <row r="9568" spans="1:4" x14ac:dyDescent="0.25">
      <c r="A9568">
        <v>43458</v>
      </c>
      <c r="B9568" t="s">
        <v>31551</v>
      </c>
      <c r="C9568" t="s">
        <v>1413</v>
      </c>
      <c r="D9568" s="134">
        <v>0.06</v>
      </c>
    </row>
    <row r="9569" spans="1:4" x14ac:dyDescent="0.25">
      <c r="A9569">
        <v>43470</v>
      </c>
      <c r="B9569" t="s">
        <v>31552</v>
      </c>
      <c r="C9569" t="s">
        <v>3486</v>
      </c>
      <c r="D9569" s="134">
        <v>10.89</v>
      </c>
    </row>
    <row r="9570" spans="1:4" x14ac:dyDescent="0.25">
      <c r="A9570">
        <v>43459</v>
      </c>
      <c r="B9570" t="s">
        <v>31553</v>
      </c>
      <c r="C9570" t="s">
        <v>1413</v>
      </c>
      <c r="D9570" s="134">
        <v>0.49</v>
      </c>
    </row>
    <row r="9571" spans="1:4" x14ac:dyDescent="0.25">
      <c r="A9571">
        <v>43471</v>
      </c>
      <c r="B9571" t="s">
        <v>31554</v>
      </c>
      <c r="C9571" t="s">
        <v>3486</v>
      </c>
      <c r="D9571" s="134">
        <v>92.26</v>
      </c>
    </row>
    <row r="9572" spans="1:4" x14ac:dyDescent="0.25">
      <c r="A9572">
        <v>43460</v>
      </c>
      <c r="B9572" t="s">
        <v>31555</v>
      </c>
      <c r="C9572" t="s">
        <v>1413</v>
      </c>
      <c r="D9572" s="134">
        <v>0.85</v>
      </c>
    </row>
    <row r="9573" spans="1:4" x14ac:dyDescent="0.25">
      <c r="A9573">
        <v>43472</v>
      </c>
      <c r="B9573" t="s">
        <v>31556</v>
      </c>
      <c r="C9573" t="s">
        <v>3486</v>
      </c>
      <c r="D9573" s="134">
        <v>159.72999999999999</v>
      </c>
    </row>
    <row r="9574" spans="1:4" x14ac:dyDescent="0.25">
      <c r="A9574">
        <v>43461</v>
      </c>
      <c r="B9574" t="s">
        <v>31557</v>
      </c>
      <c r="C9574" t="s">
        <v>1413</v>
      </c>
      <c r="D9574" s="134">
        <v>0.31</v>
      </c>
    </row>
    <row r="9575" spans="1:4" x14ac:dyDescent="0.25">
      <c r="A9575">
        <v>43473</v>
      </c>
      <c r="B9575" t="s">
        <v>31558</v>
      </c>
      <c r="C9575" t="s">
        <v>3486</v>
      </c>
      <c r="D9575" s="134">
        <v>59.28</v>
      </c>
    </row>
    <row r="9576" spans="1:4" x14ac:dyDescent="0.25">
      <c r="A9576">
        <v>43463</v>
      </c>
      <c r="B9576" t="s">
        <v>31559</v>
      </c>
      <c r="C9576" t="s">
        <v>1413</v>
      </c>
      <c r="D9576" s="134">
        <v>0.1</v>
      </c>
    </row>
    <row r="9577" spans="1:4" x14ac:dyDescent="0.25">
      <c r="A9577">
        <v>43475</v>
      </c>
      <c r="B9577" t="s">
        <v>31560</v>
      </c>
      <c r="C9577" t="s">
        <v>3486</v>
      </c>
      <c r="D9577" s="134">
        <v>18.73</v>
      </c>
    </row>
    <row r="9578" spans="1:4" x14ac:dyDescent="0.25">
      <c r="A9578">
        <v>43462</v>
      </c>
      <c r="B9578" t="s">
        <v>31561</v>
      </c>
      <c r="C9578" t="s">
        <v>1413</v>
      </c>
      <c r="D9578" s="134">
        <v>0.01</v>
      </c>
    </row>
    <row r="9579" spans="1:4" x14ac:dyDescent="0.25">
      <c r="A9579">
        <v>43474</v>
      </c>
      <c r="B9579" t="s">
        <v>31562</v>
      </c>
      <c r="C9579" t="s">
        <v>3486</v>
      </c>
      <c r="D9579" s="134">
        <v>2.29</v>
      </c>
    </row>
    <row r="9580" spans="1:4" x14ac:dyDescent="0.25">
      <c r="A9580">
        <v>43464</v>
      </c>
      <c r="B9580" t="s">
        <v>31563</v>
      </c>
      <c r="C9580" t="s">
        <v>1413</v>
      </c>
      <c r="D9580" s="134">
        <v>0.01</v>
      </c>
    </row>
    <row r="9581" spans="1:4" x14ac:dyDescent="0.25">
      <c r="A9581">
        <v>43476</v>
      </c>
      <c r="B9581" t="s">
        <v>31564</v>
      </c>
      <c r="C9581" t="s">
        <v>3486</v>
      </c>
      <c r="D9581" s="134">
        <v>0.01</v>
      </c>
    </row>
    <row r="9582" spans="1:4" x14ac:dyDescent="0.25">
      <c r="A9582">
        <v>43465</v>
      </c>
      <c r="B9582" t="s">
        <v>31565</v>
      </c>
      <c r="C9582" t="s">
        <v>1413</v>
      </c>
      <c r="D9582" s="134">
        <v>0.82</v>
      </c>
    </row>
    <row r="9583" spans="1:4" x14ac:dyDescent="0.25">
      <c r="A9583">
        <v>43477</v>
      </c>
      <c r="B9583" t="s">
        <v>31566</v>
      </c>
      <c r="C9583" t="s">
        <v>3486</v>
      </c>
      <c r="D9583" s="134">
        <v>155.21</v>
      </c>
    </row>
    <row r="9584" spans="1:4" x14ac:dyDescent="0.25">
      <c r="A9584">
        <v>43466</v>
      </c>
      <c r="B9584" t="s">
        <v>31567</v>
      </c>
      <c r="C9584" t="s">
        <v>1413</v>
      </c>
      <c r="D9584" s="134">
        <v>1.97</v>
      </c>
    </row>
    <row r="9585" spans="1:4" x14ac:dyDescent="0.25">
      <c r="A9585">
        <v>43478</v>
      </c>
      <c r="B9585" t="s">
        <v>31568</v>
      </c>
      <c r="C9585" t="s">
        <v>3486</v>
      </c>
      <c r="D9585" s="134">
        <v>371.21</v>
      </c>
    </row>
    <row r="9586" spans="1:4" x14ac:dyDescent="0.25">
      <c r="A9586">
        <v>43467</v>
      </c>
      <c r="B9586" t="s">
        <v>31569</v>
      </c>
      <c r="C9586" t="s">
        <v>1413</v>
      </c>
      <c r="D9586" s="134">
        <v>0.61</v>
      </c>
    </row>
    <row r="9587" spans="1:4" x14ac:dyDescent="0.25">
      <c r="A9587">
        <v>43479</v>
      </c>
      <c r="B9587" t="s">
        <v>31570</v>
      </c>
      <c r="C9587" t="s">
        <v>3486</v>
      </c>
      <c r="D9587" s="134">
        <v>114.72</v>
      </c>
    </row>
    <row r="9588" spans="1:4" x14ac:dyDescent="0.25">
      <c r="A9588">
        <v>43468</v>
      </c>
      <c r="B9588" t="s">
        <v>31571</v>
      </c>
      <c r="C9588" t="s">
        <v>1413</v>
      </c>
      <c r="D9588" s="134">
        <v>1.23</v>
      </c>
    </row>
    <row r="9589" spans="1:4" x14ac:dyDescent="0.25">
      <c r="A9589">
        <v>43480</v>
      </c>
      <c r="B9589" t="s">
        <v>31572</v>
      </c>
      <c r="C9589" t="s">
        <v>3486</v>
      </c>
      <c r="D9589" s="134">
        <v>232.31</v>
      </c>
    </row>
    <row r="9590" spans="1:4" x14ac:dyDescent="0.25">
      <c r="A9590">
        <v>43469</v>
      </c>
      <c r="B9590" t="s">
        <v>31573</v>
      </c>
      <c r="C9590" t="s">
        <v>1413</v>
      </c>
      <c r="D9590" s="134">
        <v>7.0000000000000007E-2</v>
      </c>
    </row>
    <row r="9591" spans="1:4" x14ac:dyDescent="0.25">
      <c r="A9591">
        <v>43481</v>
      </c>
      <c r="B9591" t="s">
        <v>31574</v>
      </c>
      <c r="C9591" t="s">
        <v>3486</v>
      </c>
      <c r="D9591" s="134">
        <v>12.77</v>
      </c>
    </row>
    <row r="9592" spans="1:4" x14ac:dyDescent="0.25">
      <c r="A9592">
        <v>3119</v>
      </c>
      <c r="B9592" t="s">
        <v>31575</v>
      </c>
      <c r="C9592" t="s">
        <v>16058</v>
      </c>
      <c r="D9592" s="134">
        <v>2.76</v>
      </c>
    </row>
    <row r="9593" spans="1:4" x14ac:dyDescent="0.25">
      <c r="A9593">
        <v>3122</v>
      </c>
      <c r="B9593" t="s">
        <v>31576</v>
      </c>
      <c r="C9593" t="s">
        <v>16058</v>
      </c>
      <c r="D9593" s="134">
        <v>5.63</v>
      </c>
    </row>
    <row r="9594" spans="1:4" x14ac:dyDescent="0.25">
      <c r="A9594">
        <v>3121</v>
      </c>
      <c r="B9594" t="s">
        <v>31577</v>
      </c>
      <c r="C9594" t="s">
        <v>16058</v>
      </c>
      <c r="D9594" s="134">
        <v>6.38</v>
      </c>
    </row>
    <row r="9595" spans="1:4" x14ac:dyDescent="0.25">
      <c r="A9595">
        <v>3120</v>
      </c>
      <c r="B9595" t="s">
        <v>31578</v>
      </c>
      <c r="C9595" t="s">
        <v>16058</v>
      </c>
      <c r="D9595" s="134">
        <v>12.1</v>
      </c>
    </row>
    <row r="9596" spans="1:4" x14ac:dyDescent="0.25">
      <c r="A9596">
        <v>11455</v>
      </c>
      <c r="B9596" t="s">
        <v>31579</v>
      </c>
      <c r="C9596" t="s">
        <v>16058</v>
      </c>
      <c r="D9596" s="134">
        <v>17.5</v>
      </c>
    </row>
    <row r="9597" spans="1:4" x14ac:dyDescent="0.25">
      <c r="A9597">
        <v>11456</v>
      </c>
      <c r="B9597" t="s">
        <v>31580</v>
      </c>
      <c r="C9597" t="s">
        <v>16058</v>
      </c>
      <c r="D9597" s="134">
        <v>20.92</v>
      </c>
    </row>
    <row r="9598" spans="1:4" x14ac:dyDescent="0.25">
      <c r="A9598">
        <v>3107</v>
      </c>
      <c r="B9598" t="s">
        <v>31581</v>
      </c>
      <c r="C9598" t="s">
        <v>16058</v>
      </c>
      <c r="D9598" s="134">
        <v>8.82</v>
      </c>
    </row>
    <row r="9599" spans="1:4" x14ac:dyDescent="0.25">
      <c r="A9599">
        <v>43583</v>
      </c>
      <c r="B9599" t="s">
        <v>31582</v>
      </c>
      <c r="C9599" t="s">
        <v>16058</v>
      </c>
      <c r="D9599" s="134">
        <v>9.9499999999999993</v>
      </c>
    </row>
    <row r="9600" spans="1:4" x14ac:dyDescent="0.25">
      <c r="A9600">
        <v>43586</v>
      </c>
      <c r="B9600" t="s">
        <v>31583</v>
      </c>
      <c r="C9600" t="s">
        <v>16058</v>
      </c>
      <c r="D9600" s="134">
        <v>10.199999999999999</v>
      </c>
    </row>
    <row r="9601" spans="1:4" x14ac:dyDescent="0.25">
      <c r="A9601">
        <v>11461</v>
      </c>
      <c r="B9601" t="s">
        <v>31584</v>
      </c>
      <c r="C9601" t="s">
        <v>16058</v>
      </c>
      <c r="D9601" s="134">
        <v>11.12</v>
      </c>
    </row>
    <row r="9602" spans="1:4" x14ac:dyDescent="0.25">
      <c r="A9602">
        <v>43587</v>
      </c>
      <c r="B9602" t="s">
        <v>31585</v>
      </c>
      <c r="C9602" t="s">
        <v>16058</v>
      </c>
      <c r="D9602" s="134">
        <v>12.82</v>
      </c>
    </row>
    <row r="9603" spans="1:4" x14ac:dyDescent="0.25">
      <c r="A9603">
        <v>3106</v>
      </c>
      <c r="B9603" t="s">
        <v>31586</v>
      </c>
      <c r="C9603" t="s">
        <v>16058</v>
      </c>
      <c r="D9603" s="134">
        <v>16.27</v>
      </c>
    </row>
    <row r="9604" spans="1:4" x14ac:dyDescent="0.25">
      <c r="A9604">
        <v>44539</v>
      </c>
      <c r="B9604" t="s">
        <v>31587</v>
      </c>
      <c r="C9604" t="s">
        <v>1417</v>
      </c>
      <c r="D9604" s="134">
        <v>2.79</v>
      </c>
    </row>
    <row r="9605" spans="1:4" x14ac:dyDescent="0.25">
      <c r="A9605">
        <v>3123</v>
      </c>
      <c r="B9605" t="s">
        <v>31588</v>
      </c>
      <c r="C9605" t="s">
        <v>1417</v>
      </c>
      <c r="D9605" s="134">
        <v>2.6</v>
      </c>
    </row>
    <row r="9606" spans="1:4" x14ac:dyDescent="0.25">
      <c r="A9606">
        <v>38125</v>
      </c>
      <c r="B9606" t="s">
        <v>31589</v>
      </c>
      <c r="C9606" t="s">
        <v>1417</v>
      </c>
      <c r="D9606" s="134">
        <v>1.86</v>
      </c>
    </row>
    <row r="9607" spans="1:4" x14ac:dyDescent="0.25">
      <c r="A9607">
        <v>39014</v>
      </c>
      <c r="B9607" t="s">
        <v>31590</v>
      </c>
      <c r="C9607" t="s">
        <v>1417</v>
      </c>
      <c r="D9607" s="134">
        <v>8.17</v>
      </c>
    </row>
    <row r="9608" spans="1:4" x14ac:dyDescent="0.25">
      <c r="A9608">
        <v>39365</v>
      </c>
      <c r="B9608" t="s">
        <v>31591</v>
      </c>
      <c r="C9608" t="s">
        <v>16058</v>
      </c>
      <c r="D9608" s="135">
        <v>1966.98</v>
      </c>
    </row>
    <row r="9609" spans="1:4" x14ac:dyDescent="0.25">
      <c r="A9609">
        <v>39366</v>
      </c>
      <c r="B9609" t="s">
        <v>31592</v>
      </c>
      <c r="C9609" t="s">
        <v>16058</v>
      </c>
      <c r="D9609" s="135">
        <v>2984.23</v>
      </c>
    </row>
    <row r="9610" spans="1:4" x14ac:dyDescent="0.25">
      <c r="A9610">
        <v>39367</v>
      </c>
      <c r="B9610" t="s">
        <v>31593</v>
      </c>
      <c r="C9610" t="s">
        <v>16058</v>
      </c>
      <c r="D9610" s="135">
        <v>5113.2700000000004</v>
      </c>
    </row>
    <row r="9611" spans="1:4" x14ac:dyDescent="0.25">
      <c r="A9611">
        <v>37394</v>
      </c>
      <c r="B9611" t="s">
        <v>31594</v>
      </c>
      <c r="C9611" t="s">
        <v>1425</v>
      </c>
      <c r="D9611" s="134">
        <v>83.95</v>
      </c>
    </row>
    <row r="9612" spans="1:4" x14ac:dyDescent="0.25">
      <c r="A9612">
        <v>14146</v>
      </c>
      <c r="B9612" t="s">
        <v>31595</v>
      </c>
      <c r="C9612" t="s">
        <v>1425</v>
      </c>
      <c r="D9612" s="134">
        <v>135</v>
      </c>
    </row>
    <row r="9613" spans="1:4" x14ac:dyDescent="0.25">
      <c r="A9613">
        <v>938</v>
      </c>
      <c r="B9613" t="s">
        <v>31596</v>
      </c>
      <c r="C9613" t="s">
        <v>1416</v>
      </c>
      <c r="D9613" s="134">
        <v>1.31</v>
      </c>
    </row>
    <row r="9614" spans="1:4" x14ac:dyDescent="0.25">
      <c r="A9614">
        <v>937</v>
      </c>
      <c r="B9614" t="s">
        <v>31597</v>
      </c>
      <c r="C9614" t="s">
        <v>1416</v>
      </c>
      <c r="D9614" s="134">
        <v>7.67</v>
      </c>
    </row>
    <row r="9615" spans="1:4" x14ac:dyDescent="0.25">
      <c r="A9615">
        <v>939</v>
      </c>
      <c r="B9615" t="s">
        <v>31598</v>
      </c>
      <c r="C9615" t="s">
        <v>1416</v>
      </c>
      <c r="D9615" s="134">
        <v>2.13</v>
      </c>
    </row>
    <row r="9616" spans="1:4" x14ac:dyDescent="0.25">
      <c r="A9616">
        <v>944</v>
      </c>
      <c r="B9616" t="s">
        <v>31599</v>
      </c>
      <c r="C9616" t="s">
        <v>1416</v>
      </c>
      <c r="D9616" s="134">
        <v>3.36</v>
      </c>
    </row>
    <row r="9617" spans="1:4" x14ac:dyDescent="0.25">
      <c r="A9617">
        <v>940</v>
      </c>
      <c r="B9617" t="s">
        <v>31600</v>
      </c>
      <c r="C9617" t="s">
        <v>1416</v>
      </c>
      <c r="D9617" s="134">
        <v>4.8499999999999996</v>
      </c>
    </row>
    <row r="9618" spans="1:4" x14ac:dyDescent="0.25">
      <c r="A9618">
        <v>44397</v>
      </c>
      <c r="B9618" t="s">
        <v>31601</v>
      </c>
      <c r="C9618" t="s">
        <v>1416</v>
      </c>
      <c r="D9618" s="134">
        <v>3.78</v>
      </c>
    </row>
    <row r="9619" spans="1:4" x14ac:dyDescent="0.25">
      <c r="A9619">
        <v>406</v>
      </c>
      <c r="B9619" t="s">
        <v>31602</v>
      </c>
      <c r="C9619" t="s">
        <v>16058</v>
      </c>
      <c r="D9619" s="134">
        <v>83.05</v>
      </c>
    </row>
    <row r="9620" spans="1:4" x14ac:dyDescent="0.25">
      <c r="A9620">
        <v>42529</v>
      </c>
      <c r="B9620" t="s">
        <v>31603</v>
      </c>
      <c r="C9620" t="s">
        <v>1416</v>
      </c>
      <c r="D9620" s="134">
        <v>1.44</v>
      </c>
    </row>
    <row r="9621" spans="1:4" x14ac:dyDescent="0.25">
      <c r="A9621">
        <v>39634</v>
      </c>
      <c r="B9621" t="s">
        <v>31604</v>
      </c>
      <c r="C9621" t="s">
        <v>1416</v>
      </c>
      <c r="D9621" s="134">
        <v>6.82</v>
      </c>
    </row>
    <row r="9622" spans="1:4" x14ac:dyDescent="0.25">
      <c r="A9622">
        <v>39701</v>
      </c>
      <c r="B9622" t="s">
        <v>31605</v>
      </c>
      <c r="C9622" t="s">
        <v>16058</v>
      </c>
      <c r="D9622" s="134">
        <v>87.41</v>
      </c>
    </row>
    <row r="9623" spans="1:4" x14ac:dyDescent="0.25">
      <c r="A9623">
        <v>12815</v>
      </c>
      <c r="B9623" t="s">
        <v>31606</v>
      </c>
      <c r="C9623" t="s">
        <v>16058</v>
      </c>
      <c r="D9623" s="134">
        <v>9.31</v>
      </c>
    </row>
    <row r="9624" spans="1:4" x14ac:dyDescent="0.25">
      <c r="A9624">
        <v>39431</v>
      </c>
      <c r="B9624" t="s">
        <v>31607</v>
      </c>
      <c r="C9624" t="s">
        <v>1416</v>
      </c>
      <c r="D9624" s="134">
        <v>0.33</v>
      </c>
    </row>
    <row r="9625" spans="1:4" x14ac:dyDescent="0.25">
      <c r="A9625">
        <v>39432</v>
      </c>
      <c r="B9625" t="s">
        <v>31608</v>
      </c>
      <c r="C9625" t="s">
        <v>1416</v>
      </c>
      <c r="D9625" s="134">
        <v>2.91</v>
      </c>
    </row>
    <row r="9626" spans="1:4" x14ac:dyDescent="0.25">
      <c r="A9626">
        <v>20111</v>
      </c>
      <c r="B9626" t="s">
        <v>31609</v>
      </c>
      <c r="C9626" t="s">
        <v>16058</v>
      </c>
      <c r="D9626" s="134">
        <v>9.6</v>
      </c>
    </row>
    <row r="9627" spans="1:4" x14ac:dyDescent="0.25">
      <c r="A9627">
        <v>21127</v>
      </c>
      <c r="B9627" t="s">
        <v>31610</v>
      </c>
      <c r="C9627" t="s">
        <v>16058</v>
      </c>
      <c r="D9627" s="134">
        <v>3.63</v>
      </c>
    </row>
    <row r="9628" spans="1:4" x14ac:dyDescent="0.25">
      <c r="A9628">
        <v>404</v>
      </c>
      <c r="B9628" t="s">
        <v>31611</v>
      </c>
      <c r="C9628" t="s">
        <v>1416</v>
      </c>
      <c r="D9628" s="134">
        <v>1.3</v>
      </c>
    </row>
    <row r="9629" spans="1:4" x14ac:dyDescent="0.25">
      <c r="A9629">
        <v>14151</v>
      </c>
      <c r="B9629" t="s">
        <v>31612</v>
      </c>
      <c r="C9629" t="s">
        <v>16058</v>
      </c>
      <c r="D9629" s="134">
        <v>97.03</v>
      </c>
    </row>
    <row r="9630" spans="1:4" x14ac:dyDescent="0.25">
      <c r="A9630">
        <v>14153</v>
      </c>
      <c r="B9630" t="s">
        <v>31613</v>
      </c>
      <c r="C9630" t="s">
        <v>16058</v>
      </c>
      <c r="D9630" s="134">
        <v>109.68</v>
      </c>
    </row>
    <row r="9631" spans="1:4" x14ac:dyDescent="0.25">
      <c r="A9631">
        <v>14152</v>
      </c>
      <c r="B9631" t="s">
        <v>31614</v>
      </c>
      <c r="C9631" t="s">
        <v>16058</v>
      </c>
      <c r="D9631" s="134">
        <v>84.2</v>
      </c>
    </row>
    <row r="9632" spans="1:4" x14ac:dyDescent="0.25">
      <c r="A9632">
        <v>14154</v>
      </c>
      <c r="B9632" t="s">
        <v>31615</v>
      </c>
      <c r="C9632" t="s">
        <v>16058</v>
      </c>
      <c r="D9632" s="134">
        <v>294.72000000000003</v>
      </c>
    </row>
    <row r="9633" spans="1:4" x14ac:dyDescent="0.25">
      <c r="A9633">
        <v>3146</v>
      </c>
      <c r="B9633" t="s">
        <v>31616</v>
      </c>
      <c r="C9633" t="s">
        <v>16058</v>
      </c>
      <c r="D9633" s="134">
        <v>3.5</v>
      </c>
    </row>
    <row r="9634" spans="1:4" x14ac:dyDescent="0.25">
      <c r="A9634">
        <v>3143</v>
      </c>
      <c r="B9634" t="s">
        <v>31617</v>
      </c>
      <c r="C9634" t="s">
        <v>16058</v>
      </c>
      <c r="D9634" s="134">
        <v>7.96</v>
      </c>
    </row>
    <row r="9635" spans="1:4" x14ac:dyDescent="0.25">
      <c r="A9635">
        <v>3148</v>
      </c>
      <c r="B9635" t="s">
        <v>31618</v>
      </c>
      <c r="C9635" t="s">
        <v>16058</v>
      </c>
      <c r="D9635" s="134">
        <v>12.9</v>
      </c>
    </row>
    <row r="9636" spans="1:4" x14ac:dyDescent="0.25">
      <c r="A9636">
        <v>4310</v>
      </c>
      <c r="B9636" t="s">
        <v>31619</v>
      </c>
      <c r="C9636" t="s">
        <v>16058</v>
      </c>
      <c r="D9636" s="134">
        <v>3.62</v>
      </c>
    </row>
    <row r="9637" spans="1:4" x14ac:dyDescent="0.25">
      <c r="A9637">
        <v>4311</v>
      </c>
      <c r="B9637" t="s">
        <v>31620</v>
      </c>
      <c r="C9637" t="s">
        <v>16058</v>
      </c>
      <c r="D9637" s="134">
        <v>2.5499999999999998</v>
      </c>
    </row>
    <row r="9638" spans="1:4" x14ac:dyDescent="0.25">
      <c r="A9638">
        <v>4312</v>
      </c>
      <c r="B9638" t="s">
        <v>31621</v>
      </c>
      <c r="C9638" t="s">
        <v>16058</v>
      </c>
      <c r="D9638" s="134">
        <v>3.57</v>
      </c>
    </row>
    <row r="9639" spans="1:4" x14ac:dyDescent="0.25">
      <c r="A9639">
        <v>13261</v>
      </c>
      <c r="B9639" t="s">
        <v>31622</v>
      </c>
      <c r="C9639" t="s">
        <v>16058</v>
      </c>
      <c r="D9639" s="134">
        <v>3.24</v>
      </c>
    </row>
    <row r="9640" spans="1:4" x14ac:dyDescent="0.25">
      <c r="A9640">
        <v>3272</v>
      </c>
      <c r="B9640" t="s">
        <v>31623</v>
      </c>
      <c r="C9640" t="s">
        <v>16058</v>
      </c>
      <c r="D9640" s="134">
        <v>52.84</v>
      </c>
    </row>
    <row r="9641" spans="1:4" x14ac:dyDescent="0.25">
      <c r="A9641">
        <v>3265</v>
      </c>
      <c r="B9641" t="s">
        <v>31624</v>
      </c>
      <c r="C9641" t="s">
        <v>16058</v>
      </c>
      <c r="D9641" s="134">
        <v>41.98</v>
      </c>
    </row>
    <row r="9642" spans="1:4" x14ac:dyDescent="0.25">
      <c r="A9642">
        <v>3262</v>
      </c>
      <c r="B9642" t="s">
        <v>31625</v>
      </c>
      <c r="C9642" t="s">
        <v>16058</v>
      </c>
      <c r="D9642" s="134">
        <v>18.38</v>
      </c>
    </row>
    <row r="9643" spans="1:4" x14ac:dyDescent="0.25">
      <c r="A9643">
        <v>3264</v>
      </c>
      <c r="B9643" t="s">
        <v>31626</v>
      </c>
      <c r="C9643" t="s">
        <v>16058</v>
      </c>
      <c r="D9643" s="134">
        <v>30.19</v>
      </c>
    </row>
    <row r="9644" spans="1:4" x14ac:dyDescent="0.25">
      <c r="A9644">
        <v>3267</v>
      </c>
      <c r="B9644" t="s">
        <v>31627</v>
      </c>
      <c r="C9644" t="s">
        <v>16058</v>
      </c>
      <c r="D9644" s="134">
        <v>98.6</v>
      </c>
    </row>
    <row r="9645" spans="1:4" x14ac:dyDescent="0.25">
      <c r="A9645">
        <v>3266</v>
      </c>
      <c r="B9645" t="s">
        <v>31628</v>
      </c>
      <c r="C9645" t="s">
        <v>16058</v>
      </c>
      <c r="D9645" s="134">
        <v>62.73</v>
      </c>
    </row>
    <row r="9646" spans="1:4" x14ac:dyDescent="0.25">
      <c r="A9646">
        <v>3263</v>
      </c>
      <c r="B9646" t="s">
        <v>31629</v>
      </c>
      <c r="C9646" t="s">
        <v>16058</v>
      </c>
      <c r="D9646" s="134">
        <v>25.1</v>
      </c>
    </row>
    <row r="9647" spans="1:4" x14ac:dyDescent="0.25">
      <c r="A9647">
        <v>3268</v>
      </c>
      <c r="B9647" t="s">
        <v>31630</v>
      </c>
      <c r="C9647" t="s">
        <v>16058</v>
      </c>
      <c r="D9647" s="134">
        <v>133.31</v>
      </c>
    </row>
    <row r="9648" spans="1:4" x14ac:dyDescent="0.25">
      <c r="A9648">
        <v>3271</v>
      </c>
      <c r="B9648" t="s">
        <v>31631</v>
      </c>
      <c r="C9648" t="s">
        <v>16058</v>
      </c>
      <c r="D9648" s="134">
        <v>197.08</v>
      </c>
    </row>
    <row r="9649" spans="1:4" x14ac:dyDescent="0.25">
      <c r="A9649">
        <v>3270</v>
      </c>
      <c r="B9649" t="s">
        <v>31632</v>
      </c>
      <c r="C9649" t="s">
        <v>16058</v>
      </c>
      <c r="D9649" s="134">
        <v>331.11</v>
      </c>
    </row>
    <row r="9650" spans="1:4" x14ac:dyDescent="0.25">
      <c r="A9650">
        <v>3275</v>
      </c>
      <c r="B9650" t="s">
        <v>31633</v>
      </c>
      <c r="C9650" t="s">
        <v>1415</v>
      </c>
      <c r="D9650" s="134">
        <v>116.3</v>
      </c>
    </row>
    <row r="9651" spans="1:4" x14ac:dyDescent="0.25">
      <c r="A9651">
        <v>39512</v>
      </c>
      <c r="B9651" t="s">
        <v>31634</v>
      </c>
      <c r="C9651" t="s">
        <v>1415</v>
      </c>
      <c r="D9651" s="134">
        <v>123.96</v>
      </c>
    </row>
    <row r="9652" spans="1:4" x14ac:dyDescent="0.25">
      <c r="A9652">
        <v>39511</v>
      </c>
      <c r="B9652" t="s">
        <v>31635</v>
      </c>
      <c r="C9652" t="s">
        <v>1415</v>
      </c>
      <c r="D9652" s="134">
        <v>135.21</v>
      </c>
    </row>
    <row r="9653" spans="1:4" x14ac:dyDescent="0.25">
      <c r="A9653">
        <v>39513</v>
      </c>
      <c r="B9653" t="s">
        <v>31636</v>
      </c>
      <c r="C9653" t="s">
        <v>1415</v>
      </c>
      <c r="D9653" s="134">
        <v>145.03</v>
      </c>
    </row>
    <row r="9654" spans="1:4" x14ac:dyDescent="0.25">
      <c r="A9654">
        <v>3286</v>
      </c>
      <c r="B9654" t="s">
        <v>31637</v>
      </c>
      <c r="C9654" t="s">
        <v>1415</v>
      </c>
      <c r="D9654" s="134">
        <v>99.26</v>
      </c>
    </row>
    <row r="9655" spans="1:4" x14ac:dyDescent="0.25">
      <c r="A9655">
        <v>3287</v>
      </c>
      <c r="B9655" t="s">
        <v>31638</v>
      </c>
      <c r="C9655" t="s">
        <v>1415</v>
      </c>
      <c r="D9655" s="134">
        <v>150</v>
      </c>
    </row>
    <row r="9656" spans="1:4" x14ac:dyDescent="0.25">
      <c r="A9656">
        <v>3283</v>
      </c>
      <c r="B9656" t="s">
        <v>31639</v>
      </c>
      <c r="C9656" t="s">
        <v>1415</v>
      </c>
      <c r="D9656" s="134">
        <v>31.51</v>
      </c>
    </row>
    <row r="9657" spans="1:4" x14ac:dyDescent="0.25">
      <c r="A9657">
        <v>11587</v>
      </c>
      <c r="B9657" t="s">
        <v>31640</v>
      </c>
      <c r="C9657" t="s">
        <v>1415</v>
      </c>
      <c r="D9657" s="134">
        <v>79.739999999999995</v>
      </c>
    </row>
    <row r="9658" spans="1:4" x14ac:dyDescent="0.25">
      <c r="A9658">
        <v>36225</v>
      </c>
      <c r="B9658" t="s">
        <v>31641</v>
      </c>
      <c r="C9658" t="s">
        <v>1415</v>
      </c>
      <c r="D9658" s="134">
        <v>32.39</v>
      </c>
    </row>
    <row r="9659" spans="1:4" x14ac:dyDescent="0.25">
      <c r="A9659">
        <v>36230</v>
      </c>
      <c r="B9659" t="s">
        <v>31642</v>
      </c>
      <c r="C9659" t="s">
        <v>1415</v>
      </c>
      <c r="D9659" s="134">
        <v>23.8</v>
      </c>
    </row>
    <row r="9660" spans="1:4" x14ac:dyDescent="0.25">
      <c r="A9660">
        <v>36238</v>
      </c>
      <c r="B9660" t="s">
        <v>31643</v>
      </c>
      <c r="C9660" t="s">
        <v>1415</v>
      </c>
      <c r="D9660" s="134">
        <v>23.26</v>
      </c>
    </row>
    <row r="9661" spans="1:4" x14ac:dyDescent="0.25">
      <c r="A9661">
        <v>39363</v>
      </c>
      <c r="B9661" t="s">
        <v>31644</v>
      </c>
      <c r="C9661" t="s">
        <v>16058</v>
      </c>
      <c r="D9661" s="135">
        <v>5797.98</v>
      </c>
    </row>
    <row r="9662" spans="1:4" x14ac:dyDescent="0.25">
      <c r="A9662">
        <v>39361</v>
      </c>
      <c r="B9662" t="s">
        <v>31645</v>
      </c>
      <c r="C9662" t="s">
        <v>16058</v>
      </c>
      <c r="D9662" s="135">
        <v>1771.32</v>
      </c>
    </row>
    <row r="9663" spans="1:4" x14ac:dyDescent="0.25">
      <c r="A9663">
        <v>39362</v>
      </c>
      <c r="B9663" t="s">
        <v>31646</v>
      </c>
      <c r="C9663" t="s">
        <v>16058</v>
      </c>
      <c r="D9663" s="135">
        <v>3129.13</v>
      </c>
    </row>
    <row r="9664" spans="1:4" x14ac:dyDescent="0.25">
      <c r="A9664">
        <v>39364</v>
      </c>
      <c r="B9664" t="s">
        <v>31647</v>
      </c>
      <c r="C9664" t="s">
        <v>16058</v>
      </c>
      <c r="D9664" s="135">
        <v>12229.47</v>
      </c>
    </row>
    <row r="9665" spans="1:4" x14ac:dyDescent="0.25">
      <c r="A9665">
        <v>14576</v>
      </c>
      <c r="B9665" t="s">
        <v>31648</v>
      </c>
      <c r="C9665" t="s">
        <v>16058</v>
      </c>
      <c r="D9665" s="135">
        <v>5322666.32</v>
      </c>
    </row>
    <row r="9666" spans="1:4" x14ac:dyDescent="0.25">
      <c r="A9666">
        <v>13877</v>
      </c>
      <c r="B9666" t="s">
        <v>31649</v>
      </c>
      <c r="C9666" t="s">
        <v>16058</v>
      </c>
      <c r="D9666" s="135">
        <v>2278554.06</v>
      </c>
    </row>
    <row r="9667" spans="1:4" x14ac:dyDescent="0.25">
      <c r="A9667">
        <v>7307</v>
      </c>
      <c r="B9667" t="s">
        <v>31650</v>
      </c>
      <c r="C9667" t="s">
        <v>1418</v>
      </c>
      <c r="D9667" s="134">
        <v>50.21</v>
      </c>
    </row>
    <row r="9668" spans="1:4" x14ac:dyDescent="0.25">
      <c r="A9668">
        <v>38122</v>
      </c>
      <c r="B9668" t="s">
        <v>31651</v>
      </c>
      <c r="C9668" t="s">
        <v>1418</v>
      </c>
      <c r="D9668" s="134">
        <v>19.78</v>
      </c>
    </row>
    <row r="9669" spans="1:4" x14ac:dyDescent="0.25">
      <c r="A9669">
        <v>43653</v>
      </c>
      <c r="B9669" t="s">
        <v>31652</v>
      </c>
      <c r="C9669" t="s">
        <v>1418</v>
      </c>
      <c r="D9669" s="134">
        <v>37.97</v>
      </c>
    </row>
    <row r="9670" spans="1:4" x14ac:dyDescent="0.25">
      <c r="A9670">
        <v>38633</v>
      </c>
      <c r="B9670" t="s">
        <v>31653</v>
      </c>
      <c r="C9670" t="s">
        <v>16058</v>
      </c>
      <c r="D9670" s="134">
        <v>16.23</v>
      </c>
    </row>
    <row r="9671" spans="1:4" x14ac:dyDescent="0.25">
      <c r="A9671">
        <v>12344</v>
      </c>
      <c r="B9671" t="s">
        <v>31654</v>
      </c>
      <c r="C9671" t="s">
        <v>16058</v>
      </c>
      <c r="D9671" s="134">
        <v>4.34</v>
      </c>
    </row>
    <row r="9672" spans="1:4" x14ac:dyDescent="0.25">
      <c r="A9672">
        <v>12343</v>
      </c>
      <c r="B9672" t="s">
        <v>31655</v>
      </c>
      <c r="C9672" t="s">
        <v>16058</v>
      </c>
      <c r="D9672" s="134">
        <v>6.72</v>
      </c>
    </row>
    <row r="9673" spans="1:4" x14ac:dyDescent="0.25">
      <c r="A9673">
        <v>3295</v>
      </c>
      <c r="B9673" t="s">
        <v>31656</v>
      </c>
      <c r="C9673" t="s">
        <v>16058</v>
      </c>
      <c r="D9673" s="134">
        <v>23.48</v>
      </c>
    </row>
    <row r="9674" spans="1:4" x14ac:dyDescent="0.25">
      <c r="A9674">
        <v>3302</v>
      </c>
      <c r="B9674" t="s">
        <v>31657</v>
      </c>
      <c r="C9674" t="s">
        <v>16058</v>
      </c>
      <c r="D9674" s="134">
        <v>24.55</v>
      </c>
    </row>
    <row r="9675" spans="1:4" x14ac:dyDescent="0.25">
      <c r="A9675">
        <v>3297</v>
      </c>
      <c r="B9675" t="s">
        <v>31658</v>
      </c>
      <c r="C9675" t="s">
        <v>16058</v>
      </c>
      <c r="D9675" s="134">
        <v>26.21</v>
      </c>
    </row>
    <row r="9676" spans="1:4" x14ac:dyDescent="0.25">
      <c r="A9676">
        <v>3294</v>
      </c>
      <c r="B9676" t="s">
        <v>31659</v>
      </c>
      <c r="C9676" t="s">
        <v>16058</v>
      </c>
      <c r="D9676" s="134">
        <v>26.61</v>
      </c>
    </row>
    <row r="9677" spans="1:4" x14ac:dyDescent="0.25">
      <c r="A9677">
        <v>3292</v>
      </c>
      <c r="B9677" t="s">
        <v>31660</v>
      </c>
      <c r="C9677" t="s">
        <v>16058</v>
      </c>
      <c r="D9677" s="134">
        <v>25</v>
      </c>
    </row>
    <row r="9678" spans="1:4" x14ac:dyDescent="0.25">
      <c r="A9678">
        <v>3298</v>
      </c>
      <c r="B9678" t="s">
        <v>31661</v>
      </c>
      <c r="C9678" t="s">
        <v>16058</v>
      </c>
      <c r="D9678" s="134">
        <v>58.59</v>
      </c>
    </row>
    <row r="9679" spans="1:4" x14ac:dyDescent="0.25">
      <c r="A9679">
        <v>11596</v>
      </c>
      <c r="B9679" t="s">
        <v>31662</v>
      </c>
      <c r="C9679" t="s">
        <v>16058</v>
      </c>
      <c r="D9679" s="134">
        <v>573.21</v>
      </c>
    </row>
    <row r="9680" spans="1:4" x14ac:dyDescent="0.25">
      <c r="A9680">
        <v>34802</v>
      </c>
      <c r="B9680" t="s">
        <v>31663</v>
      </c>
      <c r="C9680" t="s">
        <v>16058</v>
      </c>
      <c r="D9680" s="135">
        <v>1574.22</v>
      </c>
    </row>
    <row r="9681" spans="1:4" x14ac:dyDescent="0.25">
      <c r="A9681">
        <v>11588</v>
      </c>
      <c r="B9681" t="s">
        <v>31664</v>
      </c>
      <c r="C9681" t="s">
        <v>16058</v>
      </c>
      <c r="D9681" s="135">
        <v>1698.32</v>
      </c>
    </row>
    <row r="9682" spans="1:4" x14ac:dyDescent="0.25">
      <c r="A9682">
        <v>34383</v>
      </c>
      <c r="B9682" t="s">
        <v>31665</v>
      </c>
      <c r="C9682" t="s">
        <v>16058</v>
      </c>
      <c r="D9682" s="135">
        <v>1868.28</v>
      </c>
    </row>
    <row r="9683" spans="1:4" x14ac:dyDescent="0.25">
      <c r="A9683">
        <v>40451</v>
      </c>
      <c r="B9683" t="s">
        <v>31666</v>
      </c>
      <c r="C9683" t="s">
        <v>1415</v>
      </c>
      <c r="D9683" s="134">
        <v>151.02000000000001</v>
      </c>
    </row>
    <row r="9684" spans="1:4" x14ac:dyDescent="0.25">
      <c r="A9684">
        <v>40453</v>
      </c>
      <c r="B9684" t="s">
        <v>31667</v>
      </c>
      <c r="C9684" t="s">
        <v>1415</v>
      </c>
      <c r="D9684" s="134">
        <v>163.4</v>
      </c>
    </row>
    <row r="9685" spans="1:4" x14ac:dyDescent="0.25">
      <c r="A9685">
        <v>40452</v>
      </c>
      <c r="B9685" t="s">
        <v>31668</v>
      </c>
      <c r="C9685" t="s">
        <v>1415</v>
      </c>
      <c r="D9685" s="134">
        <v>179.23</v>
      </c>
    </row>
    <row r="9686" spans="1:4" x14ac:dyDescent="0.25">
      <c r="A9686">
        <v>11594</v>
      </c>
      <c r="B9686" t="s">
        <v>31669</v>
      </c>
      <c r="C9686" t="s">
        <v>16058</v>
      </c>
      <c r="D9686" s="134">
        <v>541.30999999999995</v>
      </c>
    </row>
    <row r="9687" spans="1:4" x14ac:dyDescent="0.25">
      <c r="A9687">
        <v>3311</v>
      </c>
      <c r="B9687" t="s">
        <v>31670</v>
      </c>
      <c r="C9687" t="s">
        <v>1414</v>
      </c>
      <c r="D9687" s="134">
        <v>541.30999999999995</v>
      </c>
    </row>
    <row r="9688" spans="1:4" x14ac:dyDescent="0.25">
      <c r="A9688">
        <v>11599</v>
      </c>
      <c r="B9688" t="s">
        <v>31671</v>
      </c>
      <c r="C9688" t="s">
        <v>16058</v>
      </c>
      <c r="D9688" s="134">
        <v>719.87</v>
      </c>
    </row>
    <row r="9689" spans="1:4" x14ac:dyDescent="0.25">
      <c r="A9689">
        <v>11593</v>
      </c>
      <c r="B9689" t="s">
        <v>31672</v>
      </c>
      <c r="C9689" t="s">
        <v>16058</v>
      </c>
      <c r="D9689" s="135">
        <v>1009.22</v>
      </c>
    </row>
    <row r="9690" spans="1:4" x14ac:dyDescent="0.25">
      <c r="A9690">
        <v>3314</v>
      </c>
      <c r="B9690" t="s">
        <v>31673</v>
      </c>
      <c r="C9690" t="s">
        <v>1414</v>
      </c>
      <c r="D9690" s="134">
        <v>721.8</v>
      </c>
    </row>
    <row r="9691" spans="1:4" x14ac:dyDescent="0.25">
      <c r="A9691">
        <v>11597</v>
      </c>
      <c r="B9691" t="s">
        <v>31674</v>
      </c>
      <c r="C9691" t="s">
        <v>16058</v>
      </c>
      <c r="D9691" s="134">
        <v>839.36</v>
      </c>
    </row>
    <row r="9692" spans="1:4" x14ac:dyDescent="0.25">
      <c r="A9692">
        <v>3309</v>
      </c>
      <c r="B9692" t="s">
        <v>31675</v>
      </c>
      <c r="C9692" t="s">
        <v>1414</v>
      </c>
      <c r="D9692" s="134">
        <v>573.21</v>
      </c>
    </row>
    <row r="9693" spans="1:4" x14ac:dyDescent="0.25">
      <c r="A9693">
        <v>34612</v>
      </c>
      <c r="B9693" t="s">
        <v>31676</v>
      </c>
      <c r="C9693" t="s">
        <v>16058</v>
      </c>
      <c r="D9693" s="135">
        <v>1038.1400000000001</v>
      </c>
    </row>
    <row r="9694" spans="1:4" x14ac:dyDescent="0.25">
      <c r="A9694">
        <v>34635</v>
      </c>
      <c r="B9694" t="s">
        <v>31677</v>
      </c>
      <c r="C9694" t="s">
        <v>16058</v>
      </c>
      <c r="D9694" s="135">
        <v>1335</v>
      </c>
    </row>
    <row r="9695" spans="1:4" x14ac:dyDescent="0.25">
      <c r="A9695">
        <v>34633</v>
      </c>
      <c r="B9695" t="s">
        <v>31678</v>
      </c>
      <c r="C9695" t="s">
        <v>16058</v>
      </c>
      <c r="D9695" s="135">
        <v>1471.52</v>
      </c>
    </row>
    <row r="9696" spans="1:4" x14ac:dyDescent="0.25">
      <c r="A9696">
        <v>40440</v>
      </c>
      <c r="B9696" t="s">
        <v>31679</v>
      </c>
      <c r="C9696" t="s">
        <v>1414</v>
      </c>
      <c r="D9696" s="134">
        <v>751.82</v>
      </c>
    </row>
    <row r="9697" spans="1:4" x14ac:dyDescent="0.25">
      <c r="A9697">
        <v>40441</v>
      </c>
      <c r="B9697" t="s">
        <v>31680</v>
      </c>
      <c r="C9697" t="s">
        <v>1414</v>
      </c>
      <c r="D9697" s="134">
        <v>480</v>
      </c>
    </row>
    <row r="9698" spans="1:4" x14ac:dyDescent="0.25">
      <c r="A9698">
        <v>40449</v>
      </c>
      <c r="B9698" t="s">
        <v>31681</v>
      </c>
      <c r="C9698" t="s">
        <v>1414</v>
      </c>
      <c r="D9698" s="134">
        <v>403.52</v>
      </c>
    </row>
    <row r="9699" spans="1:4" x14ac:dyDescent="0.25">
      <c r="A9699">
        <v>34800</v>
      </c>
      <c r="B9699" t="s">
        <v>31682</v>
      </c>
      <c r="C9699" t="s">
        <v>1414</v>
      </c>
      <c r="D9699" s="134">
        <v>504.6</v>
      </c>
    </row>
    <row r="9700" spans="1:4" x14ac:dyDescent="0.25">
      <c r="A9700">
        <v>11592</v>
      </c>
      <c r="B9700" t="s">
        <v>31683</v>
      </c>
      <c r="C9700" t="s">
        <v>16058</v>
      </c>
      <c r="D9700" s="134">
        <v>721.8</v>
      </c>
    </row>
    <row r="9701" spans="1:4" x14ac:dyDescent="0.25">
      <c r="A9701">
        <v>40438</v>
      </c>
      <c r="B9701" t="s">
        <v>31684</v>
      </c>
      <c r="C9701" t="s">
        <v>1414</v>
      </c>
      <c r="D9701" s="134">
        <v>336.18</v>
      </c>
    </row>
    <row r="9702" spans="1:4" x14ac:dyDescent="0.25">
      <c r="A9702">
        <v>40436</v>
      </c>
      <c r="B9702" t="s">
        <v>31685</v>
      </c>
      <c r="C9702" t="s">
        <v>1414</v>
      </c>
      <c r="D9702" s="134">
        <v>419.18</v>
      </c>
    </row>
    <row r="9703" spans="1:4" x14ac:dyDescent="0.25">
      <c r="A9703">
        <v>4315</v>
      </c>
      <c r="B9703" t="s">
        <v>31686</v>
      </c>
      <c r="C9703" t="s">
        <v>16058</v>
      </c>
      <c r="D9703" s="134">
        <v>2.63</v>
      </c>
    </row>
    <row r="9704" spans="1:4" x14ac:dyDescent="0.25">
      <c r="A9704">
        <v>402</v>
      </c>
      <c r="B9704" t="s">
        <v>31687</v>
      </c>
      <c r="C9704" t="s">
        <v>16058</v>
      </c>
      <c r="D9704" s="134">
        <v>11.67</v>
      </c>
    </row>
    <row r="9705" spans="1:4" x14ac:dyDescent="0.25">
      <c r="A9705">
        <v>4226</v>
      </c>
      <c r="B9705" t="s">
        <v>31688</v>
      </c>
      <c r="C9705" t="s">
        <v>1417</v>
      </c>
      <c r="D9705" s="134">
        <v>7.73</v>
      </c>
    </row>
    <row r="9706" spans="1:4" x14ac:dyDescent="0.25">
      <c r="A9706">
        <v>4222</v>
      </c>
      <c r="B9706" t="s">
        <v>31689</v>
      </c>
      <c r="C9706" t="s">
        <v>1418</v>
      </c>
      <c r="D9706" s="134">
        <v>5.46</v>
      </c>
    </row>
    <row r="9707" spans="1:4" x14ac:dyDescent="0.25">
      <c r="A9707">
        <v>34804</v>
      </c>
      <c r="B9707" t="s">
        <v>31690</v>
      </c>
      <c r="C9707" t="s">
        <v>1415</v>
      </c>
      <c r="D9707" s="134">
        <v>60.93</v>
      </c>
    </row>
    <row r="9708" spans="1:4" x14ac:dyDescent="0.25">
      <c r="A9708">
        <v>4013</v>
      </c>
      <c r="B9708" t="s">
        <v>31691</v>
      </c>
      <c r="C9708" t="s">
        <v>1415</v>
      </c>
      <c r="D9708" s="134">
        <v>6.16</v>
      </c>
    </row>
    <row r="9709" spans="1:4" x14ac:dyDescent="0.25">
      <c r="A9709">
        <v>4011</v>
      </c>
      <c r="B9709" t="s">
        <v>31692</v>
      </c>
      <c r="C9709" t="s">
        <v>1415</v>
      </c>
      <c r="D9709" s="134">
        <v>6.88</v>
      </c>
    </row>
    <row r="9710" spans="1:4" x14ac:dyDescent="0.25">
      <c r="A9710">
        <v>4021</v>
      </c>
      <c r="B9710" t="s">
        <v>31693</v>
      </c>
      <c r="C9710" t="s">
        <v>1415</v>
      </c>
      <c r="D9710" s="134">
        <v>8.59</v>
      </c>
    </row>
    <row r="9711" spans="1:4" x14ac:dyDescent="0.25">
      <c r="A9711">
        <v>4019</v>
      </c>
      <c r="B9711" t="s">
        <v>31694</v>
      </c>
      <c r="C9711" t="s">
        <v>1415</v>
      </c>
      <c r="D9711" s="134">
        <v>10.31</v>
      </c>
    </row>
    <row r="9712" spans="1:4" x14ac:dyDescent="0.25">
      <c r="A9712">
        <v>4012</v>
      </c>
      <c r="B9712" t="s">
        <v>31695</v>
      </c>
      <c r="C9712" t="s">
        <v>1415</v>
      </c>
      <c r="D9712" s="134">
        <v>13.81</v>
      </c>
    </row>
    <row r="9713" spans="1:4" x14ac:dyDescent="0.25">
      <c r="A9713">
        <v>4020</v>
      </c>
      <c r="B9713" t="s">
        <v>31696</v>
      </c>
      <c r="C9713" t="s">
        <v>1415</v>
      </c>
      <c r="D9713" s="134">
        <v>17.3</v>
      </c>
    </row>
    <row r="9714" spans="1:4" x14ac:dyDescent="0.25">
      <c r="A9714">
        <v>4018</v>
      </c>
      <c r="B9714" t="s">
        <v>31697</v>
      </c>
      <c r="C9714" t="s">
        <v>1415</v>
      </c>
      <c r="D9714" s="134">
        <v>20.72</v>
      </c>
    </row>
    <row r="9715" spans="1:4" x14ac:dyDescent="0.25">
      <c r="A9715">
        <v>36498</v>
      </c>
      <c r="B9715" t="s">
        <v>31698</v>
      </c>
      <c r="C9715" t="s">
        <v>16058</v>
      </c>
      <c r="D9715" s="135">
        <v>8600.61</v>
      </c>
    </row>
    <row r="9716" spans="1:4" x14ac:dyDescent="0.25">
      <c r="A9716">
        <v>12872</v>
      </c>
      <c r="B9716" t="s">
        <v>31699</v>
      </c>
      <c r="C9716" t="s">
        <v>1413</v>
      </c>
      <c r="D9716" s="134">
        <v>21.2</v>
      </c>
    </row>
    <row r="9717" spans="1:4" x14ac:dyDescent="0.25">
      <c r="A9717">
        <v>41075</v>
      </c>
      <c r="B9717" t="s">
        <v>31700</v>
      </c>
      <c r="C9717" t="s">
        <v>3486</v>
      </c>
      <c r="D9717" s="135">
        <v>3748.12</v>
      </c>
    </row>
    <row r="9718" spans="1:4" x14ac:dyDescent="0.25">
      <c r="A9718">
        <v>44324</v>
      </c>
      <c r="B9718" t="s">
        <v>31701</v>
      </c>
      <c r="C9718" t="s">
        <v>1417</v>
      </c>
      <c r="D9718" s="134">
        <v>2.88</v>
      </c>
    </row>
    <row r="9719" spans="1:4" x14ac:dyDescent="0.25">
      <c r="A9719">
        <v>3315</v>
      </c>
      <c r="B9719" t="s">
        <v>31702</v>
      </c>
      <c r="C9719" t="s">
        <v>1417</v>
      </c>
      <c r="D9719" s="134">
        <v>0.83</v>
      </c>
    </row>
    <row r="9720" spans="1:4" x14ac:dyDescent="0.25">
      <c r="A9720">
        <v>36870</v>
      </c>
      <c r="B9720" t="s">
        <v>31703</v>
      </c>
      <c r="C9720" t="s">
        <v>1417</v>
      </c>
      <c r="D9720" s="134">
        <v>0.64</v>
      </c>
    </row>
    <row r="9721" spans="1:4" x14ac:dyDescent="0.25">
      <c r="A9721">
        <v>5092</v>
      </c>
      <c r="B9721" t="s">
        <v>31704</v>
      </c>
      <c r="C9721" t="s">
        <v>1419</v>
      </c>
      <c r="D9721" s="134">
        <v>18.34</v>
      </c>
    </row>
    <row r="9722" spans="1:4" x14ac:dyDescent="0.25">
      <c r="A9722">
        <v>11462</v>
      </c>
      <c r="B9722" t="s">
        <v>31705</v>
      </c>
      <c r="C9722" t="s">
        <v>1419</v>
      </c>
      <c r="D9722" s="134">
        <v>18.75</v>
      </c>
    </row>
    <row r="9723" spans="1:4" x14ac:dyDescent="0.25">
      <c r="A9723">
        <v>36529</v>
      </c>
      <c r="B9723" t="s">
        <v>31706</v>
      </c>
      <c r="C9723" t="s">
        <v>16058</v>
      </c>
      <c r="D9723" s="135">
        <v>66326.53</v>
      </c>
    </row>
    <row r="9724" spans="1:4" x14ac:dyDescent="0.25">
      <c r="A9724">
        <v>3318</v>
      </c>
      <c r="B9724" t="s">
        <v>31707</v>
      </c>
      <c r="C9724" t="s">
        <v>16058</v>
      </c>
      <c r="D9724" s="135">
        <v>52000</v>
      </c>
    </row>
    <row r="9725" spans="1:4" x14ac:dyDescent="0.25">
      <c r="A9725">
        <v>3324</v>
      </c>
      <c r="B9725" t="s">
        <v>31708</v>
      </c>
      <c r="C9725" t="s">
        <v>1415</v>
      </c>
      <c r="D9725" s="134">
        <v>10.71</v>
      </c>
    </row>
    <row r="9726" spans="1:4" x14ac:dyDescent="0.25">
      <c r="A9726">
        <v>3322</v>
      </c>
      <c r="B9726" t="s">
        <v>31709</v>
      </c>
      <c r="C9726" t="s">
        <v>1415</v>
      </c>
      <c r="D9726" s="134">
        <v>15</v>
      </c>
    </row>
    <row r="9727" spans="1:4" x14ac:dyDescent="0.25">
      <c r="A9727">
        <v>5076</v>
      </c>
      <c r="B9727" t="s">
        <v>31710</v>
      </c>
      <c r="C9727" t="s">
        <v>1417</v>
      </c>
      <c r="D9727" s="134">
        <v>19.420000000000002</v>
      </c>
    </row>
    <row r="9728" spans="1:4" x14ac:dyDescent="0.25">
      <c r="A9728">
        <v>5077</v>
      </c>
      <c r="B9728" t="s">
        <v>31711</v>
      </c>
      <c r="C9728" t="s">
        <v>1417</v>
      </c>
      <c r="D9728" s="134">
        <v>21.46</v>
      </c>
    </row>
    <row r="9729" spans="1:4" x14ac:dyDescent="0.25">
      <c r="A9729">
        <v>11837</v>
      </c>
      <c r="B9729" t="s">
        <v>31712</v>
      </c>
      <c r="C9729" t="s">
        <v>16058</v>
      </c>
      <c r="D9729" s="134">
        <v>92.75</v>
      </c>
    </row>
    <row r="9730" spans="1:4" x14ac:dyDescent="0.25">
      <c r="A9730">
        <v>38055</v>
      </c>
      <c r="B9730" t="s">
        <v>31713</v>
      </c>
      <c r="C9730" t="s">
        <v>16058</v>
      </c>
      <c r="D9730" s="134">
        <v>8.41</v>
      </c>
    </row>
    <row r="9731" spans="1:4" x14ac:dyDescent="0.25">
      <c r="A9731">
        <v>415</v>
      </c>
      <c r="B9731" t="s">
        <v>31714</v>
      </c>
      <c r="C9731" t="s">
        <v>16058</v>
      </c>
      <c r="D9731" s="134">
        <v>38.03</v>
      </c>
    </row>
    <row r="9732" spans="1:4" x14ac:dyDescent="0.25">
      <c r="A9732">
        <v>416</v>
      </c>
      <c r="B9732" t="s">
        <v>31715</v>
      </c>
      <c r="C9732" t="s">
        <v>16058</v>
      </c>
      <c r="D9732" s="134">
        <v>13.92</v>
      </c>
    </row>
    <row r="9733" spans="1:4" x14ac:dyDescent="0.25">
      <c r="A9733">
        <v>425</v>
      </c>
      <c r="B9733" t="s">
        <v>31716</v>
      </c>
      <c r="C9733" t="s">
        <v>16058</v>
      </c>
      <c r="D9733" s="134">
        <v>8.6300000000000008</v>
      </c>
    </row>
    <row r="9734" spans="1:4" x14ac:dyDescent="0.25">
      <c r="A9734">
        <v>426</v>
      </c>
      <c r="B9734" t="s">
        <v>31717</v>
      </c>
      <c r="C9734" t="s">
        <v>16058</v>
      </c>
      <c r="D9734" s="134">
        <v>47.53</v>
      </c>
    </row>
    <row r="9735" spans="1:4" x14ac:dyDescent="0.25">
      <c r="A9735">
        <v>38056</v>
      </c>
      <c r="B9735" t="s">
        <v>31718</v>
      </c>
      <c r="C9735" t="s">
        <v>16058</v>
      </c>
      <c r="D9735" s="134">
        <v>46.42</v>
      </c>
    </row>
    <row r="9736" spans="1:4" x14ac:dyDescent="0.25">
      <c r="A9736">
        <v>1564</v>
      </c>
      <c r="B9736" t="s">
        <v>31719</v>
      </c>
      <c r="C9736" t="s">
        <v>16058</v>
      </c>
      <c r="D9736" s="134">
        <v>17.71</v>
      </c>
    </row>
    <row r="9737" spans="1:4" x14ac:dyDescent="0.25">
      <c r="A9737">
        <v>11032</v>
      </c>
      <c r="B9737" t="s">
        <v>31720</v>
      </c>
      <c r="C9737" t="s">
        <v>16058</v>
      </c>
      <c r="D9737" s="134">
        <v>14.82</v>
      </c>
    </row>
    <row r="9738" spans="1:4" x14ac:dyDescent="0.25">
      <c r="A9738">
        <v>36786</v>
      </c>
      <c r="B9738" t="s">
        <v>31721</v>
      </c>
      <c r="C9738" t="s">
        <v>1426</v>
      </c>
      <c r="D9738" s="134">
        <v>158.34</v>
      </c>
    </row>
    <row r="9739" spans="1:4" x14ac:dyDescent="0.25">
      <c r="A9739">
        <v>36785</v>
      </c>
      <c r="B9739" t="s">
        <v>31722</v>
      </c>
      <c r="C9739" t="s">
        <v>1426</v>
      </c>
      <c r="D9739" s="134">
        <v>137.59</v>
      </c>
    </row>
    <row r="9740" spans="1:4" x14ac:dyDescent="0.25">
      <c r="A9740">
        <v>36782</v>
      </c>
      <c r="B9740" t="s">
        <v>31723</v>
      </c>
      <c r="C9740" t="s">
        <v>1426</v>
      </c>
      <c r="D9740" s="134">
        <v>164.24</v>
      </c>
    </row>
    <row r="9741" spans="1:4" x14ac:dyDescent="0.25">
      <c r="A9741">
        <v>44481</v>
      </c>
      <c r="B9741" t="s">
        <v>31724</v>
      </c>
      <c r="C9741" t="s">
        <v>1426</v>
      </c>
      <c r="D9741" s="134">
        <v>185</v>
      </c>
    </row>
    <row r="9742" spans="1:4" x14ac:dyDescent="0.25">
      <c r="A9742">
        <v>4824</v>
      </c>
      <c r="B9742" t="s">
        <v>31725</v>
      </c>
      <c r="C9742" t="s">
        <v>1417</v>
      </c>
      <c r="D9742" s="134">
        <v>0.43</v>
      </c>
    </row>
    <row r="9743" spans="1:4" x14ac:dyDescent="0.25">
      <c r="A9743">
        <v>11795</v>
      </c>
      <c r="B9743" t="s">
        <v>31726</v>
      </c>
      <c r="C9743" t="s">
        <v>1415</v>
      </c>
      <c r="D9743" s="134">
        <v>455.77</v>
      </c>
    </row>
    <row r="9744" spans="1:4" x14ac:dyDescent="0.25">
      <c r="A9744">
        <v>134</v>
      </c>
      <c r="B9744" t="s">
        <v>31727</v>
      </c>
      <c r="C9744" t="s">
        <v>1417</v>
      </c>
      <c r="D9744" s="134">
        <v>1.61</v>
      </c>
    </row>
    <row r="9745" spans="1:4" x14ac:dyDescent="0.25">
      <c r="A9745">
        <v>4229</v>
      </c>
      <c r="B9745" t="s">
        <v>31728</v>
      </c>
      <c r="C9745" t="s">
        <v>1417</v>
      </c>
      <c r="D9745" s="134">
        <v>43.72</v>
      </c>
    </row>
    <row r="9746" spans="1:4" x14ac:dyDescent="0.25">
      <c r="A9746">
        <v>11731</v>
      </c>
      <c r="B9746" t="s">
        <v>31729</v>
      </c>
      <c r="C9746" t="s">
        <v>16058</v>
      </c>
      <c r="D9746" s="134">
        <v>8.5399999999999991</v>
      </c>
    </row>
    <row r="9747" spans="1:4" x14ac:dyDescent="0.25">
      <c r="A9747">
        <v>11732</v>
      </c>
      <c r="B9747" t="s">
        <v>31730</v>
      </c>
      <c r="C9747" t="s">
        <v>16058</v>
      </c>
      <c r="D9747" s="134">
        <v>22.38</v>
      </c>
    </row>
    <row r="9748" spans="1:4" x14ac:dyDescent="0.25">
      <c r="A9748">
        <v>11244</v>
      </c>
      <c r="B9748" t="s">
        <v>31731</v>
      </c>
      <c r="C9748" t="s">
        <v>16058</v>
      </c>
      <c r="D9748" s="134">
        <v>192.35</v>
      </c>
    </row>
    <row r="9749" spans="1:4" x14ac:dyDescent="0.25">
      <c r="A9749">
        <v>11245</v>
      </c>
      <c r="B9749" t="s">
        <v>31732</v>
      </c>
      <c r="C9749" t="s">
        <v>16058</v>
      </c>
      <c r="D9749" s="134">
        <v>266.05</v>
      </c>
    </row>
    <row r="9750" spans="1:4" x14ac:dyDescent="0.25">
      <c r="A9750">
        <v>11235</v>
      </c>
      <c r="B9750" t="s">
        <v>31733</v>
      </c>
      <c r="C9750" t="s">
        <v>16058</v>
      </c>
      <c r="D9750" s="134">
        <v>146.79</v>
      </c>
    </row>
    <row r="9751" spans="1:4" x14ac:dyDescent="0.25">
      <c r="A9751">
        <v>11236</v>
      </c>
      <c r="B9751" t="s">
        <v>31734</v>
      </c>
      <c r="C9751" t="s">
        <v>16058</v>
      </c>
      <c r="D9751" s="134">
        <v>186.54</v>
      </c>
    </row>
    <row r="9752" spans="1:4" x14ac:dyDescent="0.25">
      <c r="A9752">
        <v>36494</v>
      </c>
      <c r="B9752" t="s">
        <v>31735</v>
      </c>
      <c r="C9752" t="s">
        <v>16058</v>
      </c>
      <c r="D9752" s="135">
        <v>719505.07</v>
      </c>
    </row>
    <row r="9753" spans="1:4" x14ac:dyDescent="0.25">
      <c r="A9753">
        <v>36493</v>
      </c>
      <c r="B9753" t="s">
        <v>31736</v>
      </c>
      <c r="C9753" t="s">
        <v>16058</v>
      </c>
      <c r="D9753" s="135">
        <v>815170.02</v>
      </c>
    </row>
    <row r="9754" spans="1:4" x14ac:dyDescent="0.25">
      <c r="A9754">
        <v>36492</v>
      </c>
      <c r="B9754" t="s">
        <v>31737</v>
      </c>
      <c r="C9754" t="s">
        <v>16058</v>
      </c>
      <c r="D9754" s="135">
        <v>1514276.75</v>
      </c>
    </row>
    <row r="9755" spans="1:4" x14ac:dyDescent="0.25">
      <c r="A9755">
        <v>36499</v>
      </c>
      <c r="B9755" t="s">
        <v>31738</v>
      </c>
      <c r="C9755" t="s">
        <v>16058</v>
      </c>
      <c r="D9755" s="135">
        <v>4644.33</v>
      </c>
    </row>
    <row r="9756" spans="1:4" x14ac:dyDescent="0.25">
      <c r="A9756">
        <v>13533</v>
      </c>
      <c r="B9756" t="s">
        <v>31739</v>
      </c>
      <c r="C9756" t="s">
        <v>16058</v>
      </c>
      <c r="D9756" s="135">
        <v>212898.11</v>
      </c>
    </row>
    <row r="9757" spans="1:4" x14ac:dyDescent="0.25">
      <c r="A9757">
        <v>13333</v>
      </c>
      <c r="B9757" t="s">
        <v>31740</v>
      </c>
      <c r="C9757" t="s">
        <v>16058</v>
      </c>
      <c r="D9757" s="135">
        <v>238170.66</v>
      </c>
    </row>
    <row r="9758" spans="1:4" x14ac:dyDescent="0.25">
      <c r="A9758">
        <v>39585</v>
      </c>
      <c r="B9758" t="s">
        <v>31741</v>
      </c>
      <c r="C9758" t="s">
        <v>16058</v>
      </c>
      <c r="D9758" s="135">
        <v>153786.79</v>
      </c>
    </row>
    <row r="9759" spans="1:4" x14ac:dyDescent="0.25">
      <c r="A9759">
        <v>39586</v>
      </c>
      <c r="B9759" t="s">
        <v>31742</v>
      </c>
      <c r="C9759" t="s">
        <v>16058</v>
      </c>
      <c r="D9759" s="135">
        <v>180381.49</v>
      </c>
    </row>
    <row r="9760" spans="1:4" x14ac:dyDescent="0.25">
      <c r="A9760">
        <v>39587</v>
      </c>
      <c r="B9760" t="s">
        <v>31743</v>
      </c>
      <c r="C9760" t="s">
        <v>16058</v>
      </c>
      <c r="D9760" s="135">
        <v>219695.42</v>
      </c>
    </row>
    <row r="9761" spans="1:4" x14ac:dyDescent="0.25">
      <c r="A9761">
        <v>39588</v>
      </c>
      <c r="B9761" t="s">
        <v>31744</v>
      </c>
      <c r="C9761" t="s">
        <v>16058</v>
      </c>
      <c r="D9761" s="135">
        <v>254384.16</v>
      </c>
    </row>
    <row r="9762" spans="1:4" x14ac:dyDescent="0.25">
      <c r="A9762">
        <v>39584</v>
      </c>
      <c r="B9762" t="s">
        <v>31745</v>
      </c>
      <c r="C9762" t="s">
        <v>16058</v>
      </c>
      <c r="D9762" s="135">
        <v>136951.18</v>
      </c>
    </row>
    <row r="9763" spans="1:4" x14ac:dyDescent="0.25">
      <c r="A9763">
        <v>39590</v>
      </c>
      <c r="B9763" t="s">
        <v>31746</v>
      </c>
      <c r="C9763" t="s">
        <v>16058</v>
      </c>
      <c r="D9763" s="135">
        <v>133667.32</v>
      </c>
    </row>
    <row r="9764" spans="1:4" x14ac:dyDescent="0.25">
      <c r="A9764">
        <v>39592</v>
      </c>
      <c r="B9764" t="s">
        <v>31747</v>
      </c>
      <c r="C9764" t="s">
        <v>16058</v>
      </c>
      <c r="D9764" s="135">
        <v>192083.16</v>
      </c>
    </row>
    <row r="9765" spans="1:4" x14ac:dyDescent="0.25">
      <c r="A9765">
        <v>39593</v>
      </c>
      <c r="B9765" t="s">
        <v>31748</v>
      </c>
      <c r="C9765" t="s">
        <v>16058</v>
      </c>
      <c r="D9765" s="135">
        <v>219695.42</v>
      </c>
    </row>
    <row r="9766" spans="1:4" x14ac:dyDescent="0.25">
      <c r="A9766">
        <v>14254</v>
      </c>
      <c r="B9766" t="s">
        <v>31749</v>
      </c>
      <c r="C9766" t="s">
        <v>16058</v>
      </c>
      <c r="D9766" s="135">
        <v>124879.5</v>
      </c>
    </row>
    <row r="9767" spans="1:4" x14ac:dyDescent="0.25">
      <c r="A9767">
        <v>44494</v>
      </c>
      <c r="B9767" t="s">
        <v>31750</v>
      </c>
      <c r="C9767" t="s">
        <v>16058</v>
      </c>
      <c r="D9767" s="135">
        <v>104284.34</v>
      </c>
    </row>
    <row r="9768" spans="1:4" x14ac:dyDescent="0.25">
      <c r="A9768">
        <v>25019</v>
      </c>
      <c r="B9768" t="s">
        <v>31751</v>
      </c>
      <c r="C9768" t="s">
        <v>16058</v>
      </c>
      <c r="D9768" s="135">
        <v>178755.02</v>
      </c>
    </row>
    <row r="9769" spans="1:4" x14ac:dyDescent="0.25">
      <c r="A9769">
        <v>36501</v>
      </c>
      <c r="B9769" t="s">
        <v>31752</v>
      </c>
      <c r="C9769" t="s">
        <v>16058</v>
      </c>
      <c r="D9769" s="135">
        <v>159153.57</v>
      </c>
    </row>
    <row r="9770" spans="1:4" x14ac:dyDescent="0.25">
      <c r="A9770">
        <v>44493</v>
      </c>
      <c r="B9770" t="s">
        <v>31753</v>
      </c>
      <c r="C9770" t="s">
        <v>16058</v>
      </c>
      <c r="D9770" s="135">
        <v>191333.08</v>
      </c>
    </row>
    <row r="9771" spans="1:4" x14ac:dyDescent="0.25">
      <c r="A9771">
        <v>36500</v>
      </c>
      <c r="B9771" t="s">
        <v>31754</v>
      </c>
      <c r="C9771" t="s">
        <v>16058</v>
      </c>
      <c r="D9771" s="135">
        <v>112469.48</v>
      </c>
    </row>
    <row r="9772" spans="1:4" x14ac:dyDescent="0.25">
      <c r="A9772">
        <v>20017</v>
      </c>
      <c r="B9772" t="s">
        <v>31755</v>
      </c>
      <c r="C9772" t="s">
        <v>1416</v>
      </c>
      <c r="D9772" s="134">
        <v>7.63</v>
      </c>
    </row>
    <row r="9773" spans="1:4" x14ac:dyDescent="0.25">
      <c r="A9773">
        <v>20007</v>
      </c>
      <c r="B9773" t="s">
        <v>31756</v>
      </c>
      <c r="C9773" t="s">
        <v>1416</v>
      </c>
      <c r="D9773" s="134">
        <v>4.55</v>
      </c>
    </row>
    <row r="9774" spans="1:4" x14ac:dyDescent="0.25">
      <c r="A9774">
        <v>39831</v>
      </c>
      <c r="B9774" t="s">
        <v>31757</v>
      </c>
      <c r="C9774" t="s">
        <v>1420</v>
      </c>
      <c r="D9774" s="134">
        <v>283.88</v>
      </c>
    </row>
    <row r="9775" spans="1:4" x14ac:dyDescent="0.25">
      <c r="A9775">
        <v>36888</v>
      </c>
      <c r="B9775" t="s">
        <v>31758</v>
      </c>
      <c r="C9775" t="s">
        <v>1416</v>
      </c>
      <c r="D9775" s="134">
        <v>26.24</v>
      </c>
    </row>
    <row r="9776" spans="1:4" x14ac:dyDescent="0.25">
      <c r="A9776">
        <v>39836</v>
      </c>
      <c r="B9776" t="s">
        <v>31759</v>
      </c>
      <c r="C9776" t="s">
        <v>1420</v>
      </c>
      <c r="D9776" s="134">
        <v>249.45</v>
      </c>
    </row>
    <row r="9777" spans="1:4" x14ac:dyDescent="0.25">
      <c r="A9777">
        <v>39830</v>
      </c>
      <c r="B9777" t="s">
        <v>31760</v>
      </c>
      <c r="C9777" t="s">
        <v>1420</v>
      </c>
      <c r="D9777" s="134">
        <v>284.49</v>
      </c>
    </row>
    <row r="9778" spans="1:4" x14ac:dyDescent="0.25">
      <c r="A9778">
        <v>40527</v>
      </c>
      <c r="B9778" t="s">
        <v>31761</v>
      </c>
      <c r="C9778" t="s">
        <v>16058</v>
      </c>
      <c r="D9778" s="135">
        <v>1973.02</v>
      </c>
    </row>
    <row r="9779" spans="1:4" x14ac:dyDescent="0.25">
      <c r="A9779">
        <v>36497</v>
      </c>
      <c r="B9779" t="s">
        <v>31762</v>
      </c>
      <c r="C9779" t="s">
        <v>16058</v>
      </c>
      <c r="D9779" s="135">
        <v>2252.42</v>
      </c>
    </row>
    <row r="9780" spans="1:4" x14ac:dyDescent="0.25">
      <c r="A9780">
        <v>36487</v>
      </c>
      <c r="B9780" t="s">
        <v>31763</v>
      </c>
      <c r="C9780" t="s">
        <v>16058</v>
      </c>
      <c r="D9780" s="135">
        <v>3921.81</v>
      </c>
    </row>
    <row r="9781" spans="1:4" x14ac:dyDescent="0.25">
      <c r="A9781">
        <v>44475</v>
      </c>
      <c r="B9781" t="s">
        <v>31764</v>
      </c>
      <c r="C9781" t="s">
        <v>16058</v>
      </c>
      <c r="D9781" s="135">
        <v>1258165.24</v>
      </c>
    </row>
    <row r="9782" spans="1:4" x14ac:dyDescent="0.25">
      <c r="A9782">
        <v>44474</v>
      </c>
      <c r="B9782" t="s">
        <v>31765</v>
      </c>
      <c r="C9782" t="s">
        <v>16058</v>
      </c>
      <c r="D9782" s="135">
        <v>2419548.54</v>
      </c>
    </row>
    <row r="9783" spans="1:4" x14ac:dyDescent="0.25">
      <c r="A9783">
        <v>44490</v>
      </c>
      <c r="B9783" t="s">
        <v>31766</v>
      </c>
      <c r="C9783" t="s">
        <v>16058</v>
      </c>
      <c r="D9783" s="135">
        <v>4113232.5</v>
      </c>
    </row>
    <row r="9784" spans="1:4" x14ac:dyDescent="0.25">
      <c r="A9784">
        <v>37776</v>
      </c>
      <c r="B9784" t="s">
        <v>31767</v>
      </c>
      <c r="C9784" t="s">
        <v>16058</v>
      </c>
      <c r="D9784" s="135">
        <v>252088.58</v>
      </c>
    </row>
    <row r="9785" spans="1:4" x14ac:dyDescent="0.25">
      <c r="A9785">
        <v>37775</v>
      </c>
      <c r="B9785" t="s">
        <v>31768</v>
      </c>
      <c r="C9785" t="s">
        <v>16058</v>
      </c>
      <c r="D9785" s="135">
        <v>397058.59</v>
      </c>
    </row>
    <row r="9786" spans="1:4" x14ac:dyDescent="0.25">
      <c r="A9786">
        <v>36491</v>
      </c>
      <c r="B9786" t="s">
        <v>31769</v>
      </c>
      <c r="C9786" t="s">
        <v>16058</v>
      </c>
      <c r="D9786" s="135">
        <v>1470425.78</v>
      </c>
    </row>
    <row r="9787" spans="1:4" x14ac:dyDescent="0.25">
      <c r="A9787">
        <v>10712</v>
      </c>
      <c r="B9787" t="s">
        <v>31770</v>
      </c>
      <c r="C9787" t="s">
        <v>16058</v>
      </c>
      <c r="D9787" s="135">
        <v>99264.639999999999</v>
      </c>
    </row>
    <row r="9788" spans="1:4" x14ac:dyDescent="0.25">
      <c r="A9788">
        <v>3363</v>
      </c>
      <c r="B9788" t="s">
        <v>31771</v>
      </c>
      <c r="C9788" t="s">
        <v>16058</v>
      </c>
      <c r="D9788" s="135">
        <v>139625</v>
      </c>
    </row>
    <row r="9789" spans="1:4" x14ac:dyDescent="0.25">
      <c r="A9789">
        <v>3365</v>
      </c>
      <c r="B9789" t="s">
        <v>31772</v>
      </c>
      <c r="C9789" t="s">
        <v>16058</v>
      </c>
      <c r="D9789" s="135">
        <v>326373.43</v>
      </c>
    </row>
    <row r="9790" spans="1:4" x14ac:dyDescent="0.25">
      <c r="A9790">
        <v>7569</v>
      </c>
      <c r="B9790" t="s">
        <v>31773</v>
      </c>
      <c r="C9790" t="s">
        <v>16058</v>
      </c>
      <c r="D9790" s="134">
        <v>54.51</v>
      </c>
    </row>
    <row r="9791" spans="1:4" x14ac:dyDescent="0.25">
      <c r="A9791">
        <v>34349</v>
      </c>
      <c r="B9791" t="s">
        <v>31774</v>
      </c>
      <c r="C9791" t="s">
        <v>16058</v>
      </c>
      <c r="D9791" s="134">
        <v>34.619999999999997</v>
      </c>
    </row>
    <row r="9792" spans="1:4" x14ac:dyDescent="0.25">
      <c r="A9792">
        <v>3378</v>
      </c>
      <c r="B9792" t="s">
        <v>31775</v>
      </c>
      <c r="C9792" t="s">
        <v>16058</v>
      </c>
      <c r="D9792" s="134">
        <v>134.62</v>
      </c>
    </row>
    <row r="9793" spans="1:4" x14ac:dyDescent="0.25">
      <c r="A9793">
        <v>3380</v>
      </c>
      <c r="B9793" t="s">
        <v>31776</v>
      </c>
      <c r="C9793" t="s">
        <v>16058</v>
      </c>
      <c r="D9793" s="134">
        <v>94.24</v>
      </c>
    </row>
    <row r="9794" spans="1:4" x14ac:dyDescent="0.25">
      <c r="A9794">
        <v>3379</v>
      </c>
      <c r="B9794" t="s">
        <v>31777</v>
      </c>
      <c r="C9794" t="s">
        <v>16058</v>
      </c>
      <c r="D9794" s="134">
        <v>90.99</v>
      </c>
    </row>
    <row r="9795" spans="1:4" x14ac:dyDescent="0.25">
      <c r="A9795">
        <v>11991</v>
      </c>
      <c r="B9795" t="s">
        <v>31778</v>
      </c>
      <c r="C9795" t="s">
        <v>16058</v>
      </c>
      <c r="D9795" s="134">
        <v>105.64</v>
      </c>
    </row>
    <row r="9796" spans="1:4" x14ac:dyDescent="0.25">
      <c r="A9796">
        <v>11029</v>
      </c>
      <c r="B9796" t="s">
        <v>31779</v>
      </c>
      <c r="C9796" t="s">
        <v>1423</v>
      </c>
      <c r="D9796" s="134">
        <v>2.27</v>
      </c>
    </row>
    <row r="9797" spans="1:4" x14ac:dyDescent="0.25">
      <c r="A9797">
        <v>4316</v>
      </c>
      <c r="B9797" t="s">
        <v>31780</v>
      </c>
      <c r="C9797" t="s">
        <v>16058</v>
      </c>
      <c r="D9797" s="134">
        <v>2.29</v>
      </c>
    </row>
    <row r="9798" spans="1:4" x14ac:dyDescent="0.25">
      <c r="A9798">
        <v>4313</v>
      </c>
      <c r="B9798" t="s">
        <v>31781</v>
      </c>
      <c r="C9798" t="s">
        <v>1423</v>
      </c>
      <c r="D9798" s="134">
        <v>3.29</v>
      </c>
    </row>
    <row r="9799" spans="1:4" x14ac:dyDescent="0.25">
      <c r="A9799">
        <v>4317</v>
      </c>
      <c r="B9799" t="s">
        <v>31782</v>
      </c>
      <c r="C9799" t="s">
        <v>16058</v>
      </c>
      <c r="D9799" s="134">
        <v>3.75</v>
      </c>
    </row>
    <row r="9800" spans="1:4" x14ac:dyDescent="0.25">
      <c r="A9800">
        <v>4314</v>
      </c>
      <c r="B9800" t="s">
        <v>31783</v>
      </c>
      <c r="C9800" t="s">
        <v>1423</v>
      </c>
      <c r="D9800" s="134">
        <v>4.3899999999999997</v>
      </c>
    </row>
    <row r="9801" spans="1:4" x14ac:dyDescent="0.25">
      <c r="A9801">
        <v>10921</v>
      </c>
      <c r="B9801" t="s">
        <v>31784</v>
      </c>
      <c r="C9801" t="s">
        <v>16058</v>
      </c>
      <c r="D9801" s="135">
        <v>5965</v>
      </c>
    </row>
    <row r="9802" spans="1:4" x14ac:dyDescent="0.25">
      <c r="A9802">
        <v>10922</v>
      </c>
      <c r="B9802" t="s">
        <v>31785</v>
      </c>
      <c r="C9802" t="s">
        <v>16058</v>
      </c>
      <c r="D9802" s="135">
        <v>5402.94</v>
      </c>
    </row>
    <row r="9803" spans="1:4" x14ac:dyDescent="0.25">
      <c r="A9803">
        <v>10923</v>
      </c>
      <c r="B9803" t="s">
        <v>31786</v>
      </c>
      <c r="C9803" t="s">
        <v>16058</v>
      </c>
      <c r="D9803" s="135">
        <v>3193.37</v>
      </c>
    </row>
    <row r="9804" spans="1:4" x14ac:dyDescent="0.25">
      <c r="A9804">
        <v>10924</v>
      </c>
      <c r="B9804" t="s">
        <v>31787</v>
      </c>
      <c r="C9804" t="s">
        <v>16058</v>
      </c>
      <c r="D9804" s="135">
        <v>3363.24</v>
      </c>
    </row>
    <row r="9805" spans="1:4" x14ac:dyDescent="0.25">
      <c r="A9805">
        <v>37772</v>
      </c>
      <c r="B9805" t="s">
        <v>31788</v>
      </c>
      <c r="C9805" t="s">
        <v>16058</v>
      </c>
      <c r="D9805" s="135">
        <v>342998.8</v>
      </c>
    </row>
    <row r="9806" spans="1:4" x14ac:dyDescent="0.25">
      <c r="A9806">
        <v>37771</v>
      </c>
      <c r="B9806" t="s">
        <v>31789</v>
      </c>
      <c r="C9806" t="s">
        <v>16058</v>
      </c>
      <c r="D9806" s="135">
        <v>364896.09</v>
      </c>
    </row>
    <row r="9807" spans="1:4" x14ac:dyDescent="0.25">
      <c r="A9807">
        <v>12772</v>
      </c>
      <c r="B9807" t="s">
        <v>31790</v>
      </c>
      <c r="C9807" t="s">
        <v>16058</v>
      </c>
      <c r="D9807" s="135">
        <v>1301.47</v>
      </c>
    </row>
    <row r="9808" spans="1:4" x14ac:dyDescent="0.25">
      <c r="A9808">
        <v>12770</v>
      </c>
      <c r="B9808" t="s">
        <v>31791</v>
      </c>
      <c r="C9808" t="s">
        <v>16058</v>
      </c>
      <c r="D9808" s="134">
        <v>783.08</v>
      </c>
    </row>
    <row r="9809" spans="1:4" x14ac:dyDescent="0.25">
      <c r="A9809">
        <v>12775</v>
      </c>
      <c r="B9809" t="s">
        <v>31792</v>
      </c>
      <c r="C9809" t="s">
        <v>16058</v>
      </c>
      <c r="D9809" s="134">
        <v>573.52</v>
      </c>
    </row>
    <row r="9810" spans="1:4" x14ac:dyDescent="0.25">
      <c r="A9810">
        <v>12768</v>
      </c>
      <c r="B9810" t="s">
        <v>31793</v>
      </c>
      <c r="C9810" t="s">
        <v>16058</v>
      </c>
      <c r="D9810" s="135">
        <v>1830.88</v>
      </c>
    </row>
    <row r="9811" spans="1:4" x14ac:dyDescent="0.25">
      <c r="A9811">
        <v>12769</v>
      </c>
      <c r="B9811" t="s">
        <v>31794</v>
      </c>
      <c r="C9811" t="s">
        <v>16058</v>
      </c>
      <c r="D9811" s="134">
        <v>150</v>
      </c>
    </row>
    <row r="9812" spans="1:4" x14ac:dyDescent="0.25">
      <c r="A9812">
        <v>12773</v>
      </c>
      <c r="B9812" t="s">
        <v>31795</v>
      </c>
      <c r="C9812" t="s">
        <v>16058</v>
      </c>
      <c r="D9812" s="134">
        <v>161.02000000000001</v>
      </c>
    </row>
    <row r="9813" spans="1:4" x14ac:dyDescent="0.25">
      <c r="A9813">
        <v>12774</v>
      </c>
      <c r="B9813" t="s">
        <v>31796</v>
      </c>
      <c r="C9813" t="s">
        <v>16058</v>
      </c>
      <c r="D9813" s="134">
        <v>198.52</v>
      </c>
    </row>
    <row r="9814" spans="1:4" x14ac:dyDescent="0.25">
      <c r="A9814">
        <v>12776</v>
      </c>
      <c r="B9814" t="s">
        <v>31797</v>
      </c>
      <c r="C9814" t="s">
        <v>16058</v>
      </c>
      <c r="D9814" s="135">
        <v>2955.88</v>
      </c>
    </row>
    <row r="9815" spans="1:4" x14ac:dyDescent="0.25">
      <c r="A9815">
        <v>12777</v>
      </c>
      <c r="B9815" t="s">
        <v>31798</v>
      </c>
      <c r="C9815" t="s">
        <v>16058</v>
      </c>
      <c r="D9815" s="135">
        <v>3860.29</v>
      </c>
    </row>
    <row r="9816" spans="1:4" x14ac:dyDescent="0.25">
      <c r="A9816">
        <v>3391</v>
      </c>
      <c r="B9816" t="s">
        <v>31799</v>
      </c>
      <c r="C9816" t="s">
        <v>16058</v>
      </c>
      <c r="D9816" s="134">
        <v>53.01</v>
      </c>
    </row>
    <row r="9817" spans="1:4" x14ac:dyDescent="0.25">
      <c r="A9817">
        <v>3389</v>
      </c>
      <c r="B9817" t="s">
        <v>31800</v>
      </c>
      <c r="C9817" t="s">
        <v>16058</v>
      </c>
      <c r="D9817" s="134">
        <v>27.5</v>
      </c>
    </row>
    <row r="9818" spans="1:4" x14ac:dyDescent="0.25">
      <c r="A9818">
        <v>3390</v>
      </c>
      <c r="B9818" t="s">
        <v>31801</v>
      </c>
      <c r="C9818" t="s">
        <v>16058</v>
      </c>
      <c r="D9818" s="134">
        <v>30.95</v>
      </c>
    </row>
    <row r="9819" spans="1:4" x14ac:dyDescent="0.25">
      <c r="A9819">
        <v>12873</v>
      </c>
      <c r="B9819" t="s">
        <v>31802</v>
      </c>
      <c r="C9819" t="s">
        <v>1413</v>
      </c>
      <c r="D9819" s="134">
        <v>20.59</v>
      </c>
    </row>
    <row r="9820" spans="1:4" x14ac:dyDescent="0.25">
      <c r="A9820">
        <v>41076</v>
      </c>
      <c r="B9820" t="s">
        <v>31803</v>
      </c>
      <c r="C9820" t="s">
        <v>3486</v>
      </c>
      <c r="D9820" s="135">
        <v>3639.7</v>
      </c>
    </row>
    <row r="9821" spans="1:4" x14ac:dyDescent="0.25">
      <c r="A9821">
        <v>140</v>
      </c>
      <c r="B9821" t="s">
        <v>31804</v>
      </c>
      <c r="C9821" t="s">
        <v>1417</v>
      </c>
      <c r="D9821" s="134">
        <v>18.03</v>
      </c>
    </row>
    <row r="9822" spans="1:4" x14ac:dyDescent="0.25">
      <c r="A9822">
        <v>151</v>
      </c>
      <c r="B9822" t="s">
        <v>31805</v>
      </c>
      <c r="C9822" t="s">
        <v>1418</v>
      </c>
      <c r="D9822" s="134">
        <v>26.61</v>
      </c>
    </row>
    <row r="9823" spans="1:4" x14ac:dyDescent="0.25">
      <c r="A9823">
        <v>7340</v>
      </c>
      <c r="B9823" t="s">
        <v>31806</v>
      </c>
      <c r="C9823" t="s">
        <v>1418</v>
      </c>
      <c r="D9823" s="134">
        <v>26.41</v>
      </c>
    </row>
    <row r="9824" spans="1:4" x14ac:dyDescent="0.25">
      <c r="A9824">
        <v>40929</v>
      </c>
      <c r="B9824" t="s">
        <v>31807</v>
      </c>
      <c r="C9824" t="s">
        <v>3486</v>
      </c>
      <c r="D9824" s="135">
        <v>3185.96</v>
      </c>
    </row>
    <row r="9825" spans="1:4" x14ac:dyDescent="0.25">
      <c r="A9825">
        <v>2701</v>
      </c>
      <c r="B9825" t="s">
        <v>31808</v>
      </c>
      <c r="C9825" t="s">
        <v>1413</v>
      </c>
      <c r="D9825" s="134">
        <v>18.02</v>
      </c>
    </row>
    <row r="9826" spans="1:4" x14ac:dyDescent="0.25">
      <c r="A9826">
        <v>38114</v>
      </c>
      <c r="B9826" t="s">
        <v>31809</v>
      </c>
      <c r="C9826" t="s">
        <v>16058</v>
      </c>
      <c r="D9826" s="134">
        <v>17.239999999999998</v>
      </c>
    </row>
    <row r="9827" spans="1:4" x14ac:dyDescent="0.25">
      <c r="A9827">
        <v>38064</v>
      </c>
      <c r="B9827" t="s">
        <v>31810</v>
      </c>
      <c r="C9827" t="s">
        <v>16058</v>
      </c>
      <c r="D9827" s="134">
        <v>19.28</v>
      </c>
    </row>
    <row r="9828" spans="1:4" x14ac:dyDescent="0.25">
      <c r="A9828">
        <v>38115</v>
      </c>
      <c r="B9828" t="s">
        <v>31811</v>
      </c>
      <c r="C9828" t="s">
        <v>16058</v>
      </c>
      <c r="D9828" s="134">
        <v>18.41</v>
      </c>
    </row>
    <row r="9829" spans="1:4" x14ac:dyDescent="0.25">
      <c r="A9829">
        <v>38065</v>
      </c>
      <c r="B9829" t="s">
        <v>31812</v>
      </c>
      <c r="C9829" t="s">
        <v>16058</v>
      </c>
      <c r="D9829" s="134">
        <v>27.35</v>
      </c>
    </row>
    <row r="9830" spans="1:4" x14ac:dyDescent="0.25">
      <c r="A9830">
        <v>38078</v>
      </c>
      <c r="B9830" t="s">
        <v>31813</v>
      </c>
      <c r="C9830" t="s">
        <v>16058</v>
      </c>
      <c r="D9830" s="134">
        <v>15.96</v>
      </c>
    </row>
    <row r="9831" spans="1:4" x14ac:dyDescent="0.25">
      <c r="A9831">
        <v>38113</v>
      </c>
      <c r="B9831" t="s">
        <v>31814</v>
      </c>
      <c r="C9831" t="s">
        <v>16058</v>
      </c>
      <c r="D9831" s="134">
        <v>8.67</v>
      </c>
    </row>
    <row r="9832" spans="1:4" x14ac:dyDescent="0.25">
      <c r="A9832">
        <v>38063</v>
      </c>
      <c r="B9832" t="s">
        <v>31815</v>
      </c>
      <c r="C9832" t="s">
        <v>16058</v>
      </c>
      <c r="D9832" s="134">
        <v>9.3000000000000007</v>
      </c>
    </row>
    <row r="9833" spans="1:4" x14ac:dyDescent="0.25">
      <c r="A9833">
        <v>38080</v>
      </c>
      <c r="B9833" t="s">
        <v>31816</v>
      </c>
      <c r="C9833" t="s">
        <v>16058</v>
      </c>
      <c r="D9833" s="134">
        <v>27.71</v>
      </c>
    </row>
    <row r="9834" spans="1:4" x14ac:dyDescent="0.25">
      <c r="A9834">
        <v>38069</v>
      </c>
      <c r="B9834" t="s">
        <v>31817</v>
      </c>
      <c r="C9834" t="s">
        <v>16058</v>
      </c>
      <c r="D9834" s="134">
        <v>15.16</v>
      </c>
    </row>
    <row r="9835" spans="1:4" x14ac:dyDescent="0.25">
      <c r="A9835">
        <v>38077</v>
      </c>
      <c r="B9835" t="s">
        <v>31818</v>
      </c>
      <c r="C9835" t="s">
        <v>16058</v>
      </c>
      <c r="D9835" s="134">
        <v>14.81</v>
      </c>
    </row>
    <row r="9836" spans="1:4" x14ac:dyDescent="0.25">
      <c r="A9836">
        <v>38073</v>
      </c>
      <c r="B9836" t="s">
        <v>31819</v>
      </c>
      <c r="C9836" t="s">
        <v>16058</v>
      </c>
      <c r="D9836" s="134">
        <v>22.57</v>
      </c>
    </row>
    <row r="9837" spans="1:4" x14ac:dyDescent="0.25">
      <c r="A9837">
        <v>38112</v>
      </c>
      <c r="B9837" t="s">
        <v>31820</v>
      </c>
      <c r="C9837" t="s">
        <v>16058</v>
      </c>
      <c r="D9837" s="134">
        <v>6.65</v>
      </c>
    </row>
    <row r="9838" spans="1:4" x14ac:dyDescent="0.25">
      <c r="A9838">
        <v>38062</v>
      </c>
      <c r="B9838" t="s">
        <v>31821</v>
      </c>
      <c r="C9838" t="s">
        <v>16058</v>
      </c>
      <c r="D9838" s="134">
        <v>6.83</v>
      </c>
    </row>
    <row r="9839" spans="1:4" x14ac:dyDescent="0.25">
      <c r="A9839">
        <v>12128</v>
      </c>
      <c r="B9839" t="s">
        <v>31822</v>
      </c>
      <c r="C9839" t="s">
        <v>16058</v>
      </c>
      <c r="D9839" s="134">
        <v>9.1300000000000008</v>
      </c>
    </row>
    <row r="9840" spans="1:4" x14ac:dyDescent="0.25">
      <c r="A9840">
        <v>12129</v>
      </c>
      <c r="B9840" t="s">
        <v>31823</v>
      </c>
      <c r="C9840" t="s">
        <v>16058</v>
      </c>
      <c r="D9840" s="134">
        <v>12.07</v>
      </c>
    </row>
    <row r="9841" spans="1:4" x14ac:dyDescent="0.25">
      <c r="A9841">
        <v>38081</v>
      </c>
      <c r="B9841" t="s">
        <v>31824</v>
      </c>
      <c r="C9841" t="s">
        <v>16058</v>
      </c>
      <c r="D9841" s="134">
        <v>23.51</v>
      </c>
    </row>
    <row r="9842" spans="1:4" x14ac:dyDescent="0.25">
      <c r="A9842">
        <v>38070</v>
      </c>
      <c r="B9842" t="s">
        <v>31825</v>
      </c>
      <c r="C9842" t="s">
        <v>16058</v>
      </c>
      <c r="D9842" s="134">
        <v>16.2</v>
      </c>
    </row>
    <row r="9843" spans="1:4" x14ac:dyDescent="0.25">
      <c r="A9843">
        <v>38074</v>
      </c>
      <c r="B9843" t="s">
        <v>31826</v>
      </c>
      <c r="C9843" t="s">
        <v>16058</v>
      </c>
      <c r="D9843" s="134">
        <v>24.63</v>
      </c>
    </row>
    <row r="9844" spans="1:4" x14ac:dyDescent="0.25">
      <c r="A9844">
        <v>38079</v>
      </c>
      <c r="B9844" t="s">
        <v>31827</v>
      </c>
      <c r="C9844" t="s">
        <v>16058</v>
      </c>
      <c r="D9844" s="134">
        <v>21.14</v>
      </c>
    </row>
    <row r="9845" spans="1:4" x14ac:dyDescent="0.25">
      <c r="A9845">
        <v>38072</v>
      </c>
      <c r="B9845" t="s">
        <v>31828</v>
      </c>
      <c r="C9845" t="s">
        <v>16058</v>
      </c>
      <c r="D9845" s="134">
        <v>20.309999999999999</v>
      </c>
    </row>
    <row r="9846" spans="1:4" x14ac:dyDescent="0.25">
      <c r="A9846">
        <v>38068</v>
      </c>
      <c r="B9846" t="s">
        <v>31829</v>
      </c>
      <c r="C9846" t="s">
        <v>16058</v>
      </c>
      <c r="D9846" s="134">
        <v>14.02</v>
      </c>
    </row>
    <row r="9847" spans="1:4" x14ac:dyDescent="0.25">
      <c r="A9847">
        <v>38071</v>
      </c>
      <c r="B9847" t="s">
        <v>31830</v>
      </c>
      <c r="C9847" t="s">
        <v>16058</v>
      </c>
      <c r="D9847" s="134">
        <v>16.77</v>
      </c>
    </row>
    <row r="9848" spans="1:4" x14ac:dyDescent="0.25">
      <c r="A9848">
        <v>38412</v>
      </c>
      <c r="B9848" t="s">
        <v>31831</v>
      </c>
      <c r="C9848" t="s">
        <v>16058</v>
      </c>
      <c r="D9848" s="135">
        <v>1148</v>
      </c>
    </row>
    <row r="9849" spans="1:4" x14ac:dyDescent="0.25">
      <c r="A9849">
        <v>3405</v>
      </c>
      <c r="B9849" t="s">
        <v>31832</v>
      </c>
      <c r="C9849" t="s">
        <v>16058</v>
      </c>
      <c r="D9849" s="134">
        <v>96.54</v>
      </c>
    </row>
    <row r="9850" spans="1:4" x14ac:dyDescent="0.25">
      <c r="A9850">
        <v>3394</v>
      </c>
      <c r="B9850" t="s">
        <v>31833</v>
      </c>
      <c r="C9850" t="s">
        <v>16058</v>
      </c>
      <c r="D9850" s="134">
        <v>509.6</v>
      </c>
    </row>
    <row r="9851" spans="1:4" x14ac:dyDescent="0.25">
      <c r="A9851">
        <v>3393</v>
      </c>
      <c r="B9851" t="s">
        <v>31834</v>
      </c>
      <c r="C9851" t="s">
        <v>16058</v>
      </c>
      <c r="D9851" s="134">
        <v>867.65</v>
      </c>
    </row>
    <row r="9852" spans="1:4" x14ac:dyDescent="0.25">
      <c r="A9852">
        <v>3406</v>
      </c>
      <c r="B9852" t="s">
        <v>31835</v>
      </c>
      <c r="C9852" t="s">
        <v>16058</v>
      </c>
      <c r="D9852" s="134">
        <v>29.55</v>
      </c>
    </row>
    <row r="9853" spans="1:4" x14ac:dyDescent="0.25">
      <c r="A9853">
        <v>3395</v>
      </c>
      <c r="B9853" t="s">
        <v>31836</v>
      </c>
      <c r="C9853" t="s">
        <v>16058</v>
      </c>
      <c r="D9853" s="134">
        <v>124.65</v>
      </c>
    </row>
    <row r="9854" spans="1:4" x14ac:dyDescent="0.25">
      <c r="A9854">
        <v>3398</v>
      </c>
      <c r="B9854" t="s">
        <v>31837</v>
      </c>
      <c r="C9854" t="s">
        <v>16058</v>
      </c>
      <c r="D9854" s="134">
        <v>5.92</v>
      </c>
    </row>
    <row r="9855" spans="1:4" x14ac:dyDescent="0.25">
      <c r="A9855">
        <v>40662</v>
      </c>
      <c r="B9855" t="s">
        <v>31838</v>
      </c>
      <c r="C9855" t="s">
        <v>16058</v>
      </c>
      <c r="D9855" s="134">
        <v>348.79</v>
      </c>
    </row>
    <row r="9856" spans="1:4" x14ac:dyDescent="0.25">
      <c r="A9856">
        <v>3437</v>
      </c>
      <c r="B9856" t="s">
        <v>31839</v>
      </c>
      <c r="C9856" t="s">
        <v>1415</v>
      </c>
      <c r="D9856" s="134">
        <v>968.87</v>
      </c>
    </row>
    <row r="9857" spans="1:4" x14ac:dyDescent="0.25">
      <c r="A9857">
        <v>11190</v>
      </c>
      <c r="B9857" t="s">
        <v>31840</v>
      </c>
      <c r="C9857" t="s">
        <v>16058</v>
      </c>
      <c r="D9857" s="134">
        <v>171.25</v>
      </c>
    </row>
    <row r="9858" spans="1:4" x14ac:dyDescent="0.25">
      <c r="A9858">
        <v>34377</v>
      </c>
      <c r="B9858" t="s">
        <v>31841</v>
      </c>
      <c r="C9858" t="s">
        <v>16058</v>
      </c>
      <c r="D9858" s="134">
        <v>184.79</v>
      </c>
    </row>
    <row r="9859" spans="1:4" x14ac:dyDescent="0.25">
      <c r="A9859">
        <v>3428</v>
      </c>
      <c r="B9859" t="s">
        <v>31842</v>
      </c>
      <c r="C9859" t="s">
        <v>1415</v>
      </c>
      <c r="D9859" s="135">
        <v>1437.16</v>
      </c>
    </row>
    <row r="9860" spans="1:4" x14ac:dyDescent="0.25">
      <c r="A9860">
        <v>3429</v>
      </c>
      <c r="B9860" t="s">
        <v>31843</v>
      </c>
      <c r="C9860" t="s">
        <v>1415</v>
      </c>
      <c r="D9860" s="134">
        <v>821.11</v>
      </c>
    </row>
    <row r="9861" spans="1:4" x14ac:dyDescent="0.25">
      <c r="A9861">
        <v>11199</v>
      </c>
      <c r="B9861" t="s">
        <v>31844</v>
      </c>
      <c r="C9861" t="s">
        <v>16058</v>
      </c>
      <c r="D9861" s="134">
        <v>945.78</v>
      </c>
    </row>
    <row r="9862" spans="1:4" x14ac:dyDescent="0.25">
      <c r="A9862">
        <v>34369</v>
      </c>
      <c r="B9862" t="s">
        <v>31845</v>
      </c>
      <c r="C9862" t="s">
        <v>16058</v>
      </c>
      <c r="D9862" s="134">
        <v>642.72</v>
      </c>
    </row>
    <row r="9863" spans="1:4" x14ac:dyDescent="0.25">
      <c r="A9863">
        <v>36896</v>
      </c>
      <c r="B9863" t="s">
        <v>31846</v>
      </c>
      <c r="C9863" t="s">
        <v>16058</v>
      </c>
      <c r="D9863" s="134">
        <v>357.9</v>
      </c>
    </row>
    <row r="9864" spans="1:4" x14ac:dyDescent="0.25">
      <c r="A9864">
        <v>34367</v>
      </c>
      <c r="B9864" t="s">
        <v>31847</v>
      </c>
      <c r="C9864" t="s">
        <v>16058</v>
      </c>
      <c r="D9864" s="134">
        <v>461.28</v>
      </c>
    </row>
    <row r="9865" spans="1:4" x14ac:dyDescent="0.25">
      <c r="A9865">
        <v>36897</v>
      </c>
      <c r="B9865" t="s">
        <v>31848</v>
      </c>
      <c r="C9865" t="s">
        <v>16058</v>
      </c>
      <c r="D9865" s="134">
        <v>558.49</v>
      </c>
    </row>
    <row r="9866" spans="1:4" x14ac:dyDescent="0.25">
      <c r="A9866">
        <v>34364</v>
      </c>
      <c r="B9866" t="s">
        <v>31849</v>
      </c>
      <c r="C9866" t="s">
        <v>16058</v>
      </c>
      <c r="D9866" s="134">
        <v>606.33000000000004</v>
      </c>
    </row>
    <row r="9867" spans="1:4" x14ac:dyDescent="0.25">
      <c r="A9867">
        <v>40659</v>
      </c>
      <c r="B9867" t="s">
        <v>31850</v>
      </c>
      <c r="C9867" t="s">
        <v>1415</v>
      </c>
      <c r="D9867" s="135">
        <v>1370.82</v>
      </c>
    </row>
    <row r="9868" spans="1:4" x14ac:dyDescent="0.25">
      <c r="A9868">
        <v>40660</v>
      </c>
      <c r="B9868" t="s">
        <v>31851</v>
      </c>
      <c r="C9868" t="s">
        <v>1415</v>
      </c>
      <c r="D9868" s="135">
        <v>1737.35</v>
      </c>
    </row>
    <row r="9869" spans="1:4" x14ac:dyDescent="0.25">
      <c r="A9869">
        <v>40661</v>
      </c>
      <c r="B9869" t="s">
        <v>31852</v>
      </c>
      <c r="C9869" t="s">
        <v>1415</v>
      </c>
      <c r="D9869" s="135">
        <v>1068.17</v>
      </c>
    </row>
    <row r="9870" spans="1:4" x14ac:dyDescent="0.25">
      <c r="A9870">
        <v>3421</v>
      </c>
      <c r="B9870" t="s">
        <v>31853</v>
      </c>
      <c r="C9870" t="s">
        <v>1415</v>
      </c>
      <c r="D9870" s="135">
        <v>1076.3399999999999</v>
      </c>
    </row>
    <row r="9871" spans="1:4" x14ac:dyDescent="0.25">
      <c r="A9871">
        <v>599</v>
      </c>
      <c r="B9871" t="s">
        <v>31854</v>
      </c>
      <c r="C9871" t="s">
        <v>1415</v>
      </c>
      <c r="D9871" s="134">
        <v>652.73</v>
      </c>
    </row>
    <row r="9872" spans="1:4" x14ac:dyDescent="0.25">
      <c r="A9872">
        <v>44053</v>
      </c>
      <c r="B9872" t="s">
        <v>31855</v>
      </c>
      <c r="C9872" t="s">
        <v>16058</v>
      </c>
      <c r="D9872" s="135">
        <v>1448.76</v>
      </c>
    </row>
    <row r="9873" spans="1:4" x14ac:dyDescent="0.25">
      <c r="A9873">
        <v>3423</v>
      </c>
      <c r="B9873" t="s">
        <v>31856</v>
      </c>
      <c r="C9873" t="s">
        <v>1415</v>
      </c>
      <c r="D9873" s="135">
        <v>1517.9</v>
      </c>
    </row>
    <row r="9874" spans="1:4" x14ac:dyDescent="0.25">
      <c r="A9874">
        <v>34381</v>
      </c>
      <c r="B9874" t="s">
        <v>31857</v>
      </c>
      <c r="C9874" t="s">
        <v>16058</v>
      </c>
      <c r="D9874" s="134">
        <v>263.56</v>
      </c>
    </row>
    <row r="9875" spans="1:4" x14ac:dyDescent="0.25">
      <c r="A9875">
        <v>34797</v>
      </c>
      <c r="B9875" t="s">
        <v>31858</v>
      </c>
      <c r="C9875" t="s">
        <v>16058</v>
      </c>
      <c r="D9875" s="134">
        <v>373.01</v>
      </c>
    </row>
    <row r="9876" spans="1:4" x14ac:dyDescent="0.25">
      <c r="A9876">
        <v>44054</v>
      </c>
      <c r="B9876" t="s">
        <v>31859</v>
      </c>
      <c r="C9876" t="s">
        <v>16058</v>
      </c>
      <c r="D9876" s="134">
        <v>519.72</v>
      </c>
    </row>
    <row r="9877" spans="1:4" x14ac:dyDescent="0.25">
      <c r="A9877">
        <v>44399</v>
      </c>
      <c r="B9877" t="s">
        <v>31860</v>
      </c>
      <c r="C9877" t="s">
        <v>16058</v>
      </c>
      <c r="D9877" s="134">
        <v>710.11</v>
      </c>
    </row>
    <row r="9878" spans="1:4" x14ac:dyDescent="0.25">
      <c r="A9878">
        <v>44503</v>
      </c>
      <c r="B9878" t="s">
        <v>31861</v>
      </c>
      <c r="C9878" t="s">
        <v>1413</v>
      </c>
      <c r="D9878" s="134">
        <v>17.149999999999999</v>
      </c>
    </row>
    <row r="9879" spans="1:4" x14ac:dyDescent="0.25">
      <c r="A9879">
        <v>41077</v>
      </c>
      <c r="B9879" t="s">
        <v>31862</v>
      </c>
      <c r="C9879" t="s">
        <v>3486</v>
      </c>
      <c r="D9879" s="135">
        <v>3034.06</v>
      </c>
    </row>
    <row r="9880" spans="1:4" x14ac:dyDescent="0.25">
      <c r="A9880">
        <v>37963</v>
      </c>
      <c r="B9880" t="s">
        <v>31863</v>
      </c>
      <c r="C9880" t="s">
        <v>16058</v>
      </c>
      <c r="D9880" s="134">
        <v>4.07</v>
      </c>
    </row>
    <row r="9881" spans="1:4" x14ac:dyDescent="0.25">
      <c r="A9881">
        <v>37964</v>
      </c>
      <c r="B9881" t="s">
        <v>31864</v>
      </c>
      <c r="C9881" t="s">
        <v>16058</v>
      </c>
      <c r="D9881" s="134">
        <v>5.45</v>
      </c>
    </row>
    <row r="9882" spans="1:4" x14ac:dyDescent="0.25">
      <c r="A9882">
        <v>37965</v>
      </c>
      <c r="B9882" t="s">
        <v>31865</v>
      </c>
      <c r="C9882" t="s">
        <v>16058</v>
      </c>
      <c r="D9882" s="134">
        <v>7.86</v>
      </c>
    </row>
    <row r="9883" spans="1:4" x14ac:dyDescent="0.25">
      <c r="A9883">
        <v>37966</v>
      </c>
      <c r="B9883" t="s">
        <v>31866</v>
      </c>
      <c r="C9883" t="s">
        <v>16058</v>
      </c>
      <c r="D9883" s="134">
        <v>13.8</v>
      </c>
    </row>
    <row r="9884" spans="1:4" x14ac:dyDescent="0.25">
      <c r="A9884">
        <v>37967</v>
      </c>
      <c r="B9884" t="s">
        <v>31867</v>
      </c>
      <c r="C9884" t="s">
        <v>16058</v>
      </c>
      <c r="D9884" s="134">
        <v>23.18</v>
      </c>
    </row>
    <row r="9885" spans="1:4" x14ac:dyDescent="0.25">
      <c r="A9885">
        <v>37968</v>
      </c>
      <c r="B9885" t="s">
        <v>31868</v>
      </c>
      <c r="C9885" t="s">
        <v>16058</v>
      </c>
      <c r="D9885" s="134">
        <v>49.23</v>
      </c>
    </row>
    <row r="9886" spans="1:4" x14ac:dyDescent="0.25">
      <c r="A9886">
        <v>37969</v>
      </c>
      <c r="B9886" t="s">
        <v>31869</v>
      </c>
      <c r="C9886" t="s">
        <v>16058</v>
      </c>
      <c r="D9886" s="134">
        <v>124.4</v>
      </c>
    </row>
    <row r="9887" spans="1:4" x14ac:dyDescent="0.25">
      <c r="A9887">
        <v>37970</v>
      </c>
      <c r="B9887" t="s">
        <v>31870</v>
      </c>
      <c r="C9887" t="s">
        <v>16058</v>
      </c>
      <c r="D9887" s="134">
        <v>179.97</v>
      </c>
    </row>
    <row r="9888" spans="1:4" x14ac:dyDescent="0.25">
      <c r="A9888">
        <v>44251</v>
      </c>
      <c r="B9888" t="s">
        <v>31871</v>
      </c>
      <c r="C9888" t="s">
        <v>16058</v>
      </c>
      <c r="D9888" s="134">
        <v>207.88</v>
      </c>
    </row>
    <row r="9889" spans="1:4" x14ac:dyDescent="0.25">
      <c r="A9889">
        <v>21118</v>
      </c>
      <c r="B9889" t="s">
        <v>31872</v>
      </c>
      <c r="C9889" t="s">
        <v>16058</v>
      </c>
      <c r="D9889" s="134">
        <v>3.24</v>
      </c>
    </row>
    <row r="9890" spans="1:4" x14ac:dyDescent="0.25">
      <c r="A9890">
        <v>37956</v>
      </c>
      <c r="B9890" t="s">
        <v>31873</v>
      </c>
      <c r="C9890" t="s">
        <v>16058</v>
      </c>
      <c r="D9890" s="134">
        <v>3.98</v>
      </c>
    </row>
    <row r="9891" spans="1:4" x14ac:dyDescent="0.25">
      <c r="A9891">
        <v>37957</v>
      </c>
      <c r="B9891" t="s">
        <v>31874</v>
      </c>
      <c r="C9891" t="s">
        <v>16058</v>
      </c>
      <c r="D9891" s="134">
        <v>8.4600000000000009</v>
      </c>
    </row>
    <row r="9892" spans="1:4" x14ac:dyDescent="0.25">
      <c r="A9892">
        <v>37958</v>
      </c>
      <c r="B9892" t="s">
        <v>31875</v>
      </c>
      <c r="C9892" t="s">
        <v>16058</v>
      </c>
      <c r="D9892" s="134">
        <v>15.3</v>
      </c>
    </row>
    <row r="9893" spans="1:4" x14ac:dyDescent="0.25">
      <c r="A9893">
        <v>37959</v>
      </c>
      <c r="B9893" t="s">
        <v>31876</v>
      </c>
      <c r="C9893" t="s">
        <v>16058</v>
      </c>
      <c r="D9893" s="134">
        <v>23.55</v>
      </c>
    </row>
    <row r="9894" spans="1:4" x14ac:dyDescent="0.25">
      <c r="A9894">
        <v>37960</v>
      </c>
      <c r="B9894" t="s">
        <v>31877</v>
      </c>
      <c r="C9894" t="s">
        <v>16058</v>
      </c>
      <c r="D9894" s="134">
        <v>60.19</v>
      </c>
    </row>
    <row r="9895" spans="1:4" x14ac:dyDescent="0.25">
      <c r="A9895">
        <v>37961</v>
      </c>
      <c r="B9895" t="s">
        <v>31878</v>
      </c>
      <c r="C9895" t="s">
        <v>16058</v>
      </c>
      <c r="D9895" s="134">
        <v>129.35</v>
      </c>
    </row>
    <row r="9896" spans="1:4" x14ac:dyDescent="0.25">
      <c r="A9896">
        <v>37962</v>
      </c>
      <c r="B9896" t="s">
        <v>31879</v>
      </c>
      <c r="C9896" t="s">
        <v>16058</v>
      </c>
      <c r="D9896" s="134">
        <v>149.13</v>
      </c>
    </row>
    <row r="9897" spans="1:4" x14ac:dyDescent="0.25">
      <c r="A9897">
        <v>3533</v>
      </c>
      <c r="B9897" t="s">
        <v>31880</v>
      </c>
      <c r="C9897" t="s">
        <v>16058</v>
      </c>
      <c r="D9897" s="134">
        <v>2.8</v>
      </c>
    </row>
    <row r="9898" spans="1:4" x14ac:dyDescent="0.25">
      <c r="A9898">
        <v>3538</v>
      </c>
      <c r="B9898" t="s">
        <v>31881</v>
      </c>
      <c r="C9898" t="s">
        <v>16058</v>
      </c>
      <c r="D9898" s="134">
        <v>5.3</v>
      </c>
    </row>
    <row r="9899" spans="1:4" x14ac:dyDescent="0.25">
      <c r="A9899">
        <v>3498</v>
      </c>
      <c r="B9899" t="s">
        <v>31882</v>
      </c>
      <c r="C9899" t="s">
        <v>16058</v>
      </c>
      <c r="D9899" s="134">
        <v>5.14</v>
      </c>
    </row>
    <row r="9900" spans="1:4" x14ac:dyDescent="0.25">
      <c r="A9900">
        <v>3496</v>
      </c>
      <c r="B9900" t="s">
        <v>31883</v>
      </c>
      <c r="C9900" t="s">
        <v>16058</v>
      </c>
      <c r="D9900" s="134">
        <v>3.44</v>
      </c>
    </row>
    <row r="9901" spans="1:4" x14ac:dyDescent="0.25">
      <c r="A9901">
        <v>38429</v>
      </c>
      <c r="B9901" t="s">
        <v>31884</v>
      </c>
      <c r="C9901" t="s">
        <v>16058</v>
      </c>
      <c r="D9901" s="134">
        <v>11.01</v>
      </c>
    </row>
    <row r="9902" spans="1:4" x14ac:dyDescent="0.25">
      <c r="A9902">
        <v>38431</v>
      </c>
      <c r="B9902" t="s">
        <v>31885</v>
      </c>
      <c r="C9902" t="s">
        <v>16058</v>
      </c>
      <c r="D9902" s="134">
        <v>13.81</v>
      </c>
    </row>
    <row r="9903" spans="1:4" x14ac:dyDescent="0.25">
      <c r="A9903">
        <v>38430</v>
      </c>
      <c r="B9903" t="s">
        <v>31886</v>
      </c>
      <c r="C9903" t="s">
        <v>16058</v>
      </c>
      <c r="D9903" s="134">
        <v>21.42</v>
      </c>
    </row>
    <row r="9904" spans="1:4" x14ac:dyDescent="0.25">
      <c r="A9904">
        <v>36348</v>
      </c>
      <c r="B9904" t="s">
        <v>31887</v>
      </c>
      <c r="C9904" t="s">
        <v>16058</v>
      </c>
      <c r="D9904" s="134">
        <v>1.96</v>
      </c>
    </row>
    <row r="9905" spans="1:4" x14ac:dyDescent="0.25">
      <c r="A9905">
        <v>36349</v>
      </c>
      <c r="B9905" t="s">
        <v>31888</v>
      </c>
      <c r="C9905" t="s">
        <v>16058</v>
      </c>
      <c r="D9905" s="134">
        <v>2.7</v>
      </c>
    </row>
    <row r="9906" spans="1:4" x14ac:dyDescent="0.25">
      <c r="A9906">
        <v>38987</v>
      </c>
      <c r="B9906" t="s">
        <v>31889</v>
      </c>
      <c r="C9906" t="s">
        <v>16058</v>
      </c>
      <c r="D9906" s="134">
        <v>12.98</v>
      </c>
    </row>
    <row r="9907" spans="1:4" x14ac:dyDescent="0.25">
      <c r="A9907">
        <v>38988</v>
      </c>
      <c r="B9907" t="s">
        <v>31890</v>
      </c>
      <c r="C9907" t="s">
        <v>16058</v>
      </c>
      <c r="D9907" s="134">
        <v>21.15</v>
      </c>
    </row>
    <row r="9908" spans="1:4" x14ac:dyDescent="0.25">
      <c r="A9908">
        <v>38989</v>
      </c>
      <c r="B9908" t="s">
        <v>31891</v>
      </c>
      <c r="C9908" t="s">
        <v>16058</v>
      </c>
      <c r="D9908" s="134">
        <v>35.590000000000003</v>
      </c>
    </row>
    <row r="9909" spans="1:4" x14ac:dyDescent="0.25">
      <c r="A9909">
        <v>38990</v>
      </c>
      <c r="B9909" t="s">
        <v>31892</v>
      </c>
      <c r="C9909" t="s">
        <v>16058</v>
      </c>
      <c r="D9909" s="134">
        <v>71.12</v>
      </c>
    </row>
    <row r="9910" spans="1:4" x14ac:dyDescent="0.25">
      <c r="A9910">
        <v>38991</v>
      </c>
      <c r="B9910" t="s">
        <v>31893</v>
      </c>
      <c r="C9910" t="s">
        <v>16058</v>
      </c>
      <c r="D9910" s="134">
        <v>127.97</v>
      </c>
    </row>
    <row r="9911" spans="1:4" x14ac:dyDescent="0.25">
      <c r="A9911">
        <v>38433</v>
      </c>
      <c r="B9911" t="s">
        <v>31894</v>
      </c>
      <c r="C9911" t="s">
        <v>16058</v>
      </c>
      <c r="D9911" s="134">
        <v>6.61</v>
      </c>
    </row>
    <row r="9912" spans="1:4" x14ac:dyDescent="0.25">
      <c r="A9912">
        <v>38440</v>
      </c>
      <c r="B9912" t="s">
        <v>31895</v>
      </c>
      <c r="C9912" t="s">
        <v>16058</v>
      </c>
      <c r="D9912" s="134">
        <v>278.89999999999998</v>
      </c>
    </row>
    <row r="9913" spans="1:4" x14ac:dyDescent="0.25">
      <c r="A9913">
        <v>36359</v>
      </c>
      <c r="B9913" t="s">
        <v>31896</v>
      </c>
      <c r="C9913" t="s">
        <v>16058</v>
      </c>
      <c r="D9913" s="134">
        <v>1.74</v>
      </c>
    </row>
    <row r="9914" spans="1:4" x14ac:dyDescent="0.25">
      <c r="A9914">
        <v>36360</v>
      </c>
      <c r="B9914" t="s">
        <v>31897</v>
      </c>
      <c r="C9914" t="s">
        <v>16058</v>
      </c>
      <c r="D9914" s="134">
        <v>2.34</v>
      </c>
    </row>
    <row r="9915" spans="1:4" x14ac:dyDescent="0.25">
      <c r="A9915">
        <v>38434</v>
      </c>
      <c r="B9915" t="s">
        <v>31898</v>
      </c>
      <c r="C9915" t="s">
        <v>16058</v>
      </c>
      <c r="D9915" s="134">
        <v>3.56</v>
      </c>
    </row>
    <row r="9916" spans="1:4" x14ac:dyDescent="0.25">
      <c r="A9916">
        <v>38435</v>
      </c>
      <c r="B9916" t="s">
        <v>31899</v>
      </c>
      <c r="C9916" t="s">
        <v>16058</v>
      </c>
      <c r="D9916" s="134">
        <v>8.02</v>
      </c>
    </row>
    <row r="9917" spans="1:4" x14ac:dyDescent="0.25">
      <c r="A9917">
        <v>38436</v>
      </c>
      <c r="B9917" t="s">
        <v>31900</v>
      </c>
      <c r="C9917" t="s">
        <v>16058</v>
      </c>
      <c r="D9917" s="134">
        <v>13.3</v>
      </c>
    </row>
    <row r="9918" spans="1:4" x14ac:dyDescent="0.25">
      <c r="A9918">
        <v>38437</v>
      </c>
      <c r="B9918" t="s">
        <v>31901</v>
      </c>
      <c r="C9918" t="s">
        <v>16058</v>
      </c>
      <c r="D9918" s="134">
        <v>21.57</v>
      </c>
    </row>
    <row r="9919" spans="1:4" x14ac:dyDescent="0.25">
      <c r="A9919">
        <v>38438</v>
      </c>
      <c r="B9919" t="s">
        <v>31902</v>
      </c>
      <c r="C9919" t="s">
        <v>16058</v>
      </c>
      <c r="D9919" s="134">
        <v>62.57</v>
      </c>
    </row>
    <row r="9920" spans="1:4" x14ac:dyDescent="0.25">
      <c r="A9920">
        <v>38439</v>
      </c>
      <c r="B9920" t="s">
        <v>31903</v>
      </c>
      <c r="C9920" t="s">
        <v>16058</v>
      </c>
      <c r="D9920" s="134">
        <v>79.5</v>
      </c>
    </row>
    <row r="9921" spans="1:4" x14ac:dyDescent="0.25">
      <c r="A9921">
        <v>10836</v>
      </c>
      <c r="B9921" t="s">
        <v>31904</v>
      </c>
      <c r="C9921" t="s">
        <v>16058</v>
      </c>
      <c r="D9921" s="134">
        <v>21.24</v>
      </c>
    </row>
    <row r="9922" spans="1:4" x14ac:dyDescent="0.25">
      <c r="A9922">
        <v>10835</v>
      </c>
      <c r="B9922" t="s">
        <v>31905</v>
      </c>
      <c r="C9922" t="s">
        <v>16058</v>
      </c>
      <c r="D9922" s="134">
        <v>5.93</v>
      </c>
    </row>
    <row r="9923" spans="1:4" x14ac:dyDescent="0.25">
      <c r="A9923">
        <v>3475</v>
      </c>
      <c r="B9923" t="s">
        <v>31906</v>
      </c>
      <c r="C9923" t="s">
        <v>16058</v>
      </c>
      <c r="D9923" s="134">
        <v>4.91</v>
      </c>
    </row>
    <row r="9924" spans="1:4" x14ac:dyDescent="0.25">
      <c r="A9924">
        <v>3485</v>
      </c>
      <c r="B9924" t="s">
        <v>31907</v>
      </c>
      <c r="C9924" t="s">
        <v>16058</v>
      </c>
      <c r="D9924" s="134">
        <v>13.56</v>
      </c>
    </row>
    <row r="9925" spans="1:4" x14ac:dyDescent="0.25">
      <c r="A9925">
        <v>3534</v>
      </c>
      <c r="B9925" t="s">
        <v>31908</v>
      </c>
      <c r="C9925" t="s">
        <v>16058</v>
      </c>
      <c r="D9925" s="134">
        <v>7.78</v>
      </c>
    </row>
    <row r="9926" spans="1:4" x14ac:dyDescent="0.25">
      <c r="A9926">
        <v>3543</v>
      </c>
      <c r="B9926" t="s">
        <v>31909</v>
      </c>
      <c r="C9926" t="s">
        <v>16058</v>
      </c>
      <c r="D9926" s="134">
        <v>1.8</v>
      </c>
    </row>
    <row r="9927" spans="1:4" x14ac:dyDescent="0.25">
      <c r="A9927">
        <v>3482</v>
      </c>
      <c r="B9927" t="s">
        <v>31910</v>
      </c>
      <c r="C9927" t="s">
        <v>16058</v>
      </c>
      <c r="D9927" s="134">
        <v>5.56</v>
      </c>
    </row>
    <row r="9928" spans="1:4" x14ac:dyDescent="0.25">
      <c r="A9928">
        <v>3505</v>
      </c>
      <c r="B9928" t="s">
        <v>31911</v>
      </c>
      <c r="C9928" t="s">
        <v>16058</v>
      </c>
      <c r="D9928" s="134">
        <v>2.68</v>
      </c>
    </row>
    <row r="9929" spans="1:4" x14ac:dyDescent="0.25">
      <c r="A9929">
        <v>3521</v>
      </c>
      <c r="B9929" t="s">
        <v>31912</v>
      </c>
      <c r="C9929" t="s">
        <v>16058</v>
      </c>
      <c r="D9929" s="134">
        <v>2.02</v>
      </c>
    </row>
    <row r="9930" spans="1:4" x14ac:dyDescent="0.25">
      <c r="A9930">
        <v>3531</v>
      </c>
      <c r="B9930" t="s">
        <v>31913</v>
      </c>
      <c r="C9930" t="s">
        <v>16058</v>
      </c>
      <c r="D9930" s="134">
        <v>3.85</v>
      </c>
    </row>
    <row r="9931" spans="1:4" x14ac:dyDescent="0.25">
      <c r="A9931">
        <v>3522</v>
      </c>
      <c r="B9931" t="s">
        <v>31914</v>
      </c>
      <c r="C9931" t="s">
        <v>16058</v>
      </c>
      <c r="D9931" s="134">
        <v>2.48</v>
      </c>
    </row>
    <row r="9932" spans="1:4" x14ac:dyDescent="0.25">
      <c r="A9932">
        <v>3527</v>
      </c>
      <c r="B9932" t="s">
        <v>31915</v>
      </c>
      <c r="C9932" t="s">
        <v>16058</v>
      </c>
      <c r="D9932" s="134">
        <v>13.07</v>
      </c>
    </row>
    <row r="9933" spans="1:4" x14ac:dyDescent="0.25">
      <c r="A9933">
        <v>3516</v>
      </c>
      <c r="B9933" t="s">
        <v>31916</v>
      </c>
      <c r="C9933" t="s">
        <v>16058</v>
      </c>
      <c r="D9933" s="134">
        <v>2.4500000000000002</v>
      </c>
    </row>
    <row r="9934" spans="1:4" x14ac:dyDescent="0.25">
      <c r="A9934">
        <v>3517</v>
      </c>
      <c r="B9934" t="s">
        <v>31917</v>
      </c>
      <c r="C9934" t="s">
        <v>16058</v>
      </c>
      <c r="D9934" s="134">
        <v>2.21</v>
      </c>
    </row>
    <row r="9935" spans="1:4" x14ac:dyDescent="0.25">
      <c r="A9935">
        <v>3515</v>
      </c>
      <c r="B9935" t="s">
        <v>31918</v>
      </c>
      <c r="C9935" t="s">
        <v>16058</v>
      </c>
      <c r="D9935" s="134">
        <v>6.66</v>
      </c>
    </row>
    <row r="9936" spans="1:4" x14ac:dyDescent="0.25">
      <c r="A9936">
        <v>20147</v>
      </c>
      <c r="B9936" t="s">
        <v>31919</v>
      </c>
      <c r="C9936" t="s">
        <v>16058</v>
      </c>
      <c r="D9936" s="134">
        <v>5.48</v>
      </c>
    </row>
    <row r="9937" spans="1:4" x14ac:dyDescent="0.25">
      <c r="A9937">
        <v>3524</v>
      </c>
      <c r="B9937" t="s">
        <v>31920</v>
      </c>
      <c r="C9937" t="s">
        <v>16058</v>
      </c>
      <c r="D9937" s="134">
        <v>8.25</v>
      </c>
    </row>
    <row r="9938" spans="1:4" x14ac:dyDescent="0.25">
      <c r="A9938">
        <v>3532</v>
      </c>
      <c r="B9938" t="s">
        <v>31921</v>
      </c>
      <c r="C9938" t="s">
        <v>16058</v>
      </c>
      <c r="D9938" s="134">
        <v>19.059999999999999</v>
      </c>
    </row>
    <row r="9939" spans="1:4" x14ac:dyDescent="0.25">
      <c r="A9939">
        <v>3528</v>
      </c>
      <c r="B9939" t="s">
        <v>31922</v>
      </c>
      <c r="C9939" t="s">
        <v>16058</v>
      </c>
      <c r="D9939" s="134">
        <v>9.56</v>
      </c>
    </row>
    <row r="9940" spans="1:4" x14ac:dyDescent="0.25">
      <c r="A9940">
        <v>37952</v>
      </c>
      <c r="B9940" t="s">
        <v>31923</v>
      </c>
      <c r="C9940" t="s">
        <v>16058</v>
      </c>
      <c r="D9940" s="134">
        <v>68.540000000000006</v>
      </c>
    </row>
    <row r="9941" spans="1:4" x14ac:dyDescent="0.25">
      <c r="A9941">
        <v>37951</v>
      </c>
      <c r="B9941" t="s">
        <v>31924</v>
      </c>
      <c r="C9941" t="s">
        <v>16058</v>
      </c>
      <c r="D9941" s="134">
        <v>2.58</v>
      </c>
    </row>
    <row r="9942" spans="1:4" x14ac:dyDescent="0.25">
      <c r="A9942">
        <v>3518</v>
      </c>
      <c r="B9942" t="s">
        <v>31925</v>
      </c>
      <c r="C9942" t="s">
        <v>16058</v>
      </c>
      <c r="D9942" s="134">
        <v>3.96</v>
      </c>
    </row>
    <row r="9943" spans="1:4" x14ac:dyDescent="0.25">
      <c r="A9943">
        <v>3519</v>
      </c>
      <c r="B9943" t="s">
        <v>31926</v>
      </c>
      <c r="C9943" t="s">
        <v>16058</v>
      </c>
      <c r="D9943" s="134">
        <v>8.2899999999999991</v>
      </c>
    </row>
    <row r="9944" spans="1:4" x14ac:dyDescent="0.25">
      <c r="A9944">
        <v>3520</v>
      </c>
      <c r="B9944" t="s">
        <v>31927</v>
      </c>
      <c r="C9944" t="s">
        <v>16058</v>
      </c>
      <c r="D9944" s="134">
        <v>8.69</v>
      </c>
    </row>
    <row r="9945" spans="1:4" x14ac:dyDescent="0.25">
      <c r="A9945">
        <v>37950</v>
      </c>
      <c r="B9945" t="s">
        <v>31928</v>
      </c>
      <c r="C9945" t="s">
        <v>16058</v>
      </c>
      <c r="D9945" s="134">
        <v>63.09</v>
      </c>
    </row>
    <row r="9946" spans="1:4" x14ac:dyDescent="0.25">
      <c r="A9946">
        <v>37949</v>
      </c>
      <c r="B9946" t="s">
        <v>31929</v>
      </c>
      <c r="C9946" t="s">
        <v>16058</v>
      </c>
      <c r="D9946" s="134">
        <v>2.3199999999999998</v>
      </c>
    </row>
    <row r="9947" spans="1:4" x14ac:dyDescent="0.25">
      <c r="A9947">
        <v>3526</v>
      </c>
      <c r="B9947" t="s">
        <v>31930</v>
      </c>
      <c r="C9947" t="s">
        <v>16058</v>
      </c>
      <c r="D9947" s="134">
        <v>3.2</v>
      </c>
    </row>
    <row r="9948" spans="1:4" x14ac:dyDescent="0.25">
      <c r="A9948">
        <v>3509</v>
      </c>
      <c r="B9948" t="s">
        <v>31931</v>
      </c>
      <c r="C9948" t="s">
        <v>16058</v>
      </c>
      <c r="D9948" s="134">
        <v>7.27</v>
      </c>
    </row>
    <row r="9949" spans="1:4" x14ac:dyDescent="0.25">
      <c r="A9949">
        <v>3530</v>
      </c>
      <c r="B9949" t="s">
        <v>31932</v>
      </c>
      <c r="C9949" t="s">
        <v>16058</v>
      </c>
      <c r="D9949" s="134">
        <v>211.65</v>
      </c>
    </row>
    <row r="9950" spans="1:4" x14ac:dyDescent="0.25">
      <c r="A9950">
        <v>3542</v>
      </c>
      <c r="B9950" t="s">
        <v>31933</v>
      </c>
      <c r="C9950" t="s">
        <v>16058</v>
      </c>
      <c r="D9950" s="134">
        <v>0.61</v>
      </c>
    </row>
    <row r="9951" spans="1:4" x14ac:dyDescent="0.25">
      <c r="A9951">
        <v>3529</v>
      </c>
      <c r="B9951" t="s">
        <v>31934</v>
      </c>
      <c r="C9951" t="s">
        <v>16058</v>
      </c>
      <c r="D9951" s="134">
        <v>0.74</v>
      </c>
    </row>
    <row r="9952" spans="1:4" x14ac:dyDescent="0.25">
      <c r="A9952">
        <v>3536</v>
      </c>
      <c r="B9952" t="s">
        <v>31935</v>
      </c>
      <c r="C9952" t="s">
        <v>16058</v>
      </c>
      <c r="D9952" s="134">
        <v>2.48</v>
      </c>
    </row>
    <row r="9953" spans="1:4" x14ac:dyDescent="0.25">
      <c r="A9953">
        <v>3535</v>
      </c>
      <c r="B9953" t="s">
        <v>31936</v>
      </c>
      <c r="C9953" t="s">
        <v>16058</v>
      </c>
      <c r="D9953" s="134">
        <v>6.04</v>
      </c>
    </row>
    <row r="9954" spans="1:4" x14ac:dyDescent="0.25">
      <c r="A9954">
        <v>3540</v>
      </c>
      <c r="B9954" t="s">
        <v>31937</v>
      </c>
      <c r="C9954" t="s">
        <v>16058</v>
      </c>
      <c r="D9954" s="134">
        <v>5.1100000000000003</v>
      </c>
    </row>
    <row r="9955" spans="1:4" x14ac:dyDescent="0.25">
      <c r="A9955">
        <v>3539</v>
      </c>
      <c r="B9955" t="s">
        <v>31938</v>
      </c>
      <c r="C9955" t="s">
        <v>16058</v>
      </c>
      <c r="D9955" s="134">
        <v>29.62</v>
      </c>
    </row>
    <row r="9956" spans="1:4" x14ac:dyDescent="0.25">
      <c r="A9956">
        <v>3513</v>
      </c>
      <c r="B9956" t="s">
        <v>31939</v>
      </c>
      <c r="C9956" t="s">
        <v>16058</v>
      </c>
      <c r="D9956" s="134">
        <v>104.45</v>
      </c>
    </row>
    <row r="9957" spans="1:4" x14ac:dyDescent="0.25">
      <c r="A9957">
        <v>3510</v>
      </c>
      <c r="B9957" t="s">
        <v>31940</v>
      </c>
      <c r="C9957" t="s">
        <v>16058</v>
      </c>
      <c r="D9957" s="134">
        <v>12.9</v>
      </c>
    </row>
    <row r="9958" spans="1:4" x14ac:dyDescent="0.25">
      <c r="A9958">
        <v>38913</v>
      </c>
      <c r="B9958" t="s">
        <v>31941</v>
      </c>
      <c r="C9958" t="s">
        <v>16058</v>
      </c>
      <c r="D9958" s="134">
        <v>9.42</v>
      </c>
    </row>
    <row r="9959" spans="1:4" x14ac:dyDescent="0.25">
      <c r="A9959">
        <v>38914</v>
      </c>
      <c r="B9959" t="s">
        <v>31942</v>
      </c>
      <c r="C9959" t="s">
        <v>16058</v>
      </c>
      <c r="D9959" s="134">
        <v>11.57</v>
      </c>
    </row>
    <row r="9960" spans="1:4" x14ac:dyDescent="0.25">
      <c r="A9960">
        <v>38915</v>
      </c>
      <c r="B9960" t="s">
        <v>31943</v>
      </c>
      <c r="C9960" t="s">
        <v>16058</v>
      </c>
      <c r="D9960" s="134">
        <v>22.29</v>
      </c>
    </row>
    <row r="9961" spans="1:4" x14ac:dyDescent="0.25">
      <c r="A9961">
        <v>38916</v>
      </c>
      <c r="B9961" t="s">
        <v>31944</v>
      </c>
      <c r="C9961" t="s">
        <v>16058</v>
      </c>
      <c r="D9961" s="134">
        <v>30.85</v>
      </c>
    </row>
    <row r="9962" spans="1:4" x14ac:dyDescent="0.25">
      <c r="A9962">
        <v>39300</v>
      </c>
      <c r="B9962" t="s">
        <v>31945</v>
      </c>
      <c r="C9962" t="s">
        <v>16058</v>
      </c>
      <c r="D9962" s="134">
        <v>8.41</v>
      </c>
    </row>
    <row r="9963" spans="1:4" x14ac:dyDescent="0.25">
      <c r="A9963">
        <v>39301</v>
      </c>
      <c r="B9963" t="s">
        <v>31946</v>
      </c>
      <c r="C9963" t="s">
        <v>16058</v>
      </c>
      <c r="D9963" s="134">
        <v>11.26</v>
      </c>
    </row>
    <row r="9964" spans="1:4" x14ac:dyDescent="0.25">
      <c r="A9964">
        <v>39302</v>
      </c>
      <c r="B9964" t="s">
        <v>31947</v>
      </c>
      <c r="C9964" t="s">
        <v>16058</v>
      </c>
      <c r="D9964" s="134">
        <v>20.47</v>
      </c>
    </row>
    <row r="9965" spans="1:4" x14ac:dyDescent="0.25">
      <c r="A9965">
        <v>38923</v>
      </c>
      <c r="B9965" t="s">
        <v>31948</v>
      </c>
      <c r="C9965" t="s">
        <v>16058</v>
      </c>
      <c r="D9965" s="134">
        <v>10.08</v>
      </c>
    </row>
    <row r="9966" spans="1:4" x14ac:dyDescent="0.25">
      <c r="A9966">
        <v>38925</v>
      </c>
      <c r="B9966" t="s">
        <v>31949</v>
      </c>
      <c r="C9966" t="s">
        <v>16058</v>
      </c>
      <c r="D9966" s="134">
        <v>11.7</v>
      </c>
    </row>
    <row r="9967" spans="1:4" x14ac:dyDescent="0.25">
      <c r="A9967">
        <v>38926</v>
      </c>
      <c r="B9967" t="s">
        <v>31950</v>
      </c>
      <c r="C9967" t="s">
        <v>16058</v>
      </c>
      <c r="D9967" s="134">
        <v>13.87</v>
      </c>
    </row>
    <row r="9968" spans="1:4" x14ac:dyDescent="0.25">
      <c r="A9968">
        <v>38927</v>
      </c>
      <c r="B9968" t="s">
        <v>31951</v>
      </c>
      <c r="C9968" t="s">
        <v>16058</v>
      </c>
      <c r="D9968" s="134">
        <v>17.52</v>
      </c>
    </row>
    <row r="9969" spans="1:4" x14ac:dyDescent="0.25">
      <c r="A9969">
        <v>39304</v>
      </c>
      <c r="B9969" t="s">
        <v>31952</v>
      </c>
      <c r="C9969" t="s">
        <v>16058</v>
      </c>
      <c r="D9969" s="134">
        <v>9.9499999999999993</v>
      </c>
    </row>
    <row r="9970" spans="1:4" x14ac:dyDescent="0.25">
      <c r="A9970">
        <v>39305</v>
      </c>
      <c r="B9970" t="s">
        <v>31953</v>
      </c>
      <c r="C9970" t="s">
        <v>16058</v>
      </c>
      <c r="D9970" s="134">
        <v>10.91</v>
      </c>
    </row>
    <row r="9971" spans="1:4" x14ac:dyDescent="0.25">
      <c r="A9971">
        <v>39306</v>
      </c>
      <c r="B9971" t="s">
        <v>31954</v>
      </c>
      <c r="C9971" t="s">
        <v>16058</v>
      </c>
      <c r="D9971" s="134">
        <v>14.67</v>
      </c>
    </row>
    <row r="9972" spans="1:4" x14ac:dyDescent="0.25">
      <c r="A9972">
        <v>38928</v>
      </c>
      <c r="B9972" t="s">
        <v>31955</v>
      </c>
      <c r="C9972" t="s">
        <v>16058</v>
      </c>
      <c r="D9972" s="134">
        <v>19.39</v>
      </c>
    </row>
    <row r="9973" spans="1:4" x14ac:dyDescent="0.25">
      <c r="A9973">
        <v>38941</v>
      </c>
      <c r="B9973" t="s">
        <v>31956</v>
      </c>
      <c r="C9973" t="s">
        <v>16058</v>
      </c>
      <c r="D9973" s="134">
        <v>15.2</v>
      </c>
    </row>
    <row r="9974" spans="1:4" x14ac:dyDescent="0.25">
      <c r="A9974">
        <v>38917</v>
      </c>
      <c r="B9974" t="s">
        <v>31957</v>
      </c>
      <c r="C9974" t="s">
        <v>16058</v>
      </c>
      <c r="D9974" s="134">
        <v>10.84</v>
      </c>
    </row>
    <row r="9975" spans="1:4" x14ac:dyDescent="0.25">
      <c r="A9975">
        <v>38919</v>
      </c>
      <c r="B9975" t="s">
        <v>31958</v>
      </c>
      <c r="C9975" t="s">
        <v>16058</v>
      </c>
      <c r="D9975" s="134">
        <v>12.72</v>
      </c>
    </row>
    <row r="9976" spans="1:4" x14ac:dyDescent="0.25">
      <c r="A9976">
        <v>38922</v>
      </c>
      <c r="B9976" t="s">
        <v>31959</v>
      </c>
      <c r="C9976" t="s">
        <v>16058</v>
      </c>
      <c r="D9976" s="134">
        <v>17.07</v>
      </c>
    </row>
    <row r="9977" spans="1:4" x14ac:dyDescent="0.25">
      <c r="A9977">
        <v>20151</v>
      </c>
      <c r="B9977" t="s">
        <v>31960</v>
      </c>
      <c r="C9977" t="s">
        <v>16058</v>
      </c>
      <c r="D9977" s="134">
        <v>21.37</v>
      </c>
    </row>
    <row r="9978" spans="1:4" x14ac:dyDescent="0.25">
      <c r="A9978">
        <v>20152</v>
      </c>
      <c r="B9978" t="s">
        <v>31961</v>
      </c>
      <c r="C9978" t="s">
        <v>16058</v>
      </c>
      <c r="D9978" s="134">
        <v>77.34</v>
      </c>
    </row>
    <row r="9979" spans="1:4" x14ac:dyDescent="0.25">
      <c r="A9979">
        <v>20148</v>
      </c>
      <c r="B9979" t="s">
        <v>31962</v>
      </c>
      <c r="C9979" t="s">
        <v>16058</v>
      </c>
      <c r="D9979" s="134">
        <v>4.2</v>
      </c>
    </row>
    <row r="9980" spans="1:4" x14ac:dyDescent="0.25">
      <c r="A9980">
        <v>20149</v>
      </c>
      <c r="B9980" t="s">
        <v>31963</v>
      </c>
      <c r="C9980" t="s">
        <v>16058</v>
      </c>
      <c r="D9980" s="134">
        <v>7.02</v>
      </c>
    </row>
    <row r="9981" spans="1:4" x14ac:dyDescent="0.25">
      <c r="A9981">
        <v>20150</v>
      </c>
      <c r="B9981" t="s">
        <v>31964</v>
      </c>
      <c r="C9981" t="s">
        <v>16058</v>
      </c>
      <c r="D9981" s="134">
        <v>18.09</v>
      </c>
    </row>
    <row r="9982" spans="1:4" x14ac:dyDescent="0.25">
      <c r="A9982">
        <v>20157</v>
      </c>
      <c r="B9982" t="s">
        <v>31965</v>
      </c>
      <c r="C9982" t="s">
        <v>16058</v>
      </c>
      <c r="D9982" s="134">
        <v>20.3</v>
      </c>
    </row>
    <row r="9983" spans="1:4" x14ac:dyDescent="0.25">
      <c r="A9983">
        <v>20158</v>
      </c>
      <c r="B9983" t="s">
        <v>31966</v>
      </c>
      <c r="C9983" t="s">
        <v>16058</v>
      </c>
      <c r="D9983" s="134">
        <v>80.62</v>
      </c>
    </row>
    <row r="9984" spans="1:4" x14ac:dyDescent="0.25">
      <c r="A9984">
        <v>20154</v>
      </c>
      <c r="B9984" t="s">
        <v>31967</v>
      </c>
      <c r="C9984" t="s">
        <v>16058</v>
      </c>
      <c r="D9984" s="134">
        <v>4.1100000000000003</v>
      </c>
    </row>
    <row r="9985" spans="1:4" x14ac:dyDescent="0.25">
      <c r="A9985">
        <v>20155</v>
      </c>
      <c r="B9985" t="s">
        <v>31968</v>
      </c>
      <c r="C9985" t="s">
        <v>16058</v>
      </c>
      <c r="D9985" s="134">
        <v>6.26</v>
      </c>
    </row>
    <row r="9986" spans="1:4" x14ac:dyDescent="0.25">
      <c r="A9986">
        <v>20156</v>
      </c>
      <c r="B9986" t="s">
        <v>31969</v>
      </c>
      <c r="C9986" t="s">
        <v>16058</v>
      </c>
      <c r="D9986" s="134">
        <v>17.61</v>
      </c>
    </row>
    <row r="9987" spans="1:4" x14ac:dyDescent="0.25">
      <c r="A9987">
        <v>3499</v>
      </c>
      <c r="B9987" t="s">
        <v>31970</v>
      </c>
      <c r="C9987" t="s">
        <v>16058</v>
      </c>
      <c r="D9987" s="134">
        <v>1.1599999999999999</v>
      </c>
    </row>
    <row r="9988" spans="1:4" x14ac:dyDescent="0.25">
      <c r="A9988">
        <v>3500</v>
      </c>
      <c r="B9988" t="s">
        <v>31971</v>
      </c>
      <c r="C9988" t="s">
        <v>16058</v>
      </c>
      <c r="D9988" s="134">
        <v>1.54</v>
      </c>
    </row>
    <row r="9989" spans="1:4" x14ac:dyDescent="0.25">
      <c r="A9989">
        <v>3501</v>
      </c>
      <c r="B9989" t="s">
        <v>31972</v>
      </c>
      <c r="C9989" t="s">
        <v>16058</v>
      </c>
      <c r="D9989" s="134">
        <v>4.24</v>
      </c>
    </row>
    <row r="9990" spans="1:4" x14ac:dyDescent="0.25">
      <c r="A9990">
        <v>3502</v>
      </c>
      <c r="B9990" t="s">
        <v>31973</v>
      </c>
      <c r="C9990" t="s">
        <v>16058</v>
      </c>
      <c r="D9990" s="134">
        <v>6.1</v>
      </c>
    </row>
    <row r="9991" spans="1:4" x14ac:dyDescent="0.25">
      <c r="A9991">
        <v>3503</v>
      </c>
      <c r="B9991" t="s">
        <v>31974</v>
      </c>
      <c r="C9991" t="s">
        <v>16058</v>
      </c>
      <c r="D9991" s="134">
        <v>7.66</v>
      </c>
    </row>
    <row r="9992" spans="1:4" x14ac:dyDescent="0.25">
      <c r="A9992">
        <v>3477</v>
      </c>
      <c r="B9992" t="s">
        <v>31975</v>
      </c>
      <c r="C9992" t="s">
        <v>16058</v>
      </c>
      <c r="D9992" s="134">
        <v>27.83</v>
      </c>
    </row>
    <row r="9993" spans="1:4" x14ac:dyDescent="0.25">
      <c r="A9993">
        <v>3478</v>
      </c>
      <c r="B9993" t="s">
        <v>31976</v>
      </c>
      <c r="C9993" t="s">
        <v>16058</v>
      </c>
      <c r="D9993" s="134">
        <v>66.739999999999995</v>
      </c>
    </row>
    <row r="9994" spans="1:4" x14ac:dyDescent="0.25">
      <c r="A9994">
        <v>3525</v>
      </c>
      <c r="B9994" t="s">
        <v>31977</v>
      </c>
      <c r="C9994" t="s">
        <v>16058</v>
      </c>
      <c r="D9994" s="134">
        <v>82.37</v>
      </c>
    </row>
    <row r="9995" spans="1:4" x14ac:dyDescent="0.25">
      <c r="A9995">
        <v>3511</v>
      </c>
      <c r="B9995" t="s">
        <v>31978</v>
      </c>
      <c r="C9995" t="s">
        <v>16058</v>
      </c>
      <c r="D9995" s="134">
        <v>87.36</v>
      </c>
    </row>
    <row r="9996" spans="1:4" x14ac:dyDescent="0.25">
      <c r="A9996">
        <v>12032</v>
      </c>
      <c r="B9996" t="s">
        <v>31979</v>
      </c>
      <c r="C9996" t="s">
        <v>1420</v>
      </c>
      <c r="D9996" s="134">
        <v>57.07</v>
      </c>
    </row>
    <row r="9997" spans="1:4" x14ac:dyDescent="0.25">
      <c r="A9997">
        <v>12030</v>
      </c>
      <c r="B9997" t="s">
        <v>31980</v>
      </c>
      <c r="C9997" t="s">
        <v>1420</v>
      </c>
      <c r="D9997" s="134">
        <v>53.62</v>
      </c>
    </row>
    <row r="9998" spans="1:4" x14ac:dyDescent="0.25">
      <c r="A9998">
        <v>10908</v>
      </c>
      <c r="B9998" t="s">
        <v>31981</v>
      </c>
      <c r="C9998" t="s">
        <v>16058</v>
      </c>
      <c r="D9998" s="134">
        <v>19.96</v>
      </c>
    </row>
    <row r="9999" spans="1:4" x14ac:dyDescent="0.25">
      <c r="A9999">
        <v>10909</v>
      </c>
      <c r="B9999" t="s">
        <v>31982</v>
      </c>
      <c r="C9999" t="s">
        <v>16058</v>
      </c>
      <c r="D9999" s="134">
        <v>23.21</v>
      </c>
    </row>
    <row r="10000" spans="1:4" x14ac:dyDescent="0.25">
      <c r="A10000">
        <v>3669</v>
      </c>
      <c r="B10000" t="s">
        <v>31983</v>
      </c>
      <c r="C10000" t="s">
        <v>16058</v>
      </c>
      <c r="D10000" s="134">
        <v>14.26</v>
      </c>
    </row>
    <row r="10001" spans="1:4" x14ac:dyDescent="0.25">
      <c r="A10001">
        <v>20139</v>
      </c>
      <c r="B10001" t="s">
        <v>31984</v>
      </c>
      <c r="C10001" t="s">
        <v>16058</v>
      </c>
      <c r="D10001" s="134">
        <v>122.65</v>
      </c>
    </row>
    <row r="10002" spans="1:4" x14ac:dyDescent="0.25">
      <c r="A10002">
        <v>3668</v>
      </c>
      <c r="B10002" t="s">
        <v>31985</v>
      </c>
      <c r="C10002" t="s">
        <v>16058</v>
      </c>
      <c r="D10002" s="134">
        <v>43.81</v>
      </c>
    </row>
    <row r="10003" spans="1:4" x14ac:dyDescent="0.25">
      <c r="A10003">
        <v>10911</v>
      </c>
      <c r="B10003" t="s">
        <v>31986</v>
      </c>
      <c r="C10003" t="s">
        <v>16058</v>
      </c>
      <c r="D10003" s="134">
        <v>19.21</v>
      </c>
    </row>
    <row r="10004" spans="1:4" x14ac:dyDescent="0.25">
      <c r="A10004">
        <v>3659</v>
      </c>
      <c r="B10004" t="s">
        <v>31987</v>
      </c>
      <c r="C10004" t="s">
        <v>16058</v>
      </c>
      <c r="D10004" s="134">
        <v>19.57</v>
      </c>
    </row>
    <row r="10005" spans="1:4" x14ac:dyDescent="0.25">
      <c r="A10005">
        <v>3660</v>
      </c>
      <c r="B10005" t="s">
        <v>31988</v>
      </c>
      <c r="C10005" t="s">
        <v>16058</v>
      </c>
      <c r="D10005" s="134">
        <v>25.3</v>
      </c>
    </row>
    <row r="10006" spans="1:4" x14ac:dyDescent="0.25">
      <c r="A10006">
        <v>20144</v>
      </c>
      <c r="B10006" t="s">
        <v>31989</v>
      </c>
      <c r="C10006" t="s">
        <v>16058</v>
      </c>
      <c r="D10006" s="134">
        <v>56.67</v>
      </c>
    </row>
    <row r="10007" spans="1:4" x14ac:dyDescent="0.25">
      <c r="A10007">
        <v>20143</v>
      </c>
      <c r="B10007" t="s">
        <v>31990</v>
      </c>
      <c r="C10007" t="s">
        <v>16058</v>
      </c>
      <c r="D10007" s="134">
        <v>72.5</v>
      </c>
    </row>
    <row r="10008" spans="1:4" x14ac:dyDescent="0.25">
      <c r="A10008">
        <v>20145</v>
      </c>
      <c r="B10008" t="s">
        <v>31991</v>
      </c>
      <c r="C10008" t="s">
        <v>16058</v>
      </c>
      <c r="D10008" s="134">
        <v>139.86000000000001</v>
      </c>
    </row>
    <row r="10009" spans="1:4" x14ac:dyDescent="0.25">
      <c r="A10009">
        <v>20146</v>
      </c>
      <c r="B10009" t="s">
        <v>31992</v>
      </c>
      <c r="C10009" t="s">
        <v>16058</v>
      </c>
      <c r="D10009" s="134">
        <v>191.18</v>
      </c>
    </row>
    <row r="10010" spans="1:4" x14ac:dyDescent="0.25">
      <c r="A10010">
        <v>20140</v>
      </c>
      <c r="B10010" t="s">
        <v>31993</v>
      </c>
      <c r="C10010" t="s">
        <v>16058</v>
      </c>
      <c r="D10010" s="134">
        <v>8.9700000000000006</v>
      </c>
    </row>
    <row r="10011" spans="1:4" x14ac:dyDescent="0.25">
      <c r="A10011">
        <v>20141</v>
      </c>
      <c r="B10011" t="s">
        <v>31994</v>
      </c>
      <c r="C10011" t="s">
        <v>16058</v>
      </c>
      <c r="D10011" s="134">
        <v>21.97</v>
      </c>
    </row>
    <row r="10012" spans="1:4" x14ac:dyDescent="0.25">
      <c r="A10012">
        <v>20142</v>
      </c>
      <c r="B10012" t="s">
        <v>31995</v>
      </c>
      <c r="C10012" t="s">
        <v>16058</v>
      </c>
      <c r="D10012" s="134">
        <v>38.64</v>
      </c>
    </row>
    <row r="10013" spans="1:4" x14ac:dyDescent="0.25">
      <c r="A10013">
        <v>3670</v>
      </c>
      <c r="B10013" t="s">
        <v>31996</v>
      </c>
      <c r="C10013" t="s">
        <v>16058</v>
      </c>
      <c r="D10013" s="134">
        <v>25.13</v>
      </c>
    </row>
    <row r="10014" spans="1:4" x14ac:dyDescent="0.25">
      <c r="A10014">
        <v>3666</v>
      </c>
      <c r="B10014" t="s">
        <v>31997</v>
      </c>
      <c r="C10014" t="s">
        <v>16058</v>
      </c>
      <c r="D10014" s="134">
        <v>3.95</v>
      </c>
    </row>
    <row r="10015" spans="1:4" x14ac:dyDescent="0.25">
      <c r="A10015">
        <v>3662</v>
      </c>
      <c r="B10015" t="s">
        <v>31998</v>
      </c>
      <c r="C10015" t="s">
        <v>16058</v>
      </c>
      <c r="D10015" s="134">
        <v>10.31</v>
      </c>
    </row>
    <row r="10016" spans="1:4" x14ac:dyDescent="0.25">
      <c r="A10016">
        <v>3658</v>
      </c>
      <c r="B10016" t="s">
        <v>31999</v>
      </c>
      <c r="C10016" t="s">
        <v>16058</v>
      </c>
      <c r="D10016" s="134">
        <v>19.53</v>
      </c>
    </row>
    <row r="10017" spans="1:4" x14ac:dyDescent="0.25">
      <c r="A10017">
        <v>14157</v>
      </c>
      <c r="B10017" t="s">
        <v>32000</v>
      </c>
      <c r="C10017" t="s">
        <v>16058</v>
      </c>
      <c r="D10017" s="134">
        <v>2.5099999999999998</v>
      </c>
    </row>
    <row r="10018" spans="1:4" x14ac:dyDescent="0.25">
      <c r="A10018">
        <v>42696</v>
      </c>
      <c r="B10018" t="s">
        <v>32001</v>
      </c>
      <c r="C10018" t="s">
        <v>16058</v>
      </c>
      <c r="D10018" s="134">
        <v>154.91999999999999</v>
      </c>
    </row>
    <row r="10019" spans="1:4" x14ac:dyDescent="0.25">
      <c r="A10019">
        <v>39875</v>
      </c>
      <c r="B10019" t="s">
        <v>32002</v>
      </c>
      <c r="C10019" t="s">
        <v>16058</v>
      </c>
      <c r="D10019" s="134">
        <v>612.03</v>
      </c>
    </row>
    <row r="10020" spans="1:4" x14ac:dyDescent="0.25">
      <c r="A10020">
        <v>39876</v>
      </c>
      <c r="B10020" t="s">
        <v>32003</v>
      </c>
      <c r="C10020" t="s">
        <v>16058</v>
      </c>
      <c r="D10020" s="134">
        <v>766.26</v>
      </c>
    </row>
    <row r="10021" spans="1:4" x14ac:dyDescent="0.25">
      <c r="A10021">
        <v>39877</v>
      </c>
      <c r="B10021" t="s">
        <v>32004</v>
      </c>
      <c r="C10021" t="s">
        <v>16058</v>
      </c>
      <c r="D10021" s="135">
        <v>1062.78</v>
      </c>
    </row>
    <row r="10022" spans="1:4" x14ac:dyDescent="0.25">
      <c r="A10022">
        <v>39878</v>
      </c>
      <c r="B10022" t="s">
        <v>32005</v>
      </c>
      <c r="C10022" t="s">
        <v>16058</v>
      </c>
      <c r="D10022" s="135">
        <v>1403.75</v>
      </c>
    </row>
    <row r="10023" spans="1:4" x14ac:dyDescent="0.25">
      <c r="A10023">
        <v>39872</v>
      </c>
      <c r="B10023" t="s">
        <v>32006</v>
      </c>
      <c r="C10023" t="s">
        <v>16058</v>
      </c>
      <c r="D10023" s="134">
        <v>419.72</v>
      </c>
    </row>
    <row r="10024" spans="1:4" x14ac:dyDescent="0.25">
      <c r="A10024">
        <v>39873</v>
      </c>
      <c r="B10024" t="s">
        <v>32007</v>
      </c>
      <c r="C10024" t="s">
        <v>16058</v>
      </c>
      <c r="D10024" s="134">
        <v>486.85</v>
      </c>
    </row>
    <row r="10025" spans="1:4" x14ac:dyDescent="0.25">
      <c r="A10025">
        <v>39874</v>
      </c>
      <c r="B10025" t="s">
        <v>32008</v>
      </c>
      <c r="C10025" t="s">
        <v>16058</v>
      </c>
      <c r="D10025" s="134">
        <v>534.74</v>
      </c>
    </row>
    <row r="10026" spans="1:4" x14ac:dyDescent="0.25">
      <c r="A10026">
        <v>3674</v>
      </c>
      <c r="B10026" t="s">
        <v>32009</v>
      </c>
      <c r="C10026" t="s">
        <v>1416</v>
      </c>
      <c r="D10026" s="134">
        <v>86.56</v>
      </c>
    </row>
    <row r="10027" spans="1:4" x14ac:dyDescent="0.25">
      <c r="A10027">
        <v>3681</v>
      </c>
      <c r="B10027" t="s">
        <v>32010</v>
      </c>
      <c r="C10027" t="s">
        <v>1416</v>
      </c>
      <c r="D10027" s="134">
        <v>128.78</v>
      </c>
    </row>
    <row r="10028" spans="1:4" x14ac:dyDescent="0.25">
      <c r="A10028">
        <v>3676</v>
      </c>
      <c r="B10028" t="s">
        <v>32011</v>
      </c>
      <c r="C10028" t="s">
        <v>1416</v>
      </c>
      <c r="D10028" s="134">
        <v>484.67</v>
      </c>
    </row>
    <row r="10029" spans="1:4" x14ac:dyDescent="0.25">
      <c r="A10029">
        <v>3679</v>
      </c>
      <c r="B10029" t="s">
        <v>32012</v>
      </c>
      <c r="C10029" t="s">
        <v>1416</v>
      </c>
      <c r="D10029" s="134">
        <v>400.97</v>
      </c>
    </row>
    <row r="10030" spans="1:4" x14ac:dyDescent="0.25">
      <c r="A10030">
        <v>3672</v>
      </c>
      <c r="B10030" t="s">
        <v>32013</v>
      </c>
      <c r="C10030" t="s">
        <v>1416</v>
      </c>
      <c r="D10030" s="134">
        <v>1.36</v>
      </c>
    </row>
    <row r="10031" spans="1:4" x14ac:dyDescent="0.25">
      <c r="A10031">
        <v>3671</v>
      </c>
      <c r="B10031" t="s">
        <v>32014</v>
      </c>
      <c r="C10031" t="s">
        <v>1416</v>
      </c>
      <c r="D10031" s="134">
        <v>1.29</v>
      </c>
    </row>
    <row r="10032" spans="1:4" x14ac:dyDescent="0.25">
      <c r="A10032">
        <v>3673</v>
      </c>
      <c r="B10032" t="s">
        <v>32015</v>
      </c>
      <c r="C10032" t="s">
        <v>1416</v>
      </c>
      <c r="D10032" s="134">
        <v>2.02</v>
      </c>
    </row>
    <row r="10033" spans="1:4" x14ac:dyDescent="0.25">
      <c r="A10033">
        <v>38394</v>
      </c>
      <c r="B10033" t="s">
        <v>32016</v>
      </c>
      <c r="C10033" t="s">
        <v>16058</v>
      </c>
      <c r="D10033" s="134">
        <v>333.71</v>
      </c>
    </row>
    <row r="10034" spans="1:4" x14ac:dyDescent="0.25">
      <c r="A10034">
        <v>3729</v>
      </c>
      <c r="B10034" t="s">
        <v>32017</v>
      </c>
      <c r="C10034" t="s">
        <v>16058</v>
      </c>
      <c r="D10034" s="134">
        <v>141.91</v>
      </c>
    </row>
    <row r="10035" spans="1:4" x14ac:dyDescent="0.25">
      <c r="A10035">
        <v>39357</v>
      </c>
      <c r="B10035" t="s">
        <v>32018</v>
      </c>
      <c r="C10035" t="s">
        <v>16058</v>
      </c>
      <c r="D10035" s="134">
        <v>52.21</v>
      </c>
    </row>
    <row r="10036" spans="1:4" x14ac:dyDescent="0.25">
      <c r="A10036">
        <v>39358</v>
      </c>
      <c r="B10036" t="s">
        <v>32019</v>
      </c>
      <c r="C10036" t="s">
        <v>16058</v>
      </c>
      <c r="D10036" s="134">
        <v>52.21</v>
      </c>
    </row>
    <row r="10037" spans="1:4" x14ac:dyDescent="0.25">
      <c r="A10037">
        <v>39355</v>
      </c>
      <c r="B10037" t="s">
        <v>32020</v>
      </c>
      <c r="C10037" t="s">
        <v>16058</v>
      </c>
      <c r="D10037" s="134">
        <v>76.069999999999993</v>
      </c>
    </row>
    <row r="10038" spans="1:4" x14ac:dyDescent="0.25">
      <c r="A10038">
        <v>39356</v>
      </c>
      <c r="B10038" t="s">
        <v>32021</v>
      </c>
      <c r="C10038" t="s">
        <v>16058</v>
      </c>
      <c r="D10038" s="134">
        <v>72.599999999999994</v>
      </c>
    </row>
    <row r="10039" spans="1:4" x14ac:dyDescent="0.25">
      <c r="A10039">
        <v>39353</v>
      </c>
      <c r="B10039" t="s">
        <v>32022</v>
      </c>
      <c r="C10039" t="s">
        <v>16058</v>
      </c>
      <c r="D10039" s="134">
        <v>166.66</v>
      </c>
    </row>
    <row r="10040" spans="1:4" x14ac:dyDescent="0.25">
      <c r="A10040">
        <v>39354</v>
      </c>
      <c r="B10040" t="s">
        <v>32023</v>
      </c>
      <c r="C10040" t="s">
        <v>16058</v>
      </c>
      <c r="D10040" s="134">
        <v>351.63</v>
      </c>
    </row>
    <row r="10041" spans="1:4" x14ac:dyDescent="0.25">
      <c r="A10041">
        <v>39398</v>
      </c>
      <c r="B10041" t="s">
        <v>32024</v>
      </c>
      <c r="C10041" t="s">
        <v>16058</v>
      </c>
      <c r="D10041" s="134">
        <v>80.27</v>
      </c>
    </row>
    <row r="10042" spans="1:4" x14ac:dyDescent="0.25">
      <c r="A10042">
        <v>13343</v>
      </c>
      <c r="B10042" t="s">
        <v>32025</v>
      </c>
      <c r="C10042" t="s">
        <v>16058</v>
      </c>
      <c r="D10042" s="134">
        <v>60.79</v>
      </c>
    </row>
    <row r="10043" spans="1:4" x14ac:dyDescent="0.25">
      <c r="A10043">
        <v>12118</v>
      </c>
      <c r="B10043" t="s">
        <v>32026</v>
      </c>
      <c r="C10043" t="s">
        <v>16058</v>
      </c>
      <c r="D10043" s="134">
        <v>21.91</v>
      </c>
    </row>
    <row r="10044" spans="1:4" x14ac:dyDescent="0.25">
      <c r="A10044">
        <v>39482</v>
      </c>
      <c r="B10044" t="s">
        <v>32027</v>
      </c>
      <c r="C10044" t="s">
        <v>16058</v>
      </c>
      <c r="D10044" s="134">
        <v>573.57000000000005</v>
      </c>
    </row>
    <row r="10045" spans="1:4" x14ac:dyDescent="0.25">
      <c r="A10045">
        <v>39486</v>
      </c>
      <c r="B10045" t="s">
        <v>32028</v>
      </c>
      <c r="C10045" t="s">
        <v>16058</v>
      </c>
      <c r="D10045" s="134">
        <v>468.11</v>
      </c>
    </row>
    <row r="10046" spans="1:4" x14ac:dyDescent="0.25">
      <c r="A10046">
        <v>39484</v>
      </c>
      <c r="B10046" t="s">
        <v>32029</v>
      </c>
      <c r="C10046" t="s">
        <v>16058</v>
      </c>
      <c r="D10046" s="134">
        <v>573.57000000000005</v>
      </c>
    </row>
    <row r="10047" spans="1:4" x14ac:dyDescent="0.25">
      <c r="A10047">
        <v>39488</v>
      </c>
      <c r="B10047" t="s">
        <v>32030</v>
      </c>
      <c r="C10047" t="s">
        <v>16058</v>
      </c>
      <c r="D10047" s="134">
        <v>475.78</v>
      </c>
    </row>
    <row r="10048" spans="1:4" x14ac:dyDescent="0.25">
      <c r="A10048">
        <v>39485</v>
      </c>
      <c r="B10048" t="s">
        <v>32031</v>
      </c>
      <c r="C10048" t="s">
        <v>16058</v>
      </c>
      <c r="D10048" s="134">
        <v>573.57000000000005</v>
      </c>
    </row>
    <row r="10049" spans="1:4" x14ac:dyDescent="0.25">
      <c r="A10049">
        <v>39489</v>
      </c>
      <c r="B10049" t="s">
        <v>32032</v>
      </c>
      <c r="C10049" t="s">
        <v>16058</v>
      </c>
      <c r="D10049" s="134">
        <v>483.85</v>
      </c>
    </row>
    <row r="10050" spans="1:4" x14ac:dyDescent="0.25">
      <c r="A10050">
        <v>39490</v>
      </c>
      <c r="B10050" t="s">
        <v>32033</v>
      </c>
      <c r="C10050" t="s">
        <v>16058</v>
      </c>
      <c r="D10050" s="134">
        <v>720.99</v>
      </c>
    </row>
    <row r="10051" spans="1:4" x14ac:dyDescent="0.25">
      <c r="A10051">
        <v>39494</v>
      </c>
      <c r="B10051" t="s">
        <v>32034</v>
      </c>
      <c r="C10051" t="s">
        <v>16058</v>
      </c>
      <c r="D10051" s="134">
        <v>517.73</v>
      </c>
    </row>
    <row r="10052" spans="1:4" x14ac:dyDescent="0.25">
      <c r="A10052">
        <v>39495</v>
      </c>
      <c r="B10052" t="s">
        <v>32035</v>
      </c>
      <c r="C10052" t="s">
        <v>16058</v>
      </c>
      <c r="D10052" s="134">
        <v>583.41999999999996</v>
      </c>
    </row>
    <row r="10053" spans="1:4" x14ac:dyDescent="0.25">
      <c r="A10053">
        <v>39496</v>
      </c>
      <c r="B10053" t="s">
        <v>32036</v>
      </c>
      <c r="C10053" t="s">
        <v>16058</v>
      </c>
      <c r="D10053" s="134">
        <v>641.76</v>
      </c>
    </row>
    <row r="10054" spans="1:4" x14ac:dyDescent="0.25">
      <c r="A10054">
        <v>39492</v>
      </c>
      <c r="B10054" t="s">
        <v>32037</v>
      </c>
      <c r="C10054" t="s">
        <v>16058</v>
      </c>
      <c r="D10054" s="134">
        <v>742.98</v>
      </c>
    </row>
    <row r="10055" spans="1:4" x14ac:dyDescent="0.25">
      <c r="A10055">
        <v>39497</v>
      </c>
      <c r="B10055" t="s">
        <v>32038</v>
      </c>
      <c r="C10055" t="s">
        <v>16058</v>
      </c>
      <c r="D10055" s="134">
        <v>671.11</v>
      </c>
    </row>
    <row r="10056" spans="1:4" x14ac:dyDescent="0.25">
      <c r="A10056">
        <v>39493</v>
      </c>
      <c r="B10056" t="s">
        <v>32039</v>
      </c>
      <c r="C10056" t="s">
        <v>16058</v>
      </c>
      <c r="D10056" s="134">
        <v>796.92</v>
      </c>
    </row>
    <row r="10057" spans="1:4" x14ac:dyDescent="0.25">
      <c r="A10057">
        <v>39500</v>
      </c>
      <c r="B10057" t="s">
        <v>32040</v>
      </c>
      <c r="C10057" t="s">
        <v>16058</v>
      </c>
      <c r="D10057" s="134">
        <v>869.5</v>
      </c>
    </row>
    <row r="10058" spans="1:4" x14ac:dyDescent="0.25">
      <c r="A10058">
        <v>39498</v>
      </c>
      <c r="B10058" t="s">
        <v>32041</v>
      </c>
      <c r="C10058" t="s">
        <v>16058</v>
      </c>
      <c r="D10058" s="135">
        <v>1072.3800000000001</v>
      </c>
    </row>
    <row r="10059" spans="1:4" x14ac:dyDescent="0.25">
      <c r="A10059">
        <v>43628</v>
      </c>
      <c r="B10059" t="s">
        <v>32042</v>
      </c>
      <c r="C10059" t="s">
        <v>16058</v>
      </c>
      <c r="D10059" s="134">
        <v>845.27</v>
      </c>
    </row>
    <row r="10060" spans="1:4" x14ac:dyDescent="0.25">
      <c r="A10060">
        <v>39501</v>
      </c>
      <c r="B10060" t="s">
        <v>32043</v>
      </c>
      <c r="C10060" t="s">
        <v>16058</v>
      </c>
      <c r="D10060" s="134">
        <v>893.05</v>
      </c>
    </row>
    <row r="10061" spans="1:4" x14ac:dyDescent="0.25">
      <c r="A10061">
        <v>39499</v>
      </c>
      <c r="B10061" t="s">
        <v>32044</v>
      </c>
      <c r="C10061" t="s">
        <v>16058</v>
      </c>
      <c r="D10061" s="135">
        <v>1087.6099999999999</v>
      </c>
    </row>
    <row r="10062" spans="1:4" x14ac:dyDescent="0.25">
      <c r="A10062">
        <v>43621</v>
      </c>
      <c r="B10062" t="s">
        <v>32045</v>
      </c>
      <c r="C10062" t="s">
        <v>16058</v>
      </c>
      <c r="D10062" s="134">
        <v>898.1</v>
      </c>
    </row>
    <row r="10063" spans="1:4" x14ac:dyDescent="0.25">
      <c r="A10063">
        <v>3733</v>
      </c>
      <c r="B10063" t="s">
        <v>32046</v>
      </c>
      <c r="C10063" t="s">
        <v>1415</v>
      </c>
      <c r="D10063" s="134">
        <v>55.48</v>
      </c>
    </row>
    <row r="10064" spans="1:4" x14ac:dyDescent="0.25">
      <c r="A10064">
        <v>3731</v>
      </c>
      <c r="B10064" t="s">
        <v>32047</v>
      </c>
      <c r="C10064" t="s">
        <v>1415</v>
      </c>
      <c r="D10064" s="134">
        <v>51.5</v>
      </c>
    </row>
    <row r="10065" spans="1:4" x14ac:dyDescent="0.25">
      <c r="A10065">
        <v>38137</v>
      </c>
      <c r="B10065" t="s">
        <v>32048</v>
      </c>
      <c r="C10065" t="s">
        <v>1415</v>
      </c>
      <c r="D10065" s="134">
        <v>51.8</v>
      </c>
    </row>
    <row r="10066" spans="1:4" x14ac:dyDescent="0.25">
      <c r="A10066">
        <v>38135</v>
      </c>
      <c r="B10066" t="s">
        <v>32049</v>
      </c>
      <c r="C10066" t="s">
        <v>1415</v>
      </c>
      <c r="D10066" s="134">
        <v>65.67</v>
      </c>
    </row>
    <row r="10067" spans="1:4" x14ac:dyDescent="0.25">
      <c r="A10067">
        <v>38138</v>
      </c>
      <c r="B10067" t="s">
        <v>32050</v>
      </c>
      <c r="C10067" t="s">
        <v>1415</v>
      </c>
      <c r="D10067" s="134">
        <v>50.87</v>
      </c>
    </row>
    <row r="10068" spans="1:4" x14ac:dyDescent="0.25">
      <c r="A10068">
        <v>3736</v>
      </c>
      <c r="B10068" t="s">
        <v>32051</v>
      </c>
      <c r="C10068" t="s">
        <v>1415</v>
      </c>
      <c r="D10068" s="134">
        <v>60</v>
      </c>
    </row>
    <row r="10069" spans="1:4" x14ac:dyDescent="0.25">
      <c r="A10069">
        <v>3741</v>
      </c>
      <c r="B10069" t="s">
        <v>32052</v>
      </c>
      <c r="C10069" t="s">
        <v>1415</v>
      </c>
      <c r="D10069" s="134">
        <v>62.54</v>
      </c>
    </row>
    <row r="10070" spans="1:4" x14ac:dyDescent="0.25">
      <c r="A10070">
        <v>3745</v>
      </c>
      <c r="B10070" t="s">
        <v>32053</v>
      </c>
      <c r="C10070" t="s">
        <v>1415</v>
      </c>
      <c r="D10070" s="134">
        <v>67.44</v>
      </c>
    </row>
    <row r="10071" spans="1:4" x14ac:dyDescent="0.25">
      <c r="A10071">
        <v>3743</v>
      </c>
      <c r="B10071" t="s">
        <v>32054</v>
      </c>
      <c r="C10071" t="s">
        <v>1415</v>
      </c>
      <c r="D10071" s="134">
        <v>62.32</v>
      </c>
    </row>
    <row r="10072" spans="1:4" x14ac:dyDescent="0.25">
      <c r="A10072">
        <v>3744</v>
      </c>
      <c r="B10072" t="s">
        <v>32055</v>
      </c>
      <c r="C10072" t="s">
        <v>1415</v>
      </c>
      <c r="D10072" s="134">
        <v>68.599999999999994</v>
      </c>
    </row>
    <row r="10073" spans="1:4" x14ac:dyDescent="0.25">
      <c r="A10073">
        <v>3739</v>
      </c>
      <c r="B10073" t="s">
        <v>32056</v>
      </c>
      <c r="C10073" t="s">
        <v>1415</v>
      </c>
      <c r="D10073" s="134">
        <v>72.09</v>
      </c>
    </row>
    <row r="10074" spans="1:4" x14ac:dyDescent="0.25">
      <c r="A10074">
        <v>3737</v>
      </c>
      <c r="B10074" t="s">
        <v>32057</v>
      </c>
      <c r="C10074" t="s">
        <v>1415</v>
      </c>
      <c r="D10074" s="134">
        <v>75.58</v>
      </c>
    </row>
    <row r="10075" spans="1:4" x14ac:dyDescent="0.25">
      <c r="A10075">
        <v>3738</v>
      </c>
      <c r="B10075" t="s">
        <v>32058</v>
      </c>
      <c r="C10075" t="s">
        <v>1415</v>
      </c>
      <c r="D10075" s="134">
        <v>87.2</v>
      </c>
    </row>
    <row r="10076" spans="1:4" x14ac:dyDescent="0.25">
      <c r="A10076">
        <v>3747</v>
      </c>
      <c r="B10076" t="s">
        <v>32059</v>
      </c>
      <c r="C10076" t="s">
        <v>1415</v>
      </c>
      <c r="D10076" s="134">
        <v>68.599999999999994</v>
      </c>
    </row>
    <row r="10077" spans="1:4" x14ac:dyDescent="0.25">
      <c r="A10077">
        <v>11649</v>
      </c>
      <c r="B10077" t="s">
        <v>32060</v>
      </c>
      <c r="C10077" t="s">
        <v>16058</v>
      </c>
      <c r="D10077" s="134">
        <v>497.67</v>
      </c>
    </row>
    <row r="10078" spans="1:4" x14ac:dyDescent="0.25">
      <c r="A10078">
        <v>11650</v>
      </c>
      <c r="B10078" t="s">
        <v>32061</v>
      </c>
      <c r="C10078" t="s">
        <v>16058</v>
      </c>
      <c r="D10078" s="134">
        <v>848.25</v>
      </c>
    </row>
    <row r="10079" spans="1:4" x14ac:dyDescent="0.25">
      <c r="A10079">
        <v>3742</v>
      </c>
      <c r="B10079" t="s">
        <v>32062</v>
      </c>
      <c r="C10079" t="s">
        <v>1415</v>
      </c>
      <c r="D10079" s="134">
        <v>90.46</v>
      </c>
    </row>
    <row r="10080" spans="1:4" x14ac:dyDescent="0.25">
      <c r="A10080">
        <v>3746</v>
      </c>
      <c r="B10080" t="s">
        <v>32063</v>
      </c>
      <c r="C10080" t="s">
        <v>1415</v>
      </c>
      <c r="D10080" s="134">
        <v>105.62</v>
      </c>
    </row>
    <row r="10081" spans="1:4" x14ac:dyDescent="0.25">
      <c r="A10081">
        <v>21106</v>
      </c>
      <c r="B10081" t="s">
        <v>32064</v>
      </c>
      <c r="C10081" t="s">
        <v>1417</v>
      </c>
      <c r="D10081" s="134">
        <v>57.13</v>
      </c>
    </row>
    <row r="10082" spans="1:4" x14ac:dyDescent="0.25">
      <c r="A10082">
        <v>39377</v>
      </c>
      <c r="B10082" t="s">
        <v>32065</v>
      </c>
      <c r="C10082" t="s">
        <v>16058</v>
      </c>
      <c r="D10082" s="134">
        <v>197.37</v>
      </c>
    </row>
    <row r="10083" spans="1:4" x14ac:dyDescent="0.25">
      <c r="A10083">
        <v>38191</v>
      </c>
      <c r="B10083" t="s">
        <v>32066</v>
      </c>
      <c r="C10083" t="s">
        <v>16058</v>
      </c>
      <c r="D10083" s="134">
        <v>14.69</v>
      </c>
    </row>
    <row r="10084" spans="1:4" x14ac:dyDescent="0.25">
      <c r="A10084">
        <v>39381</v>
      </c>
      <c r="B10084" t="s">
        <v>32067</v>
      </c>
      <c r="C10084" t="s">
        <v>16058</v>
      </c>
      <c r="D10084" s="134">
        <v>13.7</v>
      </c>
    </row>
    <row r="10085" spans="1:4" x14ac:dyDescent="0.25">
      <c r="A10085">
        <v>38780</v>
      </c>
      <c r="B10085" t="s">
        <v>32068</v>
      </c>
      <c r="C10085" t="s">
        <v>16058</v>
      </c>
      <c r="D10085" s="134">
        <v>16.77</v>
      </c>
    </row>
    <row r="10086" spans="1:4" x14ac:dyDescent="0.25">
      <c r="A10086">
        <v>38781</v>
      </c>
      <c r="B10086" t="s">
        <v>32069</v>
      </c>
      <c r="C10086" t="s">
        <v>16058</v>
      </c>
      <c r="D10086" s="134">
        <v>56.61</v>
      </c>
    </row>
    <row r="10087" spans="1:4" x14ac:dyDescent="0.25">
      <c r="A10087">
        <v>38192</v>
      </c>
      <c r="B10087" t="s">
        <v>32070</v>
      </c>
      <c r="C10087" t="s">
        <v>16058</v>
      </c>
      <c r="D10087" s="134">
        <v>102.43</v>
      </c>
    </row>
    <row r="10088" spans="1:4" x14ac:dyDescent="0.25">
      <c r="A10088">
        <v>3753</v>
      </c>
      <c r="B10088" t="s">
        <v>32071</v>
      </c>
      <c r="C10088" t="s">
        <v>16058</v>
      </c>
      <c r="D10088" s="134">
        <v>8.9600000000000009</v>
      </c>
    </row>
    <row r="10089" spans="1:4" x14ac:dyDescent="0.25">
      <c r="A10089">
        <v>38782</v>
      </c>
      <c r="B10089" t="s">
        <v>32072</v>
      </c>
      <c r="C10089" t="s">
        <v>16058</v>
      </c>
      <c r="D10089" s="134">
        <v>11.67</v>
      </c>
    </row>
    <row r="10090" spans="1:4" x14ac:dyDescent="0.25">
      <c r="A10090">
        <v>38778</v>
      </c>
      <c r="B10090" t="s">
        <v>32073</v>
      </c>
      <c r="C10090" t="s">
        <v>16058</v>
      </c>
      <c r="D10090" s="134">
        <v>8.76</v>
      </c>
    </row>
    <row r="10091" spans="1:4" x14ac:dyDescent="0.25">
      <c r="A10091">
        <v>38779</v>
      </c>
      <c r="B10091" t="s">
        <v>32074</v>
      </c>
      <c r="C10091" t="s">
        <v>16058</v>
      </c>
      <c r="D10091" s="134">
        <v>9.2899999999999991</v>
      </c>
    </row>
    <row r="10092" spans="1:4" x14ac:dyDescent="0.25">
      <c r="A10092">
        <v>39388</v>
      </c>
      <c r="B10092" t="s">
        <v>32075</v>
      </c>
      <c r="C10092" t="s">
        <v>16058</v>
      </c>
      <c r="D10092" s="134">
        <v>8.42</v>
      </c>
    </row>
    <row r="10093" spans="1:4" x14ac:dyDescent="0.25">
      <c r="A10093">
        <v>39387</v>
      </c>
      <c r="B10093" t="s">
        <v>32076</v>
      </c>
      <c r="C10093" t="s">
        <v>16058</v>
      </c>
      <c r="D10093" s="134">
        <v>13.13</v>
      </c>
    </row>
    <row r="10094" spans="1:4" x14ac:dyDescent="0.25">
      <c r="A10094">
        <v>39386</v>
      </c>
      <c r="B10094" t="s">
        <v>32077</v>
      </c>
      <c r="C10094" t="s">
        <v>16058</v>
      </c>
      <c r="D10094" s="134">
        <v>9.15</v>
      </c>
    </row>
    <row r="10095" spans="1:4" x14ac:dyDescent="0.25">
      <c r="A10095">
        <v>38194</v>
      </c>
      <c r="B10095" t="s">
        <v>32078</v>
      </c>
      <c r="C10095" t="s">
        <v>16058</v>
      </c>
      <c r="D10095" s="134">
        <v>6.85</v>
      </c>
    </row>
    <row r="10096" spans="1:4" x14ac:dyDescent="0.25">
      <c r="A10096">
        <v>38193</v>
      </c>
      <c r="B10096" t="s">
        <v>32079</v>
      </c>
      <c r="C10096" t="s">
        <v>16058</v>
      </c>
      <c r="D10096" s="134">
        <v>5.95</v>
      </c>
    </row>
    <row r="10097" spans="1:4" x14ac:dyDescent="0.25">
      <c r="A10097">
        <v>12216</v>
      </c>
      <c r="B10097" t="s">
        <v>32080</v>
      </c>
      <c r="C10097" t="s">
        <v>16058</v>
      </c>
      <c r="D10097" s="134">
        <v>51.22</v>
      </c>
    </row>
    <row r="10098" spans="1:4" x14ac:dyDescent="0.25">
      <c r="A10098">
        <v>3757</v>
      </c>
      <c r="B10098" t="s">
        <v>32081</v>
      </c>
      <c r="C10098" t="s">
        <v>16058</v>
      </c>
      <c r="D10098" s="134">
        <v>59.23</v>
      </c>
    </row>
    <row r="10099" spans="1:4" x14ac:dyDescent="0.25">
      <c r="A10099">
        <v>3758</v>
      </c>
      <c r="B10099" t="s">
        <v>32082</v>
      </c>
      <c r="C10099" t="s">
        <v>16058</v>
      </c>
      <c r="D10099" s="134">
        <v>69.06</v>
      </c>
    </row>
    <row r="10100" spans="1:4" x14ac:dyDescent="0.25">
      <c r="A10100">
        <v>12214</v>
      </c>
      <c r="B10100" t="s">
        <v>32083</v>
      </c>
      <c r="C10100" t="s">
        <v>16058</v>
      </c>
      <c r="D10100" s="134">
        <v>23.65</v>
      </c>
    </row>
    <row r="10101" spans="1:4" x14ac:dyDescent="0.25">
      <c r="A10101">
        <v>3749</v>
      </c>
      <c r="B10101" t="s">
        <v>32084</v>
      </c>
      <c r="C10101" t="s">
        <v>16058</v>
      </c>
      <c r="D10101" s="134">
        <v>42.15</v>
      </c>
    </row>
    <row r="10102" spans="1:4" x14ac:dyDescent="0.25">
      <c r="A10102">
        <v>3751</v>
      </c>
      <c r="B10102" t="s">
        <v>32085</v>
      </c>
      <c r="C10102" t="s">
        <v>16058</v>
      </c>
      <c r="D10102" s="134">
        <v>57.52</v>
      </c>
    </row>
    <row r="10103" spans="1:4" x14ac:dyDescent="0.25">
      <c r="A10103">
        <v>39376</v>
      </c>
      <c r="B10103" t="s">
        <v>32086</v>
      </c>
      <c r="C10103" t="s">
        <v>16058</v>
      </c>
      <c r="D10103" s="134">
        <v>48.49</v>
      </c>
    </row>
    <row r="10104" spans="1:4" x14ac:dyDescent="0.25">
      <c r="A10104">
        <v>3752</v>
      </c>
      <c r="B10104" t="s">
        <v>32087</v>
      </c>
      <c r="C10104" t="s">
        <v>16058</v>
      </c>
      <c r="D10104" s="134">
        <v>94.89</v>
      </c>
    </row>
    <row r="10105" spans="1:4" x14ac:dyDescent="0.25">
      <c r="A10105">
        <v>746</v>
      </c>
      <c r="B10105" t="s">
        <v>32088</v>
      </c>
      <c r="C10105" t="s">
        <v>16058</v>
      </c>
      <c r="D10105" s="135">
        <v>2379.9499999999998</v>
      </c>
    </row>
    <row r="10106" spans="1:4" x14ac:dyDescent="0.25">
      <c r="A10106">
        <v>20269</v>
      </c>
      <c r="B10106" t="s">
        <v>32089</v>
      </c>
      <c r="C10106" t="s">
        <v>16058</v>
      </c>
      <c r="D10106" s="134">
        <v>93.85</v>
      </c>
    </row>
    <row r="10107" spans="1:4" x14ac:dyDescent="0.25">
      <c r="A10107">
        <v>20270</v>
      </c>
      <c r="B10107" t="s">
        <v>32090</v>
      </c>
      <c r="C10107" t="s">
        <v>16058</v>
      </c>
      <c r="D10107" s="134">
        <v>103.7</v>
      </c>
    </row>
    <row r="10108" spans="1:4" x14ac:dyDescent="0.25">
      <c r="A10108">
        <v>11696</v>
      </c>
      <c r="B10108" t="s">
        <v>32091</v>
      </c>
      <c r="C10108" t="s">
        <v>16058</v>
      </c>
      <c r="D10108" s="134">
        <v>165.99</v>
      </c>
    </row>
    <row r="10109" spans="1:4" x14ac:dyDescent="0.25">
      <c r="A10109">
        <v>10427</v>
      </c>
      <c r="B10109" t="s">
        <v>32092</v>
      </c>
      <c r="C10109" t="s">
        <v>16058</v>
      </c>
      <c r="D10109" s="134">
        <v>464.52</v>
      </c>
    </row>
    <row r="10110" spans="1:4" x14ac:dyDescent="0.25">
      <c r="A10110">
        <v>10428</v>
      </c>
      <c r="B10110" t="s">
        <v>32093</v>
      </c>
      <c r="C10110" t="s">
        <v>16058</v>
      </c>
      <c r="D10110" s="134">
        <v>478.61</v>
      </c>
    </row>
    <row r="10111" spans="1:4" x14ac:dyDescent="0.25">
      <c r="A10111">
        <v>36521</v>
      </c>
      <c r="B10111" t="s">
        <v>32094</v>
      </c>
      <c r="C10111" t="s">
        <v>16058</v>
      </c>
      <c r="D10111" s="134">
        <v>149.33000000000001</v>
      </c>
    </row>
    <row r="10112" spans="1:4" x14ac:dyDescent="0.25">
      <c r="A10112">
        <v>36794</v>
      </c>
      <c r="B10112" t="s">
        <v>32095</v>
      </c>
      <c r="C10112" t="s">
        <v>16058</v>
      </c>
      <c r="D10112" s="134">
        <v>158.97999999999999</v>
      </c>
    </row>
    <row r="10113" spans="1:4" x14ac:dyDescent="0.25">
      <c r="A10113">
        <v>10426</v>
      </c>
      <c r="B10113" t="s">
        <v>32096</v>
      </c>
      <c r="C10113" t="s">
        <v>16058</v>
      </c>
      <c r="D10113" s="134">
        <v>178.02</v>
      </c>
    </row>
    <row r="10114" spans="1:4" x14ac:dyDescent="0.25">
      <c r="A10114">
        <v>10425</v>
      </c>
      <c r="B10114" t="s">
        <v>32097</v>
      </c>
      <c r="C10114" t="s">
        <v>16058</v>
      </c>
      <c r="D10114" s="134">
        <v>90.31</v>
      </c>
    </row>
    <row r="10115" spans="1:4" x14ac:dyDescent="0.25">
      <c r="A10115">
        <v>10431</v>
      </c>
      <c r="B10115" t="s">
        <v>32098</v>
      </c>
      <c r="C10115" t="s">
        <v>16058</v>
      </c>
      <c r="D10115" s="134">
        <v>309.19</v>
      </c>
    </row>
    <row r="10116" spans="1:4" x14ac:dyDescent="0.25">
      <c r="A10116">
        <v>10429</v>
      </c>
      <c r="B10116" t="s">
        <v>32099</v>
      </c>
      <c r="C10116" t="s">
        <v>16058</v>
      </c>
      <c r="D10116" s="134">
        <v>152.53</v>
      </c>
    </row>
    <row r="10117" spans="1:4" x14ac:dyDescent="0.25">
      <c r="A10117">
        <v>2354</v>
      </c>
      <c r="B10117" t="s">
        <v>32100</v>
      </c>
      <c r="C10117" t="s">
        <v>1413</v>
      </c>
      <c r="D10117" s="134">
        <v>22.33</v>
      </c>
    </row>
    <row r="10118" spans="1:4" x14ac:dyDescent="0.25">
      <c r="A10118">
        <v>40932</v>
      </c>
      <c r="B10118" t="s">
        <v>32101</v>
      </c>
      <c r="C10118" t="s">
        <v>3486</v>
      </c>
      <c r="D10118" s="135">
        <v>3947.61</v>
      </c>
    </row>
    <row r="10119" spans="1:4" x14ac:dyDescent="0.25">
      <c r="A10119">
        <v>10853</v>
      </c>
      <c r="B10119" t="s">
        <v>32102</v>
      </c>
      <c r="C10119" t="s">
        <v>16058</v>
      </c>
      <c r="D10119" s="134">
        <v>98.14</v>
      </c>
    </row>
    <row r="10120" spans="1:4" x14ac:dyDescent="0.25">
      <c r="A10120">
        <v>5093</v>
      </c>
      <c r="B10120" t="s">
        <v>32103</v>
      </c>
      <c r="C10120" t="s">
        <v>1419</v>
      </c>
      <c r="D10120" s="134">
        <v>18.14</v>
      </c>
    </row>
    <row r="10121" spans="1:4" x14ac:dyDescent="0.25">
      <c r="A10121">
        <v>44331</v>
      </c>
      <c r="B10121" t="s">
        <v>32104</v>
      </c>
      <c r="C10121" t="s">
        <v>1418</v>
      </c>
      <c r="D10121" s="134">
        <v>66.39</v>
      </c>
    </row>
    <row r="10122" spans="1:4" x14ac:dyDescent="0.25">
      <c r="A10122">
        <v>37768</v>
      </c>
      <c r="B10122" t="s">
        <v>32105</v>
      </c>
      <c r="C10122" t="s">
        <v>16058</v>
      </c>
      <c r="D10122" s="135">
        <v>295000</v>
      </c>
    </row>
    <row r="10123" spans="1:4" x14ac:dyDescent="0.25">
      <c r="A10123">
        <v>37773</v>
      </c>
      <c r="B10123" t="s">
        <v>32106</v>
      </c>
      <c r="C10123" t="s">
        <v>16058</v>
      </c>
      <c r="D10123" s="135">
        <v>250504.73</v>
      </c>
    </row>
    <row r="10124" spans="1:4" x14ac:dyDescent="0.25">
      <c r="A10124">
        <v>37769</v>
      </c>
      <c r="B10124" t="s">
        <v>32107</v>
      </c>
      <c r="C10124" t="s">
        <v>16058</v>
      </c>
      <c r="D10124" s="135">
        <v>419376.48</v>
      </c>
    </row>
    <row r="10125" spans="1:4" x14ac:dyDescent="0.25">
      <c r="A10125">
        <v>37770</v>
      </c>
      <c r="B10125" t="s">
        <v>32108</v>
      </c>
      <c r="C10125" t="s">
        <v>16058</v>
      </c>
      <c r="D10125" s="135">
        <v>711748.8</v>
      </c>
    </row>
    <row r="10126" spans="1:4" x14ac:dyDescent="0.25">
      <c r="A10126">
        <v>38382</v>
      </c>
      <c r="B10126" t="s">
        <v>32109</v>
      </c>
      <c r="C10126" t="s">
        <v>16058</v>
      </c>
      <c r="D10126" s="134">
        <v>12.14</v>
      </c>
    </row>
    <row r="10127" spans="1:4" x14ac:dyDescent="0.25">
      <c r="A10127">
        <v>38383</v>
      </c>
      <c r="B10127" t="s">
        <v>32110</v>
      </c>
      <c r="C10127" t="s">
        <v>16058</v>
      </c>
      <c r="D10127" s="134">
        <v>2.27</v>
      </c>
    </row>
    <row r="10128" spans="1:4" x14ac:dyDescent="0.25">
      <c r="A10128">
        <v>3768</v>
      </c>
      <c r="B10128" t="s">
        <v>32111</v>
      </c>
      <c r="C10128" t="s">
        <v>16058</v>
      </c>
      <c r="D10128" s="134">
        <v>3.9</v>
      </c>
    </row>
    <row r="10129" spans="1:4" x14ac:dyDescent="0.25">
      <c r="A10129">
        <v>3767</v>
      </c>
      <c r="B10129" t="s">
        <v>32112</v>
      </c>
      <c r="C10129" t="s">
        <v>16058</v>
      </c>
      <c r="D10129" s="134">
        <v>1.3</v>
      </c>
    </row>
    <row r="10130" spans="1:4" x14ac:dyDescent="0.25">
      <c r="A10130">
        <v>13192</v>
      </c>
      <c r="B10130" t="s">
        <v>32113</v>
      </c>
      <c r="C10130" t="s">
        <v>16058</v>
      </c>
      <c r="D10130" s="135">
        <v>5084.41</v>
      </c>
    </row>
    <row r="10131" spans="1:4" x14ac:dyDescent="0.25">
      <c r="A10131">
        <v>38413</v>
      </c>
      <c r="B10131" t="s">
        <v>32114</v>
      </c>
      <c r="C10131" t="s">
        <v>16058</v>
      </c>
      <c r="D10131" s="134">
        <v>840.88</v>
      </c>
    </row>
    <row r="10132" spans="1:4" x14ac:dyDescent="0.25">
      <c r="A10132">
        <v>42440</v>
      </c>
      <c r="B10132" t="s">
        <v>32115</v>
      </c>
      <c r="C10132" t="s">
        <v>16058</v>
      </c>
      <c r="D10132" s="135">
        <v>1235.9100000000001</v>
      </c>
    </row>
    <row r="10133" spans="1:4" x14ac:dyDescent="0.25">
      <c r="A10133">
        <v>20193</v>
      </c>
      <c r="B10133" t="s">
        <v>32116</v>
      </c>
      <c r="C10133" t="s">
        <v>3487</v>
      </c>
      <c r="D10133" s="134">
        <v>15</v>
      </c>
    </row>
    <row r="10134" spans="1:4" x14ac:dyDescent="0.25">
      <c r="A10134">
        <v>10527</v>
      </c>
      <c r="B10134" t="s">
        <v>32117</v>
      </c>
      <c r="C10134" t="s">
        <v>3488</v>
      </c>
      <c r="D10134" s="134">
        <v>20</v>
      </c>
    </row>
    <row r="10135" spans="1:4" x14ac:dyDescent="0.25">
      <c r="A10135">
        <v>41805</v>
      </c>
      <c r="B10135" t="s">
        <v>32118</v>
      </c>
      <c r="C10135" t="s">
        <v>3486</v>
      </c>
      <c r="D10135" s="134">
        <v>575</v>
      </c>
    </row>
    <row r="10136" spans="1:4" x14ac:dyDescent="0.25">
      <c r="A10136">
        <v>40271</v>
      </c>
      <c r="B10136" t="s">
        <v>32119</v>
      </c>
      <c r="C10136" t="s">
        <v>16059</v>
      </c>
      <c r="D10136" s="134">
        <v>15.31</v>
      </c>
    </row>
    <row r="10137" spans="1:4" x14ac:dyDescent="0.25">
      <c r="A10137">
        <v>40287</v>
      </c>
      <c r="B10137" t="s">
        <v>32120</v>
      </c>
      <c r="C10137" t="s">
        <v>3486</v>
      </c>
      <c r="D10137" s="134">
        <v>5.89</v>
      </c>
    </row>
    <row r="10138" spans="1:4" x14ac:dyDescent="0.25">
      <c r="A10138">
        <v>4084</v>
      </c>
      <c r="B10138" t="s">
        <v>32121</v>
      </c>
      <c r="C10138" t="s">
        <v>1413</v>
      </c>
      <c r="D10138" s="134">
        <v>1.71</v>
      </c>
    </row>
    <row r="10139" spans="1:4" x14ac:dyDescent="0.25">
      <c r="A10139">
        <v>743</v>
      </c>
      <c r="B10139" t="s">
        <v>32122</v>
      </c>
      <c r="C10139" t="s">
        <v>1413</v>
      </c>
      <c r="D10139" s="134">
        <v>1.71</v>
      </c>
    </row>
    <row r="10140" spans="1:4" x14ac:dyDescent="0.25">
      <c r="A10140">
        <v>40293</v>
      </c>
      <c r="B10140" t="s">
        <v>32123</v>
      </c>
      <c r="C10140" t="s">
        <v>1413</v>
      </c>
      <c r="D10140" s="134">
        <v>2.0499999999999998</v>
      </c>
    </row>
    <row r="10141" spans="1:4" x14ac:dyDescent="0.25">
      <c r="A10141">
        <v>40294</v>
      </c>
      <c r="B10141" t="s">
        <v>32124</v>
      </c>
      <c r="C10141" t="s">
        <v>1413</v>
      </c>
      <c r="D10141" s="134">
        <v>1.71</v>
      </c>
    </row>
    <row r="10142" spans="1:4" x14ac:dyDescent="0.25">
      <c r="A10142">
        <v>4085</v>
      </c>
      <c r="B10142" t="s">
        <v>32125</v>
      </c>
      <c r="C10142" t="s">
        <v>1413</v>
      </c>
      <c r="D10142" s="134">
        <v>2.39</v>
      </c>
    </row>
    <row r="10143" spans="1:4" x14ac:dyDescent="0.25">
      <c r="A10143">
        <v>10779</v>
      </c>
      <c r="B10143" t="s">
        <v>32126</v>
      </c>
      <c r="C10143" t="s">
        <v>3486</v>
      </c>
      <c r="D10143" s="135">
        <v>1200</v>
      </c>
    </row>
    <row r="10144" spans="1:4" x14ac:dyDescent="0.25">
      <c r="A10144">
        <v>10777</v>
      </c>
      <c r="B10144" t="s">
        <v>32127</v>
      </c>
      <c r="C10144" t="s">
        <v>3486</v>
      </c>
      <c r="D10144" s="135">
        <v>1090</v>
      </c>
    </row>
    <row r="10145" spans="1:4" x14ac:dyDescent="0.25">
      <c r="A10145">
        <v>10775</v>
      </c>
      <c r="B10145" t="s">
        <v>32128</v>
      </c>
      <c r="C10145" t="s">
        <v>3486</v>
      </c>
      <c r="D10145" s="134">
        <v>960</v>
      </c>
    </row>
    <row r="10146" spans="1:4" x14ac:dyDescent="0.25">
      <c r="A10146">
        <v>10776</v>
      </c>
      <c r="B10146" t="s">
        <v>32129</v>
      </c>
      <c r="C10146" t="s">
        <v>3486</v>
      </c>
      <c r="D10146" s="134">
        <v>750</v>
      </c>
    </row>
    <row r="10147" spans="1:4" x14ac:dyDescent="0.25">
      <c r="A10147">
        <v>10778</v>
      </c>
      <c r="B10147" t="s">
        <v>32130</v>
      </c>
      <c r="C10147" t="s">
        <v>3486</v>
      </c>
      <c r="D10147" s="135">
        <v>1200</v>
      </c>
    </row>
    <row r="10148" spans="1:4" x14ac:dyDescent="0.25">
      <c r="A10148">
        <v>40339</v>
      </c>
      <c r="B10148" t="s">
        <v>32131</v>
      </c>
      <c r="C10148" t="s">
        <v>16059</v>
      </c>
      <c r="D10148" s="134">
        <v>5.37</v>
      </c>
    </row>
    <row r="10149" spans="1:4" x14ac:dyDescent="0.25">
      <c r="A10149">
        <v>10749</v>
      </c>
      <c r="B10149" t="s">
        <v>32132</v>
      </c>
      <c r="C10149" t="s">
        <v>16059</v>
      </c>
      <c r="D10149" s="134">
        <v>17.75</v>
      </c>
    </row>
    <row r="10150" spans="1:4" x14ac:dyDescent="0.25">
      <c r="A10150">
        <v>40290</v>
      </c>
      <c r="B10150" t="s">
        <v>32133</v>
      </c>
      <c r="C10150" t="s">
        <v>16059</v>
      </c>
      <c r="D10150" s="134">
        <v>9.6</v>
      </c>
    </row>
    <row r="10151" spans="1:4" x14ac:dyDescent="0.25">
      <c r="A10151">
        <v>3346</v>
      </c>
      <c r="B10151" t="s">
        <v>32134</v>
      </c>
      <c r="C10151" t="s">
        <v>1413</v>
      </c>
      <c r="D10151" s="134">
        <v>19.13</v>
      </c>
    </row>
    <row r="10152" spans="1:4" x14ac:dyDescent="0.25">
      <c r="A10152">
        <v>3348</v>
      </c>
      <c r="B10152" t="s">
        <v>32135</v>
      </c>
      <c r="C10152" t="s">
        <v>1413</v>
      </c>
      <c r="D10152" s="134">
        <v>22.88</v>
      </c>
    </row>
    <row r="10153" spans="1:4" x14ac:dyDescent="0.25">
      <c r="A10153">
        <v>39833</v>
      </c>
      <c r="B10153" t="s">
        <v>32136</v>
      </c>
      <c r="C10153" t="s">
        <v>1413</v>
      </c>
      <c r="D10153" s="134">
        <v>31.34</v>
      </c>
    </row>
    <row r="10154" spans="1:4" x14ac:dyDescent="0.25">
      <c r="A10154">
        <v>7252</v>
      </c>
      <c r="B10154" t="s">
        <v>32137</v>
      </c>
      <c r="C10154" t="s">
        <v>1413</v>
      </c>
      <c r="D10154" s="134">
        <v>2.0299999999999998</v>
      </c>
    </row>
    <row r="10155" spans="1:4" x14ac:dyDescent="0.25">
      <c r="A10155">
        <v>7247</v>
      </c>
      <c r="B10155" t="s">
        <v>32138</v>
      </c>
      <c r="C10155" t="s">
        <v>1413</v>
      </c>
      <c r="D10155" s="134">
        <v>2.0299999999999998</v>
      </c>
    </row>
    <row r="10156" spans="1:4" x14ac:dyDescent="0.25">
      <c r="A10156">
        <v>40291</v>
      </c>
      <c r="B10156" t="s">
        <v>32139</v>
      </c>
      <c r="C10156" t="s">
        <v>16059</v>
      </c>
      <c r="D10156" s="134">
        <v>500</v>
      </c>
    </row>
    <row r="10157" spans="1:4" x14ac:dyDescent="0.25">
      <c r="A10157">
        <v>40275</v>
      </c>
      <c r="B10157" t="s">
        <v>32140</v>
      </c>
      <c r="C10157" t="s">
        <v>16059</v>
      </c>
      <c r="D10157" s="134">
        <v>16</v>
      </c>
    </row>
    <row r="10158" spans="1:4" x14ac:dyDescent="0.25">
      <c r="A10158">
        <v>42408</v>
      </c>
      <c r="B10158" t="s">
        <v>32141</v>
      </c>
      <c r="C10158" t="s">
        <v>1415</v>
      </c>
      <c r="D10158" s="134">
        <v>2.15</v>
      </c>
    </row>
    <row r="10159" spans="1:4" x14ac:dyDescent="0.25">
      <c r="A10159">
        <v>3777</v>
      </c>
      <c r="B10159" t="s">
        <v>32142</v>
      </c>
      <c r="C10159" t="s">
        <v>1415</v>
      </c>
      <c r="D10159" s="134">
        <v>1.55</v>
      </c>
    </row>
    <row r="10160" spans="1:4" x14ac:dyDescent="0.25">
      <c r="A10160">
        <v>44699</v>
      </c>
      <c r="B10160" t="s">
        <v>32143</v>
      </c>
      <c r="C10160" t="s">
        <v>1417</v>
      </c>
      <c r="D10160" s="134">
        <v>46.87</v>
      </c>
    </row>
    <row r="10161" spans="1:4" x14ac:dyDescent="0.25">
      <c r="A10161">
        <v>3798</v>
      </c>
      <c r="B10161" t="s">
        <v>32144</v>
      </c>
      <c r="C10161" t="s">
        <v>16058</v>
      </c>
      <c r="D10161" s="134">
        <v>96.58</v>
      </c>
    </row>
    <row r="10162" spans="1:4" x14ac:dyDescent="0.25">
      <c r="A10162">
        <v>38769</v>
      </c>
      <c r="B10162" t="s">
        <v>32145</v>
      </c>
      <c r="C10162" t="s">
        <v>16058</v>
      </c>
      <c r="D10162" s="134">
        <v>75.42</v>
      </c>
    </row>
    <row r="10163" spans="1:4" x14ac:dyDescent="0.25">
      <c r="A10163">
        <v>39510</v>
      </c>
      <c r="B10163" t="s">
        <v>32146</v>
      </c>
      <c r="C10163" t="s">
        <v>16058</v>
      </c>
      <c r="D10163" s="134">
        <v>305.24</v>
      </c>
    </row>
    <row r="10164" spans="1:4" x14ac:dyDescent="0.25">
      <c r="A10164">
        <v>38776</v>
      </c>
      <c r="B10164" t="s">
        <v>32147</v>
      </c>
      <c r="C10164" t="s">
        <v>16058</v>
      </c>
      <c r="D10164" s="134">
        <v>323.95</v>
      </c>
    </row>
    <row r="10165" spans="1:4" x14ac:dyDescent="0.25">
      <c r="A10165">
        <v>38774</v>
      </c>
      <c r="B10165" t="s">
        <v>32148</v>
      </c>
      <c r="C10165" t="s">
        <v>16058</v>
      </c>
      <c r="D10165" s="134">
        <v>17.21</v>
      </c>
    </row>
    <row r="10166" spans="1:4" x14ac:dyDescent="0.25">
      <c r="A10166">
        <v>42247</v>
      </c>
      <c r="B10166" t="s">
        <v>32149</v>
      </c>
      <c r="C10166" t="s">
        <v>16058</v>
      </c>
      <c r="D10166" s="134">
        <v>587.38</v>
      </c>
    </row>
    <row r="10167" spans="1:4" x14ac:dyDescent="0.25">
      <c r="A10167">
        <v>42248</v>
      </c>
      <c r="B10167" t="s">
        <v>32150</v>
      </c>
      <c r="C10167" t="s">
        <v>16058</v>
      </c>
      <c r="D10167" s="134">
        <v>682.28</v>
      </c>
    </row>
    <row r="10168" spans="1:4" x14ac:dyDescent="0.25">
      <c r="A10168">
        <v>42249</v>
      </c>
      <c r="B10168" t="s">
        <v>32151</v>
      </c>
      <c r="C10168" t="s">
        <v>16058</v>
      </c>
      <c r="D10168" s="135">
        <v>1130.3</v>
      </c>
    </row>
    <row r="10169" spans="1:4" x14ac:dyDescent="0.25">
      <c r="A10169">
        <v>42244</v>
      </c>
      <c r="B10169" t="s">
        <v>32152</v>
      </c>
      <c r="C10169" t="s">
        <v>16058</v>
      </c>
      <c r="D10169" s="134">
        <v>176.52</v>
      </c>
    </row>
    <row r="10170" spans="1:4" x14ac:dyDescent="0.25">
      <c r="A10170">
        <v>42245</v>
      </c>
      <c r="B10170" t="s">
        <v>32153</v>
      </c>
      <c r="C10170" t="s">
        <v>16058</v>
      </c>
      <c r="D10170" s="134">
        <v>325.73</v>
      </c>
    </row>
    <row r="10171" spans="1:4" x14ac:dyDescent="0.25">
      <c r="A10171">
        <v>42246</v>
      </c>
      <c r="B10171" t="s">
        <v>32154</v>
      </c>
      <c r="C10171" t="s">
        <v>16058</v>
      </c>
      <c r="D10171" s="134">
        <v>360.57</v>
      </c>
    </row>
    <row r="10172" spans="1:4" x14ac:dyDescent="0.25">
      <c r="A10172">
        <v>42243</v>
      </c>
      <c r="B10172" t="s">
        <v>32155</v>
      </c>
      <c r="C10172" t="s">
        <v>16058</v>
      </c>
      <c r="D10172" s="134">
        <v>434.78</v>
      </c>
    </row>
    <row r="10173" spans="1:4" x14ac:dyDescent="0.25">
      <c r="A10173">
        <v>38889</v>
      </c>
      <c r="B10173" t="s">
        <v>32156</v>
      </c>
      <c r="C10173" t="s">
        <v>16058</v>
      </c>
      <c r="D10173" s="134">
        <v>57.81</v>
      </c>
    </row>
    <row r="10174" spans="1:4" x14ac:dyDescent="0.25">
      <c r="A10174">
        <v>38784</v>
      </c>
      <c r="B10174" t="s">
        <v>32157</v>
      </c>
      <c r="C10174" t="s">
        <v>16058</v>
      </c>
      <c r="D10174" s="134">
        <v>77.34</v>
      </c>
    </row>
    <row r="10175" spans="1:4" x14ac:dyDescent="0.25">
      <c r="A10175">
        <v>3788</v>
      </c>
      <c r="B10175" t="s">
        <v>32158</v>
      </c>
      <c r="C10175" t="s">
        <v>16058</v>
      </c>
      <c r="D10175" s="134">
        <v>80.599999999999994</v>
      </c>
    </row>
    <row r="10176" spans="1:4" x14ac:dyDescent="0.25">
      <c r="A10176">
        <v>12230</v>
      </c>
      <c r="B10176" t="s">
        <v>32159</v>
      </c>
      <c r="C10176" t="s">
        <v>16058</v>
      </c>
      <c r="D10176" s="134">
        <v>20.73</v>
      </c>
    </row>
    <row r="10177" spans="1:4" x14ac:dyDescent="0.25">
      <c r="A10177">
        <v>3780</v>
      </c>
      <c r="B10177" t="s">
        <v>32160</v>
      </c>
      <c r="C10177" t="s">
        <v>16058</v>
      </c>
      <c r="D10177" s="134">
        <v>118.91</v>
      </c>
    </row>
    <row r="10178" spans="1:4" x14ac:dyDescent="0.25">
      <c r="A10178">
        <v>12231</v>
      </c>
      <c r="B10178" t="s">
        <v>32161</v>
      </c>
      <c r="C10178" t="s">
        <v>16058</v>
      </c>
      <c r="D10178" s="134">
        <v>34.47</v>
      </c>
    </row>
    <row r="10179" spans="1:4" x14ac:dyDescent="0.25">
      <c r="A10179">
        <v>3811</v>
      </c>
      <c r="B10179" t="s">
        <v>32162</v>
      </c>
      <c r="C10179" t="s">
        <v>16058</v>
      </c>
      <c r="D10179" s="134">
        <v>111.69</v>
      </c>
    </row>
    <row r="10180" spans="1:4" x14ac:dyDescent="0.25">
      <c r="A10180">
        <v>12232</v>
      </c>
      <c r="B10180" t="s">
        <v>32163</v>
      </c>
      <c r="C10180" t="s">
        <v>16058</v>
      </c>
      <c r="D10180" s="134">
        <v>36.119999999999997</v>
      </c>
    </row>
    <row r="10181" spans="1:4" x14ac:dyDescent="0.25">
      <c r="A10181">
        <v>3799</v>
      </c>
      <c r="B10181" t="s">
        <v>32164</v>
      </c>
      <c r="C10181" t="s">
        <v>16058</v>
      </c>
      <c r="D10181" s="134">
        <v>157.96</v>
      </c>
    </row>
    <row r="10182" spans="1:4" x14ac:dyDescent="0.25">
      <c r="A10182">
        <v>12239</v>
      </c>
      <c r="B10182" t="s">
        <v>32165</v>
      </c>
      <c r="C10182" t="s">
        <v>16058</v>
      </c>
      <c r="D10182" s="134">
        <v>47.29</v>
      </c>
    </row>
    <row r="10183" spans="1:4" x14ac:dyDescent="0.25">
      <c r="A10183">
        <v>38773</v>
      </c>
      <c r="B10183" t="s">
        <v>32166</v>
      </c>
      <c r="C10183" t="s">
        <v>16058</v>
      </c>
      <c r="D10183" s="134">
        <v>7.58</v>
      </c>
    </row>
    <row r="10184" spans="1:4" x14ac:dyDescent="0.25">
      <c r="A10184">
        <v>12271</v>
      </c>
      <c r="B10184" t="s">
        <v>32167</v>
      </c>
      <c r="C10184" t="s">
        <v>16058</v>
      </c>
      <c r="D10184" s="134">
        <v>422.94</v>
      </c>
    </row>
    <row r="10185" spans="1:4" x14ac:dyDescent="0.25">
      <c r="A10185">
        <v>13382</v>
      </c>
      <c r="B10185" t="s">
        <v>32168</v>
      </c>
      <c r="C10185" t="s">
        <v>16058</v>
      </c>
      <c r="D10185" s="134">
        <v>450.67</v>
      </c>
    </row>
    <row r="10186" spans="1:4" x14ac:dyDescent="0.25">
      <c r="A10186">
        <v>38785</v>
      </c>
      <c r="B10186" t="s">
        <v>32169</v>
      </c>
      <c r="C10186" t="s">
        <v>16058</v>
      </c>
      <c r="D10186" s="134">
        <v>200.24</v>
      </c>
    </row>
    <row r="10187" spans="1:4" x14ac:dyDescent="0.25">
      <c r="A10187">
        <v>38786</v>
      </c>
      <c r="B10187" t="s">
        <v>32170</v>
      </c>
      <c r="C10187" t="s">
        <v>16058</v>
      </c>
      <c r="D10187" s="134">
        <v>246.65</v>
      </c>
    </row>
    <row r="10188" spans="1:4" x14ac:dyDescent="0.25">
      <c r="A10188">
        <v>39385</v>
      </c>
      <c r="B10188" t="s">
        <v>32171</v>
      </c>
      <c r="C10188" t="s">
        <v>16058</v>
      </c>
      <c r="D10188" s="134">
        <v>15.74</v>
      </c>
    </row>
    <row r="10189" spans="1:4" x14ac:dyDescent="0.25">
      <c r="A10189">
        <v>39389</v>
      </c>
      <c r="B10189" t="s">
        <v>32172</v>
      </c>
      <c r="C10189" t="s">
        <v>16058</v>
      </c>
      <c r="D10189" s="134">
        <v>17.079999999999998</v>
      </c>
    </row>
    <row r="10190" spans="1:4" x14ac:dyDescent="0.25">
      <c r="A10190">
        <v>39390</v>
      </c>
      <c r="B10190" t="s">
        <v>32173</v>
      </c>
      <c r="C10190" t="s">
        <v>16058</v>
      </c>
      <c r="D10190" s="134">
        <v>35.79</v>
      </c>
    </row>
    <row r="10191" spans="1:4" x14ac:dyDescent="0.25">
      <c r="A10191">
        <v>39391</v>
      </c>
      <c r="B10191" t="s">
        <v>32174</v>
      </c>
      <c r="C10191" t="s">
        <v>16058</v>
      </c>
      <c r="D10191" s="134">
        <v>40.19</v>
      </c>
    </row>
    <row r="10192" spans="1:4" x14ac:dyDescent="0.25">
      <c r="A10192">
        <v>3803</v>
      </c>
      <c r="B10192" t="s">
        <v>32175</v>
      </c>
      <c r="C10192" t="s">
        <v>16058</v>
      </c>
      <c r="D10192" s="134">
        <v>71.52</v>
      </c>
    </row>
    <row r="10193" spans="1:4" x14ac:dyDescent="0.25">
      <c r="A10193">
        <v>38770</v>
      </c>
      <c r="B10193" t="s">
        <v>32176</v>
      </c>
      <c r="C10193" t="s">
        <v>16058</v>
      </c>
      <c r="D10193" s="134">
        <v>82.81</v>
      </c>
    </row>
    <row r="10194" spans="1:4" x14ac:dyDescent="0.25">
      <c r="A10194">
        <v>12267</v>
      </c>
      <c r="B10194" t="s">
        <v>32177</v>
      </c>
      <c r="C10194" t="s">
        <v>16058</v>
      </c>
      <c r="D10194" s="134">
        <v>242.67</v>
      </c>
    </row>
    <row r="10195" spans="1:4" x14ac:dyDescent="0.25">
      <c r="A10195">
        <v>43265</v>
      </c>
      <c r="B10195" t="s">
        <v>32178</v>
      </c>
      <c r="C10195" t="s">
        <v>16058</v>
      </c>
      <c r="D10195" s="134">
        <v>49.22</v>
      </c>
    </row>
    <row r="10196" spans="1:4" x14ac:dyDescent="0.25">
      <c r="A10196">
        <v>12266</v>
      </c>
      <c r="B10196" t="s">
        <v>32179</v>
      </c>
      <c r="C10196" t="s">
        <v>16058</v>
      </c>
      <c r="D10196" s="134">
        <v>124.2</v>
      </c>
    </row>
    <row r="10197" spans="1:4" x14ac:dyDescent="0.25">
      <c r="A10197">
        <v>39378</v>
      </c>
      <c r="B10197" t="s">
        <v>32180</v>
      </c>
      <c r="C10197" t="s">
        <v>16058</v>
      </c>
      <c r="D10197" s="134">
        <v>88.06</v>
      </c>
    </row>
    <row r="10198" spans="1:4" x14ac:dyDescent="0.25">
      <c r="A10198">
        <v>43543</v>
      </c>
      <c r="B10198" t="s">
        <v>32181</v>
      </c>
      <c r="C10198" t="s">
        <v>16058</v>
      </c>
      <c r="D10198" s="134">
        <v>183.46</v>
      </c>
    </row>
    <row r="10199" spans="1:4" x14ac:dyDescent="0.25">
      <c r="A10199">
        <v>38775</v>
      </c>
      <c r="B10199" t="s">
        <v>32182</v>
      </c>
      <c r="C10199" t="s">
        <v>16058</v>
      </c>
      <c r="D10199" s="134">
        <v>93.36</v>
      </c>
    </row>
    <row r="10200" spans="1:4" x14ac:dyDescent="0.25">
      <c r="A10200">
        <v>44252</v>
      </c>
      <c r="B10200" t="s">
        <v>32183</v>
      </c>
      <c r="C10200" t="s">
        <v>16058</v>
      </c>
      <c r="D10200" s="134">
        <v>170.13</v>
      </c>
    </row>
    <row r="10201" spans="1:4" x14ac:dyDescent="0.25">
      <c r="A10201">
        <v>21119</v>
      </c>
      <c r="B10201" t="s">
        <v>32184</v>
      </c>
      <c r="C10201" t="s">
        <v>16058</v>
      </c>
      <c r="D10201" s="134">
        <v>1.71</v>
      </c>
    </row>
    <row r="10202" spans="1:4" x14ac:dyDescent="0.25">
      <c r="A10202">
        <v>37974</v>
      </c>
      <c r="B10202" t="s">
        <v>32185</v>
      </c>
      <c r="C10202" t="s">
        <v>16058</v>
      </c>
      <c r="D10202" s="134">
        <v>2.21</v>
      </c>
    </row>
    <row r="10203" spans="1:4" x14ac:dyDescent="0.25">
      <c r="A10203">
        <v>37975</v>
      </c>
      <c r="B10203" t="s">
        <v>32186</v>
      </c>
      <c r="C10203" t="s">
        <v>16058</v>
      </c>
      <c r="D10203" s="134">
        <v>4.91</v>
      </c>
    </row>
    <row r="10204" spans="1:4" x14ac:dyDescent="0.25">
      <c r="A10204">
        <v>37976</v>
      </c>
      <c r="B10204" t="s">
        <v>32187</v>
      </c>
      <c r="C10204" t="s">
        <v>16058</v>
      </c>
      <c r="D10204" s="134">
        <v>10.94</v>
      </c>
    </row>
    <row r="10205" spans="1:4" x14ac:dyDescent="0.25">
      <c r="A10205">
        <v>37977</v>
      </c>
      <c r="B10205" t="s">
        <v>32188</v>
      </c>
      <c r="C10205" t="s">
        <v>16058</v>
      </c>
      <c r="D10205" s="134">
        <v>15.13</v>
      </c>
    </row>
    <row r="10206" spans="1:4" x14ac:dyDescent="0.25">
      <c r="A10206">
        <v>37978</v>
      </c>
      <c r="B10206" t="s">
        <v>32189</v>
      </c>
      <c r="C10206" t="s">
        <v>16058</v>
      </c>
      <c r="D10206" s="134">
        <v>30.01</v>
      </c>
    </row>
    <row r="10207" spans="1:4" x14ac:dyDescent="0.25">
      <c r="A10207">
        <v>37979</v>
      </c>
      <c r="B10207" t="s">
        <v>32190</v>
      </c>
      <c r="C10207" t="s">
        <v>16058</v>
      </c>
      <c r="D10207" s="134">
        <v>127.37</v>
      </c>
    </row>
    <row r="10208" spans="1:4" x14ac:dyDescent="0.25">
      <c r="A10208">
        <v>37980</v>
      </c>
      <c r="B10208" t="s">
        <v>32191</v>
      </c>
      <c r="C10208" t="s">
        <v>16058</v>
      </c>
      <c r="D10208" s="134">
        <v>146.31</v>
      </c>
    </row>
    <row r="10209" spans="1:4" x14ac:dyDescent="0.25">
      <c r="A10209">
        <v>36147</v>
      </c>
      <c r="B10209" t="s">
        <v>32192</v>
      </c>
      <c r="C10209" t="s">
        <v>1419</v>
      </c>
      <c r="D10209" s="134">
        <v>348.03</v>
      </c>
    </row>
    <row r="10210" spans="1:4" x14ac:dyDescent="0.25">
      <c r="A10210">
        <v>12731</v>
      </c>
      <c r="B10210" t="s">
        <v>32193</v>
      </c>
      <c r="C10210" t="s">
        <v>16058</v>
      </c>
      <c r="D10210" s="134">
        <v>349.28</v>
      </c>
    </row>
    <row r="10211" spans="1:4" x14ac:dyDescent="0.25">
      <c r="A10211">
        <v>12723</v>
      </c>
      <c r="B10211" t="s">
        <v>32194</v>
      </c>
      <c r="C10211" t="s">
        <v>16058</v>
      </c>
      <c r="D10211" s="134">
        <v>2.7</v>
      </c>
    </row>
    <row r="10212" spans="1:4" x14ac:dyDescent="0.25">
      <c r="A10212">
        <v>12724</v>
      </c>
      <c r="B10212" t="s">
        <v>32195</v>
      </c>
      <c r="C10212" t="s">
        <v>16058</v>
      </c>
      <c r="D10212" s="134">
        <v>5.2</v>
      </c>
    </row>
    <row r="10213" spans="1:4" x14ac:dyDescent="0.25">
      <c r="A10213">
        <v>12725</v>
      </c>
      <c r="B10213" t="s">
        <v>32196</v>
      </c>
      <c r="C10213" t="s">
        <v>16058</v>
      </c>
      <c r="D10213" s="134">
        <v>10.44</v>
      </c>
    </row>
    <row r="10214" spans="1:4" x14ac:dyDescent="0.25">
      <c r="A10214">
        <v>12726</v>
      </c>
      <c r="B10214" t="s">
        <v>32197</v>
      </c>
      <c r="C10214" t="s">
        <v>16058</v>
      </c>
      <c r="D10214" s="134">
        <v>23.04</v>
      </c>
    </row>
    <row r="10215" spans="1:4" x14ac:dyDescent="0.25">
      <c r="A10215">
        <v>12727</v>
      </c>
      <c r="B10215" t="s">
        <v>32198</v>
      </c>
      <c r="C10215" t="s">
        <v>16058</v>
      </c>
      <c r="D10215" s="134">
        <v>29.22</v>
      </c>
    </row>
    <row r="10216" spans="1:4" x14ac:dyDescent="0.25">
      <c r="A10216">
        <v>12728</v>
      </c>
      <c r="B10216" t="s">
        <v>32199</v>
      </c>
      <c r="C10216" t="s">
        <v>16058</v>
      </c>
      <c r="D10216" s="134">
        <v>47.73</v>
      </c>
    </row>
    <row r="10217" spans="1:4" x14ac:dyDescent="0.25">
      <c r="A10217">
        <v>12729</v>
      </c>
      <c r="B10217" t="s">
        <v>32200</v>
      </c>
      <c r="C10217" t="s">
        <v>16058</v>
      </c>
      <c r="D10217" s="134">
        <v>156.44999999999999</v>
      </c>
    </row>
    <row r="10218" spans="1:4" x14ac:dyDescent="0.25">
      <c r="A10218">
        <v>12730</v>
      </c>
      <c r="B10218" t="s">
        <v>32201</v>
      </c>
      <c r="C10218" t="s">
        <v>16058</v>
      </c>
      <c r="D10218" s="134">
        <v>239.53</v>
      </c>
    </row>
    <row r="10219" spans="1:4" x14ac:dyDescent="0.25">
      <c r="A10219">
        <v>3840</v>
      </c>
      <c r="B10219" t="s">
        <v>32202</v>
      </c>
      <c r="C10219" t="s">
        <v>16058</v>
      </c>
      <c r="D10219" s="134">
        <v>44.18</v>
      </c>
    </row>
    <row r="10220" spans="1:4" x14ac:dyDescent="0.25">
      <c r="A10220">
        <v>3838</v>
      </c>
      <c r="B10220" t="s">
        <v>32203</v>
      </c>
      <c r="C10220" t="s">
        <v>16058</v>
      </c>
      <c r="D10220" s="134">
        <v>97.51</v>
      </c>
    </row>
    <row r="10221" spans="1:4" x14ac:dyDescent="0.25">
      <c r="A10221">
        <v>3844</v>
      </c>
      <c r="B10221" t="s">
        <v>32204</v>
      </c>
      <c r="C10221" t="s">
        <v>16058</v>
      </c>
      <c r="D10221" s="134">
        <v>173.93</v>
      </c>
    </row>
    <row r="10222" spans="1:4" x14ac:dyDescent="0.25">
      <c r="A10222">
        <v>3839</v>
      </c>
      <c r="B10222" t="s">
        <v>32205</v>
      </c>
      <c r="C10222" t="s">
        <v>16058</v>
      </c>
      <c r="D10222" s="134">
        <v>316.81</v>
      </c>
    </row>
    <row r="10223" spans="1:4" x14ac:dyDescent="0.25">
      <c r="A10223">
        <v>3843</v>
      </c>
      <c r="B10223" t="s">
        <v>32206</v>
      </c>
      <c r="C10223" t="s">
        <v>16058</v>
      </c>
      <c r="D10223" s="134">
        <v>434.83</v>
      </c>
    </row>
    <row r="10224" spans="1:4" x14ac:dyDescent="0.25">
      <c r="A10224">
        <v>3900</v>
      </c>
      <c r="B10224" t="s">
        <v>32207</v>
      </c>
      <c r="C10224" t="s">
        <v>16058</v>
      </c>
      <c r="D10224" s="134">
        <v>47.71</v>
      </c>
    </row>
    <row r="10225" spans="1:4" x14ac:dyDescent="0.25">
      <c r="A10225">
        <v>3846</v>
      </c>
      <c r="B10225" t="s">
        <v>32208</v>
      </c>
      <c r="C10225" t="s">
        <v>16058</v>
      </c>
      <c r="D10225" s="134">
        <v>14.34</v>
      </c>
    </row>
    <row r="10226" spans="1:4" x14ac:dyDescent="0.25">
      <c r="A10226">
        <v>3886</v>
      </c>
      <c r="B10226" t="s">
        <v>32209</v>
      </c>
      <c r="C10226" t="s">
        <v>16058</v>
      </c>
      <c r="D10226" s="134">
        <v>19.03</v>
      </c>
    </row>
    <row r="10227" spans="1:4" x14ac:dyDescent="0.25">
      <c r="A10227">
        <v>3854</v>
      </c>
      <c r="B10227" t="s">
        <v>32210</v>
      </c>
      <c r="C10227" t="s">
        <v>16058</v>
      </c>
      <c r="D10227" s="134">
        <v>10.85</v>
      </c>
    </row>
    <row r="10228" spans="1:4" x14ac:dyDescent="0.25">
      <c r="A10228">
        <v>3873</v>
      </c>
      <c r="B10228" t="s">
        <v>32211</v>
      </c>
      <c r="C10228" t="s">
        <v>16058</v>
      </c>
      <c r="D10228" s="134">
        <v>12.63</v>
      </c>
    </row>
    <row r="10229" spans="1:4" x14ac:dyDescent="0.25">
      <c r="A10229">
        <v>38021</v>
      </c>
      <c r="B10229" t="s">
        <v>32212</v>
      </c>
      <c r="C10229" t="s">
        <v>16058</v>
      </c>
      <c r="D10229" s="134">
        <v>22.42</v>
      </c>
    </row>
    <row r="10230" spans="1:4" x14ac:dyDescent="0.25">
      <c r="A10230">
        <v>43838</v>
      </c>
      <c r="B10230" t="s">
        <v>32213</v>
      </c>
      <c r="C10230" t="s">
        <v>16058</v>
      </c>
      <c r="D10230" s="134">
        <v>28.98</v>
      </c>
    </row>
    <row r="10231" spans="1:4" x14ac:dyDescent="0.25">
      <c r="A10231">
        <v>3847</v>
      </c>
      <c r="B10231" t="s">
        <v>32214</v>
      </c>
      <c r="C10231" t="s">
        <v>16058</v>
      </c>
      <c r="D10231" s="134">
        <v>29.23</v>
      </c>
    </row>
    <row r="10232" spans="1:4" x14ac:dyDescent="0.25">
      <c r="A10232">
        <v>38022</v>
      </c>
      <c r="B10232" t="s">
        <v>32215</v>
      </c>
      <c r="C10232" t="s">
        <v>16058</v>
      </c>
      <c r="D10232" s="134">
        <v>40.17</v>
      </c>
    </row>
    <row r="10233" spans="1:4" x14ac:dyDescent="0.25">
      <c r="A10233">
        <v>3830</v>
      </c>
      <c r="B10233" t="s">
        <v>32216</v>
      </c>
      <c r="C10233" t="s">
        <v>16058</v>
      </c>
      <c r="D10233" s="134">
        <v>206.78</v>
      </c>
    </row>
    <row r="10234" spans="1:4" x14ac:dyDescent="0.25">
      <c r="A10234">
        <v>37981</v>
      </c>
      <c r="B10234" t="s">
        <v>32217</v>
      </c>
      <c r="C10234" t="s">
        <v>16058</v>
      </c>
      <c r="D10234" s="134">
        <v>6.37</v>
      </c>
    </row>
    <row r="10235" spans="1:4" x14ac:dyDescent="0.25">
      <c r="A10235">
        <v>37982</v>
      </c>
      <c r="B10235" t="s">
        <v>32218</v>
      </c>
      <c r="C10235" t="s">
        <v>16058</v>
      </c>
      <c r="D10235" s="134">
        <v>9.25</v>
      </c>
    </row>
    <row r="10236" spans="1:4" x14ac:dyDescent="0.25">
      <c r="A10236">
        <v>37983</v>
      </c>
      <c r="B10236" t="s">
        <v>32219</v>
      </c>
      <c r="C10236" t="s">
        <v>16058</v>
      </c>
      <c r="D10236" s="134">
        <v>13.67</v>
      </c>
    </row>
    <row r="10237" spans="1:4" x14ac:dyDescent="0.25">
      <c r="A10237">
        <v>37984</v>
      </c>
      <c r="B10237" t="s">
        <v>32220</v>
      </c>
      <c r="C10237" t="s">
        <v>16058</v>
      </c>
      <c r="D10237" s="134">
        <v>19.2</v>
      </c>
    </row>
    <row r="10238" spans="1:4" x14ac:dyDescent="0.25">
      <c r="A10238">
        <v>37985</v>
      </c>
      <c r="B10238" t="s">
        <v>32221</v>
      </c>
      <c r="C10238" t="s">
        <v>16058</v>
      </c>
      <c r="D10238" s="134">
        <v>27.28</v>
      </c>
    </row>
    <row r="10239" spans="1:4" x14ac:dyDescent="0.25">
      <c r="A10239">
        <v>3826</v>
      </c>
      <c r="B10239" t="s">
        <v>32222</v>
      </c>
      <c r="C10239" t="s">
        <v>16058</v>
      </c>
      <c r="D10239" s="134">
        <v>43.84</v>
      </c>
    </row>
    <row r="10240" spans="1:4" x14ac:dyDescent="0.25">
      <c r="A10240">
        <v>3825</v>
      </c>
      <c r="B10240" t="s">
        <v>32223</v>
      </c>
      <c r="C10240" t="s">
        <v>16058</v>
      </c>
      <c r="D10240" s="134">
        <v>12.61</v>
      </c>
    </row>
    <row r="10241" spans="1:4" x14ac:dyDescent="0.25">
      <c r="A10241">
        <v>3827</v>
      </c>
      <c r="B10241" t="s">
        <v>32224</v>
      </c>
      <c r="C10241" t="s">
        <v>16058</v>
      </c>
      <c r="D10241" s="134">
        <v>27.54</v>
      </c>
    </row>
    <row r="10242" spans="1:4" x14ac:dyDescent="0.25">
      <c r="A10242">
        <v>20165</v>
      </c>
      <c r="B10242" t="s">
        <v>32225</v>
      </c>
      <c r="C10242" t="s">
        <v>16058</v>
      </c>
      <c r="D10242" s="134">
        <v>25.63</v>
      </c>
    </row>
    <row r="10243" spans="1:4" x14ac:dyDescent="0.25">
      <c r="A10243">
        <v>20166</v>
      </c>
      <c r="B10243" t="s">
        <v>32226</v>
      </c>
      <c r="C10243" t="s">
        <v>16058</v>
      </c>
      <c r="D10243" s="134">
        <v>78.290000000000006</v>
      </c>
    </row>
    <row r="10244" spans="1:4" x14ac:dyDescent="0.25">
      <c r="A10244">
        <v>20164</v>
      </c>
      <c r="B10244" t="s">
        <v>32227</v>
      </c>
      <c r="C10244" t="s">
        <v>16058</v>
      </c>
      <c r="D10244" s="134">
        <v>12.31</v>
      </c>
    </row>
    <row r="10245" spans="1:4" x14ac:dyDescent="0.25">
      <c r="A10245">
        <v>3893</v>
      </c>
      <c r="B10245" t="s">
        <v>32228</v>
      </c>
      <c r="C10245" t="s">
        <v>16058</v>
      </c>
      <c r="D10245" s="134">
        <v>19.3</v>
      </c>
    </row>
    <row r="10246" spans="1:4" x14ac:dyDescent="0.25">
      <c r="A10246">
        <v>3848</v>
      </c>
      <c r="B10246" t="s">
        <v>32229</v>
      </c>
      <c r="C10246" t="s">
        <v>16058</v>
      </c>
      <c r="D10246" s="134">
        <v>11.77</v>
      </c>
    </row>
    <row r="10247" spans="1:4" x14ac:dyDescent="0.25">
      <c r="A10247">
        <v>3895</v>
      </c>
      <c r="B10247" t="s">
        <v>32230</v>
      </c>
      <c r="C10247" t="s">
        <v>16058</v>
      </c>
      <c r="D10247" s="134">
        <v>13.07</v>
      </c>
    </row>
    <row r="10248" spans="1:4" x14ac:dyDescent="0.25">
      <c r="A10248">
        <v>12404</v>
      </c>
      <c r="B10248" t="s">
        <v>32231</v>
      </c>
      <c r="C10248" t="s">
        <v>16058</v>
      </c>
      <c r="D10248" s="134">
        <v>11.12</v>
      </c>
    </row>
    <row r="10249" spans="1:4" x14ac:dyDescent="0.25">
      <c r="A10249">
        <v>3939</v>
      </c>
      <c r="B10249" t="s">
        <v>32232</v>
      </c>
      <c r="C10249" t="s">
        <v>16058</v>
      </c>
      <c r="D10249" s="134">
        <v>22.92</v>
      </c>
    </row>
    <row r="10250" spans="1:4" x14ac:dyDescent="0.25">
      <c r="A10250">
        <v>3911</v>
      </c>
      <c r="B10250" t="s">
        <v>32233</v>
      </c>
      <c r="C10250" t="s">
        <v>16058</v>
      </c>
      <c r="D10250" s="134">
        <v>18.72</v>
      </c>
    </row>
    <row r="10251" spans="1:4" x14ac:dyDescent="0.25">
      <c r="A10251">
        <v>3908</v>
      </c>
      <c r="B10251" t="s">
        <v>32234</v>
      </c>
      <c r="C10251" t="s">
        <v>16058</v>
      </c>
      <c r="D10251" s="134">
        <v>6.05</v>
      </c>
    </row>
    <row r="10252" spans="1:4" x14ac:dyDescent="0.25">
      <c r="A10252">
        <v>3910</v>
      </c>
      <c r="B10252" t="s">
        <v>32235</v>
      </c>
      <c r="C10252" t="s">
        <v>16058</v>
      </c>
      <c r="D10252" s="134">
        <v>13.4</v>
      </c>
    </row>
    <row r="10253" spans="1:4" x14ac:dyDescent="0.25">
      <c r="A10253">
        <v>3913</v>
      </c>
      <c r="B10253" t="s">
        <v>32236</v>
      </c>
      <c r="C10253" t="s">
        <v>16058</v>
      </c>
      <c r="D10253" s="134">
        <v>64.040000000000006</v>
      </c>
    </row>
    <row r="10254" spans="1:4" x14ac:dyDescent="0.25">
      <c r="A10254">
        <v>3912</v>
      </c>
      <c r="B10254" t="s">
        <v>32237</v>
      </c>
      <c r="C10254" t="s">
        <v>16058</v>
      </c>
      <c r="D10254" s="134">
        <v>35.1</v>
      </c>
    </row>
    <row r="10255" spans="1:4" x14ac:dyDescent="0.25">
      <c r="A10255">
        <v>3909</v>
      </c>
      <c r="B10255" t="s">
        <v>32238</v>
      </c>
      <c r="C10255" t="s">
        <v>16058</v>
      </c>
      <c r="D10255" s="134">
        <v>8.24</v>
      </c>
    </row>
    <row r="10256" spans="1:4" x14ac:dyDescent="0.25">
      <c r="A10256">
        <v>3914</v>
      </c>
      <c r="B10256" t="s">
        <v>32239</v>
      </c>
      <c r="C10256" t="s">
        <v>16058</v>
      </c>
      <c r="D10256" s="134">
        <v>96.61</v>
      </c>
    </row>
    <row r="10257" spans="1:4" x14ac:dyDescent="0.25">
      <c r="A10257">
        <v>3915</v>
      </c>
      <c r="B10257" t="s">
        <v>32240</v>
      </c>
      <c r="C10257" t="s">
        <v>16058</v>
      </c>
      <c r="D10257" s="134">
        <v>152.34</v>
      </c>
    </row>
    <row r="10258" spans="1:4" x14ac:dyDescent="0.25">
      <c r="A10258">
        <v>3916</v>
      </c>
      <c r="B10258" t="s">
        <v>32241</v>
      </c>
      <c r="C10258" t="s">
        <v>16058</v>
      </c>
      <c r="D10258" s="134">
        <v>277.54000000000002</v>
      </c>
    </row>
    <row r="10259" spans="1:4" x14ac:dyDescent="0.25">
      <c r="A10259">
        <v>3917</v>
      </c>
      <c r="B10259" t="s">
        <v>32242</v>
      </c>
      <c r="C10259" t="s">
        <v>16058</v>
      </c>
      <c r="D10259" s="134">
        <v>457.77</v>
      </c>
    </row>
    <row r="10260" spans="1:4" x14ac:dyDescent="0.25">
      <c r="A10260">
        <v>1904</v>
      </c>
      <c r="B10260" t="s">
        <v>32243</v>
      </c>
      <c r="C10260" t="s">
        <v>16058</v>
      </c>
      <c r="D10260" s="134">
        <v>0.98</v>
      </c>
    </row>
    <row r="10261" spans="1:4" x14ac:dyDescent="0.25">
      <c r="A10261">
        <v>1899</v>
      </c>
      <c r="B10261" t="s">
        <v>32244</v>
      </c>
      <c r="C10261" t="s">
        <v>16058</v>
      </c>
      <c r="D10261" s="134">
        <v>1.1100000000000001</v>
      </c>
    </row>
    <row r="10262" spans="1:4" x14ac:dyDescent="0.25">
      <c r="A10262">
        <v>1900</v>
      </c>
      <c r="B10262" t="s">
        <v>32245</v>
      </c>
      <c r="C10262" t="s">
        <v>16058</v>
      </c>
      <c r="D10262" s="134">
        <v>1.79</v>
      </c>
    </row>
    <row r="10263" spans="1:4" x14ac:dyDescent="0.25">
      <c r="A10263">
        <v>12407</v>
      </c>
      <c r="B10263" t="s">
        <v>32246</v>
      </c>
      <c r="C10263" t="s">
        <v>16058</v>
      </c>
      <c r="D10263" s="134">
        <v>34.65</v>
      </c>
    </row>
    <row r="10264" spans="1:4" x14ac:dyDescent="0.25">
      <c r="A10264">
        <v>12408</v>
      </c>
      <c r="B10264" t="s">
        <v>32247</v>
      </c>
      <c r="C10264" t="s">
        <v>16058</v>
      </c>
      <c r="D10264" s="134">
        <v>19.559999999999999</v>
      </c>
    </row>
    <row r="10265" spans="1:4" x14ac:dyDescent="0.25">
      <c r="A10265">
        <v>12409</v>
      </c>
      <c r="B10265" t="s">
        <v>32248</v>
      </c>
      <c r="C10265" t="s">
        <v>16058</v>
      </c>
      <c r="D10265" s="134">
        <v>19.559999999999999</v>
      </c>
    </row>
    <row r="10266" spans="1:4" x14ac:dyDescent="0.25">
      <c r="A10266">
        <v>12410</v>
      </c>
      <c r="B10266" t="s">
        <v>32249</v>
      </c>
      <c r="C10266" t="s">
        <v>16058</v>
      </c>
      <c r="D10266" s="134">
        <v>13.47</v>
      </c>
    </row>
    <row r="10267" spans="1:4" x14ac:dyDescent="0.25">
      <c r="A10267">
        <v>3936</v>
      </c>
      <c r="B10267" t="s">
        <v>32250</v>
      </c>
      <c r="C10267" t="s">
        <v>16058</v>
      </c>
      <c r="D10267" s="134">
        <v>24.35</v>
      </c>
    </row>
    <row r="10268" spans="1:4" x14ac:dyDescent="0.25">
      <c r="A10268">
        <v>3922</v>
      </c>
      <c r="B10268" t="s">
        <v>32251</v>
      </c>
      <c r="C10268" t="s">
        <v>16058</v>
      </c>
      <c r="D10268" s="134">
        <v>22.4</v>
      </c>
    </row>
    <row r="10269" spans="1:4" x14ac:dyDescent="0.25">
      <c r="A10269">
        <v>3924</v>
      </c>
      <c r="B10269" t="s">
        <v>32252</v>
      </c>
      <c r="C10269" t="s">
        <v>16058</v>
      </c>
      <c r="D10269" s="134">
        <v>24.35</v>
      </c>
    </row>
    <row r="10270" spans="1:4" x14ac:dyDescent="0.25">
      <c r="A10270">
        <v>3923</v>
      </c>
      <c r="B10270" t="s">
        <v>32253</v>
      </c>
      <c r="C10270" t="s">
        <v>16058</v>
      </c>
      <c r="D10270" s="134">
        <v>24.35</v>
      </c>
    </row>
    <row r="10271" spans="1:4" x14ac:dyDescent="0.25">
      <c r="A10271">
        <v>3937</v>
      </c>
      <c r="B10271" t="s">
        <v>32254</v>
      </c>
      <c r="C10271" t="s">
        <v>16058</v>
      </c>
      <c r="D10271" s="134">
        <v>20.079999999999998</v>
      </c>
    </row>
    <row r="10272" spans="1:4" x14ac:dyDescent="0.25">
      <c r="A10272">
        <v>3921</v>
      </c>
      <c r="B10272" t="s">
        <v>32255</v>
      </c>
      <c r="C10272" t="s">
        <v>16058</v>
      </c>
      <c r="D10272" s="134">
        <v>20.100000000000001</v>
      </c>
    </row>
    <row r="10273" spans="1:4" x14ac:dyDescent="0.25">
      <c r="A10273">
        <v>3920</v>
      </c>
      <c r="B10273" t="s">
        <v>32256</v>
      </c>
      <c r="C10273" t="s">
        <v>16058</v>
      </c>
      <c r="D10273" s="134">
        <v>20.079999999999998</v>
      </c>
    </row>
    <row r="10274" spans="1:4" x14ac:dyDescent="0.25">
      <c r="A10274">
        <v>3938</v>
      </c>
      <c r="B10274" t="s">
        <v>32257</v>
      </c>
      <c r="C10274" t="s">
        <v>16058</v>
      </c>
      <c r="D10274" s="134">
        <v>13.24</v>
      </c>
    </row>
    <row r="10275" spans="1:4" x14ac:dyDescent="0.25">
      <c r="A10275">
        <v>3919</v>
      </c>
      <c r="B10275" t="s">
        <v>32258</v>
      </c>
      <c r="C10275" t="s">
        <v>16058</v>
      </c>
      <c r="D10275" s="134">
        <v>13.5</v>
      </c>
    </row>
    <row r="10276" spans="1:4" x14ac:dyDescent="0.25">
      <c r="A10276">
        <v>3927</v>
      </c>
      <c r="B10276" t="s">
        <v>32259</v>
      </c>
      <c r="C10276" t="s">
        <v>16058</v>
      </c>
      <c r="D10276" s="134">
        <v>68.38</v>
      </c>
    </row>
    <row r="10277" spans="1:4" x14ac:dyDescent="0.25">
      <c r="A10277">
        <v>3928</v>
      </c>
      <c r="B10277" t="s">
        <v>32260</v>
      </c>
      <c r="C10277" t="s">
        <v>16058</v>
      </c>
      <c r="D10277" s="134">
        <v>68.38</v>
      </c>
    </row>
    <row r="10278" spans="1:4" x14ac:dyDescent="0.25">
      <c r="A10278">
        <v>3926</v>
      </c>
      <c r="B10278" t="s">
        <v>32261</v>
      </c>
      <c r="C10278" t="s">
        <v>16058</v>
      </c>
      <c r="D10278" s="134">
        <v>38.979999999999997</v>
      </c>
    </row>
    <row r="10279" spans="1:4" x14ac:dyDescent="0.25">
      <c r="A10279">
        <v>3935</v>
      </c>
      <c r="B10279" t="s">
        <v>32262</v>
      </c>
      <c r="C10279" t="s">
        <v>16058</v>
      </c>
      <c r="D10279" s="134">
        <v>38.979999999999997</v>
      </c>
    </row>
    <row r="10280" spans="1:4" x14ac:dyDescent="0.25">
      <c r="A10280">
        <v>3925</v>
      </c>
      <c r="B10280" t="s">
        <v>32263</v>
      </c>
      <c r="C10280" t="s">
        <v>16058</v>
      </c>
      <c r="D10280" s="134">
        <v>38.979999999999997</v>
      </c>
    </row>
    <row r="10281" spans="1:4" x14ac:dyDescent="0.25">
      <c r="A10281">
        <v>12406</v>
      </c>
      <c r="B10281" t="s">
        <v>32264</v>
      </c>
      <c r="C10281" t="s">
        <v>16058</v>
      </c>
      <c r="D10281" s="134">
        <v>9.57</v>
      </c>
    </row>
    <row r="10282" spans="1:4" x14ac:dyDescent="0.25">
      <c r="A10282">
        <v>3929</v>
      </c>
      <c r="B10282" t="s">
        <v>32265</v>
      </c>
      <c r="C10282" t="s">
        <v>16058</v>
      </c>
      <c r="D10282" s="134">
        <v>104.18</v>
      </c>
    </row>
    <row r="10283" spans="1:4" x14ac:dyDescent="0.25">
      <c r="A10283">
        <v>3931</v>
      </c>
      <c r="B10283" t="s">
        <v>32266</v>
      </c>
      <c r="C10283" t="s">
        <v>16058</v>
      </c>
      <c r="D10283" s="134">
        <v>104.18</v>
      </c>
    </row>
    <row r="10284" spans="1:4" x14ac:dyDescent="0.25">
      <c r="A10284">
        <v>3930</v>
      </c>
      <c r="B10284" t="s">
        <v>32267</v>
      </c>
      <c r="C10284" t="s">
        <v>16058</v>
      </c>
      <c r="D10284" s="134">
        <v>104.18</v>
      </c>
    </row>
    <row r="10285" spans="1:4" x14ac:dyDescent="0.25">
      <c r="A10285">
        <v>3932</v>
      </c>
      <c r="B10285" t="s">
        <v>32268</v>
      </c>
      <c r="C10285" t="s">
        <v>16058</v>
      </c>
      <c r="D10285" s="134">
        <v>179.89</v>
      </c>
    </row>
    <row r="10286" spans="1:4" x14ac:dyDescent="0.25">
      <c r="A10286">
        <v>3933</v>
      </c>
      <c r="B10286" t="s">
        <v>32269</v>
      </c>
      <c r="C10286" t="s">
        <v>16058</v>
      </c>
      <c r="D10286" s="134">
        <v>179.89</v>
      </c>
    </row>
    <row r="10287" spans="1:4" x14ac:dyDescent="0.25">
      <c r="A10287">
        <v>3934</v>
      </c>
      <c r="B10287" t="s">
        <v>32270</v>
      </c>
      <c r="C10287" t="s">
        <v>16058</v>
      </c>
      <c r="D10287" s="134">
        <v>179.89</v>
      </c>
    </row>
    <row r="10288" spans="1:4" x14ac:dyDescent="0.25">
      <c r="A10288">
        <v>40355</v>
      </c>
      <c r="B10288" t="s">
        <v>32271</v>
      </c>
      <c r="C10288" t="s">
        <v>16058</v>
      </c>
      <c r="D10288" s="134">
        <v>13.66</v>
      </c>
    </row>
    <row r="10289" spans="1:4" x14ac:dyDescent="0.25">
      <c r="A10289">
        <v>40364</v>
      </c>
      <c r="B10289" t="s">
        <v>32272</v>
      </c>
      <c r="C10289" t="s">
        <v>16058</v>
      </c>
      <c r="D10289" s="134">
        <v>64</v>
      </c>
    </row>
    <row r="10290" spans="1:4" x14ac:dyDescent="0.25">
      <c r="A10290">
        <v>40361</v>
      </c>
      <c r="B10290" t="s">
        <v>32273</v>
      </c>
      <c r="C10290" t="s">
        <v>16058</v>
      </c>
      <c r="D10290" s="134">
        <v>50.04</v>
      </c>
    </row>
    <row r="10291" spans="1:4" x14ac:dyDescent="0.25">
      <c r="A10291">
        <v>40358</v>
      </c>
      <c r="B10291" t="s">
        <v>32274</v>
      </c>
      <c r="C10291" t="s">
        <v>16058</v>
      </c>
      <c r="D10291" s="134">
        <v>19.079999999999998</v>
      </c>
    </row>
    <row r="10292" spans="1:4" x14ac:dyDescent="0.25">
      <c r="A10292">
        <v>40370</v>
      </c>
      <c r="B10292" t="s">
        <v>32275</v>
      </c>
      <c r="C10292" t="s">
        <v>16058</v>
      </c>
      <c r="D10292" s="134">
        <v>203.08</v>
      </c>
    </row>
    <row r="10293" spans="1:4" x14ac:dyDescent="0.25">
      <c r="A10293">
        <v>40367</v>
      </c>
      <c r="B10293" t="s">
        <v>32276</v>
      </c>
      <c r="C10293" t="s">
        <v>16058</v>
      </c>
      <c r="D10293" s="134">
        <v>100.94</v>
      </c>
    </row>
    <row r="10294" spans="1:4" x14ac:dyDescent="0.25">
      <c r="A10294">
        <v>40373</v>
      </c>
      <c r="B10294" t="s">
        <v>32277</v>
      </c>
      <c r="C10294" t="s">
        <v>16058</v>
      </c>
      <c r="D10294" s="134">
        <v>274.62</v>
      </c>
    </row>
    <row r="10295" spans="1:4" x14ac:dyDescent="0.25">
      <c r="A10295">
        <v>3907</v>
      </c>
      <c r="B10295" t="s">
        <v>32278</v>
      </c>
      <c r="C10295" t="s">
        <v>16058</v>
      </c>
      <c r="D10295" s="134">
        <v>5.49</v>
      </c>
    </row>
    <row r="10296" spans="1:4" x14ac:dyDescent="0.25">
      <c r="A10296">
        <v>3889</v>
      </c>
      <c r="B10296" t="s">
        <v>32279</v>
      </c>
      <c r="C10296" t="s">
        <v>16058</v>
      </c>
      <c r="D10296" s="134">
        <v>3.91</v>
      </c>
    </row>
    <row r="10297" spans="1:4" x14ac:dyDescent="0.25">
      <c r="A10297">
        <v>3868</v>
      </c>
      <c r="B10297" t="s">
        <v>32280</v>
      </c>
      <c r="C10297" t="s">
        <v>16058</v>
      </c>
      <c r="D10297" s="134">
        <v>1.43</v>
      </c>
    </row>
    <row r="10298" spans="1:4" x14ac:dyDescent="0.25">
      <c r="A10298">
        <v>3869</v>
      </c>
      <c r="B10298" t="s">
        <v>32281</v>
      </c>
      <c r="C10298" t="s">
        <v>16058</v>
      </c>
      <c r="D10298" s="134">
        <v>3.18</v>
      </c>
    </row>
    <row r="10299" spans="1:4" x14ac:dyDescent="0.25">
      <c r="A10299">
        <v>3872</v>
      </c>
      <c r="B10299" t="s">
        <v>32282</v>
      </c>
      <c r="C10299" t="s">
        <v>16058</v>
      </c>
      <c r="D10299" s="134">
        <v>5.42</v>
      </c>
    </row>
    <row r="10300" spans="1:4" x14ac:dyDescent="0.25">
      <c r="A10300">
        <v>3850</v>
      </c>
      <c r="B10300" t="s">
        <v>32283</v>
      </c>
      <c r="C10300" t="s">
        <v>16058</v>
      </c>
      <c r="D10300" s="134">
        <v>12.51</v>
      </c>
    </row>
    <row r="10301" spans="1:4" x14ac:dyDescent="0.25">
      <c r="A10301">
        <v>38023</v>
      </c>
      <c r="B10301" t="s">
        <v>32284</v>
      </c>
      <c r="C10301" t="s">
        <v>16058</v>
      </c>
      <c r="D10301" s="134">
        <v>6.37</v>
      </c>
    </row>
    <row r="10302" spans="1:4" x14ac:dyDescent="0.25">
      <c r="A10302">
        <v>37986</v>
      </c>
      <c r="B10302" t="s">
        <v>32285</v>
      </c>
      <c r="C10302" t="s">
        <v>16058</v>
      </c>
      <c r="D10302" s="134">
        <v>2.17</v>
      </c>
    </row>
    <row r="10303" spans="1:4" x14ac:dyDescent="0.25">
      <c r="A10303">
        <v>37987</v>
      </c>
      <c r="B10303" t="s">
        <v>32286</v>
      </c>
      <c r="C10303" t="s">
        <v>16058</v>
      </c>
      <c r="D10303" s="134">
        <v>108.53</v>
      </c>
    </row>
    <row r="10304" spans="1:4" x14ac:dyDescent="0.25">
      <c r="A10304">
        <v>37988</v>
      </c>
      <c r="B10304" t="s">
        <v>32287</v>
      </c>
      <c r="C10304" t="s">
        <v>16058</v>
      </c>
      <c r="D10304" s="134">
        <v>172.46</v>
      </c>
    </row>
    <row r="10305" spans="1:4" x14ac:dyDescent="0.25">
      <c r="A10305">
        <v>21120</v>
      </c>
      <c r="B10305" t="s">
        <v>32288</v>
      </c>
      <c r="C10305" t="s">
        <v>16058</v>
      </c>
      <c r="D10305" s="134">
        <v>11.1</v>
      </c>
    </row>
    <row r="10306" spans="1:4" x14ac:dyDescent="0.25">
      <c r="A10306">
        <v>39318</v>
      </c>
      <c r="B10306" t="s">
        <v>32289</v>
      </c>
      <c r="C10306" t="s">
        <v>16058</v>
      </c>
      <c r="D10306" s="134">
        <v>10.32</v>
      </c>
    </row>
    <row r="10307" spans="1:4" x14ac:dyDescent="0.25">
      <c r="A10307">
        <v>40366</v>
      </c>
      <c r="B10307" t="s">
        <v>32290</v>
      </c>
      <c r="C10307" t="s">
        <v>16058</v>
      </c>
      <c r="D10307" s="134">
        <v>49.92</v>
      </c>
    </row>
    <row r="10308" spans="1:4" x14ac:dyDescent="0.25">
      <c r="A10308">
        <v>40363</v>
      </c>
      <c r="B10308" t="s">
        <v>32291</v>
      </c>
      <c r="C10308" t="s">
        <v>16058</v>
      </c>
      <c r="D10308" s="134">
        <v>39.049999999999997</v>
      </c>
    </row>
    <row r="10309" spans="1:4" x14ac:dyDescent="0.25">
      <c r="A10309">
        <v>40354</v>
      </c>
      <c r="B10309" t="s">
        <v>32292</v>
      </c>
      <c r="C10309" t="s">
        <v>16058</v>
      </c>
      <c r="D10309" s="134">
        <v>17</v>
      </c>
    </row>
    <row r="10310" spans="1:4" x14ac:dyDescent="0.25">
      <c r="A10310">
        <v>40360</v>
      </c>
      <c r="B10310" t="s">
        <v>32293</v>
      </c>
      <c r="C10310" t="s">
        <v>16058</v>
      </c>
      <c r="D10310" s="134">
        <v>25.6</v>
      </c>
    </row>
    <row r="10311" spans="1:4" x14ac:dyDescent="0.25">
      <c r="A10311">
        <v>40372</v>
      </c>
      <c r="B10311" t="s">
        <v>32294</v>
      </c>
      <c r="C10311" t="s">
        <v>16058</v>
      </c>
      <c r="D10311" s="134">
        <v>158.08000000000001</v>
      </c>
    </row>
    <row r="10312" spans="1:4" x14ac:dyDescent="0.25">
      <c r="A10312">
        <v>40369</v>
      </c>
      <c r="B10312" t="s">
        <v>32295</v>
      </c>
      <c r="C10312" t="s">
        <v>16058</v>
      </c>
      <c r="D10312" s="134">
        <v>78.680000000000007</v>
      </c>
    </row>
    <row r="10313" spans="1:4" x14ac:dyDescent="0.25">
      <c r="A10313">
        <v>40357</v>
      </c>
      <c r="B10313" t="s">
        <v>32296</v>
      </c>
      <c r="C10313" t="s">
        <v>16058</v>
      </c>
      <c r="D10313" s="134">
        <v>19.079999999999998</v>
      </c>
    </row>
    <row r="10314" spans="1:4" x14ac:dyDescent="0.25">
      <c r="A10314">
        <v>40375</v>
      </c>
      <c r="B10314" t="s">
        <v>32297</v>
      </c>
      <c r="C10314" t="s">
        <v>16058</v>
      </c>
      <c r="D10314" s="134">
        <v>214</v>
      </c>
    </row>
    <row r="10315" spans="1:4" x14ac:dyDescent="0.25">
      <c r="A10315">
        <v>1893</v>
      </c>
      <c r="B10315" t="s">
        <v>32298</v>
      </c>
      <c r="C10315" t="s">
        <v>16058</v>
      </c>
      <c r="D10315" s="134">
        <v>3.69</v>
      </c>
    </row>
    <row r="10316" spans="1:4" x14ac:dyDescent="0.25">
      <c r="A10316">
        <v>1902</v>
      </c>
      <c r="B10316" t="s">
        <v>32299</v>
      </c>
      <c r="C10316" t="s">
        <v>16058</v>
      </c>
      <c r="D10316" s="134">
        <v>2.68</v>
      </c>
    </row>
    <row r="10317" spans="1:4" x14ac:dyDescent="0.25">
      <c r="A10317">
        <v>1901</v>
      </c>
      <c r="B10317" t="s">
        <v>32300</v>
      </c>
      <c r="C10317" t="s">
        <v>16058</v>
      </c>
      <c r="D10317" s="134">
        <v>0.84</v>
      </c>
    </row>
    <row r="10318" spans="1:4" x14ac:dyDescent="0.25">
      <c r="A10318">
        <v>1892</v>
      </c>
      <c r="B10318" t="s">
        <v>32301</v>
      </c>
      <c r="C10318" t="s">
        <v>16058</v>
      </c>
      <c r="D10318" s="134">
        <v>1.73</v>
      </c>
    </row>
    <row r="10319" spans="1:4" x14ac:dyDescent="0.25">
      <c r="A10319">
        <v>1907</v>
      </c>
      <c r="B10319" t="s">
        <v>32302</v>
      </c>
      <c r="C10319" t="s">
        <v>16058</v>
      </c>
      <c r="D10319" s="134">
        <v>11.88</v>
      </c>
    </row>
    <row r="10320" spans="1:4" x14ac:dyDescent="0.25">
      <c r="A10320">
        <v>1894</v>
      </c>
      <c r="B10320" t="s">
        <v>32303</v>
      </c>
      <c r="C10320" t="s">
        <v>16058</v>
      </c>
      <c r="D10320" s="134">
        <v>5.34</v>
      </c>
    </row>
    <row r="10321" spans="1:4" x14ac:dyDescent="0.25">
      <c r="A10321">
        <v>1891</v>
      </c>
      <c r="B10321" t="s">
        <v>32304</v>
      </c>
      <c r="C10321" t="s">
        <v>16058</v>
      </c>
      <c r="D10321" s="134">
        <v>1.24</v>
      </c>
    </row>
    <row r="10322" spans="1:4" x14ac:dyDescent="0.25">
      <c r="A10322">
        <v>1896</v>
      </c>
      <c r="B10322" t="s">
        <v>32305</v>
      </c>
      <c r="C10322" t="s">
        <v>16058</v>
      </c>
      <c r="D10322" s="134">
        <v>15.95</v>
      </c>
    </row>
    <row r="10323" spans="1:4" x14ac:dyDescent="0.25">
      <c r="A10323">
        <v>1895</v>
      </c>
      <c r="B10323" t="s">
        <v>32306</v>
      </c>
      <c r="C10323" t="s">
        <v>16058</v>
      </c>
      <c r="D10323" s="134">
        <v>28.03</v>
      </c>
    </row>
    <row r="10324" spans="1:4" x14ac:dyDescent="0.25">
      <c r="A10324">
        <v>2641</v>
      </c>
      <c r="B10324" t="s">
        <v>32307</v>
      </c>
      <c r="C10324" t="s">
        <v>16058</v>
      </c>
      <c r="D10324" s="134">
        <v>25.99</v>
      </c>
    </row>
    <row r="10325" spans="1:4" x14ac:dyDescent="0.25">
      <c r="A10325">
        <v>2636</v>
      </c>
      <c r="B10325" t="s">
        <v>32308</v>
      </c>
      <c r="C10325" t="s">
        <v>16058</v>
      </c>
      <c r="D10325" s="134">
        <v>1.67</v>
      </c>
    </row>
    <row r="10326" spans="1:4" x14ac:dyDescent="0.25">
      <c r="A10326">
        <v>2637</v>
      </c>
      <c r="B10326" t="s">
        <v>32309</v>
      </c>
      <c r="C10326" t="s">
        <v>16058</v>
      </c>
      <c r="D10326" s="134">
        <v>1.78</v>
      </c>
    </row>
    <row r="10327" spans="1:4" x14ac:dyDescent="0.25">
      <c r="A10327">
        <v>2638</v>
      </c>
      <c r="B10327" t="s">
        <v>32310</v>
      </c>
      <c r="C10327" t="s">
        <v>16058</v>
      </c>
      <c r="D10327" s="134">
        <v>2.0699999999999998</v>
      </c>
    </row>
    <row r="10328" spans="1:4" x14ac:dyDescent="0.25">
      <c r="A10328">
        <v>2639</v>
      </c>
      <c r="B10328" t="s">
        <v>32311</v>
      </c>
      <c r="C10328" t="s">
        <v>16058</v>
      </c>
      <c r="D10328" s="134">
        <v>3.67</v>
      </c>
    </row>
    <row r="10329" spans="1:4" x14ac:dyDescent="0.25">
      <c r="A10329">
        <v>2644</v>
      </c>
      <c r="B10329" t="s">
        <v>32312</v>
      </c>
      <c r="C10329" t="s">
        <v>16058</v>
      </c>
      <c r="D10329" s="134">
        <v>5.31</v>
      </c>
    </row>
    <row r="10330" spans="1:4" x14ac:dyDescent="0.25">
      <c r="A10330">
        <v>2643</v>
      </c>
      <c r="B10330" t="s">
        <v>32313</v>
      </c>
      <c r="C10330" t="s">
        <v>16058</v>
      </c>
      <c r="D10330" s="134">
        <v>7.41</v>
      </c>
    </row>
    <row r="10331" spans="1:4" x14ac:dyDescent="0.25">
      <c r="A10331">
        <v>2640</v>
      </c>
      <c r="B10331" t="s">
        <v>32314</v>
      </c>
      <c r="C10331" t="s">
        <v>16058</v>
      </c>
      <c r="D10331" s="134">
        <v>10.81</v>
      </c>
    </row>
    <row r="10332" spans="1:4" x14ac:dyDescent="0.25">
      <c r="A10332">
        <v>2642</v>
      </c>
      <c r="B10332" t="s">
        <v>32315</v>
      </c>
      <c r="C10332" t="s">
        <v>16058</v>
      </c>
      <c r="D10332" s="134">
        <v>16.47</v>
      </c>
    </row>
    <row r="10333" spans="1:4" x14ac:dyDescent="0.25">
      <c r="A10333">
        <v>39855</v>
      </c>
      <c r="B10333" t="s">
        <v>32316</v>
      </c>
      <c r="C10333" t="s">
        <v>16058</v>
      </c>
      <c r="D10333" s="134">
        <v>2.73</v>
      </c>
    </row>
    <row r="10334" spans="1:4" x14ac:dyDescent="0.25">
      <c r="A10334">
        <v>39856</v>
      </c>
      <c r="B10334" t="s">
        <v>32317</v>
      </c>
      <c r="C10334" t="s">
        <v>16058</v>
      </c>
      <c r="D10334" s="134">
        <v>6.45</v>
      </c>
    </row>
    <row r="10335" spans="1:4" x14ac:dyDescent="0.25">
      <c r="A10335">
        <v>39857</v>
      </c>
      <c r="B10335" t="s">
        <v>32318</v>
      </c>
      <c r="C10335" t="s">
        <v>16058</v>
      </c>
      <c r="D10335" s="134">
        <v>10.44</v>
      </c>
    </row>
    <row r="10336" spans="1:4" x14ac:dyDescent="0.25">
      <c r="A10336">
        <v>39858</v>
      </c>
      <c r="B10336" t="s">
        <v>32319</v>
      </c>
      <c r="C10336" t="s">
        <v>16058</v>
      </c>
      <c r="D10336" s="134">
        <v>23.16</v>
      </c>
    </row>
    <row r="10337" spans="1:4" x14ac:dyDescent="0.25">
      <c r="A10337">
        <v>39859</v>
      </c>
      <c r="B10337" t="s">
        <v>32320</v>
      </c>
      <c r="C10337" t="s">
        <v>16058</v>
      </c>
      <c r="D10337" s="134">
        <v>35.71</v>
      </c>
    </row>
    <row r="10338" spans="1:4" x14ac:dyDescent="0.25">
      <c r="A10338">
        <v>39860</v>
      </c>
      <c r="B10338" t="s">
        <v>32321</v>
      </c>
      <c r="C10338" t="s">
        <v>16058</v>
      </c>
      <c r="D10338" s="134">
        <v>54.79</v>
      </c>
    </row>
    <row r="10339" spans="1:4" x14ac:dyDescent="0.25">
      <c r="A10339">
        <v>39861</v>
      </c>
      <c r="B10339" t="s">
        <v>32322</v>
      </c>
      <c r="C10339" t="s">
        <v>16058</v>
      </c>
      <c r="D10339" s="134">
        <v>156.44999999999999</v>
      </c>
    </row>
    <row r="10340" spans="1:4" x14ac:dyDescent="0.25">
      <c r="A10340">
        <v>3867</v>
      </c>
      <c r="B10340" t="s">
        <v>32323</v>
      </c>
      <c r="C10340" t="s">
        <v>16058</v>
      </c>
      <c r="D10340" s="134">
        <v>76.2</v>
      </c>
    </row>
    <row r="10341" spans="1:4" x14ac:dyDescent="0.25">
      <c r="A10341">
        <v>3861</v>
      </c>
      <c r="B10341" t="s">
        <v>32324</v>
      </c>
      <c r="C10341" t="s">
        <v>16058</v>
      </c>
      <c r="D10341" s="134">
        <v>0.79</v>
      </c>
    </row>
    <row r="10342" spans="1:4" x14ac:dyDescent="0.25">
      <c r="A10342">
        <v>3904</v>
      </c>
      <c r="B10342" t="s">
        <v>32325</v>
      </c>
      <c r="C10342" t="s">
        <v>16058</v>
      </c>
      <c r="D10342" s="134">
        <v>0.84</v>
      </c>
    </row>
    <row r="10343" spans="1:4" x14ac:dyDescent="0.25">
      <c r="A10343">
        <v>3903</v>
      </c>
      <c r="B10343" t="s">
        <v>32326</v>
      </c>
      <c r="C10343" t="s">
        <v>16058</v>
      </c>
      <c r="D10343" s="134">
        <v>2.04</v>
      </c>
    </row>
    <row r="10344" spans="1:4" x14ac:dyDescent="0.25">
      <c r="A10344">
        <v>3862</v>
      </c>
      <c r="B10344" t="s">
        <v>32327</v>
      </c>
      <c r="C10344" t="s">
        <v>16058</v>
      </c>
      <c r="D10344" s="134">
        <v>4.3499999999999996</v>
      </c>
    </row>
    <row r="10345" spans="1:4" x14ac:dyDescent="0.25">
      <c r="A10345">
        <v>3863</v>
      </c>
      <c r="B10345" t="s">
        <v>32328</v>
      </c>
      <c r="C10345" t="s">
        <v>16058</v>
      </c>
      <c r="D10345" s="134">
        <v>4.46</v>
      </c>
    </row>
    <row r="10346" spans="1:4" x14ac:dyDescent="0.25">
      <c r="A10346">
        <v>3864</v>
      </c>
      <c r="B10346" t="s">
        <v>32329</v>
      </c>
      <c r="C10346" t="s">
        <v>16058</v>
      </c>
      <c r="D10346" s="134">
        <v>13.67</v>
      </c>
    </row>
    <row r="10347" spans="1:4" x14ac:dyDescent="0.25">
      <c r="A10347">
        <v>3865</v>
      </c>
      <c r="B10347" t="s">
        <v>32330</v>
      </c>
      <c r="C10347" t="s">
        <v>16058</v>
      </c>
      <c r="D10347" s="134">
        <v>19.989999999999998</v>
      </c>
    </row>
    <row r="10348" spans="1:4" x14ac:dyDescent="0.25">
      <c r="A10348">
        <v>3866</v>
      </c>
      <c r="B10348" t="s">
        <v>32331</v>
      </c>
      <c r="C10348" t="s">
        <v>16058</v>
      </c>
      <c r="D10348" s="134">
        <v>44.88</v>
      </c>
    </row>
    <row r="10349" spans="1:4" x14ac:dyDescent="0.25">
      <c r="A10349">
        <v>3878</v>
      </c>
      <c r="B10349" t="s">
        <v>32332</v>
      </c>
      <c r="C10349" t="s">
        <v>16058</v>
      </c>
      <c r="D10349" s="134">
        <v>12.24</v>
      </c>
    </row>
    <row r="10350" spans="1:4" x14ac:dyDescent="0.25">
      <c r="A10350">
        <v>3883</v>
      </c>
      <c r="B10350" t="s">
        <v>32333</v>
      </c>
      <c r="C10350" t="s">
        <v>16058</v>
      </c>
      <c r="D10350" s="134">
        <v>1.56</v>
      </c>
    </row>
    <row r="10351" spans="1:4" x14ac:dyDescent="0.25">
      <c r="A10351">
        <v>3876</v>
      </c>
      <c r="B10351" t="s">
        <v>32334</v>
      </c>
      <c r="C10351" t="s">
        <v>16058</v>
      </c>
      <c r="D10351" s="134">
        <v>4.87</v>
      </c>
    </row>
    <row r="10352" spans="1:4" x14ac:dyDescent="0.25">
      <c r="A10352">
        <v>3884</v>
      </c>
      <c r="B10352" t="s">
        <v>32335</v>
      </c>
      <c r="C10352" t="s">
        <v>16058</v>
      </c>
      <c r="D10352" s="134">
        <v>2.48</v>
      </c>
    </row>
    <row r="10353" spans="1:4" x14ac:dyDescent="0.25">
      <c r="A10353">
        <v>12892</v>
      </c>
      <c r="B10353" t="s">
        <v>32336</v>
      </c>
      <c r="C10353" t="s">
        <v>1419</v>
      </c>
      <c r="D10353" s="134">
        <v>12.1</v>
      </c>
    </row>
    <row r="10354" spans="1:4" x14ac:dyDescent="0.25">
      <c r="A10354">
        <v>38447</v>
      </c>
      <c r="B10354" t="s">
        <v>32337</v>
      </c>
      <c r="C10354" t="s">
        <v>16058</v>
      </c>
      <c r="D10354" s="134">
        <v>81.650000000000006</v>
      </c>
    </row>
    <row r="10355" spans="1:4" x14ac:dyDescent="0.25">
      <c r="A10355">
        <v>36320</v>
      </c>
      <c r="B10355" t="s">
        <v>32338</v>
      </c>
      <c r="C10355" t="s">
        <v>16058</v>
      </c>
      <c r="D10355" s="134">
        <v>2.19</v>
      </c>
    </row>
    <row r="10356" spans="1:4" x14ac:dyDescent="0.25">
      <c r="A10356">
        <v>36324</v>
      </c>
      <c r="B10356" t="s">
        <v>32339</v>
      </c>
      <c r="C10356" t="s">
        <v>16058</v>
      </c>
      <c r="D10356" s="134">
        <v>2</v>
      </c>
    </row>
    <row r="10357" spans="1:4" x14ac:dyDescent="0.25">
      <c r="A10357">
        <v>38441</v>
      </c>
      <c r="B10357" t="s">
        <v>32340</v>
      </c>
      <c r="C10357" t="s">
        <v>16058</v>
      </c>
      <c r="D10357" s="134">
        <v>3.59</v>
      </c>
    </row>
    <row r="10358" spans="1:4" x14ac:dyDescent="0.25">
      <c r="A10358">
        <v>38442</v>
      </c>
      <c r="B10358" t="s">
        <v>32341</v>
      </c>
      <c r="C10358" t="s">
        <v>16058</v>
      </c>
      <c r="D10358" s="134">
        <v>10.199999999999999</v>
      </c>
    </row>
    <row r="10359" spans="1:4" x14ac:dyDescent="0.25">
      <c r="A10359">
        <v>38443</v>
      </c>
      <c r="B10359" t="s">
        <v>32342</v>
      </c>
      <c r="C10359" t="s">
        <v>16058</v>
      </c>
      <c r="D10359" s="134">
        <v>12.38</v>
      </c>
    </row>
    <row r="10360" spans="1:4" x14ac:dyDescent="0.25">
      <c r="A10360">
        <v>38444</v>
      </c>
      <c r="B10360" t="s">
        <v>32343</v>
      </c>
      <c r="C10360" t="s">
        <v>16058</v>
      </c>
      <c r="D10360" s="134">
        <v>20.79</v>
      </c>
    </row>
    <row r="10361" spans="1:4" x14ac:dyDescent="0.25">
      <c r="A10361">
        <v>38445</v>
      </c>
      <c r="B10361" t="s">
        <v>32344</v>
      </c>
      <c r="C10361" t="s">
        <v>16058</v>
      </c>
      <c r="D10361" s="134">
        <v>38.54</v>
      </c>
    </row>
    <row r="10362" spans="1:4" x14ac:dyDescent="0.25">
      <c r="A10362">
        <v>38446</v>
      </c>
      <c r="B10362" t="s">
        <v>32345</v>
      </c>
      <c r="C10362" t="s">
        <v>16058</v>
      </c>
      <c r="D10362" s="134">
        <v>63.08</v>
      </c>
    </row>
    <row r="10363" spans="1:4" x14ac:dyDescent="0.25">
      <c r="A10363">
        <v>3837</v>
      </c>
      <c r="B10363" t="s">
        <v>32346</v>
      </c>
      <c r="C10363" t="s">
        <v>16058</v>
      </c>
      <c r="D10363" s="134">
        <v>38.049999999999997</v>
      </c>
    </row>
    <row r="10364" spans="1:4" x14ac:dyDescent="0.25">
      <c r="A10364">
        <v>3845</v>
      </c>
      <c r="B10364" t="s">
        <v>32347</v>
      </c>
      <c r="C10364" t="s">
        <v>16058</v>
      </c>
      <c r="D10364" s="134">
        <v>13.9</v>
      </c>
    </row>
    <row r="10365" spans="1:4" x14ac:dyDescent="0.25">
      <c r="A10365">
        <v>11045</v>
      </c>
      <c r="B10365" t="s">
        <v>32348</v>
      </c>
      <c r="C10365" t="s">
        <v>16058</v>
      </c>
      <c r="D10365" s="134">
        <v>26.82</v>
      </c>
    </row>
    <row r="10366" spans="1:4" x14ac:dyDescent="0.25">
      <c r="A10366">
        <v>20170</v>
      </c>
      <c r="B10366" t="s">
        <v>32349</v>
      </c>
      <c r="C10366" t="s">
        <v>16058</v>
      </c>
      <c r="D10366" s="134">
        <v>14.2</v>
      </c>
    </row>
    <row r="10367" spans="1:4" x14ac:dyDescent="0.25">
      <c r="A10367">
        <v>20171</v>
      </c>
      <c r="B10367" t="s">
        <v>32350</v>
      </c>
      <c r="C10367" t="s">
        <v>16058</v>
      </c>
      <c r="D10367" s="134">
        <v>40.94</v>
      </c>
    </row>
    <row r="10368" spans="1:4" x14ac:dyDescent="0.25">
      <c r="A10368">
        <v>20167</v>
      </c>
      <c r="B10368" t="s">
        <v>32351</v>
      </c>
      <c r="C10368" t="s">
        <v>16058</v>
      </c>
      <c r="D10368" s="134">
        <v>5.15</v>
      </c>
    </row>
    <row r="10369" spans="1:4" x14ac:dyDescent="0.25">
      <c r="A10369">
        <v>20168</v>
      </c>
      <c r="B10369" t="s">
        <v>32352</v>
      </c>
      <c r="C10369" t="s">
        <v>16058</v>
      </c>
      <c r="D10369" s="134">
        <v>10.59</v>
      </c>
    </row>
    <row r="10370" spans="1:4" x14ac:dyDescent="0.25">
      <c r="A10370">
        <v>20169</v>
      </c>
      <c r="B10370" t="s">
        <v>32353</v>
      </c>
      <c r="C10370" t="s">
        <v>16058</v>
      </c>
      <c r="D10370" s="134">
        <v>12.37</v>
      </c>
    </row>
    <row r="10371" spans="1:4" x14ac:dyDescent="0.25">
      <c r="A10371">
        <v>3899</v>
      </c>
      <c r="B10371" t="s">
        <v>32354</v>
      </c>
      <c r="C10371" t="s">
        <v>16058</v>
      </c>
      <c r="D10371" s="134">
        <v>6.86</v>
      </c>
    </row>
    <row r="10372" spans="1:4" x14ac:dyDescent="0.25">
      <c r="A10372">
        <v>38676</v>
      </c>
      <c r="B10372" t="s">
        <v>32355</v>
      </c>
      <c r="C10372" t="s">
        <v>16058</v>
      </c>
      <c r="D10372" s="134">
        <v>34.31</v>
      </c>
    </row>
    <row r="10373" spans="1:4" x14ac:dyDescent="0.25">
      <c r="A10373">
        <v>3897</v>
      </c>
      <c r="B10373" t="s">
        <v>32356</v>
      </c>
      <c r="C10373" t="s">
        <v>16058</v>
      </c>
      <c r="D10373" s="134">
        <v>1.67</v>
      </c>
    </row>
    <row r="10374" spans="1:4" x14ac:dyDescent="0.25">
      <c r="A10374">
        <v>3875</v>
      </c>
      <c r="B10374" t="s">
        <v>32357</v>
      </c>
      <c r="C10374" t="s">
        <v>16058</v>
      </c>
      <c r="D10374" s="134">
        <v>3.46</v>
      </c>
    </row>
    <row r="10375" spans="1:4" x14ac:dyDescent="0.25">
      <c r="A10375">
        <v>3898</v>
      </c>
      <c r="B10375" t="s">
        <v>32358</v>
      </c>
      <c r="C10375" t="s">
        <v>16058</v>
      </c>
      <c r="D10375" s="134">
        <v>7.02</v>
      </c>
    </row>
    <row r="10376" spans="1:4" x14ac:dyDescent="0.25">
      <c r="A10376">
        <v>3855</v>
      </c>
      <c r="B10376" t="s">
        <v>32359</v>
      </c>
      <c r="C10376" t="s">
        <v>16058</v>
      </c>
      <c r="D10376" s="134">
        <v>5.28</v>
      </c>
    </row>
    <row r="10377" spans="1:4" x14ac:dyDescent="0.25">
      <c r="A10377">
        <v>3874</v>
      </c>
      <c r="B10377" t="s">
        <v>32360</v>
      </c>
      <c r="C10377" t="s">
        <v>16058</v>
      </c>
      <c r="D10377" s="134">
        <v>6.12</v>
      </c>
    </row>
    <row r="10378" spans="1:4" x14ac:dyDescent="0.25">
      <c r="A10378">
        <v>3870</v>
      </c>
      <c r="B10378" t="s">
        <v>32361</v>
      </c>
      <c r="C10378" t="s">
        <v>16058</v>
      </c>
      <c r="D10378" s="134">
        <v>6.72</v>
      </c>
    </row>
    <row r="10379" spans="1:4" x14ac:dyDescent="0.25">
      <c r="A10379">
        <v>38678</v>
      </c>
      <c r="B10379" t="s">
        <v>32362</v>
      </c>
      <c r="C10379" t="s">
        <v>16058</v>
      </c>
      <c r="D10379" s="134">
        <v>17.78</v>
      </c>
    </row>
    <row r="10380" spans="1:4" x14ac:dyDescent="0.25">
      <c r="A10380">
        <v>3859</v>
      </c>
      <c r="B10380" t="s">
        <v>32363</v>
      </c>
      <c r="C10380" t="s">
        <v>16058</v>
      </c>
      <c r="D10380" s="134">
        <v>1.35</v>
      </c>
    </row>
    <row r="10381" spans="1:4" x14ac:dyDescent="0.25">
      <c r="A10381">
        <v>3856</v>
      </c>
      <c r="B10381" t="s">
        <v>32364</v>
      </c>
      <c r="C10381" t="s">
        <v>16058</v>
      </c>
      <c r="D10381" s="134">
        <v>1.88</v>
      </c>
    </row>
    <row r="10382" spans="1:4" x14ac:dyDescent="0.25">
      <c r="A10382">
        <v>3906</v>
      </c>
      <c r="B10382" t="s">
        <v>32365</v>
      </c>
      <c r="C10382" t="s">
        <v>16058</v>
      </c>
      <c r="D10382" s="134">
        <v>1.55</v>
      </c>
    </row>
    <row r="10383" spans="1:4" x14ac:dyDescent="0.25">
      <c r="A10383">
        <v>3860</v>
      </c>
      <c r="B10383" t="s">
        <v>32366</v>
      </c>
      <c r="C10383" t="s">
        <v>16058</v>
      </c>
      <c r="D10383" s="134">
        <v>4.6100000000000003</v>
      </c>
    </row>
    <row r="10384" spans="1:4" x14ac:dyDescent="0.25">
      <c r="A10384">
        <v>3905</v>
      </c>
      <c r="B10384" t="s">
        <v>32367</v>
      </c>
      <c r="C10384" t="s">
        <v>16058</v>
      </c>
      <c r="D10384" s="134">
        <v>10.57</v>
      </c>
    </row>
    <row r="10385" spans="1:4" x14ac:dyDescent="0.25">
      <c r="A10385">
        <v>3871</v>
      </c>
      <c r="B10385" t="s">
        <v>32368</v>
      </c>
      <c r="C10385" t="s">
        <v>16058</v>
      </c>
      <c r="D10385" s="134">
        <v>18.7</v>
      </c>
    </row>
    <row r="10386" spans="1:4" x14ac:dyDescent="0.25">
      <c r="A10386">
        <v>39292</v>
      </c>
      <c r="B10386" t="s">
        <v>32369</v>
      </c>
      <c r="C10386" t="s">
        <v>16058</v>
      </c>
      <c r="D10386" s="134">
        <v>7.58</v>
      </c>
    </row>
    <row r="10387" spans="1:4" x14ac:dyDescent="0.25">
      <c r="A10387">
        <v>39293</v>
      </c>
      <c r="B10387" t="s">
        <v>32370</v>
      </c>
      <c r="C10387" t="s">
        <v>16058</v>
      </c>
      <c r="D10387" s="134">
        <v>11.78</v>
      </c>
    </row>
    <row r="10388" spans="1:4" x14ac:dyDescent="0.25">
      <c r="A10388">
        <v>39294</v>
      </c>
      <c r="B10388" t="s">
        <v>32371</v>
      </c>
      <c r="C10388" t="s">
        <v>16058</v>
      </c>
      <c r="D10388" s="134">
        <v>12.59</v>
      </c>
    </row>
    <row r="10389" spans="1:4" x14ac:dyDescent="0.25">
      <c r="A10389">
        <v>39295</v>
      </c>
      <c r="B10389" t="s">
        <v>32372</v>
      </c>
      <c r="C10389" t="s">
        <v>16058</v>
      </c>
      <c r="D10389" s="134">
        <v>17.32</v>
      </c>
    </row>
    <row r="10390" spans="1:4" x14ac:dyDescent="0.25">
      <c r="A10390">
        <v>39312</v>
      </c>
      <c r="B10390" t="s">
        <v>32373</v>
      </c>
      <c r="C10390" t="s">
        <v>16058</v>
      </c>
      <c r="D10390" s="134">
        <v>11.62</v>
      </c>
    </row>
    <row r="10391" spans="1:4" x14ac:dyDescent="0.25">
      <c r="A10391">
        <v>39313</v>
      </c>
      <c r="B10391" t="s">
        <v>32374</v>
      </c>
      <c r="C10391" t="s">
        <v>16058</v>
      </c>
      <c r="D10391" s="134">
        <v>15.61</v>
      </c>
    </row>
    <row r="10392" spans="1:4" x14ac:dyDescent="0.25">
      <c r="A10392">
        <v>39314</v>
      </c>
      <c r="B10392" t="s">
        <v>32375</v>
      </c>
      <c r="C10392" t="s">
        <v>16058</v>
      </c>
      <c r="D10392" s="134">
        <v>22.97</v>
      </c>
    </row>
    <row r="10393" spans="1:4" x14ac:dyDescent="0.25">
      <c r="A10393">
        <v>39296</v>
      </c>
      <c r="B10393" t="s">
        <v>32376</v>
      </c>
      <c r="C10393" t="s">
        <v>16058</v>
      </c>
      <c r="D10393" s="134">
        <v>6.91</v>
      </c>
    </row>
    <row r="10394" spans="1:4" x14ac:dyDescent="0.25">
      <c r="A10394">
        <v>39297</v>
      </c>
      <c r="B10394" t="s">
        <v>32377</v>
      </c>
      <c r="C10394" t="s">
        <v>16058</v>
      </c>
      <c r="D10394" s="134">
        <v>9.3699999999999992</v>
      </c>
    </row>
    <row r="10395" spans="1:4" x14ac:dyDescent="0.25">
      <c r="A10395">
        <v>39298</v>
      </c>
      <c r="B10395" t="s">
        <v>32378</v>
      </c>
      <c r="C10395" t="s">
        <v>16058</v>
      </c>
      <c r="D10395" s="134">
        <v>17.989999999999998</v>
      </c>
    </row>
    <row r="10396" spans="1:4" x14ac:dyDescent="0.25">
      <c r="A10396">
        <v>39299</v>
      </c>
      <c r="B10396" t="s">
        <v>32379</v>
      </c>
      <c r="C10396" t="s">
        <v>16058</v>
      </c>
      <c r="D10396" s="134">
        <v>21.32</v>
      </c>
    </row>
    <row r="10397" spans="1:4" x14ac:dyDescent="0.25">
      <c r="A10397">
        <v>39308</v>
      </c>
      <c r="B10397" t="s">
        <v>32380</v>
      </c>
      <c r="C10397" t="s">
        <v>16058</v>
      </c>
      <c r="D10397" s="134">
        <v>5.76</v>
      </c>
    </row>
    <row r="10398" spans="1:4" x14ac:dyDescent="0.25">
      <c r="A10398">
        <v>39309</v>
      </c>
      <c r="B10398" t="s">
        <v>32381</v>
      </c>
      <c r="C10398" t="s">
        <v>16058</v>
      </c>
      <c r="D10398" s="134">
        <v>6.57</v>
      </c>
    </row>
    <row r="10399" spans="1:4" x14ac:dyDescent="0.25">
      <c r="A10399">
        <v>39310</v>
      </c>
      <c r="B10399" t="s">
        <v>32382</v>
      </c>
      <c r="C10399" t="s">
        <v>16058</v>
      </c>
      <c r="D10399" s="134">
        <v>12.27</v>
      </c>
    </row>
    <row r="10400" spans="1:4" x14ac:dyDescent="0.25">
      <c r="A10400">
        <v>39311</v>
      </c>
      <c r="B10400" t="s">
        <v>32383</v>
      </c>
      <c r="C10400" t="s">
        <v>16058</v>
      </c>
      <c r="D10400" s="134">
        <v>17.37</v>
      </c>
    </row>
    <row r="10401" spans="1:4" x14ac:dyDescent="0.25">
      <c r="A10401">
        <v>37429</v>
      </c>
      <c r="B10401" t="s">
        <v>32384</v>
      </c>
      <c r="C10401" t="s">
        <v>16058</v>
      </c>
      <c r="D10401" s="135">
        <v>2665.96</v>
      </c>
    </row>
    <row r="10402" spans="1:4" x14ac:dyDescent="0.25">
      <c r="A10402">
        <v>37426</v>
      </c>
      <c r="B10402" t="s">
        <v>32385</v>
      </c>
      <c r="C10402" t="s">
        <v>16058</v>
      </c>
      <c r="D10402" s="134">
        <v>25.64</v>
      </c>
    </row>
    <row r="10403" spans="1:4" x14ac:dyDescent="0.25">
      <c r="A10403">
        <v>37427</v>
      </c>
      <c r="B10403" t="s">
        <v>32386</v>
      </c>
      <c r="C10403" t="s">
        <v>16058</v>
      </c>
      <c r="D10403" s="134">
        <v>61.17</v>
      </c>
    </row>
    <row r="10404" spans="1:4" x14ac:dyDescent="0.25">
      <c r="A10404">
        <v>37424</v>
      </c>
      <c r="B10404" t="s">
        <v>32387</v>
      </c>
      <c r="C10404" t="s">
        <v>16058</v>
      </c>
      <c r="D10404" s="134">
        <v>11.78</v>
      </c>
    </row>
    <row r="10405" spans="1:4" x14ac:dyDescent="0.25">
      <c r="A10405">
        <v>37428</v>
      </c>
      <c r="B10405" t="s">
        <v>32388</v>
      </c>
      <c r="C10405" t="s">
        <v>16058</v>
      </c>
      <c r="D10405" s="134">
        <v>210.82</v>
      </c>
    </row>
    <row r="10406" spans="1:4" x14ac:dyDescent="0.25">
      <c r="A10406">
        <v>37425</v>
      </c>
      <c r="B10406" t="s">
        <v>32389</v>
      </c>
      <c r="C10406" t="s">
        <v>16058</v>
      </c>
      <c r="D10406" s="134">
        <v>12.7</v>
      </c>
    </row>
    <row r="10407" spans="1:4" x14ac:dyDescent="0.25">
      <c r="A10407">
        <v>11519</v>
      </c>
      <c r="B10407" t="s">
        <v>32390</v>
      </c>
      <c r="C10407" t="s">
        <v>1419</v>
      </c>
      <c r="D10407" s="134">
        <v>49.32</v>
      </c>
    </row>
    <row r="10408" spans="1:4" x14ac:dyDescent="0.25">
      <c r="A10408">
        <v>11520</v>
      </c>
      <c r="B10408" t="s">
        <v>32391</v>
      </c>
      <c r="C10408" t="s">
        <v>1419</v>
      </c>
      <c r="D10408" s="134">
        <v>22.8</v>
      </c>
    </row>
    <row r="10409" spans="1:4" x14ac:dyDescent="0.25">
      <c r="A10409">
        <v>11518</v>
      </c>
      <c r="B10409" t="s">
        <v>32392</v>
      </c>
      <c r="C10409" t="s">
        <v>1419</v>
      </c>
      <c r="D10409" s="134">
        <v>82.9</v>
      </c>
    </row>
    <row r="10410" spans="1:4" x14ac:dyDescent="0.25">
      <c r="A10410">
        <v>38473</v>
      </c>
      <c r="B10410" t="s">
        <v>32393</v>
      </c>
      <c r="C10410" t="s">
        <v>16058</v>
      </c>
      <c r="D10410" s="134">
        <v>103.67</v>
      </c>
    </row>
    <row r="10411" spans="1:4" x14ac:dyDescent="0.25">
      <c r="A10411">
        <v>4244</v>
      </c>
      <c r="B10411" t="s">
        <v>32394</v>
      </c>
      <c r="C10411" t="s">
        <v>1413</v>
      </c>
      <c r="D10411" s="134">
        <v>18.440000000000001</v>
      </c>
    </row>
    <row r="10412" spans="1:4" x14ac:dyDescent="0.25">
      <c r="A10412">
        <v>40977</v>
      </c>
      <c r="B10412" t="s">
        <v>32395</v>
      </c>
      <c r="C10412" t="s">
        <v>3486</v>
      </c>
      <c r="D10412" s="135">
        <v>3262.57</v>
      </c>
    </row>
    <row r="10413" spans="1:4" x14ac:dyDescent="0.25">
      <c r="A10413">
        <v>4115</v>
      </c>
      <c r="B10413" t="s">
        <v>32396</v>
      </c>
      <c r="C10413" t="s">
        <v>1416</v>
      </c>
      <c r="D10413" s="134">
        <v>21.76</v>
      </c>
    </row>
    <row r="10414" spans="1:4" x14ac:dyDescent="0.25">
      <c r="A10414">
        <v>4119</v>
      </c>
      <c r="B10414" t="s">
        <v>32397</v>
      </c>
      <c r="C10414" t="s">
        <v>1416</v>
      </c>
      <c r="D10414" s="134">
        <v>43.96</v>
      </c>
    </row>
    <row r="10415" spans="1:4" x14ac:dyDescent="0.25">
      <c r="A10415">
        <v>2794</v>
      </c>
      <c r="B10415" t="s">
        <v>32398</v>
      </c>
      <c r="C10415" t="s">
        <v>1416</v>
      </c>
      <c r="D10415" s="134">
        <v>116.61</v>
      </c>
    </row>
    <row r="10416" spans="1:4" x14ac:dyDescent="0.25">
      <c r="A10416">
        <v>2788</v>
      </c>
      <c r="B10416" t="s">
        <v>32399</v>
      </c>
      <c r="C10416" t="s">
        <v>1416</v>
      </c>
      <c r="D10416" s="134">
        <v>169.88</v>
      </c>
    </row>
    <row r="10417" spans="1:4" x14ac:dyDescent="0.25">
      <c r="A10417">
        <v>4006</v>
      </c>
      <c r="B10417" t="s">
        <v>32400</v>
      </c>
      <c r="C10417" t="s">
        <v>1414</v>
      </c>
      <c r="D10417" s="135">
        <v>1954.68</v>
      </c>
    </row>
    <row r="10418" spans="1:4" x14ac:dyDescent="0.25">
      <c r="A10418">
        <v>36151</v>
      </c>
      <c r="B10418" t="s">
        <v>32401</v>
      </c>
      <c r="C10418" t="s">
        <v>16058</v>
      </c>
      <c r="D10418" s="134">
        <v>26.9</v>
      </c>
    </row>
    <row r="10419" spans="1:4" x14ac:dyDescent="0.25">
      <c r="A10419">
        <v>37457</v>
      </c>
      <c r="B10419" t="s">
        <v>32402</v>
      </c>
      <c r="C10419" t="s">
        <v>1416</v>
      </c>
      <c r="D10419" s="134">
        <v>3.81</v>
      </c>
    </row>
    <row r="10420" spans="1:4" x14ac:dyDescent="0.25">
      <c r="A10420">
        <v>37456</v>
      </c>
      <c r="B10420" t="s">
        <v>32403</v>
      </c>
      <c r="C10420" t="s">
        <v>1416</v>
      </c>
      <c r="D10420" s="134">
        <v>2.0099999999999998</v>
      </c>
    </row>
    <row r="10421" spans="1:4" x14ac:dyDescent="0.25">
      <c r="A10421">
        <v>37461</v>
      </c>
      <c r="B10421" t="s">
        <v>32404</v>
      </c>
      <c r="C10421" t="s">
        <v>1416</v>
      </c>
      <c r="D10421" s="134">
        <v>14.16</v>
      </c>
    </row>
    <row r="10422" spans="1:4" x14ac:dyDescent="0.25">
      <c r="A10422">
        <v>37460</v>
      </c>
      <c r="B10422" t="s">
        <v>32405</v>
      </c>
      <c r="C10422" t="s">
        <v>1416</v>
      </c>
      <c r="D10422" s="134">
        <v>19.34</v>
      </c>
    </row>
    <row r="10423" spans="1:4" x14ac:dyDescent="0.25">
      <c r="A10423">
        <v>37458</v>
      </c>
      <c r="B10423" t="s">
        <v>32406</v>
      </c>
      <c r="C10423" t="s">
        <v>1416</v>
      </c>
      <c r="D10423" s="134">
        <v>5.67</v>
      </c>
    </row>
    <row r="10424" spans="1:4" x14ac:dyDescent="0.25">
      <c r="A10424">
        <v>37454</v>
      </c>
      <c r="B10424" t="s">
        <v>32407</v>
      </c>
      <c r="C10424" t="s">
        <v>1416</v>
      </c>
      <c r="D10424" s="134">
        <v>1.49</v>
      </c>
    </row>
    <row r="10425" spans="1:4" x14ac:dyDescent="0.25">
      <c r="A10425">
        <v>37455</v>
      </c>
      <c r="B10425" t="s">
        <v>32408</v>
      </c>
      <c r="C10425" t="s">
        <v>1416</v>
      </c>
      <c r="D10425" s="134">
        <v>2.5</v>
      </c>
    </row>
    <row r="10426" spans="1:4" x14ac:dyDescent="0.25">
      <c r="A10426">
        <v>37459</v>
      </c>
      <c r="B10426" t="s">
        <v>32409</v>
      </c>
      <c r="C10426" t="s">
        <v>1416</v>
      </c>
      <c r="D10426" s="134">
        <v>7.96</v>
      </c>
    </row>
    <row r="10427" spans="1:4" x14ac:dyDescent="0.25">
      <c r="A10427">
        <v>21029</v>
      </c>
      <c r="B10427" t="s">
        <v>32410</v>
      </c>
      <c r="C10427" t="s">
        <v>16058</v>
      </c>
      <c r="D10427" s="134">
        <v>380</v>
      </c>
    </row>
    <row r="10428" spans="1:4" x14ac:dyDescent="0.25">
      <c r="A10428">
        <v>21030</v>
      </c>
      <c r="B10428" t="s">
        <v>32411</v>
      </c>
      <c r="C10428" t="s">
        <v>16058</v>
      </c>
      <c r="D10428" s="134">
        <v>468.41</v>
      </c>
    </row>
    <row r="10429" spans="1:4" x14ac:dyDescent="0.25">
      <c r="A10429">
        <v>21031</v>
      </c>
      <c r="B10429" t="s">
        <v>32412</v>
      </c>
      <c r="C10429" t="s">
        <v>16058</v>
      </c>
      <c r="D10429" s="134">
        <v>583.16</v>
      </c>
    </row>
    <row r="10430" spans="1:4" x14ac:dyDescent="0.25">
      <c r="A10430">
        <v>21032</v>
      </c>
      <c r="B10430" t="s">
        <v>32413</v>
      </c>
      <c r="C10430" t="s">
        <v>16058</v>
      </c>
      <c r="D10430" s="134">
        <v>622.66999999999996</v>
      </c>
    </row>
    <row r="10431" spans="1:4" x14ac:dyDescent="0.25">
      <c r="A10431">
        <v>37527</v>
      </c>
      <c r="B10431" t="s">
        <v>32414</v>
      </c>
      <c r="C10431" t="s">
        <v>16058</v>
      </c>
      <c r="D10431" s="134">
        <v>562.47</v>
      </c>
    </row>
    <row r="10432" spans="1:4" x14ac:dyDescent="0.25">
      <c r="A10432">
        <v>37528</v>
      </c>
      <c r="B10432" t="s">
        <v>32415</v>
      </c>
      <c r="C10432" t="s">
        <v>16058</v>
      </c>
      <c r="D10432" s="134">
        <v>670.64</v>
      </c>
    </row>
    <row r="10433" spans="1:4" x14ac:dyDescent="0.25">
      <c r="A10433">
        <v>37529</v>
      </c>
      <c r="B10433" t="s">
        <v>32416</v>
      </c>
      <c r="C10433" t="s">
        <v>16058</v>
      </c>
      <c r="D10433" s="134">
        <v>677.22</v>
      </c>
    </row>
    <row r="10434" spans="1:4" x14ac:dyDescent="0.25">
      <c r="A10434">
        <v>37530</v>
      </c>
      <c r="B10434" t="s">
        <v>32417</v>
      </c>
      <c r="C10434" t="s">
        <v>16058</v>
      </c>
      <c r="D10434" s="134">
        <v>884.15</v>
      </c>
    </row>
    <row r="10435" spans="1:4" x14ac:dyDescent="0.25">
      <c r="A10435">
        <v>21034</v>
      </c>
      <c r="B10435" t="s">
        <v>32418</v>
      </c>
      <c r="C10435" t="s">
        <v>16058</v>
      </c>
      <c r="D10435" s="134">
        <v>754.35</v>
      </c>
    </row>
    <row r="10436" spans="1:4" x14ac:dyDescent="0.25">
      <c r="A10436">
        <v>37531</v>
      </c>
      <c r="B10436" t="s">
        <v>32419</v>
      </c>
      <c r="C10436" t="s">
        <v>16058</v>
      </c>
      <c r="D10436" s="134">
        <v>950</v>
      </c>
    </row>
    <row r="10437" spans="1:4" x14ac:dyDescent="0.25">
      <c r="A10437">
        <v>21036</v>
      </c>
      <c r="B10437" t="s">
        <v>32420</v>
      </c>
      <c r="C10437" t="s">
        <v>16058</v>
      </c>
      <c r="D10437" s="135">
        <v>1155.04</v>
      </c>
    </row>
    <row r="10438" spans="1:4" x14ac:dyDescent="0.25">
      <c r="A10438">
        <v>21037</v>
      </c>
      <c r="B10438" t="s">
        <v>32421</v>
      </c>
      <c r="C10438" t="s">
        <v>16058</v>
      </c>
      <c r="D10438" s="135">
        <v>1316.83</v>
      </c>
    </row>
    <row r="10439" spans="1:4" x14ac:dyDescent="0.25">
      <c r="A10439">
        <v>20185</v>
      </c>
      <c r="B10439" t="s">
        <v>32422</v>
      </c>
      <c r="C10439" t="s">
        <v>1416</v>
      </c>
      <c r="D10439" s="134">
        <v>23.03</v>
      </c>
    </row>
    <row r="10440" spans="1:4" x14ac:dyDescent="0.25">
      <c r="A10440">
        <v>20260</v>
      </c>
      <c r="B10440" t="s">
        <v>32423</v>
      </c>
      <c r="C10440" t="s">
        <v>16058</v>
      </c>
      <c r="D10440" s="134">
        <v>18.52</v>
      </c>
    </row>
    <row r="10441" spans="1:4" x14ac:dyDescent="0.25">
      <c r="A10441">
        <v>37523</v>
      </c>
      <c r="B10441" t="s">
        <v>32424</v>
      </c>
      <c r="C10441" t="s">
        <v>16058</v>
      </c>
      <c r="D10441" s="135">
        <v>579269.27</v>
      </c>
    </row>
    <row r="10442" spans="1:4" x14ac:dyDescent="0.25">
      <c r="A10442">
        <v>37515</v>
      </c>
      <c r="B10442" t="s">
        <v>32425</v>
      </c>
      <c r="C10442" t="s">
        <v>16058</v>
      </c>
      <c r="D10442" s="135">
        <v>515000</v>
      </c>
    </row>
    <row r="10443" spans="1:4" x14ac:dyDescent="0.25">
      <c r="A10443">
        <v>12899</v>
      </c>
      <c r="B10443" t="s">
        <v>32426</v>
      </c>
      <c r="C10443" t="s">
        <v>16058</v>
      </c>
      <c r="D10443" s="134">
        <v>114.55</v>
      </c>
    </row>
    <row r="10444" spans="1:4" x14ac:dyDescent="0.25">
      <c r="A10444">
        <v>12898</v>
      </c>
      <c r="B10444" t="s">
        <v>32427</v>
      </c>
      <c r="C10444" t="s">
        <v>16058</v>
      </c>
      <c r="D10444" s="134">
        <v>181.71</v>
      </c>
    </row>
    <row r="10445" spans="1:4" x14ac:dyDescent="0.25">
      <c r="A10445">
        <v>39699</v>
      </c>
      <c r="B10445" t="s">
        <v>32428</v>
      </c>
      <c r="C10445" t="s">
        <v>1415</v>
      </c>
      <c r="D10445" s="134">
        <v>16.23</v>
      </c>
    </row>
    <row r="10446" spans="1:4" x14ac:dyDescent="0.25">
      <c r="A10446">
        <v>42528</v>
      </c>
      <c r="B10446" t="s">
        <v>32429</v>
      </c>
      <c r="C10446" t="s">
        <v>1415</v>
      </c>
      <c r="D10446" s="134">
        <v>9.74</v>
      </c>
    </row>
    <row r="10447" spans="1:4" x14ac:dyDescent="0.25">
      <c r="A10447">
        <v>39696</v>
      </c>
      <c r="B10447" t="s">
        <v>32430</v>
      </c>
      <c r="C10447" t="s">
        <v>1415</v>
      </c>
      <c r="D10447" s="134">
        <v>6.85</v>
      </c>
    </row>
    <row r="10448" spans="1:4" x14ac:dyDescent="0.25">
      <c r="A10448">
        <v>39700</v>
      </c>
      <c r="B10448" t="s">
        <v>32431</v>
      </c>
      <c r="C10448" t="s">
        <v>1415</v>
      </c>
      <c r="D10448" s="134">
        <v>23.68</v>
      </c>
    </row>
    <row r="10449" spans="1:4" x14ac:dyDescent="0.25">
      <c r="A10449">
        <v>11621</v>
      </c>
      <c r="B10449" t="s">
        <v>32432</v>
      </c>
      <c r="C10449" t="s">
        <v>1415</v>
      </c>
      <c r="D10449" s="134">
        <v>47.12</v>
      </c>
    </row>
    <row r="10450" spans="1:4" x14ac:dyDescent="0.25">
      <c r="A10450">
        <v>4014</v>
      </c>
      <c r="B10450" t="s">
        <v>32433</v>
      </c>
      <c r="C10450" t="s">
        <v>1415</v>
      </c>
      <c r="D10450" s="134">
        <v>48.76</v>
      </c>
    </row>
    <row r="10451" spans="1:4" x14ac:dyDescent="0.25">
      <c r="A10451">
        <v>4015</v>
      </c>
      <c r="B10451" t="s">
        <v>32434</v>
      </c>
      <c r="C10451" t="s">
        <v>1415</v>
      </c>
      <c r="D10451" s="134">
        <v>59.87</v>
      </c>
    </row>
    <row r="10452" spans="1:4" x14ac:dyDescent="0.25">
      <c r="A10452">
        <v>4017</v>
      </c>
      <c r="B10452" t="s">
        <v>32435</v>
      </c>
      <c r="C10452" t="s">
        <v>1415</v>
      </c>
      <c r="D10452" s="134">
        <v>87.12</v>
      </c>
    </row>
    <row r="10453" spans="1:4" x14ac:dyDescent="0.25">
      <c r="A10453">
        <v>4016</v>
      </c>
      <c r="B10453" t="s">
        <v>32436</v>
      </c>
      <c r="C10453" t="s">
        <v>1415</v>
      </c>
      <c r="D10453" s="134">
        <v>34.409999999999997</v>
      </c>
    </row>
    <row r="10454" spans="1:4" x14ac:dyDescent="0.25">
      <c r="A10454">
        <v>38544</v>
      </c>
      <c r="B10454" t="s">
        <v>32437</v>
      </c>
      <c r="C10454" t="s">
        <v>1415</v>
      </c>
      <c r="D10454" s="134">
        <v>8.83</v>
      </c>
    </row>
    <row r="10455" spans="1:4" x14ac:dyDescent="0.25">
      <c r="A10455">
        <v>38545</v>
      </c>
      <c r="B10455" t="s">
        <v>32438</v>
      </c>
      <c r="C10455" t="s">
        <v>1415</v>
      </c>
      <c r="D10455" s="134">
        <v>5.67</v>
      </c>
    </row>
    <row r="10456" spans="1:4" x14ac:dyDescent="0.25">
      <c r="A10456">
        <v>42527</v>
      </c>
      <c r="B10456" t="s">
        <v>32439</v>
      </c>
      <c r="C10456" t="s">
        <v>1415</v>
      </c>
      <c r="D10456" s="134">
        <v>25.74</v>
      </c>
    </row>
    <row r="10457" spans="1:4" x14ac:dyDescent="0.25">
      <c r="A10457">
        <v>39323</v>
      </c>
      <c r="B10457" t="s">
        <v>32440</v>
      </c>
      <c r="C10457" t="s">
        <v>1415</v>
      </c>
      <c r="D10457" s="134">
        <v>21.64</v>
      </c>
    </row>
    <row r="10458" spans="1:4" x14ac:dyDescent="0.25">
      <c r="A10458">
        <v>626</v>
      </c>
      <c r="B10458" t="s">
        <v>32441</v>
      </c>
      <c r="C10458" t="s">
        <v>1417</v>
      </c>
      <c r="D10458" s="134">
        <v>17.47</v>
      </c>
    </row>
    <row r="10459" spans="1:4" x14ac:dyDescent="0.25">
      <c r="A10459">
        <v>44504</v>
      </c>
      <c r="B10459" t="s">
        <v>32442</v>
      </c>
      <c r="C10459" t="s">
        <v>1415</v>
      </c>
      <c r="D10459" s="134">
        <v>13.45</v>
      </c>
    </row>
    <row r="10460" spans="1:4" x14ac:dyDescent="0.25">
      <c r="A10460">
        <v>44505</v>
      </c>
      <c r="B10460" t="s">
        <v>32443</v>
      </c>
      <c r="C10460" t="s">
        <v>1415</v>
      </c>
      <c r="D10460" s="134">
        <v>20.3</v>
      </c>
    </row>
    <row r="10461" spans="1:4" x14ac:dyDescent="0.25">
      <c r="A10461">
        <v>44506</v>
      </c>
      <c r="B10461" t="s">
        <v>32444</v>
      </c>
      <c r="C10461" t="s">
        <v>1415</v>
      </c>
      <c r="D10461" s="134">
        <v>21.55</v>
      </c>
    </row>
    <row r="10462" spans="1:4" x14ac:dyDescent="0.25">
      <c r="A10462">
        <v>44507</v>
      </c>
      <c r="B10462" t="s">
        <v>32445</v>
      </c>
      <c r="C10462" t="s">
        <v>1415</v>
      </c>
      <c r="D10462" s="134">
        <v>26.94</v>
      </c>
    </row>
    <row r="10463" spans="1:4" x14ac:dyDescent="0.25">
      <c r="A10463">
        <v>44508</v>
      </c>
      <c r="B10463" t="s">
        <v>32446</v>
      </c>
      <c r="C10463" t="s">
        <v>1415</v>
      </c>
      <c r="D10463" s="134">
        <v>40.39</v>
      </c>
    </row>
    <row r="10464" spans="1:4" x14ac:dyDescent="0.25">
      <c r="A10464">
        <v>44509</v>
      </c>
      <c r="B10464" t="s">
        <v>32447</v>
      </c>
      <c r="C10464" t="s">
        <v>1415</v>
      </c>
      <c r="D10464" s="134">
        <v>54.11</v>
      </c>
    </row>
    <row r="10465" spans="1:4" x14ac:dyDescent="0.25">
      <c r="A10465">
        <v>44510</v>
      </c>
      <c r="B10465" t="s">
        <v>32448</v>
      </c>
      <c r="C10465" t="s">
        <v>1415</v>
      </c>
      <c r="D10465" s="134">
        <v>67.19</v>
      </c>
    </row>
    <row r="10466" spans="1:4" x14ac:dyDescent="0.25">
      <c r="A10466">
        <v>44512</v>
      </c>
      <c r="B10466" t="s">
        <v>32449</v>
      </c>
      <c r="C10466" t="s">
        <v>1415</v>
      </c>
      <c r="D10466" s="134">
        <v>14.99</v>
      </c>
    </row>
    <row r="10467" spans="1:4" x14ac:dyDescent="0.25">
      <c r="A10467">
        <v>44513</v>
      </c>
      <c r="B10467" t="s">
        <v>32450</v>
      </c>
      <c r="C10467" t="s">
        <v>1415</v>
      </c>
      <c r="D10467" s="134">
        <v>21.17</v>
      </c>
    </row>
    <row r="10468" spans="1:4" x14ac:dyDescent="0.25">
      <c r="A10468">
        <v>44514</v>
      </c>
      <c r="B10468" t="s">
        <v>32451</v>
      </c>
      <c r="C10468" t="s">
        <v>1415</v>
      </c>
      <c r="D10468" s="134">
        <v>23.99</v>
      </c>
    </row>
    <row r="10469" spans="1:4" x14ac:dyDescent="0.25">
      <c r="A10469">
        <v>44515</v>
      </c>
      <c r="B10469" t="s">
        <v>32452</v>
      </c>
      <c r="C10469" t="s">
        <v>1415</v>
      </c>
      <c r="D10469" s="134">
        <v>29.47</v>
      </c>
    </row>
    <row r="10470" spans="1:4" x14ac:dyDescent="0.25">
      <c r="A10470">
        <v>44511</v>
      </c>
      <c r="B10470" t="s">
        <v>32453</v>
      </c>
      <c r="C10470" t="s">
        <v>1415</v>
      </c>
      <c r="D10470" s="134">
        <v>43.62</v>
      </c>
    </row>
    <row r="10471" spans="1:4" x14ac:dyDescent="0.25">
      <c r="A10471">
        <v>44516</v>
      </c>
      <c r="B10471" t="s">
        <v>32454</v>
      </c>
      <c r="C10471" t="s">
        <v>1415</v>
      </c>
      <c r="D10471" s="134">
        <v>58.95</v>
      </c>
    </row>
    <row r="10472" spans="1:4" x14ac:dyDescent="0.25">
      <c r="A10472">
        <v>44517</v>
      </c>
      <c r="B10472" t="s">
        <v>32455</v>
      </c>
      <c r="C10472" t="s">
        <v>1415</v>
      </c>
      <c r="D10472" s="134">
        <v>73.52</v>
      </c>
    </row>
    <row r="10473" spans="1:4" x14ac:dyDescent="0.25">
      <c r="A10473">
        <v>11479</v>
      </c>
      <c r="B10473" t="s">
        <v>32456</v>
      </c>
      <c r="C10473" t="s">
        <v>16058</v>
      </c>
      <c r="D10473" s="134">
        <v>34.630000000000003</v>
      </c>
    </row>
    <row r="10474" spans="1:4" x14ac:dyDescent="0.25">
      <c r="A10474">
        <v>11481</v>
      </c>
      <c r="B10474" t="s">
        <v>32457</v>
      </c>
      <c r="C10474" t="s">
        <v>16058</v>
      </c>
      <c r="D10474" s="134">
        <v>31.33</v>
      </c>
    </row>
    <row r="10475" spans="1:4" x14ac:dyDescent="0.25">
      <c r="A10475">
        <v>43609</v>
      </c>
      <c r="B10475" t="s">
        <v>32458</v>
      </c>
      <c r="C10475" t="s">
        <v>16058</v>
      </c>
      <c r="D10475" s="134">
        <v>31.33</v>
      </c>
    </row>
    <row r="10476" spans="1:4" x14ac:dyDescent="0.25">
      <c r="A10476">
        <v>11478</v>
      </c>
      <c r="B10476" t="s">
        <v>32459</v>
      </c>
      <c r="C10476" t="s">
        <v>16058</v>
      </c>
      <c r="D10476" s="134">
        <v>59.42</v>
      </c>
    </row>
    <row r="10477" spans="1:4" x14ac:dyDescent="0.25">
      <c r="A10477">
        <v>43608</v>
      </c>
      <c r="B10477" t="s">
        <v>32460</v>
      </c>
      <c r="C10477" t="s">
        <v>16058</v>
      </c>
      <c r="D10477" s="134">
        <v>45.34</v>
      </c>
    </row>
    <row r="10478" spans="1:4" x14ac:dyDescent="0.25">
      <c r="A10478">
        <v>11476</v>
      </c>
      <c r="B10478" t="s">
        <v>32461</v>
      </c>
      <c r="C10478" t="s">
        <v>16058</v>
      </c>
      <c r="D10478" s="134">
        <v>45.34</v>
      </c>
    </row>
    <row r="10479" spans="1:4" x14ac:dyDescent="0.25">
      <c r="A10479">
        <v>40637</v>
      </c>
      <c r="B10479" t="s">
        <v>32462</v>
      </c>
      <c r="C10479" t="s">
        <v>16058</v>
      </c>
      <c r="D10479" s="135">
        <v>793072.01</v>
      </c>
    </row>
    <row r="10480" spans="1:4" x14ac:dyDescent="0.25">
      <c r="A10480">
        <v>13836</v>
      </c>
      <c r="B10480" t="s">
        <v>32463</v>
      </c>
      <c r="C10480" t="s">
        <v>16058</v>
      </c>
      <c r="D10480" s="135">
        <v>67315.72</v>
      </c>
    </row>
    <row r="10481" spans="1:4" x14ac:dyDescent="0.25">
      <c r="A10481">
        <v>14534</v>
      </c>
      <c r="B10481" t="s">
        <v>32464</v>
      </c>
      <c r="C10481" t="s">
        <v>16058</v>
      </c>
      <c r="D10481" s="135">
        <v>28180.14</v>
      </c>
    </row>
    <row r="10482" spans="1:4" x14ac:dyDescent="0.25">
      <c r="A10482">
        <v>14619</v>
      </c>
      <c r="B10482" t="s">
        <v>32465</v>
      </c>
      <c r="C10482" t="s">
        <v>16058</v>
      </c>
      <c r="D10482" s="135">
        <v>14372.23</v>
      </c>
    </row>
    <row r="10483" spans="1:4" x14ac:dyDescent="0.25">
      <c r="A10483">
        <v>14535</v>
      </c>
      <c r="B10483" t="s">
        <v>32466</v>
      </c>
      <c r="C10483" t="s">
        <v>16058</v>
      </c>
      <c r="D10483" s="135">
        <v>279690.59000000003</v>
      </c>
    </row>
    <row r="10484" spans="1:4" x14ac:dyDescent="0.25">
      <c r="A10484">
        <v>39813</v>
      </c>
      <c r="B10484" t="s">
        <v>32467</v>
      </c>
      <c r="C10484" t="s">
        <v>16058</v>
      </c>
      <c r="D10484" s="135">
        <v>37667.29</v>
      </c>
    </row>
    <row r="10485" spans="1:4" x14ac:dyDescent="0.25">
      <c r="A10485">
        <v>40403</v>
      </c>
      <c r="B10485" t="s">
        <v>32468</v>
      </c>
      <c r="C10485" t="s">
        <v>16058</v>
      </c>
      <c r="D10485" s="134">
        <v>557.16999999999996</v>
      </c>
    </row>
    <row r="10486" spans="1:4" x14ac:dyDescent="0.25">
      <c r="A10486">
        <v>12868</v>
      </c>
      <c r="B10486" t="s">
        <v>32469</v>
      </c>
      <c r="C10486" t="s">
        <v>1413</v>
      </c>
      <c r="D10486" s="134">
        <v>20.61</v>
      </c>
    </row>
    <row r="10487" spans="1:4" x14ac:dyDescent="0.25">
      <c r="A10487">
        <v>40916</v>
      </c>
      <c r="B10487" t="s">
        <v>32470</v>
      </c>
      <c r="C10487" t="s">
        <v>3486</v>
      </c>
      <c r="D10487" s="135">
        <v>3644.41</v>
      </c>
    </row>
    <row r="10488" spans="1:4" x14ac:dyDescent="0.25">
      <c r="A10488">
        <v>4755</v>
      </c>
      <c r="B10488" t="s">
        <v>32471</v>
      </c>
      <c r="C10488" t="s">
        <v>1413</v>
      </c>
      <c r="D10488" s="134">
        <v>21.8</v>
      </c>
    </row>
    <row r="10489" spans="1:4" x14ac:dyDescent="0.25">
      <c r="A10489">
        <v>41067</v>
      </c>
      <c r="B10489" t="s">
        <v>32472</v>
      </c>
      <c r="C10489" t="s">
        <v>3486</v>
      </c>
      <c r="D10489" s="135">
        <v>3857.42</v>
      </c>
    </row>
    <row r="10490" spans="1:4" x14ac:dyDescent="0.25">
      <c r="A10490">
        <v>38463</v>
      </c>
      <c r="B10490" t="s">
        <v>32473</v>
      </c>
      <c r="C10490" t="s">
        <v>16058</v>
      </c>
      <c r="D10490" s="134">
        <v>25.18</v>
      </c>
    </row>
    <row r="10491" spans="1:4" x14ac:dyDescent="0.25">
      <c r="A10491">
        <v>40703</v>
      </c>
      <c r="B10491" t="s">
        <v>32474</v>
      </c>
      <c r="C10491" t="s">
        <v>16058</v>
      </c>
      <c r="D10491" s="135">
        <v>9263.35</v>
      </c>
    </row>
    <row r="10492" spans="1:4" x14ac:dyDescent="0.25">
      <c r="A10492">
        <v>14531</v>
      </c>
      <c r="B10492" t="s">
        <v>32475</v>
      </c>
      <c r="C10492" t="s">
        <v>16058</v>
      </c>
      <c r="D10492" s="135">
        <v>17270.37</v>
      </c>
    </row>
    <row r="10493" spans="1:4" x14ac:dyDescent="0.25">
      <c r="A10493">
        <v>36533</v>
      </c>
      <c r="B10493" t="s">
        <v>32476</v>
      </c>
      <c r="C10493" t="s">
        <v>16058</v>
      </c>
      <c r="D10493" s="135">
        <v>19873.78</v>
      </c>
    </row>
    <row r="10494" spans="1:4" x14ac:dyDescent="0.25">
      <c r="A10494">
        <v>11616</v>
      </c>
      <c r="B10494" t="s">
        <v>32477</v>
      </c>
      <c r="C10494" t="s">
        <v>16058</v>
      </c>
      <c r="D10494" s="135">
        <v>18770.490000000002</v>
      </c>
    </row>
    <row r="10495" spans="1:4" x14ac:dyDescent="0.25">
      <c r="A10495">
        <v>41898</v>
      </c>
      <c r="B10495" t="s">
        <v>32478</v>
      </c>
      <c r="C10495" t="s">
        <v>16058</v>
      </c>
      <c r="D10495" s="135">
        <v>21119.360000000001</v>
      </c>
    </row>
    <row r="10496" spans="1:4" x14ac:dyDescent="0.25">
      <c r="A10496">
        <v>13447</v>
      </c>
      <c r="B10496" t="s">
        <v>32479</v>
      </c>
      <c r="C10496" t="s">
        <v>16058</v>
      </c>
      <c r="D10496" s="135">
        <v>38861.07</v>
      </c>
    </row>
    <row r="10497" spans="1:4" x14ac:dyDescent="0.25">
      <c r="A10497">
        <v>14529</v>
      </c>
      <c r="B10497" t="s">
        <v>32480</v>
      </c>
      <c r="C10497" t="s">
        <v>16058</v>
      </c>
      <c r="D10497" s="135">
        <v>21734.01</v>
      </c>
    </row>
    <row r="10498" spans="1:4" x14ac:dyDescent="0.25">
      <c r="A10498">
        <v>10747</v>
      </c>
      <c r="B10498" t="s">
        <v>32481</v>
      </c>
      <c r="C10498" t="s">
        <v>16058</v>
      </c>
      <c r="D10498" s="135">
        <v>21324.39</v>
      </c>
    </row>
    <row r="10499" spans="1:4" x14ac:dyDescent="0.25">
      <c r="A10499">
        <v>36141</v>
      </c>
      <c r="B10499" t="s">
        <v>32482</v>
      </c>
      <c r="C10499" t="s">
        <v>16058</v>
      </c>
      <c r="D10499" s="134">
        <v>36.31</v>
      </c>
    </row>
    <row r="10500" spans="1:4" x14ac:dyDescent="0.25">
      <c r="A10500">
        <v>43651</v>
      </c>
      <c r="B10500" t="s">
        <v>32483</v>
      </c>
      <c r="C10500" t="s">
        <v>1417</v>
      </c>
      <c r="D10500" s="134">
        <v>6.94</v>
      </c>
    </row>
    <row r="10501" spans="1:4" x14ac:dyDescent="0.25">
      <c r="A10501">
        <v>43626</v>
      </c>
      <c r="B10501" t="s">
        <v>32484</v>
      </c>
      <c r="C10501" t="s">
        <v>1417</v>
      </c>
      <c r="D10501" s="134">
        <v>3.86</v>
      </c>
    </row>
    <row r="10502" spans="1:4" x14ac:dyDescent="0.25">
      <c r="A10502">
        <v>39434</v>
      </c>
      <c r="B10502" t="s">
        <v>32485</v>
      </c>
      <c r="C10502" t="s">
        <v>1417</v>
      </c>
      <c r="D10502" s="134">
        <v>3.64</v>
      </c>
    </row>
    <row r="10503" spans="1:4" x14ac:dyDescent="0.25">
      <c r="A10503">
        <v>39433</v>
      </c>
      <c r="B10503" t="s">
        <v>32486</v>
      </c>
      <c r="C10503" t="s">
        <v>1417</v>
      </c>
      <c r="D10503" s="134">
        <v>2.89</v>
      </c>
    </row>
    <row r="10504" spans="1:4" x14ac:dyDescent="0.25">
      <c r="A10504">
        <v>4049</v>
      </c>
      <c r="B10504" t="s">
        <v>32487</v>
      </c>
      <c r="C10504" t="s">
        <v>1418</v>
      </c>
      <c r="D10504" s="134">
        <v>77.47</v>
      </c>
    </row>
    <row r="10505" spans="1:4" x14ac:dyDescent="0.25">
      <c r="A10505">
        <v>38120</v>
      </c>
      <c r="B10505" t="s">
        <v>32488</v>
      </c>
      <c r="C10505" t="s">
        <v>1417</v>
      </c>
      <c r="D10505" s="134">
        <v>124.32</v>
      </c>
    </row>
    <row r="10506" spans="1:4" x14ac:dyDescent="0.25">
      <c r="A10506">
        <v>43652</v>
      </c>
      <c r="B10506" t="s">
        <v>32489</v>
      </c>
      <c r="C10506" t="s">
        <v>1417</v>
      </c>
      <c r="D10506" s="134">
        <v>15.55</v>
      </c>
    </row>
    <row r="10507" spans="1:4" x14ac:dyDescent="0.25">
      <c r="A10507">
        <v>10498</v>
      </c>
      <c r="B10507" t="s">
        <v>32490</v>
      </c>
      <c r="C10507" t="s">
        <v>1417</v>
      </c>
      <c r="D10507" s="134">
        <v>7.79</v>
      </c>
    </row>
    <row r="10508" spans="1:4" x14ac:dyDescent="0.25">
      <c r="A10508">
        <v>4823</v>
      </c>
      <c r="B10508" t="s">
        <v>32491</v>
      </c>
      <c r="C10508" t="s">
        <v>1417</v>
      </c>
      <c r="D10508" s="134">
        <v>39.270000000000003</v>
      </c>
    </row>
    <row r="10509" spans="1:4" x14ac:dyDescent="0.25">
      <c r="A10509">
        <v>38877</v>
      </c>
      <c r="B10509" t="s">
        <v>32492</v>
      </c>
      <c r="C10509" t="s">
        <v>1417</v>
      </c>
      <c r="D10509" s="134">
        <v>6.8</v>
      </c>
    </row>
    <row r="10510" spans="1:4" x14ac:dyDescent="0.25">
      <c r="A10510">
        <v>34546</v>
      </c>
      <c r="B10510" t="s">
        <v>32493</v>
      </c>
      <c r="C10510" t="s">
        <v>1417</v>
      </c>
      <c r="D10510" s="134">
        <v>6.99</v>
      </c>
    </row>
    <row r="10511" spans="1:4" x14ac:dyDescent="0.25">
      <c r="A10511">
        <v>41387</v>
      </c>
      <c r="B10511" t="s">
        <v>32494</v>
      </c>
      <c r="C10511" t="s">
        <v>1416</v>
      </c>
      <c r="D10511" s="134">
        <v>54.2</v>
      </c>
    </row>
    <row r="10512" spans="1:4" x14ac:dyDescent="0.25">
      <c r="A10512">
        <v>41388</v>
      </c>
      <c r="B10512" t="s">
        <v>32495</v>
      </c>
      <c r="C10512" t="s">
        <v>1416</v>
      </c>
      <c r="D10512" s="134">
        <v>65.03</v>
      </c>
    </row>
    <row r="10513" spans="1:4" x14ac:dyDescent="0.25">
      <c r="A10513">
        <v>41380</v>
      </c>
      <c r="B10513" t="s">
        <v>32496</v>
      </c>
      <c r="C10513" t="s">
        <v>16058</v>
      </c>
      <c r="D10513" s="134">
        <v>432.68</v>
      </c>
    </row>
    <row r="10514" spans="1:4" x14ac:dyDescent="0.25">
      <c r="A10514">
        <v>41381</v>
      </c>
      <c r="B10514" t="s">
        <v>32497</v>
      </c>
      <c r="C10514" t="s">
        <v>16058</v>
      </c>
      <c r="D10514" s="134">
        <v>453.28</v>
      </c>
    </row>
    <row r="10515" spans="1:4" x14ac:dyDescent="0.25">
      <c r="A10515">
        <v>41382</v>
      </c>
      <c r="B10515" t="s">
        <v>32498</v>
      </c>
      <c r="C10515" t="s">
        <v>16058</v>
      </c>
      <c r="D10515" s="134">
        <v>438.75</v>
      </c>
    </row>
    <row r="10516" spans="1:4" x14ac:dyDescent="0.25">
      <c r="A10516">
        <v>41383</v>
      </c>
      <c r="B10516" t="s">
        <v>32499</v>
      </c>
      <c r="C10516" t="s">
        <v>16058</v>
      </c>
      <c r="D10516" s="134">
        <v>595.52</v>
      </c>
    </row>
    <row r="10517" spans="1:4" x14ac:dyDescent="0.25">
      <c r="A10517">
        <v>41385</v>
      </c>
      <c r="B10517" t="s">
        <v>32500</v>
      </c>
      <c r="C10517" t="s">
        <v>16058</v>
      </c>
      <c r="D10517" s="134">
        <v>741.04</v>
      </c>
    </row>
    <row r="10518" spans="1:4" x14ac:dyDescent="0.25">
      <c r="A10518">
        <v>11079</v>
      </c>
      <c r="B10518" t="s">
        <v>32501</v>
      </c>
      <c r="C10518" t="s">
        <v>1414</v>
      </c>
      <c r="D10518" s="135">
        <v>2482.37</v>
      </c>
    </row>
    <row r="10519" spans="1:4" x14ac:dyDescent="0.25">
      <c r="A10519">
        <v>11082</v>
      </c>
      <c r="B10519" t="s">
        <v>32502</v>
      </c>
      <c r="C10519" t="s">
        <v>1414</v>
      </c>
      <c r="D10519" s="135">
        <v>2482.37</v>
      </c>
    </row>
    <row r="10520" spans="1:4" x14ac:dyDescent="0.25">
      <c r="A10520">
        <v>4058</v>
      </c>
      <c r="B10520" t="s">
        <v>32503</v>
      </c>
      <c r="C10520" t="s">
        <v>1413</v>
      </c>
      <c r="D10520" s="134">
        <v>30.16</v>
      </c>
    </row>
    <row r="10521" spans="1:4" x14ac:dyDescent="0.25">
      <c r="A10521">
        <v>40974</v>
      </c>
      <c r="B10521" t="s">
        <v>32504</v>
      </c>
      <c r="C10521" t="s">
        <v>3486</v>
      </c>
      <c r="D10521" s="135">
        <v>5332.71</v>
      </c>
    </row>
    <row r="10522" spans="1:4" x14ac:dyDescent="0.25">
      <c r="A10522">
        <v>34794</v>
      </c>
      <c r="B10522" t="s">
        <v>32505</v>
      </c>
      <c r="C10522" t="s">
        <v>1413</v>
      </c>
      <c r="D10522" s="134">
        <v>22.24</v>
      </c>
    </row>
    <row r="10523" spans="1:4" x14ac:dyDescent="0.25">
      <c r="A10523">
        <v>40925</v>
      </c>
      <c r="B10523" t="s">
        <v>32506</v>
      </c>
      <c r="C10523" t="s">
        <v>3486</v>
      </c>
      <c r="D10523" s="135">
        <v>3932.66</v>
      </c>
    </row>
    <row r="10524" spans="1:4" x14ac:dyDescent="0.25">
      <c r="A10524">
        <v>13741</v>
      </c>
      <c r="B10524" t="s">
        <v>32507</v>
      </c>
      <c r="C10524" t="s">
        <v>16058</v>
      </c>
      <c r="D10524" s="135">
        <v>3019.16</v>
      </c>
    </row>
    <row r="10525" spans="1:4" x14ac:dyDescent="0.25">
      <c r="A10525">
        <v>3288</v>
      </c>
      <c r="B10525" t="s">
        <v>32508</v>
      </c>
      <c r="C10525" t="s">
        <v>1416</v>
      </c>
      <c r="D10525" s="134">
        <v>7.5</v>
      </c>
    </row>
    <row r="10526" spans="1:4" x14ac:dyDescent="0.25">
      <c r="A10526">
        <v>13587</v>
      </c>
      <c r="B10526" t="s">
        <v>32509</v>
      </c>
      <c r="C10526" t="s">
        <v>1416</v>
      </c>
      <c r="D10526" s="134">
        <v>4.53</v>
      </c>
    </row>
    <row r="10527" spans="1:4" x14ac:dyDescent="0.25">
      <c r="A10527">
        <v>38598</v>
      </c>
      <c r="B10527" t="s">
        <v>32510</v>
      </c>
      <c r="C10527" t="s">
        <v>16058</v>
      </c>
      <c r="D10527" s="134">
        <v>3.23</v>
      </c>
    </row>
    <row r="10528" spans="1:4" x14ac:dyDescent="0.25">
      <c r="A10528">
        <v>38595</v>
      </c>
      <c r="B10528" t="s">
        <v>32511</v>
      </c>
      <c r="C10528" t="s">
        <v>16058</v>
      </c>
      <c r="D10528" s="134">
        <v>2.74</v>
      </c>
    </row>
    <row r="10529" spans="1:4" x14ac:dyDescent="0.25">
      <c r="A10529">
        <v>38592</v>
      </c>
      <c r="B10529" t="s">
        <v>32512</v>
      </c>
      <c r="C10529" t="s">
        <v>16058</v>
      </c>
      <c r="D10529" s="134">
        <v>2.77</v>
      </c>
    </row>
    <row r="10530" spans="1:4" x14ac:dyDescent="0.25">
      <c r="A10530">
        <v>38588</v>
      </c>
      <c r="B10530" t="s">
        <v>32513</v>
      </c>
      <c r="C10530" t="s">
        <v>16058</v>
      </c>
      <c r="D10530" s="134">
        <v>2.21</v>
      </c>
    </row>
    <row r="10531" spans="1:4" x14ac:dyDescent="0.25">
      <c r="A10531">
        <v>38593</v>
      </c>
      <c r="B10531" t="s">
        <v>32514</v>
      </c>
      <c r="C10531" t="s">
        <v>16058</v>
      </c>
      <c r="D10531" s="134">
        <v>3.06</v>
      </c>
    </row>
    <row r="10532" spans="1:4" x14ac:dyDescent="0.25">
      <c r="A10532">
        <v>38589</v>
      </c>
      <c r="B10532" t="s">
        <v>32515</v>
      </c>
      <c r="C10532" t="s">
        <v>16058</v>
      </c>
      <c r="D10532" s="134">
        <v>2.3199999999999998</v>
      </c>
    </row>
    <row r="10533" spans="1:4" x14ac:dyDescent="0.25">
      <c r="A10533">
        <v>38594</v>
      </c>
      <c r="B10533" t="s">
        <v>32516</v>
      </c>
      <c r="C10533" t="s">
        <v>16058</v>
      </c>
      <c r="D10533" s="134">
        <v>4.82</v>
      </c>
    </row>
    <row r="10534" spans="1:4" x14ac:dyDescent="0.25">
      <c r="A10534">
        <v>34773</v>
      </c>
      <c r="B10534" t="s">
        <v>32517</v>
      </c>
      <c r="C10534" t="s">
        <v>16058</v>
      </c>
      <c r="D10534" s="134">
        <v>2.2799999999999998</v>
      </c>
    </row>
    <row r="10535" spans="1:4" x14ac:dyDescent="0.25">
      <c r="A10535">
        <v>34769</v>
      </c>
      <c r="B10535" t="s">
        <v>32518</v>
      </c>
      <c r="C10535" t="s">
        <v>16058</v>
      </c>
      <c r="D10535" s="134">
        <v>2.83</v>
      </c>
    </row>
    <row r="10536" spans="1:4" x14ac:dyDescent="0.25">
      <c r="A10536">
        <v>34763</v>
      </c>
      <c r="B10536" t="s">
        <v>32519</v>
      </c>
      <c r="C10536" t="s">
        <v>16058</v>
      </c>
      <c r="D10536" s="134">
        <v>1.74</v>
      </c>
    </row>
    <row r="10537" spans="1:4" x14ac:dyDescent="0.25">
      <c r="A10537">
        <v>34774</v>
      </c>
      <c r="B10537" t="s">
        <v>32520</v>
      </c>
      <c r="C10537" t="s">
        <v>16058</v>
      </c>
      <c r="D10537" s="134">
        <v>2.17</v>
      </c>
    </row>
    <row r="10538" spans="1:4" x14ac:dyDescent="0.25">
      <c r="A10538">
        <v>34771</v>
      </c>
      <c r="B10538" t="s">
        <v>32521</v>
      </c>
      <c r="C10538" t="s">
        <v>16058</v>
      </c>
      <c r="D10538" s="134">
        <v>2.61</v>
      </c>
    </row>
    <row r="10539" spans="1:4" x14ac:dyDescent="0.25">
      <c r="A10539">
        <v>34764</v>
      </c>
      <c r="B10539" t="s">
        <v>32522</v>
      </c>
      <c r="C10539" t="s">
        <v>16058</v>
      </c>
      <c r="D10539" s="134">
        <v>1.71</v>
      </c>
    </row>
    <row r="10540" spans="1:4" x14ac:dyDescent="0.25">
      <c r="A10540">
        <v>34788</v>
      </c>
      <c r="B10540" t="s">
        <v>32523</v>
      </c>
      <c r="C10540" t="s">
        <v>16058</v>
      </c>
      <c r="D10540" s="134">
        <v>1.4</v>
      </c>
    </row>
    <row r="10541" spans="1:4" x14ac:dyDescent="0.25">
      <c r="A10541">
        <v>34781</v>
      </c>
      <c r="B10541" t="s">
        <v>32524</v>
      </c>
      <c r="C10541" t="s">
        <v>16058</v>
      </c>
      <c r="D10541" s="134">
        <v>1.59</v>
      </c>
    </row>
    <row r="10542" spans="1:4" x14ac:dyDescent="0.25">
      <c r="A10542">
        <v>41682</v>
      </c>
      <c r="B10542" t="s">
        <v>32525</v>
      </c>
      <c r="C10542" t="s">
        <v>16058</v>
      </c>
      <c r="D10542" s="134">
        <v>49.42</v>
      </c>
    </row>
    <row r="10543" spans="1:4" x14ac:dyDescent="0.25">
      <c r="A10543">
        <v>41683</v>
      </c>
      <c r="B10543" t="s">
        <v>32526</v>
      </c>
      <c r="C10543" t="s">
        <v>16058</v>
      </c>
      <c r="D10543" s="134">
        <v>36.36</v>
      </c>
    </row>
    <row r="10544" spans="1:4" x14ac:dyDescent="0.25">
      <c r="A10544">
        <v>41680</v>
      </c>
      <c r="B10544" t="s">
        <v>32527</v>
      </c>
      <c r="C10544" t="s">
        <v>16058</v>
      </c>
      <c r="D10544" s="134">
        <v>19.579999999999998</v>
      </c>
    </row>
    <row r="10545" spans="1:4" x14ac:dyDescent="0.25">
      <c r="A10545">
        <v>41679</v>
      </c>
      <c r="B10545" t="s">
        <v>32528</v>
      </c>
      <c r="C10545" t="s">
        <v>16058</v>
      </c>
      <c r="D10545" s="134">
        <v>44.75</v>
      </c>
    </row>
    <row r="10546" spans="1:4" x14ac:dyDescent="0.25">
      <c r="A10546">
        <v>41681</v>
      </c>
      <c r="B10546" t="s">
        <v>32529</v>
      </c>
      <c r="C10546" t="s">
        <v>16058</v>
      </c>
      <c r="D10546" s="134">
        <v>30.63</v>
      </c>
    </row>
    <row r="10547" spans="1:4" x14ac:dyDescent="0.25">
      <c r="A10547">
        <v>43386</v>
      </c>
      <c r="B10547" t="s">
        <v>32530</v>
      </c>
      <c r="C10547" t="s">
        <v>16058</v>
      </c>
      <c r="D10547" s="134">
        <v>69.930000000000007</v>
      </c>
    </row>
    <row r="10548" spans="1:4" x14ac:dyDescent="0.25">
      <c r="A10548">
        <v>4059</v>
      </c>
      <c r="B10548" t="s">
        <v>32531</v>
      </c>
      <c r="C10548" t="s">
        <v>1416</v>
      </c>
      <c r="D10548" s="134">
        <v>49.42</v>
      </c>
    </row>
    <row r="10549" spans="1:4" x14ac:dyDescent="0.25">
      <c r="A10549">
        <v>4062</v>
      </c>
      <c r="B10549" t="s">
        <v>32532</v>
      </c>
      <c r="C10549" t="s">
        <v>16058</v>
      </c>
      <c r="D10549" s="134">
        <v>49.42</v>
      </c>
    </row>
    <row r="10550" spans="1:4" x14ac:dyDescent="0.25">
      <c r="A10550">
        <v>4061</v>
      </c>
      <c r="B10550" t="s">
        <v>32533</v>
      </c>
      <c r="C10550" t="s">
        <v>16058</v>
      </c>
      <c r="D10550" s="134">
        <v>61.54</v>
      </c>
    </row>
    <row r="10551" spans="1:4" x14ac:dyDescent="0.25">
      <c r="A10551">
        <v>41315</v>
      </c>
      <c r="B10551" t="s">
        <v>32534</v>
      </c>
      <c r="C10551" t="s">
        <v>1417</v>
      </c>
      <c r="D10551" s="134">
        <v>84.06</v>
      </c>
    </row>
    <row r="10552" spans="1:4" x14ac:dyDescent="0.25">
      <c r="A10552">
        <v>43148</v>
      </c>
      <c r="B10552" t="s">
        <v>32535</v>
      </c>
      <c r="C10552" t="s">
        <v>1417</v>
      </c>
      <c r="D10552" s="134">
        <v>57.06</v>
      </c>
    </row>
    <row r="10553" spans="1:4" x14ac:dyDescent="0.25">
      <c r="A10553">
        <v>43147</v>
      </c>
      <c r="B10553" t="s">
        <v>32536</v>
      </c>
      <c r="C10553" t="s">
        <v>1417</v>
      </c>
      <c r="D10553" s="134">
        <v>22.1</v>
      </c>
    </row>
    <row r="10554" spans="1:4" x14ac:dyDescent="0.25">
      <c r="A10554">
        <v>10608</v>
      </c>
      <c r="B10554" t="s">
        <v>32537</v>
      </c>
      <c r="C10554" t="s">
        <v>16058</v>
      </c>
      <c r="D10554" s="135">
        <v>9629.7999999999993</v>
      </c>
    </row>
    <row r="10555" spans="1:4" x14ac:dyDescent="0.25">
      <c r="A10555">
        <v>4069</v>
      </c>
      <c r="B10555" t="s">
        <v>32538</v>
      </c>
      <c r="C10555" t="s">
        <v>1413</v>
      </c>
      <c r="D10555" s="134">
        <v>74.739999999999995</v>
      </c>
    </row>
    <row r="10556" spans="1:4" x14ac:dyDescent="0.25">
      <c r="A10556">
        <v>40819</v>
      </c>
      <c r="B10556" t="s">
        <v>32539</v>
      </c>
      <c r="C10556" t="s">
        <v>3486</v>
      </c>
      <c r="D10556" s="135">
        <v>13211.24</v>
      </c>
    </row>
    <row r="10557" spans="1:4" x14ac:dyDescent="0.25">
      <c r="A10557">
        <v>34361</v>
      </c>
      <c r="B10557" t="s">
        <v>32540</v>
      </c>
      <c r="C10557" t="s">
        <v>1417</v>
      </c>
      <c r="D10557" s="134">
        <v>16.079999999999998</v>
      </c>
    </row>
    <row r="10558" spans="1:4" x14ac:dyDescent="0.25">
      <c r="A10558">
        <v>36512</v>
      </c>
      <c r="B10558" t="s">
        <v>32541</v>
      </c>
      <c r="C10558" t="s">
        <v>16058</v>
      </c>
      <c r="D10558" s="135">
        <v>23801.37</v>
      </c>
    </row>
    <row r="10559" spans="1:4" x14ac:dyDescent="0.25">
      <c r="A10559">
        <v>44478</v>
      </c>
      <c r="B10559" t="s">
        <v>32542</v>
      </c>
      <c r="C10559" t="s">
        <v>1417</v>
      </c>
      <c r="D10559" s="134">
        <v>10.199999999999999</v>
      </c>
    </row>
    <row r="10560" spans="1:4" x14ac:dyDescent="0.25">
      <c r="A10560">
        <v>44477</v>
      </c>
      <c r="B10560" t="s">
        <v>32543</v>
      </c>
      <c r="C10560" t="s">
        <v>1417</v>
      </c>
      <c r="D10560" s="134">
        <v>10.199999999999999</v>
      </c>
    </row>
    <row r="10561" spans="1:4" x14ac:dyDescent="0.25">
      <c r="A10561">
        <v>11697</v>
      </c>
      <c r="B10561" t="s">
        <v>32544</v>
      </c>
      <c r="C10561" t="s">
        <v>16058</v>
      </c>
      <c r="D10561" s="134">
        <v>671.5</v>
      </c>
    </row>
    <row r="10562" spans="1:4" x14ac:dyDescent="0.25">
      <c r="A10562">
        <v>11698</v>
      </c>
      <c r="B10562" t="s">
        <v>32545</v>
      </c>
      <c r="C10562" t="s">
        <v>16058</v>
      </c>
      <c r="D10562" s="134">
        <v>801.07</v>
      </c>
    </row>
    <row r="10563" spans="1:4" x14ac:dyDescent="0.25">
      <c r="A10563">
        <v>11699</v>
      </c>
      <c r="B10563" t="s">
        <v>32546</v>
      </c>
      <c r="C10563" t="s">
        <v>16058</v>
      </c>
      <c r="D10563" s="134">
        <v>885.36</v>
      </c>
    </row>
    <row r="10564" spans="1:4" x14ac:dyDescent="0.25">
      <c r="A10564">
        <v>10432</v>
      </c>
      <c r="B10564" t="s">
        <v>32547</v>
      </c>
      <c r="C10564" t="s">
        <v>16058</v>
      </c>
      <c r="D10564" s="134">
        <v>347.31</v>
      </c>
    </row>
    <row r="10565" spans="1:4" x14ac:dyDescent="0.25">
      <c r="A10565">
        <v>44020</v>
      </c>
      <c r="B10565" t="s">
        <v>32548</v>
      </c>
      <c r="C10565" t="s">
        <v>16058</v>
      </c>
      <c r="D10565" s="134">
        <v>856.85</v>
      </c>
    </row>
    <row r="10566" spans="1:4" x14ac:dyDescent="0.25">
      <c r="A10566">
        <v>41420</v>
      </c>
      <c r="B10566" t="s">
        <v>32549</v>
      </c>
      <c r="C10566" t="s">
        <v>16058</v>
      </c>
      <c r="D10566" s="134">
        <v>11.03</v>
      </c>
    </row>
    <row r="10567" spans="1:4" x14ac:dyDescent="0.25">
      <c r="A10567">
        <v>41422</v>
      </c>
      <c r="B10567" t="s">
        <v>32550</v>
      </c>
      <c r="C10567" t="s">
        <v>16058</v>
      </c>
      <c r="D10567" s="134">
        <v>15.06</v>
      </c>
    </row>
    <row r="10568" spans="1:4" x14ac:dyDescent="0.25">
      <c r="A10568">
        <v>41425</v>
      </c>
      <c r="B10568" t="s">
        <v>32551</v>
      </c>
      <c r="C10568" t="s">
        <v>16058</v>
      </c>
      <c r="D10568" s="134">
        <v>7.71</v>
      </c>
    </row>
    <row r="10569" spans="1:4" x14ac:dyDescent="0.25">
      <c r="A10569">
        <v>41426</v>
      </c>
      <c r="B10569" t="s">
        <v>32552</v>
      </c>
      <c r="C10569" t="s">
        <v>16058</v>
      </c>
      <c r="D10569" s="134">
        <v>13.9</v>
      </c>
    </row>
    <row r="10570" spans="1:4" x14ac:dyDescent="0.25">
      <c r="A10570">
        <v>41419</v>
      </c>
      <c r="B10570" t="s">
        <v>32553</v>
      </c>
      <c r="C10570" t="s">
        <v>16058</v>
      </c>
      <c r="D10570" s="134">
        <v>8.11</v>
      </c>
    </row>
    <row r="10571" spans="1:4" x14ac:dyDescent="0.25">
      <c r="A10571">
        <v>41421</v>
      </c>
      <c r="B10571" t="s">
        <v>32554</v>
      </c>
      <c r="C10571" t="s">
        <v>16058</v>
      </c>
      <c r="D10571" s="134">
        <v>11</v>
      </c>
    </row>
    <row r="10572" spans="1:4" x14ac:dyDescent="0.25">
      <c r="A10572">
        <v>41414</v>
      </c>
      <c r="B10572" t="s">
        <v>32555</v>
      </c>
      <c r="C10572" t="s">
        <v>16058</v>
      </c>
      <c r="D10572" s="134">
        <v>25.51</v>
      </c>
    </row>
    <row r="10573" spans="1:4" x14ac:dyDescent="0.25">
      <c r="A10573">
        <v>41415</v>
      </c>
      <c r="B10573" t="s">
        <v>32556</v>
      </c>
      <c r="C10573" t="s">
        <v>16058</v>
      </c>
      <c r="D10573" s="134">
        <v>29.71</v>
      </c>
    </row>
    <row r="10574" spans="1:4" x14ac:dyDescent="0.25">
      <c r="A10574">
        <v>37514</v>
      </c>
      <c r="B10574" t="s">
        <v>32557</v>
      </c>
      <c r="C10574" t="s">
        <v>16058</v>
      </c>
      <c r="D10574" s="135">
        <v>320000</v>
      </c>
    </row>
    <row r="10575" spans="1:4" x14ac:dyDescent="0.25">
      <c r="A10575">
        <v>37519</v>
      </c>
      <c r="B10575" t="s">
        <v>32558</v>
      </c>
      <c r="C10575" t="s">
        <v>16058</v>
      </c>
      <c r="D10575" s="135">
        <v>493853.88</v>
      </c>
    </row>
    <row r="10576" spans="1:4" x14ac:dyDescent="0.25">
      <c r="A10576">
        <v>37520</v>
      </c>
      <c r="B10576" t="s">
        <v>32559</v>
      </c>
      <c r="C10576" t="s">
        <v>16058</v>
      </c>
      <c r="D10576" s="135">
        <v>485757.92</v>
      </c>
    </row>
    <row r="10577" spans="1:4" x14ac:dyDescent="0.25">
      <c r="A10577">
        <v>37521</v>
      </c>
      <c r="B10577" t="s">
        <v>32560</v>
      </c>
      <c r="C10577" t="s">
        <v>16058</v>
      </c>
      <c r="D10577" s="135">
        <v>592624.67000000004</v>
      </c>
    </row>
    <row r="10578" spans="1:4" x14ac:dyDescent="0.25">
      <c r="A10578">
        <v>37522</v>
      </c>
      <c r="B10578" t="s">
        <v>32561</v>
      </c>
      <c r="C10578" t="s">
        <v>16058</v>
      </c>
      <c r="D10578" s="135">
        <v>610454.24</v>
      </c>
    </row>
    <row r="10579" spans="1:4" x14ac:dyDescent="0.25">
      <c r="A10579">
        <v>21109</v>
      </c>
      <c r="B10579" t="s">
        <v>32562</v>
      </c>
      <c r="C10579" t="s">
        <v>16058</v>
      </c>
      <c r="D10579" s="134">
        <v>71.48</v>
      </c>
    </row>
    <row r="10580" spans="1:4" x14ac:dyDescent="0.25">
      <c r="A10580">
        <v>37546</v>
      </c>
      <c r="B10580" t="s">
        <v>32563</v>
      </c>
      <c r="C10580" t="s">
        <v>16058</v>
      </c>
      <c r="D10580" s="135">
        <v>14910.52</v>
      </c>
    </row>
    <row r="10581" spans="1:4" x14ac:dyDescent="0.25">
      <c r="A10581">
        <v>37544</v>
      </c>
      <c r="B10581" t="s">
        <v>32564</v>
      </c>
      <c r="C10581" t="s">
        <v>16058</v>
      </c>
      <c r="D10581" s="135">
        <v>15770.38</v>
      </c>
    </row>
    <row r="10582" spans="1:4" x14ac:dyDescent="0.25">
      <c r="A10582">
        <v>37545</v>
      </c>
      <c r="B10582" t="s">
        <v>32565</v>
      </c>
      <c r="C10582" t="s">
        <v>16058</v>
      </c>
      <c r="D10582" s="135">
        <v>18764.64</v>
      </c>
    </row>
    <row r="10583" spans="1:4" x14ac:dyDescent="0.25">
      <c r="A10583">
        <v>36793</v>
      </c>
      <c r="B10583" t="s">
        <v>32566</v>
      </c>
      <c r="C10583" t="s">
        <v>16058</v>
      </c>
      <c r="D10583" s="134">
        <v>837.95</v>
      </c>
    </row>
    <row r="10584" spans="1:4" x14ac:dyDescent="0.25">
      <c r="A10584">
        <v>11769</v>
      </c>
      <c r="B10584" t="s">
        <v>32567</v>
      </c>
      <c r="C10584" t="s">
        <v>16058</v>
      </c>
      <c r="D10584" s="134">
        <v>370.31</v>
      </c>
    </row>
    <row r="10585" spans="1:4" x14ac:dyDescent="0.25">
      <c r="A10585">
        <v>11771</v>
      </c>
      <c r="B10585" t="s">
        <v>32568</v>
      </c>
      <c r="C10585" t="s">
        <v>16058</v>
      </c>
      <c r="D10585" s="134">
        <v>453.58</v>
      </c>
    </row>
    <row r="10586" spans="1:4" x14ac:dyDescent="0.25">
      <c r="A10586">
        <v>39919</v>
      </c>
      <c r="B10586" t="s">
        <v>32569</v>
      </c>
      <c r="C10586" t="s">
        <v>16058</v>
      </c>
      <c r="D10586" s="135">
        <v>74635.41</v>
      </c>
    </row>
    <row r="10587" spans="1:4" x14ac:dyDescent="0.25">
      <c r="A10587">
        <v>38385</v>
      </c>
      <c r="B10587" t="s">
        <v>32570</v>
      </c>
      <c r="C10587" t="s">
        <v>16058</v>
      </c>
      <c r="D10587" s="134">
        <v>49.77</v>
      </c>
    </row>
    <row r="10588" spans="1:4" x14ac:dyDescent="0.25">
      <c r="A10588">
        <v>36800</v>
      </c>
      <c r="B10588" t="s">
        <v>32571</v>
      </c>
      <c r="C10588" t="s">
        <v>16058</v>
      </c>
      <c r="D10588" s="134">
        <v>222.51</v>
      </c>
    </row>
    <row r="10589" spans="1:4" x14ac:dyDescent="0.25">
      <c r="A10589">
        <v>37587</v>
      </c>
      <c r="B10589" t="s">
        <v>32572</v>
      </c>
      <c r="C10589" t="s">
        <v>16058</v>
      </c>
      <c r="D10589" s="134">
        <v>488.86</v>
      </c>
    </row>
    <row r="10590" spans="1:4" x14ac:dyDescent="0.25">
      <c r="A10590">
        <v>11561</v>
      </c>
      <c r="B10590" t="s">
        <v>32573</v>
      </c>
      <c r="C10590" t="s">
        <v>16058</v>
      </c>
      <c r="D10590" s="134">
        <v>242.01</v>
      </c>
    </row>
    <row r="10591" spans="1:4" x14ac:dyDescent="0.25">
      <c r="A10591">
        <v>43604</v>
      </c>
      <c r="B10591" t="s">
        <v>32574</v>
      </c>
      <c r="C10591" t="s">
        <v>16058</v>
      </c>
      <c r="D10591" s="134">
        <v>129.02000000000001</v>
      </c>
    </row>
    <row r="10592" spans="1:4" x14ac:dyDescent="0.25">
      <c r="A10592">
        <v>11560</v>
      </c>
      <c r="B10592" t="s">
        <v>32575</v>
      </c>
      <c r="C10592" t="s">
        <v>16058</v>
      </c>
      <c r="D10592" s="134">
        <v>186.8</v>
      </c>
    </row>
    <row r="10593" spans="1:4" x14ac:dyDescent="0.25">
      <c r="A10593">
        <v>11499</v>
      </c>
      <c r="B10593" t="s">
        <v>32576</v>
      </c>
      <c r="C10593" t="s">
        <v>16058</v>
      </c>
      <c r="D10593" s="134">
        <v>818.55</v>
      </c>
    </row>
    <row r="10594" spans="1:4" x14ac:dyDescent="0.25">
      <c r="A10594">
        <v>34761</v>
      </c>
      <c r="B10594" t="s">
        <v>32577</v>
      </c>
      <c r="C10594" t="s">
        <v>1413</v>
      </c>
      <c r="D10594" s="134">
        <v>16.23</v>
      </c>
    </row>
    <row r="10595" spans="1:4" x14ac:dyDescent="0.25">
      <c r="A10595">
        <v>40924</v>
      </c>
      <c r="B10595" t="s">
        <v>32578</v>
      </c>
      <c r="C10595" t="s">
        <v>3486</v>
      </c>
      <c r="D10595" s="135">
        <v>2870.18</v>
      </c>
    </row>
    <row r="10596" spans="1:4" x14ac:dyDescent="0.25">
      <c r="A10596">
        <v>40983</v>
      </c>
      <c r="B10596" t="s">
        <v>32579</v>
      </c>
      <c r="C10596" t="s">
        <v>3486</v>
      </c>
      <c r="D10596" s="135">
        <v>3358.92</v>
      </c>
    </row>
    <row r="10597" spans="1:4" x14ac:dyDescent="0.25">
      <c r="A10597">
        <v>44497</v>
      </c>
      <c r="B10597" t="s">
        <v>32580</v>
      </c>
      <c r="C10597" t="s">
        <v>1413</v>
      </c>
      <c r="D10597" s="134">
        <v>18.98</v>
      </c>
    </row>
    <row r="10598" spans="1:4" x14ac:dyDescent="0.25">
      <c r="A10598">
        <v>2437</v>
      </c>
      <c r="B10598" t="s">
        <v>32581</v>
      </c>
      <c r="C10598" t="s">
        <v>1413</v>
      </c>
      <c r="D10598" s="134">
        <v>24.42</v>
      </c>
    </row>
    <row r="10599" spans="1:4" x14ac:dyDescent="0.25">
      <c r="A10599">
        <v>40921</v>
      </c>
      <c r="B10599" t="s">
        <v>32582</v>
      </c>
      <c r="C10599" t="s">
        <v>3486</v>
      </c>
      <c r="D10599" s="135">
        <v>4318.6099999999997</v>
      </c>
    </row>
    <row r="10600" spans="1:4" x14ac:dyDescent="0.25">
      <c r="A10600">
        <v>14252</v>
      </c>
      <c r="B10600" t="s">
        <v>32583</v>
      </c>
      <c r="C10600" t="s">
        <v>16058</v>
      </c>
      <c r="D10600" s="135">
        <v>3312.26</v>
      </c>
    </row>
    <row r="10601" spans="1:4" x14ac:dyDescent="0.25">
      <c r="A10601">
        <v>730</v>
      </c>
      <c r="B10601" t="s">
        <v>32584</v>
      </c>
      <c r="C10601" t="s">
        <v>16058</v>
      </c>
      <c r="D10601" s="135">
        <v>8849.75</v>
      </c>
    </row>
    <row r="10602" spans="1:4" x14ac:dyDescent="0.25">
      <c r="A10602">
        <v>723</v>
      </c>
      <c r="B10602" t="s">
        <v>32585</v>
      </c>
      <c r="C10602" t="s">
        <v>16058</v>
      </c>
      <c r="D10602" s="135">
        <v>4398.63</v>
      </c>
    </row>
    <row r="10603" spans="1:4" x14ac:dyDescent="0.25">
      <c r="A10603">
        <v>36502</v>
      </c>
      <c r="B10603" t="s">
        <v>32586</v>
      </c>
      <c r="C10603" t="s">
        <v>16058</v>
      </c>
      <c r="D10603" s="135">
        <v>4134.1899999999996</v>
      </c>
    </row>
    <row r="10604" spans="1:4" x14ac:dyDescent="0.25">
      <c r="A10604">
        <v>36503</v>
      </c>
      <c r="B10604" t="s">
        <v>32587</v>
      </c>
      <c r="C10604" t="s">
        <v>16058</v>
      </c>
      <c r="D10604" s="135">
        <v>5097.95</v>
      </c>
    </row>
    <row r="10605" spans="1:4" x14ac:dyDescent="0.25">
      <c r="A10605">
        <v>4090</v>
      </c>
      <c r="B10605" t="s">
        <v>32588</v>
      </c>
      <c r="C10605" t="s">
        <v>16058</v>
      </c>
      <c r="D10605" s="135">
        <v>1220500</v>
      </c>
    </row>
    <row r="10606" spans="1:4" x14ac:dyDescent="0.25">
      <c r="A10606">
        <v>13227</v>
      </c>
      <c r="B10606" t="s">
        <v>32589</v>
      </c>
      <c r="C10606" t="s">
        <v>16058</v>
      </c>
      <c r="D10606" s="135">
        <v>1516623.44</v>
      </c>
    </row>
    <row r="10607" spans="1:4" x14ac:dyDescent="0.25">
      <c r="A10607">
        <v>10597</v>
      </c>
      <c r="B10607" t="s">
        <v>32590</v>
      </c>
      <c r="C10607" t="s">
        <v>16058</v>
      </c>
      <c r="D10607" s="135">
        <v>1596441.82</v>
      </c>
    </row>
    <row r="10608" spans="1:4" x14ac:dyDescent="0.25">
      <c r="A10608">
        <v>39628</v>
      </c>
      <c r="B10608" t="s">
        <v>32591</v>
      </c>
      <c r="C10608" t="s">
        <v>16058</v>
      </c>
      <c r="D10608" s="135">
        <v>3661.75</v>
      </c>
    </row>
    <row r="10609" spans="1:4" x14ac:dyDescent="0.25">
      <c r="A10609">
        <v>39404</v>
      </c>
      <c r="B10609" t="s">
        <v>32592</v>
      </c>
      <c r="C10609" t="s">
        <v>16058</v>
      </c>
      <c r="D10609" s="135">
        <v>1815.74</v>
      </c>
    </row>
    <row r="10610" spans="1:4" x14ac:dyDescent="0.25">
      <c r="A10610">
        <v>39402</v>
      </c>
      <c r="B10610" t="s">
        <v>32593</v>
      </c>
      <c r="C10610" t="s">
        <v>16058</v>
      </c>
      <c r="D10610" s="135">
        <v>1495.82</v>
      </c>
    </row>
    <row r="10611" spans="1:4" x14ac:dyDescent="0.25">
      <c r="A10611">
        <v>39403</v>
      </c>
      <c r="B10611" t="s">
        <v>32594</v>
      </c>
      <c r="C10611" t="s">
        <v>16058</v>
      </c>
      <c r="D10611" s="135">
        <v>1463.29</v>
      </c>
    </row>
    <row r="10612" spans="1:4" x14ac:dyDescent="0.25">
      <c r="A10612">
        <v>4093</v>
      </c>
      <c r="B10612" t="s">
        <v>32595</v>
      </c>
      <c r="C10612" t="s">
        <v>1413</v>
      </c>
      <c r="D10612" s="134">
        <v>24.39</v>
      </c>
    </row>
    <row r="10613" spans="1:4" x14ac:dyDescent="0.25">
      <c r="A10613">
        <v>10512</v>
      </c>
      <c r="B10613" t="s">
        <v>32596</v>
      </c>
      <c r="C10613" t="s">
        <v>3486</v>
      </c>
      <c r="D10613" s="135">
        <v>4311.53</v>
      </c>
    </row>
    <row r="10614" spans="1:4" x14ac:dyDescent="0.25">
      <c r="A10614">
        <v>4243</v>
      </c>
      <c r="B10614" t="s">
        <v>32597</v>
      </c>
      <c r="C10614" t="s">
        <v>1413</v>
      </c>
      <c r="D10614" s="134">
        <v>24.44</v>
      </c>
    </row>
    <row r="10615" spans="1:4" x14ac:dyDescent="0.25">
      <c r="A10615">
        <v>20020</v>
      </c>
      <c r="B10615" t="s">
        <v>32598</v>
      </c>
      <c r="C10615" t="s">
        <v>1413</v>
      </c>
      <c r="D10615" s="134">
        <v>25.33</v>
      </c>
    </row>
    <row r="10616" spans="1:4" x14ac:dyDescent="0.25">
      <c r="A10616">
        <v>41038</v>
      </c>
      <c r="B10616" t="s">
        <v>32599</v>
      </c>
      <c r="C10616" t="s">
        <v>3486</v>
      </c>
      <c r="D10616" s="135">
        <v>4480.5600000000004</v>
      </c>
    </row>
    <row r="10617" spans="1:4" x14ac:dyDescent="0.25">
      <c r="A10617">
        <v>4094</v>
      </c>
      <c r="B10617" t="s">
        <v>32600</v>
      </c>
      <c r="C10617" t="s">
        <v>1413</v>
      </c>
      <c r="D10617" s="134">
        <v>30.33</v>
      </c>
    </row>
    <row r="10618" spans="1:4" x14ac:dyDescent="0.25">
      <c r="A10618">
        <v>40988</v>
      </c>
      <c r="B10618" t="s">
        <v>32601</v>
      </c>
      <c r="C10618" t="s">
        <v>3486</v>
      </c>
      <c r="D10618" s="135">
        <v>5362.76</v>
      </c>
    </row>
    <row r="10619" spans="1:4" x14ac:dyDescent="0.25">
      <c r="A10619">
        <v>4095</v>
      </c>
      <c r="B10619" t="s">
        <v>32602</v>
      </c>
      <c r="C10619" t="s">
        <v>1413</v>
      </c>
      <c r="D10619" s="134">
        <v>21.41</v>
      </c>
    </row>
    <row r="10620" spans="1:4" x14ac:dyDescent="0.25">
      <c r="A10620">
        <v>40990</v>
      </c>
      <c r="B10620" t="s">
        <v>32603</v>
      </c>
      <c r="C10620" t="s">
        <v>3486</v>
      </c>
      <c r="D10620" s="135">
        <v>3784.55</v>
      </c>
    </row>
    <row r="10621" spans="1:4" x14ac:dyDescent="0.25">
      <c r="A10621">
        <v>4096</v>
      </c>
      <c r="B10621" t="s">
        <v>32604</v>
      </c>
      <c r="C10621" t="s">
        <v>1413</v>
      </c>
      <c r="D10621" s="134">
        <v>27.34</v>
      </c>
    </row>
    <row r="10622" spans="1:4" x14ac:dyDescent="0.25">
      <c r="A10622">
        <v>40992</v>
      </c>
      <c r="B10622" t="s">
        <v>32605</v>
      </c>
      <c r="C10622" t="s">
        <v>3486</v>
      </c>
      <c r="D10622" s="135">
        <v>4834.83</v>
      </c>
    </row>
    <row r="10623" spans="1:4" x14ac:dyDescent="0.25">
      <c r="A10623">
        <v>4114</v>
      </c>
      <c r="B10623" t="s">
        <v>32606</v>
      </c>
      <c r="C10623" t="s">
        <v>16058</v>
      </c>
      <c r="D10623" s="134">
        <v>113.29</v>
      </c>
    </row>
    <row r="10624" spans="1:4" x14ac:dyDescent="0.25">
      <c r="A10624">
        <v>36797</v>
      </c>
      <c r="B10624" t="s">
        <v>32607</v>
      </c>
      <c r="C10624" t="s">
        <v>16058</v>
      </c>
      <c r="D10624" s="134">
        <v>100.87</v>
      </c>
    </row>
    <row r="10625" spans="1:4" x14ac:dyDescent="0.25">
      <c r="A10625">
        <v>4107</v>
      </c>
      <c r="B10625" t="s">
        <v>32608</v>
      </c>
      <c r="C10625" t="s">
        <v>16058</v>
      </c>
      <c r="D10625" s="134">
        <v>95.1</v>
      </c>
    </row>
    <row r="10626" spans="1:4" x14ac:dyDescent="0.25">
      <c r="A10626">
        <v>4102</v>
      </c>
      <c r="B10626" t="s">
        <v>32609</v>
      </c>
      <c r="C10626" t="s">
        <v>16058</v>
      </c>
      <c r="D10626" s="134">
        <v>116.09</v>
      </c>
    </row>
    <row r="10627" spans="1:4" x14ac:dyDescent="0.25">
      <c r="A10627">
        <v>36799</v>
      </c>
      <c r="B10627" t="s">
        <v>32610</v>
      </c>
      <c r="C10627" t="s">
        <v>16058</v>
      </c>
      <c r="D10627" s="134">
        <v>97.9</v>
      </c>
    </row>
    <row r="10628" spans="1:4" x14ac:dyDescent="0.25">
      <c r="A10628">
        <v>2747</v>
      </c>
      <c r="B10628" t="s">
        <v>32611</v>
      </c>
      <c r="C10628" t="s">
        <v>1416</v>
      </c>
      <c r="D10628" s="134">
        <v>24.67</v>
      </c>
    </row>
    <row r="10629" spans="1:4" x14ac:dyDescent="0.25">
      <c r="A10629">
        <v>21138</v>
      </c>
      <c r="B10629" t="s">
        <v>32612</v>
      </c>
      <c r="C10629" t="s">
        <v>1416</v>
      </c>
      <c r="D10629" s="134">
        <v>7.82</v>
      </c>
    </row>
    <row r="10630" spans="1:4" x14ac:dyDescent="0.25">
      <c r="A10630">
        <v>10826</v>
      </c>
      <c r="B10630" t="s">
        <v>32613</v>
      </c>
      <c r="C10630" t="s">
        <v>16058</v>
      </c>
      <c r="D10630" s="134">
        <v>93.39</v>
      </c>
    </row>
    <row r="10631" spans="1:4" x14ac:dyDescent="0.25">
      <c r="A10631">
        <v>365</v>
      </c>
      <c r="B10631" t="s">
        <v>32614</v>
      </c>
      <c r="C10631" t="s">
        <v>16058</v>
      </c>
      <c r="D10631" s="134">
        <v>57.9</v>
      </c>
    </row>
    <row r="10632" spans="1:4" x14ac:dyDescent="0.25">
      <c r="A10632">
        <v>38639</v>
      </c>
      <c r="B10632" t="s">
        <v>32615</v>
      </c>
      <c r="C10632" t="s">
        <v>16058</v>
      </c>
      <c r="D10632" s="134">
        <v>224.13</v>
      </c>
    </row>
    <row r="10633" spans="1:4" x14ac:dyDescent="0.25">
      <c r="A10633">
        <v>38640</v>
      </c>
      <c r="B10633" t="s">
        <v>32616</v>
      </c>
      <c r="C10633" t="s">
        <v>16058</v>
      </c>
      <c r="D10633" s="134">
        <v>3.36</v>
      </c>
    </row>
    <row r="10634" spans="1:4" x14ac:dyDescent="0.25">
      <c r="A10634">
        <v>358</v>
      </c>
      <c r="B10634" t="s">
        <v>32617</v>
      </c>
      <c r="C10634" t="s">
        <v>16058</v>
      </c>
      <c r="D10634" s="134">
        <v>69.099999999999994</v>
      </c>
    </row>
    <row r="10635" spans="1:4" x14ac:dyDescent="0.25">
      <c r="A10635">
        <v>359</v>
      </c>
      <c r="B10635" t="s">
        <v>32618</v>
      </c>
      <c r="C10635" t="s">
        <v>16058</v>
      </c>
      <c r="D10635" s="134">
        <v>141.94999999999999</v>
      </c>
    </row>
    <row r="10636" spans="1:4" x14ac:dyDescent="0.25">
      <c r="A10636">
        <v>38641</v>
      </c>
      <c r="B10636" t="s">
        <v>32619</v>
      </c>
      <c r="C10636" t="s">
        <v>16058</v>
      </c>
      <c r="D10636" s="134">
        <v>140.08000000000001</v>
      </c>
    </row>
    <row r="10637" spans="1:4" x14ac:dyDescent="0.25">
      <c r="A10637">
        <v>360</v>
      </c>
      <c r="B10637" t="s">
        <v>32620</v>
      </c>
      <c r="C10637" t="s">
        <v>16058</v>
      </c>
      <c r="D10637" s="134">
        <v>3.25</v>
      </c>
    </row>
    <row r="10638" spans="1:4" x14ac:dyDescent="0.25">
      <c r="A10638">
        <v>42430</v>
      </c>
      <c r="B10638" t="s">
        <v>32621</v>
      </c>
      <c r="C10638" t="s">
        <v>16058</v>
      </c>
      <c r="D10638" s="135">
        <v>6434.22</v>
      </c>
    </row>
    <row r="10639" spans="1:4" x14ac:dyDescent="0.25">
      <c r="A10639">
        <v>4209</v>
      </c>
      <c r="B10639" t="s">
        <v>32622</v>
      </c>
      <c r="C10639" t="s">
        <v>16058</v>
      </c>
      <c r="D10639" s="134">
        <v>22.59</v>
      </c>
    </row>
    <row r="10640" spans="1:4" x14ac:dyDescent="0.25">
      <c r="A10640">
        <v>4180</v>
      </c>
      <c r="B10640" t="s">
        <v>32623</v>
      </c>
      <c r="C10640" t="s">
        <v>16058</v>
      </c>
      <c r="D10640" s="134">
        <v>17</v>
      </c>
    </row>
    <row r="10641" spans="1:4" x14ac:dyDescent="0.25">
      <c r="A10641">
        <v>4177</v>
      </c>
      <c r="B10641" t="s">
        <v>32624</v>
      </c>
      <c r="C10641" t="s">
        <v>16058</v>
      </c>
      <c r="D10641" s="134">
        <v>5.64</v>
      </c>
    </row>
    <row r="10642" spans="1:4" x14ac:dyDescent="0.25">
      <c r="A10642">
        <v>4179</v>
      </c>
      <c r="B10642" t="s">
        <v>32625</v>
      </c>
      <c r="C10642" t="s">
        <v>16058</v>
      </c>
      <c r="D10642" s="134">
        <v>11.55</v>
      </c>
    </row>
    <row r="10643" spans="1:4" x14ac:dyDescent="0.25">
      <c r="A10643">
        <v>4208</v>
      </c>
      <c r="B10643" t="s">
        <v>32626</v>
      </c>
      <c r="C10643" t="s">
        <v>16058</v>
      </c>
      <c r="D10643" s="134">
        <v>53.77</v>
      </c>
    </row>
    <row r="10644" spans="1:4" x14ac:dyDescent="0.25">
      <c r="A10644">
        <v>4181</v>
      </c>
      <c r="B10644" t="s">
        <v>32627</v>
      </c>
      <c r="C10644" t="s">
        <v>16058</v>
      </c>
      <c r="D10644" s="134">
        <v>35.130000000000003</v>
      </c>
    </row>
    <row r="10645" spans="1:4" x14ac:dyDescent="0.25">
      <c r="A10645">
        <v>4178</v>
      </c>
      <c r="B10645" t="s">
        <v>32628</v>
      </c>
      <c r="C10645" t="s">
        <v>16058</v>
      </c>
      <c r="D10645" s="134">
        <v>7.83</v>
      </c>
    </row>
    <row r="10646" spans="1:4" x14ac:dyDescent="0.25">
      <c r="A10646">
        <v>4182</v>
      </c>
      <c r="B10646" t="s">
        <v>32629</v>
      </c>
      <c r="C10646" t="s">
        <v>16058</v>
      </c>
      <c r="D10646" s="134">
        <v>87.47</v>
      </c>
    </row>
    <row r="10647" spans="1:4" x14ac:dyDescent="0.25">
      <c r="A10647">
        <v>4183</v>
      </c>
      <c r="B10647" t="s">
        <v>32630</v>
      </c>
      <c r="C10647" t="s">
        <v>16058</v>
      </c>
      <c r="D10647" s="134">
        <v>140.82</v>
      </c>
    </row>
    <row r="10648" spans="1:4" x14ac:dyDescent="0.25">
      <c r="A10648">
        <v>4184</v>
      </c>
      <c r="B10648" t="s">
        <v>32631</v>
      </c>
      <c r="C10648" t="s">
        <v>16058</v>
      </c>
      <c r="D10648" s="134">
        <v>310.83999999999997</v>
      </c>
    </row>
    <row r="10649" spans="1:4" x14ac:dyDescent="0.25">
      <c r="A10649">
        <v>4185</v>
      </c>
      <c r="B10649" t="s">
        <v>32632</v>
      </c>
      <c r="C10649" t="s">
        <v>16058</v>
      </c>
      <c r="D10649" s="134">
        <v>516.48</v>
      </c>
    </row>
    <row r="10650" spans="1:4" x14ac:dyDescent="0.25">
      <c r="A10650">
        <v>4205</v>
      </c>
      <c r="B10650" t="s">
        <v>32633</v>
      </c>
      <c r="C10650" t="s">
        <v>16058</v>
      </c>
      <c r="D10650" s="134">
        <v>29.83</v>
      </c>
    </row>
    <row r="10651" spans="1:4" x14ac:dyDescent="0.25">
      <c r="A10651">
        <v>4192</v>
      </c>
      <c r="B10651" t="s">
        <v>32634</v>
      </c>
      <c r="C10651" t="s">
        <v>16058</v>
      </c>
      <c r="D10651" s="134">
        <v>29.83</v>
      </c>
    </row>
    <row r="10652" spans="1:4" x14ac:dyDescent="0.25">
      <c r="A10652">
        <v>4191</v>
      </c>
      <c r="B10652" t="s">
        <v>32635</v>
      </c>
      <c r="C10652" t="s">
        <v>16058</v>
      </c>
      <c r="D10652" s="134">
        <v>29.83</v>
      </c>
    </row>
    <row r="10653" spans="1:4" x14ac:dyDescent="0.25">
      <c r="A10653">
        <v>4207</v>
      </c>
      <c r="B10653" t="s">
        <v>32636</v>
      </c>
      <c r="C10653" t="s">
        <v>16058</v>
      </c>
      <c r="D10653" s="134">
        <v>24</v>
      </c>
    </row>
    <row r="10654" spans="1:4" x14ac:dyDescent="0.25">
      <c r="A10654">
        <v>4206</v>
      </c>
      <c r="B10654" t="s">
        <v>32637</v>
      </c>
      <c r="C10654" t="s">
        <v>16058</v>
      </c>
      <c r="D10654" s="134">
        <v>23.31</v>
      </c>
    </row>
    <row r="10655" spans="1:4" x14ac:dyDescent="0.25">
      <c r="A10655">
        <v>4190</v>
      </c>
      <c r="B10655" t="s">
        <v>32638</v>
      </c>
      <c r="C10655" t="s">
        <v>16058</v>
      </c>
      <c r="D10655" s="134">
        <v>23.31</v>
      </c>
    </row>
    <row r="10656" spans="1:4" x14ac:dyDescent="0.25">
      <c r="A10656">
        <v>4186</v>
      </c>
      <c r="B10656" t="s">
        <v>32639</v>
      </c>
      <c r="C10656" t="s">
        <v>16058</v>
      </c>
      <c r="D10656" s="134">
        <v>6.89</v>
      </c>
    </row>
    <row r="10657" spans="1:4" x14ac:dyDescent="0.25">
      <c r="A10657">
        <v>4188</v>
      </c>
      <c r="B10657" t="s">
        <v>32640</v>
      </c>
      <c r="C10657" t="s">
        <v>16058</v>
      </c>
      <c r="D10657" s="134">
        <v>14.06</v>
      </c>
    </row>
    <row r="10658" spans="1:4" x14ac:dyDescent="0.25">
      <c r="A10658">
        <v>4189</v>
      </c>
      <c r="B10658" t="s">
        <v>32641</v>
      </c>
      <c r="C10658" t="s">
        <v>16058</v>
      </c>
      <c r="D10658" s="134">
        <v>14.06</v>
      </c>
    </row>
    <row r="10659" spans="1:4" x14ac:dyDescent="0.25">
      <c r="A10659">
        <v>4197</v>
      </c>
      <c r="B10659" t="s">
        <v>32642</v>
      </c>
      <c r="C10659" t="s">
        <v>16058</v>
      </c>
      <c r="D10659" s="134">
        <v>74.48</v>
      </c>
    </row>
    <row r="10660" spans="1:4" x14ac:dyDescent="0.25">
      <c r="A10660">
        <v>4194</v>
      </c>
      <c r="B10660" t="s">
        <v>32643</v>
      </c>
      <c r="C10660" t="s">
        <v>16058</v>
      </c>
      <c r="D10660" s="134">
        <v>45</v>
      </c>
    </row>
    <row r="10661" spans="1:4" x14ac:dyDescent="0.25">
      <c r="A10661">
        <v>4193</v>
      </c>
      <c r="B10661" t="s">
        <v>32644</v>
      </c>
      <c r="C10661" t="s">
        <v>16058</v>
      </c>
      <c r="D10661" s="134">
        <v>45</v>
      </c>
    </row>
    <row r="10662" spans="1:4" x14ac:dyDescent="0.25">
      <c r="A10662">
        <v>4204</v>
      </c>
      <c r="B10662" t="s">
        <v>32645</v>
      </c>
      <c r="C10662" t="s">
        <v>16058</v>
      </c>
      <c r="D10662" s="134">
        <v>45</v>
      </c>
    </row>
    <row r="10663" spans="1:4" x14ac:dyDescent="0.25">
      <c r="A10663">
        <v>4187</v>
      </c>
      <c r="B10663" t="s">
        <v>32646</v>
      </c>
      <c r="C10663" t="s">
        <v>16058</v>
      </c>
      <c r="D10663" s="134">
        <v>8.9700000000000006</v>
      </c>
    </row>
    <row r="10664" spans="1:4" x14ac:dyDescent="0.25">
      <c r="A10664">
        <v>4202</v>
      </c>
      <c r="B10664" t="s">
        <v>32647</v>
      </c>
      <c r="C10664" t="s">
        <v>16058</v>
      </c>
      <c r="D10664" s="134">
        <v>136.02000000000001</v>
      </c>
    </row>
    <row r="10665" spans="1:4" x14ac:dyDescent="0.25">
      <c r="A10665">
        <v>4203</v>
      </c>
      <c r="B10665" t="s">
        <v>32648</v>
      </c>
      <c r="C10665" t="s">
        <v>16058</v>
      </c>
      <c r="D10665" s="134">
        <v>120.12</v>
      </c>
    </row>
    <row r="10666" spans="1:4" x14ac:dyDescent="0.25">
      <c r="A10666">
        <v>40368</v>
      </c>
      <c r="B10666" t="s">
        <v>32649</v>
      </c>
      <c r="C10666" t="s">
        <v>16058</v>
      </c>
      <c r="D10666" s="134">
        <v>61.16</v>
      </c>
    </row>
    <row r="10667" spans="1:4" x14ac:dyDescent="0.25">
      <c r="A10667">
        <v>40365</v>
      </c>
      <c r="B10667" t="s">
        <v>32650</v>
      </c>
      <c r="C10667" t="s">
        <v>16058</v>
      </c>
      <c r="D10667" s="134">
        <v>41.26</v>
      </c>
    </row>
    <row r="10668" spans="1:4" x14ac:dyDescent="0.25">
      <c r="A10668">
        <v>40356</v>
      </c>
      <c r="B10668" t="s">
        <v>32651</v>
      </c>
      <c r="C10668" t="s">
        <v>16058</v>
      </c>
      <c r="D10668" s="134">
        <v>14.1</v>
      </c>
    </row>
    <row r="10669" spans="1:4" x14ac:dyDescent="0.25">
      <c r="A10669">
        <v>40362</v>
      </c>
      <c r="B10669" t="s">
        <v>32652</v>
      </c>
      <c r="C10669" t="s">
        <v>16058</v>
      </c>
      <c r="D10669" s="134">
        <v>27.33</v>
      </c>
    </row>
    <row r="10670" spans="1:4" x14ac:dyDescent="0.25">
      <c r="A10670">
        <v>40374</v>
      </c>
      <c r="B10670" t="s">
        <v>32653</v>
      </c>
      <c r="C10670" t="s">
        <v>16058</v>
      </c>
      <c r="D10670" s="134">
        <v>159.85</v>
      </c>
    </row>
    <row r="10671" spans="1:4" x14ac:dyDescent="0.25">
      <c r="A10671">
        <v>40371</v>
      </c>
      <c r="B10671" t="s">
        <v>32654</v>
      </c>
      <c r="C10671" t="s">
        <v>16058</v>
      </c>
      <c r="D10671" s="134">
        <v>100.62</v>
      </c>
    </row>
    <row r="10672" spans="1:4" x14ac:dyDescent="0.25">
      <c r="A10672">
        <v>40359</v>
      </c>
      <c r="B10672" t="s">
        <v>32655</v>
      </c>
      <c r="C10672" t="s">
        <v>16058</v>
      </c>
      <c r="D10672" s="134">
        <v>18.21</v>
      </c>
    </row>
    <row r="10673" spans="1:4" x14ac:dyDescent="0.25">
      <c r="A10673">
        <v>7595</v>
      </c>
      <c r="B10673" t="s">
        <v>32656</v>
      </c>
      <c r="C10673" t="s">
        <v>1413</v>
      </c>
      <c r="D10673" s="134">
        <v>15.81</v>
      </c>
    </row>
    <row r="10674" spans="1:4" x14ac:dyDescent="0.25">
      <c r="A10674">
        <v>41094</v>
      </c>
      <c r="B10674" t="s">
        <v>32657</v>
      </c>
      <c r="C10674" t="s">
        <v>3486</v>
      </c>
      <c r="D10674" s="135">
        <v>2794.59</v>
      </c>
    </row>
    <row r="10675" spans="1:4" x14ac:dyDescent="0.25">
      <c r="A10675">
        <v>39609</v>
      </c>
      <c r="B10675" t="s">
        <v>32658</v>
      </c>
      <c r="C10675" t="s">
        <v>16058</v>
      </c>
      <c r="D10675" s="135">
        <v>57448.98</v>
      </c>
    </row>
    <row r="10676" spans="1:4" x14ac:dyDescent="0.25">
      <c r="A10676">
        <v>39610</v>
      </c>
      <c r="B10676" t="s">
        <v>32659</v>
      </c>
      <c r="C10676" t="s">
        <v>16058</v>
      </c>
      <c r="D10676" s="135">
        <v>83857.59</v>
      </c>
    </row>
    <row r="10677" spans="1:4" x14ac:dyDescent="0.25">
      <c r="A10677">
        <v>39611</v>
      </c>
      <c r="B10677" t="s">
        <v>32660</v>
      </c>
      <c r="C10677" t="s">
        <v>16058</v>
      </c>
      <c r="D10677" s="135">
        <v>101481.41</v>
      </c>
    </row>
    <row r="10678" spans="1:4" x14ac:dyDescent="0.25">
      <c r="A10678">
        <v>39612</v>
      </c>
      <c r="B10678" t="s">
        <v>32661</v>
      </c>
      <c r="C10678" t="s">
        <v>16058</v>
      </c>
      <c r="D10678" s="135">
        <v>158972.92000000001</v>
      </c>
    </row>
    <row r="10679" spans="1:4" x14ac:dyDescent="0.25">
      <c r="A10679">
        <v>39608</v>
      </c>
      <c r="B10679" t="s">
        <v>32662</v>
      </c>
      <c r="C10679" t="s">
        <v>16058</v>
      </c>
      <c r="D10679" s="135">
        <v>45935.6</v>
      </c>
    </row>
    <row r="10680" spans="1:4" x14ac:dyDescent="0.25">
      <c r="A10680">
        <v>38175</v>
      </c>
      <c r="B10680" t="s">
        <v>32663</v>
      </c>
      <c r="C10680" t="s">
        <v>16058</v>
      </c>
      <c r="D10680" s="134">
        <v>4.8499999999999996</v>
      </c>
    </row>
    <row r="10681" spans="1:4" x14ac:dyDescent="0.25">
      <c r="A10681">
        <v>38176</v>
      </c>
      <c r="B10681" t="s">
        <v>32664</v>
      </c>
      <c r="C10681" t="s">
        <v>16058</v>
      </c>
      <c r="D10681" s="134">
        <v>14.27</v>
      </c>
    </row>
    <row r="10682" spans="1:4" x14ac:dyDescent="0.25">
      <c r="A10682">
        <v>36152</v>
      </c>
      <c r="B10682" t="s">
        <v>32665</v>
      </c>
      <c r="C10682" t="s">
        <v>16058</v>
      </c>
      <c r="D10682" s="134">
        <v>5.24</v>
      </c>
    </row>
    <row r="10683" spans="1:4" x14ac:dyDescent="0.25">
      <c r="A10683">
        <v>4221</v>
      </c>
      <c r="B10683" t="s">
        <v>32666</v>
      </c>
      <c r="C10683" t="s">
        <v>1418</v>
      </c>
      <c r="D10683" s="134">
        <v>5.87</v>
      </c>
    </row>
    <row r="10684" spans="1:4" x14ac:dyDescent="0.25">
      <c r="A10684">
        <v>4227</v>
      </c>
      <c r="B10684" t="s">
        <v>32667</v>
      </c>
      <c r="C10684" t="s">
        <v>1418</v>
      </c>
      <c r="D10684" s="134">
        <v>27.37</v>
      </c>
    </row>
    <row r="10685" spans="1:4" x14ac:dyDescent="0.25">
      <c r="A10685">
        <v>38170</v>
      </c>
      <c r="B10685" t="s">
        <v>32668</v>
      </c>
      <c r="C10685" t="s">
        <v>16058</v>
      </c>
      <c r="D10685" s="134">
        <v>21.21</v>
      </c>
    </row>
    <row r="10686" spans="1:4" x14ac:dyDescent="0.25">
      <c r="A10686">
        <v>4252</v>
      </c>
      <c r="B10686" t="s">
        <v>32669</v>
      </c>
      <c r="C10686" t="s">
        <v>1413</v>
      </c>
      <c r="D10686" s="134">
        <v>21.93</v>
      </c>
    </row>
    <row r="10687" spans="1:4" x14ac:dyDescent="0.25">
      <c r="A10687">
        <v>40980</v>
      </c>
      <c r="B10687" t="s">
        <v>32670</v>
      </c>
      <c r="C10687" t="s">
        <v>3486</v>
      </c>
      <c r="D10687" s="135">
        <v>3877.66</v>
      </c>
    </row>
    <row r="10688" spans="1:4" x14ac:dyDescent="0.25">
      <c r="A10688">
        <v>41031</v>
      </c>
      <c r="B10688" t="s">
        <v>32671</v>
      </c>
      <c r="C10688" t="s">
        <v>3486</v>
      </c>
      <c r="D10688" s="135">
        <v>4321.0200000000004</v>
      </c>
    </row>
    <row r="10689" spans="1:4" x14ac:dyDescent="0.25">
      <c r="A10689">
        <v>37666</v>
      </c>
      <c r="B10689" t="s">
        <v>32672</v>
      </c>
      <c r="C10689" t="s">
        <v>1413</v>
      </c>
      <c r="D10689" s="134">
        <v>19.920000000000002</v>
      </c>
    </row>
    <row r="10690" spans="1:4" x14ac:dyDescent="0.25">
      <c r="A10690">
        <v>40986</v>
      </c>
      <c r="B10690" t="s">
        <v>32673</v>
      </c>
      <c r="C10690" t="s">
        <v>3486</v>
      </c>
      <c r="D10690" s="135">
        <v>3521.69</v>
      </c>
    </row>
    <row r="10691" spans="1:4" x14ac:dyDescent="0.25">
      <c r="A10691">
        <v>4250</v>
      </c>
      <c r="B10691" t="s">
        <v>32674</v>
      </c>
      <c r="C10691" t="s">
        <v>1413</v>
      </c>
      <c r="D10691" s="134">
        <v>19.649999999999999</v>
      </c>
    </row>
    <row r="10692" spans="1:4" x14ac:dyDescent="0.25">
      <c r="A10692">
        <v>40978</v>
      </c>
      <c r="B10692" t="s">
        <v>32675</v>
      </c>
      <c r="C10692" t="s">
        <v>3486</v>
      </c>
      <c r="D10692" s="135">
        <v>3477.19</v>
      </c>
    </row>
    <row r="10693" spans="1:4" x14ac:dyDescent="0.25">
      <c r="A10693">
        <v>44501</v>
      </c>
      <c r="B10693" t="s">
        <v>32676</v>
      </c>
      <c r="C10693" t="s">
        <v>1413</v>
      </c>
      <c r="D10693" s="134">
        <v>24.44</v>
      </c>
    </row>
    <row r="10694" spans="1:4" x14ac:dyDescent="0.25">
      <c r="A10694">
        <v>41043</v>
      </c>
      <c r="B10694" t="s">
        <v>32677</v>
      </c>
      <c r="C10694" t="s">
        <v>3486</v>
      </c>
      <c r="D10694" s="135">
        <v>4321.0200000000004</v>
      </c>
    </row>
    <row r="10695" spans="1:4" x14ac:dyDescent="0.25">
      <c r="A10695">
        <v>4234</v>
      </c>
      <c r="B10695" t="s">
        <v>32678</v>
      </c>
      <c r="C10695" t="s">
        <v>1413</v>
      </c>
      <c r="D10695" s="134">
        <v>30.91</v>
      </c>
    </row>
    <row r="10696" spans="1:4" x14ac:dyDescent="0.25">
      <c r="A10696">
        <v>40987</v>
      </c>
      <c r="B10696" t="s">
        <v>32679</v>
      </c>
      <c r="C10696" t="s">
        <v>3486</v>
      </c>
      <c r="D10696" s="135">
        <v>5463.24</v>
      </c>
    </row>
    <row r="10697" spans="1:4" x14ac:dyDescent="0.25">
      <c r="A10697">
        <v>4253</v>
      </c>
      <c r="B10697" t="s">
        <v>32680</v>
      </c>
      <c r="C10697" t="s">
        <v>1413</v>
      </c>
      <c r="D10697" s="134">
        <v>19.920000000000002</v>
      </c>
    </row>
    <row r="10698" spans="1:4" x14ac:dyDescent="0.25">
      <c r="A10698">
        <v>40981</v>
      </c>
      <c r="B10698" t="s">
        <v>32681</v>
      </c>
      <c r="C10698" t="s">
        <v>3486</v>
      </c>
      <c r="D10698" s="135">
        <v>3521.69</v>
      </c>
    </row>
    <row r="10699" spans="1:4" x14ac:dyDescent="0.25">
      <c r="A10699">
        <v>4254</v>
      </c>
      <c r="B10699" t="s">
        <v>32682</v>
      </c>
      <c r="C10699" t="s">
        <v>1413</v>
      </c>
      <c r="D10699" s="134">
        <v>29.58</v>
      </c>
    </row>
    <row r="10700" spans="1:4" x14ac:dyDescent="0.25">
      <c r="A10700">
        <v>41036</v>
      </c>
      <c r="B10700" t="s">
        <v>32683</v>
      </c>
      <c r="C10700" t="s">
        <v>3486</v>
      </c>
      <c r="D10700" s="135">
        <v>5229.1499999999996</v>
      </c>
    </row>
    <row r="10701" spans="1:4" x14ac:dyDescent="0.25">
      <c r="A10701">
        <v>4251</v>
      </c>
      <c r="B10701" t="s">
        <v>32684</v>
      </c>
      <c r="C10701" t="s">
        <v>1413</v>
      </c>
      <c r="D10701" s="134">
        <v>22.01</v>
      </c>
    </row>
    <row r="10702" spans="1:4" x14ac:dyDescent="0.25">
      <c r="A10702">
        <v>40979</v>
      </c>
      <c r="B10702" t="s">
        <v>32685</v>
      </c>
      <c r="C10702" t="s">
        <v>3486</v>
      </c>
      <c r="D10702" s="135">
        <v>3893.78</v>
      </c>
    </row>
    <row r="10703" spans="1:4" x14ac:dyDescent="0.25">
      <c r="A10703">
        <v>4230</v>
      </c>
      <c r="B10703" t="s">
        <v>32686</v>
      </c>
      <c r="C10703" t="s">
        <v>1413</v>
      </c>
      <c r="D10703" s="134">
        <v>28.3</v>
      </c>
    </row>
    <row r="10704" spans="1:4" x14ac:dyDescent="0.25">
      <c r="A10704">
        <v>40998</v>
      </c>
      <c r="B10704" t="s">
        <v>32687</v>
      </c>
      <c r="C10704" t="s">
        <v>3486</v>
      </c>
      <c r="D10704" s="135">
        <v>5004.1000000000004</v>
      </c>
    </row>
    <row r="10705" spans="1:4" x14ac:dyDescent="0.25">
      <c r="A10705">
        <v>4257</v>
      </c>
      <c r="B10705" t="s">
        <v>32688</v>
      </c>
      <c r="C10705" t="s">
        <v>1413</v>
      </c>
      <c r="D10705" s="134">
        <v>19.57</v>
      </c>
    </row>
    <row r="10706" spans="1:4" x14ac:dyDescent="0.25">
      <c r="A10706">
        <v>40982</v>
      </c>
      <c r="B10706" t="s">
        <v>32689</v>
      </c>
      <c r="C10706" t="s">
        <v>3486</v>
      </c>
      <c r="D10706" s="135">
        <v>3459.19</v>
      </c>
    </row>
    <row r="10707" spans="1:4" x14ac:dyDescent="0.25">
      <c r="A10707">
        <v>4240</v>
      </c>
      <c r="B10707" t="s">
        <v>32690</v>
      </c>
      <c r="C10707" t="s">
        <v>1413</v>
      </c>
      <c r="D10707" s="134">
        <v>32.630000000000003</v>
      </c>
    </row>
    <row r="10708" spans="1:4" x14ac:dyDescent="0.25">
      <c r="A10708">
        <v>41026</v>
      </c>
      <c r="B10708" t="s">
        <v>32691</v>
      </c>
      <c r="C10708" t="s">
        <v>3486</v>
      </c>
      <c r="D10708" s="135">
        <v>5766.64</v>
      </c>
    </row>
    <row r="10709" spans="1:4" x14ac:dyDescent="0.25">
      <c r="A10709">
        <v>4239</v>
      </c>
      <c r="B10709" t="s">
        <v>32692</v>
      </c>
      <c r="C10709" t="s">
        <v>1413</v>
      </c>
      <c r="D10709" s="134">
        <v>32.630000000000003</v>
      </c>
    </row>
    <row r="10710" spans="1:4" x14ac:dyDescent="0.25">
      <c r="A10710">
        <v>41024</v>
      </c>
      <c r="B10710" t="s">
        <v>32693</v>
      </c>
      <c r="C10710" t="s">
        <v>3486</v>
      </c>
      <c r="D10710" s="135">
        <v>5766.64</v>
      </c>
    </row>
    <row r="10711" spans="1:4" x14ac:dyDescent="0.25">
      <c r="A10711">
        <v>4248</v>
      </c>
      <c r="B10711" t="s">
        <v>32694</v>
      </c>
      <c r="C10711" t="s">
        <v>1413</v>
      </c>
      <c r="D10711" s="134">
        <v>24.44</v>
      </c>
    </row>
    <row r="10712" spans="1:4" x14ac:dyDescent="0.25">
      <c r="A10712">
        <v>41033</v>
      </c>
      <c r="B10712" t="s">
        <v>32695</v>
      </c>
      <c r="C10712" t="s">
        <v>3486</v>
      </c>
      <c r="D10712" s="135">
        <v>4321.0200000000004</v>
      </c>
    </row>
    <row r="10713" spans="1:4" x14ac:dyDescent="0.25">
      <c r="A10713">
        <v>44500</v>
      </c>
      <c r="B10713" t="s">
        <v>32696</v>
      </c>
      <c r="C10713" t="s">
        <v>1413</v>
      </c>
      <c r="D10713" s="134">
        <v>24.44</v>
      </c>
    </row>
    <row r="10714" spans="1:4" x14ac:dyDescent="0.25">
      <c r="A10714">
        <v>41040</v>
      </c>
      <c r="B10714" t="s">
        <v>32697</v>
      </c>
      <c r="C10714" t="s">
        <v>3486</v>
      </c>
      <c r="D10714" s="135">
        <v>4321.0200000000004</v>
      </c>
    </row>
    <row r="10715" spans="1:4" x14ac:dyDescent="0.25">
      <c r="A10715">
        <v>4238</v>
      </c>
      <c r="B10715" t="s">
        <v>32698</v>
      </c>
      <c r="C10715" t="s">
        <v>1413</v>
      </c>
      <c r="D10715" s="134">
        <v>18.38</v>
      </c>
    </row>
    <row r="10716" spans="1:4" x14ac:dyDescent="0.25">
      <c r="A10716">
        <v>41012</v>
      </c>
      <c r="B10716" t="s">
        <v>32699</v>
      </c>
      <c r="C10716" t="s">
        <v>3486</v>
      </c>
      <c r="D10716" s="135">
        <v>3249.58</v>
      </c>
    </row>
    <row r="10717" spans="1:4" x14ac:dyDescent="0.25">
      <c r="A10717">
        <v>4233</v>
      </c>
      <c r="B10717" t="s">
        <v>32700</v>
      </c>
      <c r="C10717" t="s">
        <v>1413</v>
      </c>
      <c r="D10717" s="134">
        <v>32.630000000000003</v>
      </c>
    </row>
    <row r="10718" spans="1:4" x14ac:dyDescent="0.25">
      <c r="A10718">
        <v>41001</v>
      </c>
      <c r="B10718" t="s">
        <v>32701</v>
      </c>
      <c r="C10718" t="s">
        <v>3486</v>
      </c>
      <c r="D10718" s="135">
        <v>5766.64</v>
      </c>
    </row>
    <row r="10719" spans="1:4" x14ac:dyDescent="0.25">
      <c r="A10719">
        <v>2</v>
      </c>
      <c r="B10719" t="s">
        <v>32702</v>
      </c>
      <c r="C10719" t="s">
        <v>1414</v>
      </c>
      <c r="D10719" s="134">
        <v>19.54</v>
      </c>
    </row>
    <row r="10720" spans="1:4" x14ac:dyDescent="0.25">
      <c r="A10720">
        <v>36517</v>
      </c>
      <c r="B10720" t="s">
        <v>32703</v>
      </c>
      <c r="C10720" t="s">
        <v>16058</v>
      </c>
      <c r="D10720" s="135">
        <v>737040</v>
      </c>
    </row>
    <row r="10721" spans="1:4" x14ac:dyDescent="0.25">
      <c r="A10721">
        <v>4262</v>
      </c>
      <c r="B10721" t="s">
        <v>32704</v>
      </c>
      <c r="C10721" t="s">
        <v>16058</v>
      </c>
      <c r="D10721" s="135">
        <v>830000</v>
      </c>
    </row>
    <row r="10722" spans="1:4" x14ac:dyDescent="0.25">
      <c r="A10722">
        <v>4263</v>
      </c>
      <c r="B10722" t="s">
        <v>32705</v>
      </c>
      <c r="C10722" t="s">
        <v>16058</v>
      </c>
      <c r="D10722" s="135">
        <v>1150933.27</v>
      </c>
    </row>
    <row r="10723" spans="1:4" x14ac:dyDescent="0.25">
      <c r="A10723">
        <v>36518</v>
      </c>
      <c r="B10723" t="s">
        <v>32706</v>
      </c>
      <c r="C10723" t="s">
        <v>16058</v>
      </c>
      <c r="D10723" s="135">
        <v>1310293.27</v>
      </c>
    </row>
    <row r="10724" spans="1:4" x14ac:dyDescent="0.25">
      <c r="A10724">
        <v>14221</v>
      </c>
      <c r="B10724" t="s">
        <v>32707</v>
      </c>
      <c r="C10724" t="s">
        <v>16058</v>
      </c>
      <c r="D10724" s="135">
        <v>764706.63</v>
      </c>
    </row>
    <row r="10725" spans="1:4" x14ac:dyDescent="0.25">
      <c r="A10725">
        <v>38402</v>
      </c>
      <c r="B10725" t="s">
        <v>32708</v>
      </c>
      <c r="C10725" t="s">
        <v>16058</v>
      </c>
      <c r="D10725" s="134">
        <v>13.26</v>
      </c>
    </row>
    <row r="10726" spans="1:4" x14ac:dyDescent="0.25">
      <c r="A10726">
        <v>3412</v>
      </c>
      <c r="B10726" t="s">
        <v>32709</v>
      </c>
      <c r="C10726" t="s">
        <v>1415</v>
      </c>
      <c r="D10726" s="134">
        <v>13.96</v>
      </c>
    </row>
    <row r="10727" spans="1:4" x14ac:dyDescent="0.25">
      <c r="A10727">
        <v>3413</v>
      </c>
      <c r="B10727" t="s">
        <v>32710</v>
      </c>
      <c r="C10727" t="s">
        <v>1415</v>
      </c>
      <c r="D10727" s="134">
        <v>31.42</v>
      </c>
    </row>
    <row r="10728" spans="1:4" x14ac:dyDescent="0.25">
      <c r="A10728">
        <v>39744</v>
      </c>
      <c r="B10728" t="s">
        <v>32711</v>
      </c>
      <c r="C10728" t="s">
        <v>1415</v>
      </c>
      <c r="D10728" s="134">
        <v>24.39</v>
      </c>
    </row>
    <row r="10729" spans="1:4" x14ac:dyDescent="0.25">
      <c r="A10729">
        <v>39745</v>
      </c>
      <c r="B10729" t="s">
        <v>32712</v>
      </c>
      <c r="C10729" t="s">
        <v>1415</v>
      </c>
      <c r="D10729" s="134">
        <v>51.49</v>
      </c>
    </row>
    <row r="10730" spans="1:4" x14ac:dyDescent="0.25">
      <c r="A10730">
        <v>39637</v>
      </c>
      <c r="B10730" t="s">
        <v>32713</v>
      </c>
      <c r="C10730" t="s">
        <v>1415</v>
      </c>
      <c r="D10730" s="134">
        <v>79.78</v>
      </c>
    </row>
    <row r="10731" spans="1:4" x14ac:dyDescent="0.25">
      <c r="A10731">
        <v>39638</v>
      </c>
      <c r="B10731" t="s">
        <v>32714</v>
      </c>
      <c r="C10731" t="s">
        <v>1415</v>
      </c>
      <c r="D10731" s="134">
        <v>90.27</v>
      </c>
    </row>
    <row r="10732" spans="1:4" x14ac:dyDescent="0.25">
      <c r="A10732">
        <v>39639</v>
      </c>
      <c r="B10732" t="s">
        <v>32715</v>
      </c>
      <c r="C10732" t="s">
        <v>1415</v>
      </c>
      <c r="D10732" s="134">
        <v>136.19999999999999</v>
      </c>
    </row>
    <row r="10733" spans="1:4" x14ac:dyDescent="0.25">
      <c r="A10733">
        <v>39517</v>
      </c>
      <c r="B10733" t="s">
        <v>32716</v>
      </c>
      <c r="C10733" t="s">
        <v>1415</v>
      </c>
      <c r="D10733" s="134">
        <v>166.32</v>
      </c>
    </row>
    <row r="10734" spans="1:4" x14ac:dyDescent="0.25">
      <c r="A10734">
        <v>39518</v>
      </c>
      <c r="B10734" t="s">
        <v>32717</v>
      </c>
      <c r="C10734" t="s">
        <v>1415</v>
      </c>
      <c r="D10734" s="134">
        <v>197.18</v>
      </c>
    </row>
    <row r="10735" spans="1:4" x14ac:dyDescent="0.25">
      <c r="A10735">
        <v>38366</v>
      </c>
      <c r="B10735" t="s">
        <v>32718</v>
      </c>
      <c r="C10735" t="s">
        <v>1415</v>
      </c>
      <c r="D10735" s="134">
        <v>5</v>
      </c>
    </row>
    <row r="10736" spans="1:4" x14ac:dyDescent="0.25">
      <c r="A10736">
        <v>11703</v>
      </c>
      <c r="B10736" t="s">
        <v>32719</v>
      </c>
      <c r="C10736" t="s">
        <v>16058</v>
      </c>
      <c r="D10736" s="134">
        <v>31.23</v>
      </c>
    </row>
    <row r="10737" spans="1:4" x14ac:dyDescent="0.25">
      <c r="A10737">
        <v>37400</v>
      </c>
      <c r="B10737" t="s">
        <v>32720</v>
      </c>
      <c r="C10737" t="s">
        <v>16058</v>
      </c>
      <c r="D10737" s="134">
        <v>36.090000000000003</v>
      </c>
    </row>
    <row r="10738" spans="1:4" x14ac:dyDescent="0.25">
      <c r="A10738">
        <v>25400</v>
      </c>
      <c r="B10738" t="s">
        <v>32721</v>
      </c>
      <c r="C10738" t="s">
        <v>16058</v>
      </c>
      <c r="D10738" s="135">
        <v>2925.53</v>
      </c>
    </row>
    <row r="10739" spans="1:4" x14ac:dyDescent="0.25">
      <c r="A10739">
        <v>4276</v>
      </c>
      <c r="B10739" t="s">
        <v>32722</v>
      </c>
      <c r="C10739" t="s">
        <v>16058</v>
      </c>
      <c r="D10739" s="134">
        <v>205.32</v>
      </c>
    </row>
    <row r="10740" spans="1:4" x14ac:dyDescent="0.25">
      <c r="A10740">
        <v>4273</v>
      </c>
      <c r="B10740" t="s">
        <v>32723</v>
      </c>
      <c r="C10740" t="s">
        <v>16058</v>
      </c>
      <c r="D10740" s="134">
        <v>372.78</v>
      </c>
    </row>
    <row r="10741" spans="1:4" x14ac:dyDescent="0.25">
      <c r="A10741">
        <v>4274</v>
      </c>
      <c r="B10741" t="s">
        <v>32724</v>
      </c>
      <c r="C10741" t="s">
        <v>16058</v>
      </c>
      <c r="D10741" s="134">
        <v>136.38</v>
      </c>
    </row>
    <row r="10742" spans="1:4" x14ac:dyDescent="0.25">
      <c r="A10742">
        <v>39438</v>
      </c>
      <c r="B10742" t="s">
        <v>32725</v>
      </c>
      <c r="C10742" t="s">
        <v>16058</v>
      </c>
      <c r="D10742" s="134">
        <v>0.35</v>
      </c>
    </row>
    <row r="10743" spans="1:4" x14ac:dyDescent="0.25">
      <c r="A10743">
        <v>11963</v>
      </c>
      <c r="B10743" t="s">
        <v>32726</v>
      </c>
      <c r="C10743" t="s">
        <v>16058</v>
      </c>
      <c r="D10743" s="134">
        <v>12.9</v>
      </c>
    </row>
    <row r="10744" spans="1:4" x14ac:dyDescent="0.25">
      <c r="A10744">
        <v>11964</v>
      </c>
      <c r="B10744" t="s">
        <v>32727</v>
      </c>
      <c r="C10744" t="s">
        <v>16058</v>
      </c>
      <c r="D10744" s="134">
        <v>3.25</v>
      </c>
    </row>
    <row r="10745" spans="1:4" x14ac:dyDescent="0.25">
      <c r="A10745">
        <v>4379</v>
      </c>
      <c r="B10745" t="s">
        <v>32728</v>
      </c>
      <c r="C10745" t="s">
        <v>16058</v>
      </c>
      <c r="D10745" s="134">
        <v>7.0000000000000007E-2</v>
      </c>
    </row>
    <row r="10746" spans="1:4" x14ac:dyDescent="0.25">
      <c r="A10746">
        <v>4377</v>
      </c>
      <c r="B10746" t="s">
        <v>32729</v>
      </c>
      <c r="C10746" t="s">
        <v>16058</v>
      </c>
      <c r="D10746" s="134">
        <v>0.25</v>
      </c>
    </row>
    <row r="10747" spans="1:4" x14ac:dyDescent="0.25">
      <c r="A10747">
        <v>4356</v>
      </c>
      <c r="B10747" t="s">
        <v>32730</v>
      </c>
      <c r="C10747" t="s">
        <v>16058</v>
      </c>
      <c r="D10747" s="134">
        <v>0.35</v>
      </c>
    </row>
    <row r="10748" spans="1:4" x14ac:dyDescent="0.25">
      <c r="A10748">
        <v>13246</v>
      </c>
      <c r="B10748" t="s">
        <v>32731</v>
      </c>
      <c r="C10748" t="s">
        <v>16058</v>
      </c>
      <c r="D10748" s="134">
        <v>0.61</v>
      </c>
    </row>
    <row r="10749" spans="1:4" x14ac:dyDescent="0.25">
      <c r="A10749">
        <v>4346</v>
      </c>
      <c r="B10749" t="s">
        <v>32732</v>
      </c>
      <c r="C10749" t="s">
        <v>16058</v>
      </c>
      <c r="D10749" s="134">
        <v>13.82</v>
      </c>
    </row>
    <row r="10750" spans="1:4" x14ac:dyDescent="0.25">
      <c r="A10750">
        <v>11955</v>
      </c>
      <c r="B10750" t="s">
        <v>32733</v>
      </c>
      <c r="C10750" t="s">
        <v>16058</v>
      </c>
      <c r="D10750" s="134">
        <v>6.05</v>
      </c>
    </row>
    <row r="10751" spans="1:4" x14ac:dyDescent="0.25">
      <c r="A10751">
        <v>11960</v>
      </c>
      <c r="B10751" t="s">
        <v>32734</v>
      </c>
      <c r="C10751" t="s">
        <v>16058</v>
      </c>
      <c r="D10751" s="134">
        <v>0.2</v>
      </c>
    </row>
    <row r="10752" spans="1:4" x14ac:dyDescent="0.25">
      <c r="A10752">
        <v>4333</v>
      </c>
      <c r="B10752" t="s">
        <v>32735</v>
      </c>
      <c r="C10752" t="s">
        <v>16058</v>
      </c>
      <c r="D10752" s="134">
        <v>0.35</v>
      </c>
    </row>
    <row r="10753" spans="1:4" x14ac:dyDescent="0.25">
      <c r="A10753">
        <v>4358</v>
      </c>
      <c r="B10753" t="s">
        <v>32736</v>
      </c>
      <c r="C10753" t="s">
        <v>16058</v>
      </c>
      <c r="D10753" s="134">
        <v>2.77</v>
      </c>
    </row>
    <row r="10754" spans="1:4" x14ac:dyDescent="0.25">
      <c r="A10754">
        <v>39435</v>
      </c>
      <c r="B10754" t="s">
        <v>32737</v>
      </c>
      <c r="C10754" t="s">
        <v>16058</v>
      </c>
      <c r="D10754" s="134">
        <v>0.14000000000000001</v>
      </c>
    </row>
    <row r="10755" spans="1:4" x14ac:dyDescent="0.25">
      <c r="A10755">
        <v>39436</v>
      </c>
      <c r="B10755" t="s">
        <v>32738</v>
      </c>
      <c r="C10755" t="s">
        <v>16058</v>
      </c>
      <c r="D10755" s="134">
        <v>0.24</v>
      </c>
    </row>
    <row r="10756" spans="1:4" x14ac:dyDescent="0.25">
      <c r="A10756">
        <v>39437</v>
      </c>
      <c r="B10756" t="s">
        <v>32739</v>
      </c>
      <c r="C10756" t="s">
        <v>16058</v>
      </c>
      <c r="D10756" s="134">
        <v>0.31</v>
      </c>
    </row>
    <row r="10757" spans="1:4" x14ac:dyDescent="0.25">
      <c r="A10757">
        <v>39439</v>
      </c>
      <c r="B10757" t="s">
        <v>32740</v>
      </c>
      <c r="C10757" t="s">
        <v>16058</v>
      </c>
      <c r="D10757" s="134">
        <v>0.21</v>
      </c>
    </row>
    <row r="10758" spans="1:4" x14ac:dyDescent="0.25">
      <c r="A10758">
        <v>39440</v>
      </c>
      <c r="B10758" t="s">
        <v>32741</v>
      </c>
      <c r="C10758" t="s">
        <v>16058</v>
      </c>
      <c r="D10758" s="134">
        <v>0.27</v>
      </c>
    </row>
    <row r="10759" spans="1:4" x14ac:dyDescent="0.25">
      <c r="A10759">
        <v>39441</v>
      </c>
      <c r="B10759" t="s">
        <v>32742</v>
      </c>
      <c r="C10759" t="s">
        <v>16058</v>
      </c>
      <c r="D10759" s="134">
        <v>0.35</v>
      </c>
    </row>
    <row r="10760" spans="1:4" x14ac:dyDescent="0.25">
      <c r="A10760">
        <v>39442</v>
      </c>
      <c r="B10760" t="s">
        <v>32743</v>
      </c>
      <c r="C10760" t="s">
        <v>16058</v>
      </c>
      <c r="D10760" s="134">
        <v>0.25</v>
      </c>
    </row>
    <row r="10761" spans="1:4" x14ac:dyDescent="0.25">
      <c r="A10761">
        <v>39443</v>
      </c>
      <c r="B10761" t="s">
        <v>32744</v>
      </c>
      <c r="C10761" t="s">
        <v>16058</v>
      </c>
      <c r="D10761" s="134">
        <v>0.33</v>
      </c>
    </row>
    <row r="10762" spans="1:4" x14ac:dyDescent="0.25">
      <c r="A10762">
        <v>4329</v>
      </c>
      <c r="B10762" t="s">
        <v>32745</v>
      </c>
      <c r="C10762" t="s">
        <v>16058</v>
      </c>
      <c r="D10762" s="134">
        <v>2.95</v>
      </c>
    </row>
    <row r="10763" spans="1:4" x14ac:dyDescent="0.25">
      <c r="A10763">
        <v>4383</v>
      </c>
      <c r="B10763" t="s">
        <v>32746</v>
      </c>
      <c r="C10763" t="s">
        <v>16058</v>
      </c>
      <c r="D10763" s="134">
        <v>26.67</v>
      </c>
    </row>
    <row r="10764" spans="1:4" x14ac:dyDescent="0.25">
      <c r="A10764">
        <v>4344</v>
      </c>
      <c r="B10764" t="s">
        <v>32747</v>
      </c>
      <c r="C10764" t="s">
        <v>16058</v>
      </c>
      <c r="D10764" s="134">
        <v>27.96</v>
      </c>
    </row>
    <row r="10765" spans="1:4" x14ac:dyDescent="0.25">
      <c r="A10765">
        <v>436</v>
      </c>
      <c r="B10765" t="s">
        <v>32748</v>
      </c>
      <c r="C10765" t="s">
        <v>16058</v>
      </c>
      <c r="D10765" s="134">
        <v>13.25</v>
      </c>
    </row>
    <row r="10766" spans="1:4" x14ac:dyDescent="0.25">
      <c r="A10766">
        <v>442</v>
      </c>
      <c r="B10766" t="s">
        <v>32749</v>
      </c>
      <c r="C10766" t="s">
        <v>16058</v>
      </c>
      <c r="D10766" s="134">
        <v>7.83</v>
      </c>
    </row>
    <row r="10767" spans="1:4" x14ac:dyDescent="0.25">
      <c r="A10767">
        <v>11953</v>
      </c>
      <c r="B10767" t="s">
        <v>32750</v>
      </c>
      <c r="C10767" t="s">
        <v>16058</v>
      </c>
      <c r="D10767" s="134">
        <v>4.43</v>
      </c>
    </row>
    <row r="10768" spans="1:4" x14ac:dyDescent="0.25">
      <c r="A10768">
        <v>4335</v>
      </c>
      <c r="B10768" t="s">
        <v>32751</v>
      </c>
      <c r="C10768" t="s">
        <v>16058</v>
      </c>
      <c r="D10768" s="134">
        <v>18.77</v>
      </c>
    </row>
    <row r="10769" spans="1:4" x14ac:dyDescent="0.25">
      <c r="A10769">
        <v>4334</v>
      </c>
      <c r="B10769" t="s">
        <v>32752</v>
      </c>
      <c r="C10769" t="s">
        <v>16058</v>
      </c>
      <c r="D10769" s="134">
        <v>25.75</v>
      </c>
    </row>
    <row r="10770" spans="1:4" x14ac:dyDescent="0.25">
      <c r="A10770">
        <v>4343</v>
      </c>
      <c r="B10770" t="s">
        <v>32753</v>
      </c>
      <c r="C10770" t="s">
        <v>16058</v>
      </c>
      <c r="D10770" s="134">
        <v>6.33</v>
      </c>
    </row>
    <row r="10771" spans="1:4" x14ac:dyDescent="0.25">
      <c r="A10771">
        <v>430</v>
      </c>
      <c r="B10771" t="s">
        <v>32754</v>
      </c>
      <c r="C10771" t="s">
        <v>16058</v>
      </c>
      <c r="D10771" s="134">
        <v>11.85</v>
      </c>
    </row>
    <row r="10772" spans="1:4" x14ac:dyDescent="0.25">
      <c r="A10772">
        <v>441</v>
      </c>
      <c r="B10772" t="s">
        <v>32755</v>
      </c>
      <c r="C10772" t="s">
        <v>16058</v>
      </c>
      <c r="D10772" s="134">
        <v>13.05</v>
      </c>
    </row>
    <row r="10773" spans="1:4" x14ac:dyDescent="0.25">
      <c r="A10773">
        <v>431</v>
      </c>
      <c r="B10773" t="s">
        <v>32756</v>
      </c>
      <c r="C10773" t="s">
        <v>16058</v>
      </c>
      <c r="D10773" s="134">
        <v>15.75</v>
      </c>
    </row>
    <row r="10774" spans="1:4" x14ac:dyDescent="0.25">
      <c r="A10774">
        <v>432</v>
      </c>
      <c r="B10774" t="s">
        <v>32757</v>
      </c>
      <c r="C10774" t="s">
        <v>16058</v>
      </c>
      <c r="D10774" s="134">
        <v>17.38</v>
      </c>
    </row>
    <row r="10775" spans="1:4" x14ac:dyDescent="0.25">
      <c r="A10775">
        <v>429</v>
      </c>
      <c r="B10775" t="s">
        <v>32758</v>
      </c>
      <c r="C10775" t="s">
        <v>16058</v>
      </c>
      <c r="D10775" s="134">
        <v>23.43</v>
      </c>
    </row>
    <row r="10776" spans="1:4" x14ac:dyDescent="0.25">
      <c r="A10776">
        <v>439</v>
      </c>
      <c r="B10776" t="s">
        <v>32759</v>
      </c>
      <c r="C10776" t="s">
        <v>16058</v>
      </c>
      <c r="D10776" s="134">
        <v>19.97</v>
      </c>
    </row>
    <row r="10777" spans="1:4" x14ac:dyDescent="0.25">
      <c r="A10777">
        <v>433</v>
      </c>
      <c r="B10777" t="s">
        <v>32760</v>
      </c>
      <c r="C10777" t="s">
        <v>16058</v>
      </c>
      <c r="D10777" s="134">
        <v>23.31</v>
      </c>
    </row>
    <row r="10778" spans="1:4" x14ac:dyDescent="0.25">
      <c r="A10778">
        <v>437</v>
      </c>
      <c r="B10778" t="s">
        <v>32761</v>
      </c>
      <c r="C10778" t="s">
        <v>16058</v>
      </c>
      <c r="D10778" s="134">
        <v>30.97</v>
      </c>
    </row>
    <row r="10779" spans="1:4" x14ac:dyDescent="0.25">
      <c r="A10779">
        <v>11790</v>
      </c>
      <c r="B10779" t="s">
        <v>32762</v>
      </c>
      <c r="C10779" t="s">
        <v>16058</v>
      </c>
      <c r="D10779" s="134">
        <v>35.130000000000003</v>
      </c>
    </row>
    <row r="10780" spans="1:4" x14ac:dyDescent="0.25">
      <c r="A10780">
        <v>428</v>
      </c>
      <c r="B10780" t="s">
        <v>32763</v>
      </c>
      <c r="C10780" t="s">
        <v>16058</v>
      </c>
      <c r="D10780" s="134">
        <v>38.200000000000003</v>
      </c>
    </row>
    <row r="10781" spans="1:4" x14ac:dyDescent="0.25">
      <c r="A10781">
        <v>4384</v>
      </c>
      <c r="B10781" t="s">
        <v>32764</v>
      </c>
      <c r="C10781" t="s">
        <v>16058</v>
      </c>
      <c r="D10781" s="134">
        <v>30.65</v>
      </c>
    </row>
    <row r="10782" spans="1:4" x14ac:dyDescent="0.25">
      <c r="A10782">
        <v>4351</v>
      </c>
      <c r="B10782" t="s">
        <v>32765</v>
      </c>
      <c r="C10782" t="s">
        <v>16058</v>
      </c>
      <c r="D10782" s="134">
        <v>22.72</v>
      </c>
    </row>
    <row r="10783" spans="1:4" x14ac:dyDescent="0.25">
      <c r="A10783">
        <v>11054</v>
      </c>
      <c r="B10783" t="s">
        <v>32766</v>
      </c>
      <c r="C10783" t="s">
        <v>16058</v>
      </c>
      <c r="D10783" s="134">
        <v>0.05</v>
      </c>
    </row>
    <row r="10784" spans="1:4" x14ac:dyDescent="0.25">
      <c r="A10784">
        <v>11055</v>
      </c>
      <c r="B10784" t="s">
        <v>32767</v>
      </c>
      <c r="C10784" t="s">
        <v>16058</v>
      </c>
      <c r="D10784" s="134">
        <v>0.09</v>
      </c>
    </row>
    <row r="10785" spans="1:4" x14ac:dyDescent="0.25">
      <c r="A10785">
        <v>11056</v>
      </c>
      <c r="B10785" t="s">
        <v>32768</v>
      </c>
      <c r="C10785" t="s">
        <v>16058</v>
      </c>
      <c r="D10785" s="134">
        <v>0.1</v>
      </c>
    </row>
    <row r="10786" spans="1:4" x14ac:dyDescent="0.25">
      <c r="A10786">
        <v>11057</v>
      </c>
      <c r="B10786" t="s">
        <v>32769</v>
      </c>
      <c r="C10786" t="s">
        <v>16058</v>
      </c>
      <c r="D10786" s="134">
        <v>0.2</v>
      </c>
    </row>
    <row r="10787" spans="1:4" x14ac:dyDescent="0.25">
      <c r="A10787">
        <v>11059</v>
      </c>
      <c r="B10787" t="s">
        <v>32770</v>
      </c>
      <c r="C10787" t="s">
        <v>16058</v>
      </c>
      <c r="D10787" s="134">
        <v>0.39</v>
      </c>
    </row>
    <row r="10788" spans="1:4" x14ac:dyDescent="0.25">
      <c r="A10788">
        <v>11058</v>
      </c>
      <c r="B10788" t="s">
        <v>32771</v>
      </c>
      <c r="C10788" t="s">
        <v>16058</v>
      </c>
      <c r="D10788" s="134">
        <v>0.51</v>
      </c>
    </row>
    <row r="10789" spans="1:4" x14ac:dyDescent="0.25">
      <c r="A10789">
        <v>4380</v>
      </c>
      <c r="B10789" t="s">
        <v>32772</v>
      </c>
      <c r="C10789" t="s">
        <v>16058</v>
      </c>
      <c r="D10789" s="134">
        <v>1.71</v>
      </c>
    </row>
    <row r="10790" spans="1:4" x14ac:dyDescent="0.25">
      <c r="A10790">
        <v>4299</v>
      </c>
      <c r="B10790" t="s">
        <v>32773</v>
      </c>
      <c r="C10790" t="s">
        <v>16058</v>
      </c>
      <c r="D10790" s="134">
        <v>1.61</v>
      </c>
    </row>
    <row r="10791" spans="1:4" x14ac:dyDescent="0.25">
      <c r="A10791">
        <v>4304</v>
      </c>
      <c r="B10791" t="s">
        <v>32774</v>
      </c>
      <c r="C10791" t="s">
        <v>16058</v>
      </c>
      <c r="D10791" s="134">
        <v>2.19</v>
      </c>
    </row>
    <row r="10792" spans="1:4" x14ac:dyDescent="0.25">
      <c r="A10792">
        <v>4305</v>
      </c>
      <c r="B10792" t="s">
        <v>32775</v>
      </c>
      <c r="C10792" t="s">
        <v>16058</v>
      </c>
      <c r="D10792" s="134">
        <v>2.5499999999999998</v>
      </c>
    </row>
    <row r="10793" spans="1:4" x14ac:dyDescent="0.25">
      <c r="A10793">
        <v>4306</v>
      </c>
      <c r="B10793" t="s">
        <v>32776</v>
      </c>
      <c r="C10793" t="s">
        <v>16058</v>
      </c>
      <c r="D10793" s="134">
        <v>2.96</v>
      </c>
    </row>
    <row r="10794" spans="1:4" x14ac:dyDescent="0.25">
      <c r="A10794">
        <v>4308</v>
      </c>
      <c r="B10794" t="s">
        <v>32777</v>
      </c>
      <c r="C10794" t="s">
        <v>16058</v>
      </c>
      <c r="D10794" s="134">
        <v>6.13</v>
      </c>
    </row>
    <row r="10795" spans="1:4" x14ac:dyDescent="0.25">
      <c r="A10795">
        <v>4302</v>
      </c>
      <c r="B10795" t="s">
        <v>32778</v>
      </c>
      <c r="C10795" t="s">
        <v>16058</v>
      </c>
      <c r="D10795" s="134">
        <v>4.5999999999999996</v>
      </c>
    </row>
    <row r="10796" spans="1:4" x14ac:dyDescent="0.25">
      <c r="A10796">
        <v>4300</v>
      </c>
      <c r="B10796" t="s">
        <v>32779</v>
      </c>
      <c r="C10796" t="s">
        <v>16058</v>
      </c>
      <c r="D10796" s="134">
        <v>1.0900000000000001</v>
      </c>
    </row>
    <row r="10797" spans="1:4" x14ac:dyDescent="0.25">
      <c r="A10797">
        <v>4301</v>
      </c>
      <c r="B10797" t="s">
        <v>32780</v>
      </c>
      <c r="C10797" t="s">
        <v>16058</v>
      </c>
      <c r="D10797" s="134">
        <v>1.34</v>
      </c>
    </row>
    <row r="10798" spans="1:4" x14ac:dyDescent="0.25">
      <c r="A10798">
        <v>4320</v>
      </c>
      <c r="B10798" t="s">
        <v>32781</v>
      </c>
      <c r="C10798" t="s">
        <v>16058</v>
      </c>
      <c r="D10798" s="134">
        <v>4.0599999999999996</v>
      </c>
    </row>
    <row r="10799" spans="1:4" x14ac:dyDescent="0.25">
      <c r="A10799">
        <v>4318</v>
      </c>
      <c r="B10799" t="s">
        <v>32782</v>
      </c>
      <c r="C10799" t="s">
        <v>16058</v>
      </c>
      <c r="D10799" s="134">
        <v>1.98</v>
      </c>
    </row>
    <row r="10800" spans="1:4" x14ac:dyDescent="0.25">
      <c r="A10800">
        <v>40547</v>
      </c>
      <c r="B10800" t="s">
        <v>32783</v>
      </c>
      <c r="C10800" t="s">
        <v>1425</v>
      </c>
      <c r="D10800" s="134">
        <v>37.24</v>
      </c>
    </row>
    <row r="10801" spans="1:4" x14ac:dyDescent="0.25">
      <c r="A10801">
        <v>11962</v>
      </c>
      <c r="B10801" t="s">
        <v>32784</v>
      </c>
      <c r="C10801" t="s">
        <v>16058</v>
      </c>
      <c r="D10801" s="134">
        <v>0.3</v>
      </c>
    </row>
    <row r="10802" spans="1:4" x14ac:dyDescent="0.25">
      <c r="A10802">
        <v>4332</v>
      </c>
      <c r="B10802" t="s">
        <v>32785</v>
      </c>
      <c r="C10802" t="s">
        <v>16058</v>
      </c>
      <c r="D10802" s="134">
        <v>1.48</v>
      </c>
    </row>
    <row r="10803" spans="1:4" x14ac:dyDescent="0.25">
      <c r="A10803">
        <v>4331</v>
      </c>
      <c r="B10803" t="s">
        <v>32786</v>
      </c>
      <c r="C10803" t="s">
        <v>16058</v>
      </c>
      <c r="D10803" s="134">
        <v>5.59</v>
      </c>
    </row>
    <row r="10804" spans="1:4" x14ac:dyDescent="0.25">
      <c r="A10804">
        <v>4336</v>
      </c>
      <c r="B10804" t="s">
        <v>32787</v>
      </c>
      <c r="C10804" t="s">
        <v>16058</v>
      </c>
      <c r="D10804" s="134">
        <v>7.15</v>
      </c>
    </row>
    <row r="10805" spans="1:4" x14ac:dyDescent="0.25">
      <c r="A10805">
        <v>13294</v>
      </c>
      <c r="B10805" t="s">
        <v>32788</v>
      </c>
      <c r="C10805" t="s">
        <v>16058</v>
      </c>
      <c r="D10805" s="134">
        <v>2.0499999999999998</v>
      </c>
    </row>
    <row r="10806" spans="1:4" x14ac:dyDescent="0.25">
      <c r="A10806">
        <v>11948</v>
      </c>
      <c r="B10806" t="s">
        <v>32789</v>
      </c>
      <c r="C10806" t="s">
        <v>16058</v>
      </c>
      <c r="D10806" s="134">
        <v>0.92</v>
      </c>
    </row>
    <row r="10807" spans="1:4" x14ac:dyDescent="0.25">
      <c r="A10807">
        <v>4382</v>
      </c>
      <c r="B10807" t="s">
        <v>32790</v>
      </c>
      <c r="C10807" t="s">
        <v>16058</v>
      </c>
      <c r="D10807" s="134">
        <v>1.53</v>
      </c>
    </row>
    <row r="10808" spans="1:4" x14ac:dyDescent="0.25">
      <c r="A10808">
        <v>4354</v>
      </c>
      <c r="B10808" t="s">
        <v>32791</v>
      </c>
      <c r="C10808" t="s">
        <v>16058</v>
      </c>
      <c r="D10808" s="134">
        <v>64.13</v>
      </c>
    </row>
    <row r="10809" spans="1:4" x14ac:dyDescent="0.25">
      <c r="A10809">
        <v>40839</v>
      </c>
      <c r="B10809" t="s">
        <v>32792</v>
      </c>
      <c r="C10809" t="s">
        <v>1425</v>
      </c>
      <c r="D10809" s="134">
        <v>154.31</v>
      </c>
    </row>
    <row r="10810" spans="1:4" x14ac:dyDescent="0.25">
      <c r="A10810">
        <v>40552</v>
      </c>
      <c r="B10810" t="s">
        <v>32793</v>
      </c>
      <c r="C10810" t="s">
        <v>1425</v>
      </c>
      <c r="D10810" s="134">
        <v>63.85</v>
      </c>
    </row>
    <row r="10811" spans="1:4" x14ac:dyDescent="0.25">
      <c r="A10811">
        <v>40549</v>
      </c>
      <c r="B10811" t="s">
        <v>32794</v>
      </c>
      <c r="C10811" t="s">
        <v>1425</v>
      </c>
      <c r="D10811" s="134">
        <v>252.75</v>
      </c>
    </row>
    <row r="10812" spans="1:4" x14ac:dyDescent="0.25">
      <c r="A10812">
        <v>4385</v>
      </c>
      <c r="B10812" t="s">
        <v>32795</v>
      </c>
      <c r="C10812" t="s">
        <v>1421</v>
      </c>
      <c r="D10812" s="135">
        <v>4447.7</v>
      </c>
    </row>
    <row r="10813" spans="1:4" x14ac:dyDescent="0.25">
      <c r="A10813">
        <v>20078</v>
      </c>
      <c r="B10813" t="s">
        <v>32796</v>
      </c>
      <c r="C10813" t="s">
        <v>16058</v>
      </c>
      <c r="D10813" s="134">
        <v>23.81</v>
      </c>
    </row>
    <row r="10814" spans="1:4" x14ac:dyDescent="0.25">
      <c r="A10814">
        <v>39897</v>
      </c>
      <c r="B10814" t="s">
        <v>32797</v>
      </c>
      <c r="C10814" t="s">
        <v>16058</v>
      </c>
      <c r="D10814" s="134">
        <v>50.23</v>
      </c>
    </row>
    <row r="10815" spans="1:4" x14ac:dyDescent="0.25">
      <c r="A10815">
        <v>118</v>
      </c>
      <c r="B10815" t="s">
        <v>32798</v>
      </c>
      <c r="C10815" t="s">
        <v>16058</v>
      </c>
      <c r="D10815" s="134">
        <v>50.35</v>
      </c>
    </row>
    <row r="10816" spans="1:4" x14ac:dyDescent="0.25">
      <c r="A10816">
        <v>4396</v>
      </c>
      <c r="B10816" t="s">
        <v>32799</v>
      </c>
      <c r="C10816" t="s">
        <v>1415</v>
      </c>
      <c r="D10816" s="134">
        <v>183.71</v>
      </c>
    </row>
    <row r="10817" spans="1:4" x14ac:dyDescent="0.25">
      <c r="A10817">
        <v>36881</v>
      </c>
      <c r="B10817" t="s">
        <v>32800</v>
      </c>
      <c r="C10817" t="s">
        <v>1415</v>
      </c>
      <c r="D10817" s="134">
        <v>118.32</v>
      </c>
    </row>
    <row r="10818" spans="1:4" x14ac:dyDescent="0.25">
      <c r="A10818">
        <v>4397</v>
      </c>
      <c r="B10818" t="s">
        <v>32801</v>
      </c>
      <c r="C10818" t="s">
        <v>1415</v>
      </c>
      <c r="D10818" s="134">
        <v>199.84</v>
      </c>
    </row>
    <row r="10819" spans="1:4" x14ac:dyDescent="0.25">
      <c r="A10819">
        <v>36882</v>
      </c>
      <c r="B10819" t="s">
        <v>32802</v>
      </c>
      <c r="C10819" t="s">
        <v>1415</v>
      </c>
      <c r="D10819" s="134">
        <v>141.47999999999999</v>
      </c>
    </row>
    <row r="10820" spans="1:4" x14ac:dyDescent="0.25">
      <c r="A10820">
        <v>4751</v>
      </c>
      <c r="B10820" t="s">
        <v>32803</v>
      </c>
      <c r="C10820" t="s">
        <v>1413</v>
      </c>
      <c r="D10820" s="134">
        <v>20.59</v>
      </c>
    </row>
    <row r="10821" spans="1:4" x14ac:dyDescent="0.25">
      <c r="A10821">
        <v>41066</v>
      </c>
      <c r="B10821" t="s">
        <v>32804</v>
      </c>
      <c r="C10821" t="s">
        <v>3486</v>
      </c>
      <c r="D10821" s="135">
        <v>3640.22</v>
      </c>
    </row>
    <row r="10822" spans="1:4" x14ac:dyDescent="0.25">
      <c r="A10822">
        <v>39604</v>
      </c>
      <c r="B10822" t="s">
        <v>32805</v>
      </c>
      <c r="C10822" t="s">
        <v>16058</v>
      </c>
      <c r="D10822" s="134">
        <v>10.86</v>
      </c>
    </row>
    <row r="10823" spans="1:4" x14ac:dyDescent="0.25">
      <c r="A10823">
        <v>39605</v>
      </c>
      <c r="B10823" t="s">
        <v>32806</v>
      </c>
      <c r="C10823" t="s">
        <v>16058</v>
      </c>
      <c r="D10823" s="134">
        <v>11.79</v>
      </c>
    </row>
    <row r="10824" spans="1:4" x14ac:dyDescent="0.25">
      <c r="A10824">
        <v>39606</v>
      </c>
      <c r="B10824" t="s">
        <v>32807</v>
      </c>
      <c r="C10824" t="s">
        <v>16058</v>
      </c>
      <c r="D10824" s="134">
        <v>20.65</v>
      </c>
    </row>
    <row r="10825" spans="1:4" x14ac:dyDescent="0.25">
      <c r="A10825">
        <v>39607</v>
      </c>
      <c r="B10825" t="s">
        <v>32808</v>
      </c>
      <c r="C10825" t="s">
        <v>16058</v>
      </c>
      <c r="D10825" s="134">
        <v>27.94</v>
      </c>
    </row>
    <row r="10826" spans="1:4" x14ac:dyDescent="0.25">
      <c r="A10826">
        <v>39594</v>
      </c>
      <c r="B10826" t="s">
        <v>32809</v>
      </c>
      <c r="C10826" t="s">
        <v>16058</v>
      </c>
      <c r="D10826" s="134">
        <v>291</v>
      </c>
    </row>
    <row r="10827" spans="1:4" x14ac:dyDescent="0.25">
      <c r="A10827">
        <v>39596</v>
      </c>
      <c r="B10827" t="s">
        <v>32810</v>
      </c>
      <c r="C10827" t="s">
        <v>16058</v>
      </c>
      <c r="D10827" s="134">
        <v>779.32</v>
      </c>
    </row>
    <row r="10828" spans="1:4" x14ac:dyDescent="0.25">
      <c r="A10828">
        <v>39595</v>
      </c>
      <c r="B10828" t="s">
        <v>32811</v>
      </c>
      <c r="C10828" t="s">
        <v>16058</v>
      </c>
      <c r="D10828" s="135">
        <v>1751.02</v>
      </c>
    </row>
    <row r="10829" spans="1:4" x14ac:dyDescent="0.25">
      <c r="A10829">
        <v>39597</v>
      </c>
      <c r="B10829" t="s">
        <v>32812</v>
      </c>
      <c r="C10829" t="s">
        <v>16058</v>
      </c>
      <c r="D10829" s="135">
        <v>2746.72</v>
      </c>
    </row>
    <row r="10830" spans="1:4" x14ac:dyDescent="0.25">
      <c r="A10830">
        <v>10731</v>
      </c>
      <c r="B10830" t="s">
        <v>32813</v>
      </c>
      <c r="C10830" t="s">
        <v>1415</v>
      </c>
      <c r="D10830" s="134">
        <v>34.75</v>
      </c>
    </row>
    <row r="10831" spans="1:4" x14ac:dyDescent="0.25">
      <c r="A10831">
        <v>4704</v>
      </c>
      <c r="B10831" t="s">
        <v>32814</v>
      </c>
      <c r="C10831" t="s">
        <v>1415</v>
      </c>
      <c r="D10831" s="134">
        <v>31.36</v>
      </c>
    </row>
    <row r="10832" spans="1:4" x14ac:dyDescent="0.25">
      <c r="A10832">
        <v>10730</v>
      </c>
      <c r="B10832" t="s">
        <v>32815</v>
      </c>
      <c r="C10832" t="s">
        <v>1415</v>
      </c>
      <c r="D10832" s="134">
        <v>33.6</v>
      </c>
    </row>
    <row r="10833" spans="1:4" x14ac:dyDescent="0.25">
      <c r="A10833">
        <v>4729</v>
      </c>
      <c r="B10833" t="s">
        <v>32816</v>
      </c>
      <c r="C10833" t="s">
        <v>1414</v>
      </c>
      <c r="D10833" s="134">
        <v>120.08</v>
      </c>
    </row>
    <row r="10834" spans="1:4" x14ac:dyDescent="0.25">
      <c r="A10834">
        <v>4720</v>
      </c>
      <c r="B10834" t="s">
        <v>32817</v>
      </c>
      <c r="C10834" t="s">
        <v>1414</v>
      </c>
      <c r="D10834" s="134">
        <v>137.6</v>
      </c>
    </row>
    <row r="10835" spans="1:4" x14ac:dyDescent="0.25">
      <c r="A10835">
        <v>4721</v>
      </c>
      <c r="B10835" t="s">
        <v>32818</v>
      </c>
      <c r="C10835" t="s">
        <v>1414</v>
      </c>
      <c r="D10835" s="134">
        <v>119.18</v>
      </c>
    </row>
    <row r="10836" spans="1:4" x14ac:dyDescent="0.25">
      <c r="A10836">
        <v>4718</v>
      </c>
      <c r="B10836" t="s">
        <v>32819</v>
      </c>
      <c r="C10836" t="s">
        <v>1414</v>
      </c>
      <c r="D10836" s="134">
        <v>119.81</v>
      </c>
    </row>
    <row r="10837" spans="1:4" x14ac:dyDescent="0.25">
      <c r="A10837">
        <v>4722</v>
      </c>
      <c r="B10837" t="s">
        <v>32820</v>
      </c>
      <c r="C10837" t="s">
        <v>1414</v>
      </c>
      <c r="D10837" s="134">
        <v>112.58</v>
      </c>
    </row>
    <row r="10838" spans="1:4" x14ac:dyDescent="0.25">
      <c r="A10838">
        <v>4723</v>
      </c>
      <c r="B10838" t="s">
        <v>32821</v>
      </c>
      <c r="C10838" t="s">
        <v>1414</v>
      </c>
      <c r="D10838" s="134">
        <v>111.6</v>
      </c>
    </row>
    <row r="10839" spans="1:4" x14ac:dyDescent="0.25">
      <c r="A10839">
        <v>4727</v>
      </c>
      <c r="B10839" t="s">
        <v>32822</v>
      </c>
      <c r="C10839" t="s">
        <v>1414</v>
      </c>
      <c r="D10839" s="134">
        <v>102.15</v>
      </c>
    </row>
    <row r="10840" spans="1:4" x14ac:dyDescent="0.25">
      <c r="A10840">
        <v>4748</v>
      </c>
      <c r="B10840" t="s">
        <v>32823</v>
      </c>
      <c r="C10840" t="s">
        <v>1414</v>
      </c>
      <c r="D10840" s="134">
        <v>110.08</v>
      </c>
    </row>
    <row r="10841" spans="1:4" x14ac:dyDescent="0.25">
      <c r="A10841">
        <v>4730</v>
      </c>
      <c r="B10841" t="s">
        <v>32824</v>
      </c>
      <c r="C10841" t="s">
        <v>1414</v>
      </c>
      <c r="D10841" s="134">
        <v>112.02</v>
      </c>
    </row>
    <row r="10842" spans="1:4" x14ac:dyDescent="0.25">
      <c r="A10842">
        <v>13186</v>
      </c>
      <c r="B10842" t="s">
        <v>32825</v>
      </c>
      <c r="C10842" t="s">
        <v>1414</v>
      </c>
      <c r="D10842" s="134">
        <v>129.26</v>
      </c>
    </row>
    <row r="10843" spans="1:4" x14ac:dyDescent="0.25">
      <c r="A10843">
        <v>10737</v>
      </c>
      <c r="B10843" t="s">
        <v>32826</v>
      </c>
      <c r="C10843" t="s">
        <v>1415</v>
      </c>
      <c r="D10843" s="134">
        <v>109.2</v>
      </c>
    </row>
    <row r="10844" spans="1:4" x14ac:dyDescent="0.25">
      <c r="A10844">
        <v>10734</v>
      </c>
      <c r="B10844" t="s">
        <v>32827</v>
      </c>
      <c r="C10844" t="s">
        <v>1415</v>
      </c>
      <c r="D10844" s="134">
        <v>64.959999999999994</v>
      </c>
    </row>
    <row r="10845" spans="1:4" x14ac:dyDescent="0.25">
      <c r="A10845">
        <v>4708</v>
      </c>
      <c r="B10845" t="s">
        <v>32828</v>
      </c>
      <c r="C10845" t="s">
        <v>1415</v>
      </c>
      <c r="D10845" s="134">
        <v>126</v>
      </c>
    </row>
    <row r="10846" spans="1:4" x14ac:dyDescent="0.25">
      <c r="A10846">
        <v>4712</v>
      </c>
      <c r="B10846" t="s">
        <v>32829</v>
      </c>
      <c r="C10846" t="s">
        <v>1415</v>
      </c>
      <c r="D10846" s="134">
        <v>61.6</v>
      </c>
    </row>
    <row r="10847" spans="1:4" x14ac:dyDescent="0.25">
      <c r="A10847">
        <v>4710</v>
      </c>
      <c r="B10847" t="s">
        <v>32830</v>
      </c>
      <c r="C10847" t="s">
        <v>1415</v>
      </c>
      <c r="D10847" s="134">
        <v>197.55</v>
      </c>
    </row>
    <row r="10848" spans="1:4" x14ac:dyDescent="0.25">
      <c r="A10848">
        <v>4746</v>
      </c>
      <c r="B10848" t="s">
        <v>32831</v>
      </c>
      <c r="C10848" t="s">
        <v>1414</v>
      </c>
      <c r="D10848" s="134">
        <v>83.67</v>
      </c>
    </row>
    <row r="10849" spans="1:4" x14ac:dyDescent="0.25">
      <c r="A10849">
        <v>4750</v>
      </c>
      <c r="B10849" t="s">
        <v>32832</v>
      </c>
      <c r="C10849" t="s">
        <v>1413</v>
      </c>
      <c r="D10849" s="134">
        <v>20.59</v>
      </c>
    </row>
    <row r="10850" spans="1:4" x14ac:dyDescent="0.25">
      <c r="A10850">
        <v>41065</v>
      </c>
      <c r="B10850" t="s">
        <v>32833</v>
      </c>
      <c r="C10850" t="s">
        <v>3486</v>
      </c>
      <c r="D10850" s="135">
        <v>3639.7</v>
      </c>
    </row>
    <row r="10851" spans="1:4" x14ac:dyDescent="0.25">
      <c r="A10851">
        <v>34747</v>
      </c>
      <c r="B10851" t="s">
        <v>32834</v>
      </c>
      <c r="C10851" t="s">
        <v>1416</v>
      </c>
      <c r="D10851" s="134">
        <v>71.900000000000006</v>
      </c>
    </row>
    <row r="10852" spans="1:4" x14ac:dyDescent="0.25">
      <c r="A10852">
        <v>4826</v>
      </c>
      <c r="B10852" t="s">
        <v>32835</v>
      </c>
      <c r="C10852" t="s">
        <v>1416</v>
      </c>
      <c r="D10852" s="134">
        <v>77.31</v>
      </c>
    </row>
    <row r="10853" spans="1:4" x14ac:dyDescent="0.25">
      <c r="A10853">
        <v>41975</v>
      </c>
      <c r="B10853" t="s">
        <v>32836</v>
      </c>
      <c r="C10853" t="s">
        <v>1415</v>
      </c>
      <c r="D10853" s="134">
        <v>94.34</v>
      </c>
    </row>
    <row r="10854" spans="1:4" x14ac:dyDescent="0.25">
      <c r="A10854">
        <v>4825</v>
      </c>
      <c r="B10854" t="s">
        <v>32837</v>
      </c>
      <c r="C10854" t="s">
        <v>1416</v>
      </c>
      <c r="D10854" s="134">
        <v>107.02</v>
      </c>
    </row>
    <row r="10855" spans="1:4" x14ac:dyDescent="0.25">
      <c r="A10855">
        <v>34744</v>
      </c>
      <c r="B10855" t="s">
        <v>32838</v>
      </c>
      <c r="C10855" t="s">
        <v>1415</v>
      </c>
      <c r="D10855" s="134">
        <v>23.25</v>
      </c>
    </row>
    <row r="10856" spans="1:4" x14ac:dyDescent="0.25">
      <c r="A10856">
        <v>39430</v>
      </c>
      <c r="B10856" t="s">
        <v>32839</v>
      </c>
      <c r="C10856" t="s">
        <v>16058</v>
      </c>
      <c r="D10856" s="134">
        <v>1.93</v>
      </c>
    </row>
    <row r="10857" spans="1:4" x14ac:dyDescent="0.25">
      <c r="A10857">
        <v>39573</v>
      </c>
      <c r="B10857" t="s">
        <v>32840</v>
      </c>
      <c r="C10857" t="s">
        <v>16058</v>
      </c>
      <c r="D10857" s="134">
        <v>1.9</v>
      </c>
    </row>
    <row r="10858" spans="1:4" x14ac:dyDescent="0.25">
      <c r="A10858">
        <v>38410</v>
      </c>
      <c r="B10858" t="s">
        <v>32841</v>
      </c>
      <c r="C10858" t="s">
        <v>16058</v>
      </c>
      <c r="D10858" s="135">
        <v>17460.009999999998</v>
      </c>
    </row>
    <row r="10859" spans="1:4" x14ac:dyDescent="0.25">
      <c r="A10859">
        <v>41596</v>
      </c>
      <c r="B10859" t="s">
        <v>32842</v>
      </c>
      <c r="C10859" t="s">
        <v>1417</v>
      </c>
      <c r="D10859" s="134">
        <v>10.8</v>
      </c>
    </row>
    <row r="10860" spans="1:4" x14ac:dyDescent="0.25">
      <c r="A10860">
        <v>41598</v>
      </c>
      <c r="B10860" t="s">
        <v>32843</v>
      </c>
      <c r="C10860" t="s">
        <v>1417</v>
      </c>
      <c r="D10860" s="134">
        <v>10.8</v>
      </c>
    </row>
    <row r="10861" spans="1:4" x14ac:dyDescent="0.25">
      <c r="A10861">
        <v>41594</v>
      </c>
      <c r="B10861" t="s">
        <v>32844</v>
      </c>
      <c r="C10861" t="s">
        <v>1417</v>
      </c>
      <c r="D10861" s="134">
        <v>10.97</v>
      </c>
    </row>
    <row r="10862" spans="1:4" x14ac:dyDescent="0.25">
      <c r="A10862">
        <v>43663</v>
      </c>
      <c r="B10862" t="s">
        <v>32845</v>
      </c>
      <c r="C10862" t="s">
        <v>1417</v>
      </c>
      <c r="D10862" s="134">
        <v>9.0299999999999994</v>
      </c>
    </row>
    <row r="10863" spans="1:4" x14ac:dyDescent="0.25">
      <c r="A10863">
        <v>4766</v>
      </c>
      <c r="B10863" t="s">
        <v>32846</v>
      </c>
      <c r="C10863" t="s">
        <v>1417</v>
      </c>
      <c r="D10863" s="134">
        <v>8.51</v>
      </c>
    </row>
    <row r="10864" spans="1:4" x14ac:dyDescent="0.25">
      <c r="A10864">
        <v>43664</v>
      </c>
      <c r="B10864" t="s">
        <v>32847</v>
      </c>
      <c r="C10864" t="s">
        <v>1417</v>
      </c>
      <c r="D10864" s="134">
        <v>9.08</v>
      </c>
    </row>
    <row r="10865" spans="1:4" x14ac:dyDescent="0.25">
      <c r="A10865">
        <v>43082</v>
      </c>
      <c r="B10865" t="s">
        <v>32848</v>
      </c>
      <c r="C10865" t="s">
        <v>1417</v>
      </c>
      <c r="D10865" s="134">
        <v>9.9</v>
      </c>
    </row>
    <row r="10866" spans="1:4" x14ac:dyDescent="0.25">
      <c r="A10866">
        <v>43665</v>
      </c>
      <c r="B10866" t="s">
        <v>32849</v>
      </c>
      <c r="C10866" t="s">
        <v>1417</v>
      </c>
      <c r="D10866" s="134">
        <v>8.51</v>
      </c>
    </row>
    <row r="10867" spans="1:4" x14ac:dyDescent="0.25">
      <c r="A10867">
        <v>10966</v>
      </c>
      <c r="B10867" t="s">
        <v>32850</v>
      </c>
      <c r="C10867" t="s">
        <v>1417</v>
      </c>
      <c r="D10867" s="134">
        <v>9.0299999999999994</v>
      </c>
    </row>
    <row r="10868" spans="1:4" x14ac:dyDescent="0.25">
      <c r="A10868">
        <v>43692</v>
      </c>
      <c r="B10868" t="s">
        <v>32851</v>
      </c>
      <c r="C10868" t="s">
        <v>1417</v>
      </c>
      <c r="D10868" s="134">
        <v>9.0299999999999994</v>
      </c>
    </row>
    <row r="10869" spans="1:4" x14ac:dyDescent="0.25">
      <c r="A10869">
        <v>43083</v>
      </c>
      <c r="B10869" t="s">
        <v>32852</v>
      </c>
      <c r="C10869" t="s">
        <v>1417</v>
      </c>
      <c r="D10869" s="134">
        <v>8.57</v>
      </c>
    </row>
    <row r="10870" spans="1:4" x14ac:dyDescent="0.25">
      <c r="A10870">
        <v>40535</v>
      </c>
      <c r="B10870" t="s">
        <v>32853</v>
      </c>
      <c r="C10870" t="s">
        <v>1417</v>
      </c>
      <c r="D10870" s="134">
        <v>8.57</v>
      </c>
    </row>
    <row r="10871" spans="1:4" x14ac:dyDescent="0.25">
      <c r="A10871">
        <v>39427</v>
      </c>
      <c r="B10871" t="s">
        <v>32854</v>
      </c>
      <c r="C10871" t="s">
        <v>1416</v>
      </c>
      <c r="D10871" s="134">
        <v>5.13</v>
      </c>
    </row>
    <row r="10872" spans="1:4" x14ac:dyDescent="0.25">
      <c r="A10872">
        <v>39424</v>
      </c>
      <c r="B10872" t="s">
        <v>32855</v>
      </c>
      <c r="C10872" t="s">
        <v>1416</v>
      </c>
      <c r="D10872" s="134">
        <v>3.05</v>
      </c>
    </row>
    <row r="10873" spans="1:4" x14ac:dyDescent="0.25">
      <c r="A10873">
        <v>39425</v>
      </c>
      <c r="B10873" t="s">
        <v>32856</v>
      </c>
      <c r="C10873" t="s">
        <v>1416</v>
      </c>
      <c r="D10873" s="134">
        <v>3.01</v>
      </c>
    </row>
    <row r="10874" spans="1:4" x14ac:dyDescent="0.25">
      <c r="A10874">
        <v>40664</v>
      </c>
      <c r="B10874" t="s">
        <v>32857</v>
      </c>
      <c r="C10874" t="s">
        <v>1417</v>
      </c>
      <c r="D10874" s="134">
        <v>17.59</v>
      </c>
    </row>
    <row r="10875" spans="1:4" x14ac:dyDescent="0.25">
      <c r="A10875">
        <v>34360</v>
      </c>
      <c r="B10875" t="s">
        <v>32858</v>
      </c>
      <c r="C10875" t="s">
        <v>1417</v>
      </c>
      <c r="D10875" s="134">
        <v>60.04</v>
      </c>
    </row>
    <row r="10876" spans="1:4" x14ac:dyDescent="0.25">
      <c r="A10876">
        <v>20259</v>
      </c>
      <c r="B10876" t="s">
        <v>32859</v>
      </c>
      <c r="C10876" t="s">
        <v>1416</v>
      </c>
      <c r="D10876" s="134">
        <v>12.9</v>
      </c>
    </row>
    <row r="10877" spans="1:4" x14ac:dyDescent="0.25">
      <c r="A10877">
        <v>14077</v>
      </c>
      <c r="B10877" t="s">
        <v>32860</v>
      </c>
      <c r="C10877" t="s">
        <v>1416</v>
      </c>
      <c r="D10877" s="134">
        <v>197.44</v>
      </c>
    </row>
    <row r="10878" spans="1:4" x14ac:dyDescent="0.25">
      <c r="A10878">
        <v>3678</v>
      </c>
      <c r="B10878" t="s">
        <v>32861</v>
      </c>
      <c r="C10878" t="s">
        <v>1416</v>
      </c>
      <c r="D10878" s="134">
        <v>89.24</v>
      </c>
    </row>
    <row r="10879" spans="1:4" x14ac:dyDescent="0.25">
      <c r="A10879">
        <v>585</v>
      </c>
      <c r="B10879" t="s">
        <v>32862</v>
      </c>
      <c r="C10879" t="s">
        <v>1417</v>
      </c>
      <c r="D10879" s="134">
        <v>48.03</v>
      </c>
    </row>
    <row r="10880" spans="1:4" x14ac:dyDescent="0.25">
      <c r="A10880">
        <v>39418</v>
      </c>
      <c r="B10880" t="s">
        <v>32863</v>
      </c>
      <c r="C10880" t="s">
        <v>1416</v>
      </c>
      <c r="D10880" s="134">
        <v>5.72</v>
      </c>
    </row>
    <row r="10881" spans="1:4" x14ac:dyDescent="0.25">
      <c r="A10881">
        <v>39419</v>
      </c>
      <c r="B10881" t="s">
        <v>32864</v>
      </c>
      <c r="C10881" t="s">
        <v>1416</v>
      </c>
      <c r="D10881" s="134">
        <v>6.97</v>
      </c>
    </row>
    <row r="10882" spans="1:4" x14ac:dyDescent="0.25">
      <c r="A10882">
        <v>39420</v>
      </c>
      <c r="B10882" t="s">
        <v>32865</v>
      </c>
      <c r="C10882" t="s">
        <v>1416</v>
      </c>
      <c r="D10882" s="134">
        <v>7.69</v>
      </c>
    </row>
    <row r="10883" spans="1:4" x14ac:dyDescent="0.25">
      <c r="A10883">
        <v>39571</v>
      </c>
      <c r="B10883" t="s">
        <v>32866</v>
      </c>
      <c r="C10883" t="s">
        <v>1416</v>
      </c>
      <c r="D10883" s="134">
        <v>4.6500000000000004</v>
      </c>
    </row>
    <row r="10884" spans="1:4" x14ac:dyDescent="0.25">
      <c r="A10884">
        <v>39421</v>
      </c>
      <c r="B10884" t="s">
        <v>32867</v>
      </c>
      <c r="C10884" t="s">
        <v>1416</v>
      </c>
      <c r="D10884" s="134">
        <v>6.77</v>
      </c>
    </row>
    <row r="10885" spans="1:4" x14ac:dyDescent="0.25">
      <c r="A10885">
        <v>39422</v>
      </c>
      <c r="B10885" t="s">
        <v>32868</v>
      </c>
      <c r="C10885" t="s">
        <v>1416</v>
      </c>
      <c r="D10885" s="134">
        <v>7.91</v>
      </c>
    </row>
    <row r="10886" spans="1:4" x14ac:dyDescent="0.25">
      <c r="A10886">
        <v>39423</v>
      </c>
      <c r="B10886" t="s">
        <v>32869</v>
      </c>
      <c r="C10886" t="s">
        <v>1416</v>
      </c>
      <c r="D10886" s="134">
        <v>9.18</v>
      </c>
    </row>
    <row r="10887" spans="1:4" x14ac:dyDescent="0.25">
      <c r="A10887">
        <v>39426</v>
      </c>
      <c r="B10887" t="s">
        <v>32870</v>
      </c>
      <c r="C10887" t="s">
        <v>1416</v>
      </c>
      <c r="D10887" s="134">
        <v>20.65</v>
      </c>
    </row>
    <row r="10888" spans="1:4" x14ac:dyDescent="0.25">
      <c r="A10888">
        <v>39429</v>
      </c>
      <c r="B10888" t="s">
        <v>32871</v>
      </c>
      <c r="C10888" t="s">
        <v>1416</v>
      </c>
      <c r="D10888" s="134">
        <v>6.51</v>
      </c>
    </row>
    <row r="10889" spans="1:4" x14ac:dyDescent="0.25">
      <c r="A10889">
        <v>39428</v>
      </c>
      <c r="B10889" t="s">
        <v>32872</v>
      </c>
      <c r="C10889" t="s">
        <v>1416</v>
      </c>
      <c r="D10889" s="134">
        <v>4.97</v>
      </c>
    </row>
    <row r="10890" spans="1:4" x14ac:dyDescent="0.25">
      <c r="A10890">
        <v>39572</v>
      </c>
      <c r="B10890" t="s">
        <v>32873</v>
      </c>
      <c r="C10890" t="s">
        <v>1416</v>
      </c>
      <c r="D10890" s="134">
        <v>4.3099999999999996</v>
      </c>
    </row>
    <row r="10891" spans="1:4" x14ac:dyDescent="0.25">
      <c r="A10891">
        <v>39570</v>
      </c>
      <c r="B10891" t="s">
        <v>32874</v>
      </c>
      <c r="C10891" t="s">
        <v>1416</v>
      </c>
      <c r="D10891" s="134">
        <v>4.57</v>
      </c>
    </row>
    <row r="10892" spans="1:4" x14ac:dyDescent="0.25">
      <c r="A10892">
        <v>39569</v>
      </c>
      <c r="B10892" t="s">
        <v>32875</v>
      </c>
      <c r="C10892" t="s">
        <v>1416</v>
      </c>
      <c r="D10892" s="134">
        <v>4.51</v>
      </c>
    </row>
    <row r="10893" spans="1:4" x14ac:dyDescent="0.25">
      <c r="A10893">
        <v>11552</v>
      </c>
      <c r="B10893" t="s">
        <v>32876</v>
      </c>
      <c r="C10893" t="s">
        <v>1416</v>
      </c>
      <c r="D10893" s="134">
        <v>7.48</v>
      </c>
    </row>
    <row r="10894" spans="1:4" x14ac:dyDescent="0.25">
      <c r="A10894">
        <v>40598</v>
      </c>
      <c r="B10894" t="s">
        <v>32877</v>
      </c>
      <c r="C10894" t="s">
        <v>1417</v>
      </c>
      <c r="D10894" s="134">
        <v>8.36</v>
      </c>
    </row>
    <row r="10895" spans="1:4" x14ac:dyDescent="0.25">
      <c r="A10895">
        <v>39029</v>
      </c>
      <c r="B10895" t="s">
        <v>32878</v>
      </c>
      <c r="C10895" t="s">
        <v>1416</v>
      </c>
      <c r="D10895" s="134">
        <v>14.57</v>
      </c>
    </row>
    <row r="10896" spans="1:4" x14ac:dyDescent="0.25">
      <c r="A10896">
        <v>39028</v>
      </c>
      <c r="B10896" t="s">
        <v>32879</v>
      </c>
      <c r="C10896" t="s">
        <v>1416</v>
      </c>
      <c r="D10896" s="134">
        <v>8.48</v>
      </c>
    </row>
    <row r="10897" spans="1:4" x14ac:dyDescent="0.25">
      <c r="A10897">
        <v>39328</v>
      </c>
      <c r="B10897" t="s">
        <v>32880</v>
      </c>
      <c r="C10897" t="s">
        <v>1416</v>
      </c>
      <c r="D10897" s="134">
        <v>4.66</v>
      </c>
    </row>
    <row r="10898" spans="1:4" x14ac:dyDescent="0.25">
      <c r="A10898">
        <v>38541</v>
      </c>
      <c r="B10898" t="s">
        <v>32881</v>
      </c>
      <c r="C10898" t="s">
        <v>16058</v>
      </c>
      <c r="D10898" s="135">
        <v>4414651.28</v>
      </c>
    </row>
    <row r="10899" spans="1:4" x14ac:dyDescent="0.25">
      <c r="A10899">
        <v>38542</v>
      </c>
      <c r="B10899" t="s">
        <v>32882</v>
      </c>
      <c r="C10899" t="s">
        <v>16058</v>
      </c>
      <c r="D10899" s="135">
        <v>6864605.2199999997</v>
      </c>
    </row>
    <row r="10900" spans="1:4" x14ac:dyDescent="0.25">
      <c r="A10900">
        <v>38543</v>
      </c>
      <c r="B10900" t="s">
        <v>32883</v>
      </c>
      <c r="C10900" t="s">
        <v>16058</v>
      </c>
      <c r="D10900" s="135">
        <v>1680644.77</v>
      </c>
    </row>
    <row r="10901" spans="1:4" x14ac:dyDescent="0.25">
      <c r="A10901">
        <v>40406</v>
      </c>
      <c r="B10901" t="s">
        <v>32884</v>
      </c>
      <c r="C10901" t="s">
        <v>16058</v>
      </c>
      <c r="D10901" s="135">
        <v>62381.56</v>
      </c>
    </row>
    <row r="10902" spans="1:4" x14ac:dyDescent="0.25">
      <c r="A10902">
        <v>40789</v>
      </c>
      <c r="B10902" t="s">
        <v>32885</v>
      </c>
      <c r="C10902" t="s">
        <v>16058</v>
      </c>
      <c r="D10902" s="135">
        <v>8989.82</v>
      </c>
    </row>
    <row r="10903" spans="1:4" x14ac:dyDescent="0.25">
      <c r="A10903">
        <v>40791</v>
      </c>
      <c r="B10903" t="s">
        <v>32886</v>
      </c>
      <c r="C10903" t="s">
        <v>16058</v>
      </c>
      <c r="D10903" s="135">
        <v>28142.06</v>
      </c>
    </row>
    <row r="10904" spans="1:4" x14ac:dyDescent="0.25">
      <c r="A10904">
        <v>11651</v>
      </c>
      <c r="B10904" t="s">
        <v>32887</v>
      </c>
      <c r="C10904" t="s">
        <v>16058</v>
      </c>
      <c r="D10904" s="135">
        <v>15391.29</v>
      </c>
    </row>
    <row r="10905" spans="1:4" x14ac:dyDescent="0.25">
      <c r="A10905">
        <v>40435</v>
      </c>
      <c r="B10905" t="s">
        <v>32888</v>
      </c>
      <c r="C10905" t="s">
        <v>16058</v>
      </c>
      <c r="D10905" s="135">
        <v>921987.5</v>
      </c>
    </row>
    <row r="10906" spans="1:4" x14ac:dyDescent="0.25">
      <c r="A10906">
        <v>39012</v>
      </c>
      <c r="B10906" t="s">
        <v>32889</v>
      </c>
      <c r="C10906" t="s">
        <v>16058</v>
      </c>
      <c r="D10906" s="135">
        <v>961966.49</v>
      </c>
    </row>
    <row r="10907" spans="1:4" x14ac:dyDescent="0.25">
      <c r="A10907">
        <v>13617</v>
      </c>
      <c r="B10907" t="s">
        <v>32890</v>
      </c>
      <c r="C10907" t="s">
        <v>16058</v>
      </c>
      <c r="D10907" s="135">
        <v>100023.96</v>
      </c>
    </row>
    <row r="10908" spans="1:4" x14ac:dyDescent="0.25">
      <c r="A10908">
        <v>35274</v>
      </c>
      <c r="B10908" t="s">
        <v>32891</v>
      </c>
      <c r="C10908" t="s">
        <v>1416</v>
      </c>
      <c r="D10908" s="134">
        <v>73.459999999999994</v>
      </c>
    </row>
    <row r="10909" spans="1:4" x14ac:dyDescent="0.25">
      <c r="A10909">
        <v>35275</v>
      </c>
      <c r="B10909" t="s">
        <v>32892</v>
      </c>
      <c r="C10909" t="s">
        <v>1416</v>
      </c>
      <c r="D10909" s="134">
        <v>155.91</v>
      </c>
    </row>
    <row r="10910" spans="1:4" x14ac:dyDescent="0.25">
      <c r="A10910">
        <v>35276</v>
      </c>
      <c r="B10910" t="s">
        <v>32893</v>
      </c>
      <c r="C10910" t="s">
        <v>1416</v>
      </c>
      <c r="D10910" s="134">
        <v>271.29000000000002</v>
      </c>
    </row>
    <row r="10911" spans="1:4" x14ac:dyDescent="0.25">
      <c r="A10911">
        <v>38386</v>
      </c>
      <c r="B10911" t="s">
        <v>32894</v>
      </c>
      <c r="C10911" t="s">
        <v>16058</v>
      </c>
      <c r="D10911" s="134">
        <v>5.34</v>
      </c>
    </row>
    <row r="10912" spans="1:4" x14ac:dyDescent="0.25">
      <c r="A10912">
        <v>11091</v>
      </c>
      <c r="B10912" t="s">
        <v>32895</v>
      </c>
      <c r="C10912" t="s">
        <v>16058</v>
      </c>
      <c r="D10912" s="134">
        <v>1.96</v>
      </c>
    </row>
    <row r="10913" spans="1:4" x14ac:dyDescent="0.25">
      <c r="A10913">
        <v>37586</v>
      </c>
      <c r="B10913" t="s">
        <v>32896</v>
      </c>
      <c r="C10913" t="s">
        <v>1425</v>
      </c>
      <c r="D10913" s="134">
        <v>92.72</v>
      </c>
    </row>
    <row r="10914" spans="1:4" x14ac:dyDescent="0.25">
      <c r="A10914">
        <v>37395</v>
      </c>
      <c r="B10914" t="s">
        <v>32897</v>
      </c>
      <c r="C10914" t="s">
        <v>1425</v>
      </c>
      <c r="D10914" s="134">
        <v>79.73</v>
      </c>
    </row>
    <row r="10915" spans="1:4" x14ac:dyDescent="0.25">
      <c r="A10915">
        <v>14147</v>
      </c>
      <c r="B10915" t="s">
        <v>32898</v>
      </c>
      <c r="C10915" t="s">
        <v>1425</v>
      </c>
      <c r="D10915" s="134">
        <v>105.76</v>
      </c>
    </row>
    <row r="10916" spans="1:4" x14ac:dyDescent="0.25">
      <c r="A10916">
        <v>37396</v>
      </c>
      <c r="B10916" t="s">
        <v>32899</v>
      </c>
      <c r="C10916" t="s">
        <v>1425</v>
      </c>
      <c r="D10916" s="134">
        <v>65.239999999999995</v>
      </c>
    </row>
    <row r="10917" spans="1:4" x14ac:dyDescent="0.25">
      <c r="A10917">
        <v>37397</v>
      </c>
      <c r="B10917" t="s">
        <v>32900</v>
      </c>
      <c r="C10917" t="s">
        <v>1425</v>
      </c>
      <c r="D10917" s="134">
        <v>68.34</v>
      </c>
    </row>
    <row r="10918" spans="1:4" x14ac:dyDescent="0.25">
      <c r="A10918">
        <v>43606</v>
      </c>
      <c r="B10918" t="s">
        <v>32901</v>
      </c>
      <c r="C10918" t="s">
        <v>16058</v>
      </c>
      <c r="D10918" s="134">
        <v>8.9700000000000006</v>
      </c>
    </row>
    <row r="10919" spans="1:4" x14ac:dyDescent="0.25">
      <c r="A10919">
        <v>444</v>
      </c>
      <c r="B10919" t="s">
        <v>32902</v>
      </c>
      <c r="C10919" t="s">
        <v>16058</v>
      </c>
      <c r="D10919" s="134">
        <v>23.12</v>
      </c>
    </row>
    <row r="10920" spans="1:4" x14ac:dyDescent="0.25">
      <c r="A10920">
        <v>445</v>
      </c>
      <c r="B10920" t="s">
        <v>32903</v>
      </c>
      <c r="C10920" t="s">
        <v>16058</v>
      </c>
      <c r="D10920" s="134">
        <v>31.64</v>
      </c>
    </row>
    <row r="10921" spans="1:4" x14ac:dyDescent="0.25">
      <c r="A10921">
        <v>4783</v>
      </c>
      <c r="B10921" t="s">
        <v>32904</v>
      </c>
      <c r="C10921" t="s">
        <v>1413</v>
      </c>
      <c r="D10921" s="134">
        <v>20.59</v>
      </c>
    </row>
    <row r="10922" spans="1:4" x14ac:dyDescent="0.25">
      <c r="A10922">
        <v>41079</v>
      </c>
      <c r="B10922" t="s">
        <v>32905</v>
      </c>
      <c r="C10922" t="s">
        <v>3486</v>
      </c>
      <c r="D10922" s="135">
        <v>3639.7</v>
      </c>
    </row>
    <row r="10923" spans="1:4" x14ac:dyDescent="0.25">
      <c r="A10923">
        <v>12874</v>
      </c>
      <c r="B10923" t="s">
        <v>32906</v>
      </c>
      <c r="C10923" t="s">
        <v>1413</v>
      </c>
      <c r="D10923" s="134">
        <v>19.989999999999998</v>
      </c>
    </row>
    <row r="10924" spans="1:4" x14ac:dyDescent="0.25">
      <c r="A10924">
        <v>41082</v>
      </c>
      <c r="B10924" t="s">
        <v>32907</v>
      </c>
      <c r="C10924" t="s">
        <v>3486</v>
      </c>
      <c r="D10924" s="135">
        <v>3534.39</v>
      </c>
    </row>
    <row r="10925" spans="1:4" x14ac:dyDescent="0.25">
      <c r="A10925">
        <v>4785</v>
      </c>
      <c r="B10925" t="s">
        <v>32908</v>
      </c>
      <c r="C10925" t="s">
        <v>1413</v>
      </c>
      <c r="D10925" s="134">
        <v>20.59</v>
      </c>
    </row>
    <row r="10926" spans="1:4" x14ac:dyDescent="0.25">
      <c r="A10926">
        <v>41081</v>
      </c>
      <c r="B10926" t="s">
        <v>32909</v>
      </c>
      <c r="C10926" t="s">
        <v>3486</v>
      </c>
      <c r="D10926" s="135">
        <v>3639.7</v>
      </c>
    </row>
    <row r="10927" spans="1:4" x14ac:dyDescent="0.25">
      <c r="A10927">
        <v>4801</v>
      </c>
      <c r="B10927" t="s">
        <v>32910</v>
      </c>
      <c r="C10927" t="s">
        <v>1415</v>
      </c>
      <c r="D10927" s="134">
        <v>77.36</v>
      </c>
    </row>
    <row r="10928" spans="1:4" x14ac:dyDescent="0.25">
      <c r="A10928">
        <v>4794</v>
      </c>
      <c r="B10928" t="s">
        <v>32911</v>
      </c>
      <c r="C10928" t="s">
        <v>1415</v>
      </c>
      <c r="D10928" s="134">
        <v>352.32</v>
      </c>
    </row>
    <row r="10929" spans="1:4" x14ac:dyDescent="0.25">
      <c r="A10929">
        <v>4796</v>
      </c>
      <c r="B10929" t="s">
        <v>32912</v>
      </c>
      <c r="C10929" t="s">
        <v>1415</v>
      </c>
      <c r="D10929" s="134">
        <v>213.99</v>
      </c>
    </row>
    <row r="10930" spans="1:4" x14ac:dyDescent="0.25">
      <c r="A10930">
        <v>4800</v>
      </c>
      <c r="B10930" t="s">
        <v>32913</v>
      </c>
      <c r="C10930" t="s">
        <v>1415</v>
      </c>
      <c r="D10930" s="134">
        <v>58.85</v>
      </c>
    </row>
    <row r="10931" spans="1:4" x14ac:dyDescent="0.25">
      <c r="A10931">
        <v>4795</v>
      </c>
      <c r="B10931" t="s">
        <v>32914</v>
      </c>
      <c r="C10931" t="s">
        <v>1415</v>
      </c>
      <c r="D10931" s="134">
        <v>342.96</v>
      </c>
    </row>
    <row r="10932" spans="1:4" x14ac:dyDescent="0.25">
      <c r="A10932">
        <v>39694</v>
      </c>
      <c r="B10932" t="s">
        <v>32915</v>
      </c>
      <c r="C10932" t="s">
        <v>1415</v>
      </c>
      <c r="D10932" s="134">
        <v>373.82</v>
      </c>
    </row>
    <row r="10933" spans="1:4" x14ac:dyDescent="0.25">
      <c r="A10933">
        <v>1292</v>
      </c>
      <c r="B10933" t="s">
        <v>32916</v>
      </c>
      <c r="C10933" t="s">
        <v>1415</v>
      </c>
      <c r="D10933" s="134">
        <v>63.19</v>
      </c>
    </row>
    <row r="10934" spans="1:4" x14ac:dyDescent="0.25">
      <c r="A10934">
        <v>1287</v>
      </c>
      <c r="B10934" t="s">
        <v>32917</v>
      </c>
      <c r="C10934" t="s">
        <v>1415</v>
      </c>
      <c r="D10934" s="134">
        <v>31</v>
      </c>
    </row>
    <row r="10935" spans="1:4" x14ac:dyDescent="0.25">
      <c r="A10935">
        <v>1297</v>
      </c>
      <c r="B10935" t="s">
        <v>32918</v>
      </c>
      <c r="C10935" t="s">
        <v>1415</v>
      </c>
      <c r="D10935" s="134">
        <v>25.71</v>
      </c>
    </row>
    <row r="10936" spans="1:4" x14ac:dyDescent="0.25">
      <c r="A10936">
        <v>4786</v>
      </c>
      <c r="B10936" t="s">
        <v>32919</v>
      </c>
      <c r="C10936" t="s">
        <v>1415</v>
      </c>
      <c r="D10936" s="134">
        <v>108.5</v>
      </c>
    </row>
    <row r="10937" spans="1:4" x14ac:dyDescent="0.25">
      <c r="A10937">
        <v>10840</v>
      </c>
      <c r="B10937" t="s">
        <v>32920</v>
      </c>
      <c r="C10937" t="s">
        <v>1415</v>
      </c>
      <c r="D10937" s="134">
        <v>301.95</v>
      </c>
    </row>
    <row r="10938" spans="1:4" x14ac:dyDescent="0.25">
      <c r="A10938">
        <v>10841</v>
      </c>
      <c r="B10938" t="s">
        <v>32921</v>
      </c>
      <c r="C10938" t="s">
        <v>1415</v>
      </c>
      <c r="D10938" s="134">
        <v>227.88</v>
      </c>
    </row>
    <row r="10939" spans="1:4" x14ac:dyDescent="0.25">
      <c r="A10939">
        <v>44540</v>
      </c>
      <c r="B10939" t="s">
        <v>32922</v>
      </c>
      <c r="C10939" t="s">
        <v>1415</v>
      </c>
      <c r="D10939" s="134">
        <v>291.18</v>
      </c>
    </row>
    <row r="10940" spans="1:4" x14ac:dyDescent="0.25">
      <c r="A10940">
        <v>10842</v>
      </c>
      <c r="B10940" t="s">
        <v>32923</v>
      </c>
      <c r="C10940" t="s">
        <v>1415</v>
      </c>
      <c r="D10940" s="134">
        <v>329.16</v>
      </c>
    </row>
    <row r="10941" spans="1:4" x14ac:dyDescent="0.25">
      <c r="A10941">
        <v>21108</v>
      </c>
      <c r="B10941" t="s">
        <v>32924</v>
      </c>
      <c r="C10941" t="s">
        <v>1415</v>
      </c>
      <c r="D10941" s="134">
        <v>84.22</v>
      </c>
    </row>
    <row r="10942" spans="1:4" x14ac:dyDescent="0.25">
      <c r="A10942">
        <v>38195</v>
      </c>
      <c r="B10942" t="s">
        <v>32925</v>
      </c>
      <c r="C10942" t="s">
        <v>1415</v>
      </c>
      <c r="D10942" s="134">
        <v>99.47</v>
      </c>
    </row>
    <row r="10943" spans="1:4" x14ac:dyDescent="0.25">
      <c r="A10943">
        <v>38180</v>
      </c>
      <c r="B10943" t="s">
        <v>32926</v>
      </c>
      <c r="C10943" t="s">
        <v>1415</v>
      </c>
      <c r="D10943" s="134">
        <v>172.29</v>
      </c>
    </row>
    <row r="10944" spans="1:4" x14ac:dyDescent="0.25">
      <c r="A10944">
        <v>40648</v>
      </c>
      <c r="B10944" t="s">
        <v>32927</v>
      </c>
      <c r="C10944" t="s">
        <v>1415</v>
      </c>
      <c r="D10944" s="134">
        <v>208.32</v>
      </c>
    </row>
    <row r="10945" spans="1:4" x14ac:dyDescent="0.25">
      <c r="A10945">
        <v>40649</v>
      </c>
      <c r="B10945" t="s">
        <v>32928</v>
      </c>
      <c r="C10945" t="s">
        <v>1415</v>
      </c>
      <c r="D10945" s="134">
        <v>121.34</v>
      </c>
    </row>
    <row r="10946" spans="1:4" x14ac:dyDescent="0.25">
      <c r="A10946">
        <v>40650</v>
      </c>
      <c r="B10946" t="s">
        <v>32929</v>
      </c>
      <c r="C10946" t="s">
        <v>1415</v>
      </c>
      <c r="D10946" s="134">
        <v>156.24</v>
      </c>
    </row>
    <row r="10947" spans="1:4" x14ac:dyDescent="0.25">
      <c r="A10947">
        <v>40651</v>
      </c>
      <c r="B10947" t="s">
        <v>32930</v>
      </c>
      <c r="C10947" t="s">
        <v>1415</v>
      </c>
      <c r="D10947" s="134">
        <v>288.17</v>
      </c>
    </row>
    <row r="10948" spans="1:4" x14ac:dyDescent="0.25">
      <c r="A10948">
        <v>40652</v>
      </c>
      <c r="B10948" t="s">
        <v>32931</v>
      </c>
      <c r="C10948" t="s">
        <v>1415</v>
      </c>
      <c r="D10948" s="134">
        <v>154.5</v>
      </c>
    </row>
    <row r="10949" spans="1:4" x14ac:dyDescent="0.25">
      <c r="A10949">
        <v>40647</v>
      </c>
      <c r="B10949" t="s">
        <v>32932</v>
      </c>
      <c r="C10949" t="s">
        <v>1415</v>
      </c>
      <c r="D10949" s="134">
        <v>170.12</v>
      </c>
    </row>
    <row r="10950" spans="1:4" x14ac:dyDescent="0.25">
      <c r="A10950">
        <v>40653</v>
      </c>
      <c r="B10950" t="s">
        <v>32933</v>
      </c>
      <c r="C10950" t="s">
        <v>1415</v>
      </c>
      <c r="D10950" s="134">
        <v>130.19999999999999</v>
      </c>
    </row>
    <row r="10951" spans="1:4" x14ac:dyDescent="0.25">
      <c r="A10951">
        <v>36178</v>
      </c>
      <c r="B10951" t="s">
        <v>32934</v>
      </c>
      <c r="C10951" t="s">
        <v>16058</v>
      </c>
      <c r="D10951" s="134">
        <v>13.41</v>
      </c>
    </row>
    <row r="10952" spans="1:4" x14ac:dyDescent="0.25">
      <c r="A10952">
        <v>38181</v>
      </c>
      <c r="B10952" t="s">
        <v>32935</v>
      </c>
      <c r="C10952" t="s">
        <v>1415</v>
      </c>
      <c r="D10952" s="134">
        <v>235.2</v>
      </c>
    </row>
    <row r="10953" spans="1:4" x14ac:dyDescent="0.25">
      <c r="A10953">
        <v>38182</v>
      </c>
      <c r="B10953" t="s">
        <v>32936</v>
      </c>
      <c r="C10953" t="s">
        <v>1415</v>
      </c>
      <c r="D10953" s="134">
        <v>224.04</v>
      </c>
    </row>
    <row r="10954" spans="1:4" x14ac:dyDescent="0.25">
      <c r="A10954">
        <v>38186</v>
      </c>
      <c r="B10954" t="s">
        <v>32937</v>
      </c>
      <c r="C10954" t="s">
        <v>1415</v>
      </c>
      <c r="D10954" s="134">
        <v>582.36</v>
      </c>
    </row>
    <row r="10955" spans="1:4" x14ac:dyDescent="0.25">
      <c r="A10955">
        <v>38185</v>
      </c>
      <c r="B10955" t="s">
        <v>32938</v>
      </c>
      <c r="C10955" t="s">
        <v>1415</v>
      </c>
      <c r="D10955" s="134">
        <v>518.5</v>
      </c>
    </row>
    <row r="10956" spans="1:4" x14ac:dyDescent="0.25">
      <c r="A10956">
        <v>40654</v>
      </c>
      <c r="B10956" t="s">
        <v>32939</v>
      </c>
      <c r="C10956" t="s">
        <v>1415</v>
      </c>
      <c r="D10956" s="134">
        <v>202.24</v>
      </c>
    </row>
    <row r="10957" spans="1:4" x14ac:dyDescent="0.25">
      <c r="A10957">
        <v>44541</v>
      </c>
      <c r="B10957" t="s">
        <v>32940</v>
      </c>
      <c r="C10957" t="s">
        <v>1415</v>
      </c>
      <c r="D10957" s="134">
        <v>240.54</v>
      </c>
    </row>
    <row r="10958" spans="1:4" x14ac:dyDescent="0.25">
      <c r="A10958">
        <v>4822</v>
      </c>
      <c r="B10958" t="s">
        <v>32941</v>
      </c>
      <c r="C10958" t="s">
        <v>1415</v>
      </c>
      <c r="D10958" s="134">
        <v>296.23</v>
      </c>
    </row>
    <row r="10959" spans="1:4" x14ac:dyDescent="0.25">
      <c r="A10959">
        <v>4818</v>
      </c>
      <c r="B10959" t="s">
        <v>32942</v>
      </c>
      <c r="C10959" t="s">
        <v>1415</v>
      </c>
      <c r="D10959" s="134">
        <v>304.49</v>
      </c>
    </row>
    <row r="10960" spans="1:4" x14ac:dyDescent="0.25">
      <c r="A10960">
        <v>39567</v>
      </c>
      <c r="B10960" t="s">
        <v>32943</v>
      </c>
      <c r="C10960" t="s">
        <v>1415</v>
      </c>
      <c r="D10960" s="134">
        <v>44.08</v>
      </c>
    </row>
    <row r="10961" spans="1:4" x14ac:dyDescent="0.25">
      <c r="A10961">
        <v>39566</v>
      </c>
      <c r="B10961" t="s">
        <v>32944</v>
      </c>
      <c r="C10961" t="s">
        <v>1415</v>
      </c>
      <c r="D10961" s="134">
        <v>46.65</v>
      </c>
    </row>
    <row r="10962" spans="1:4" x14ac:dyDescent="0.25">
      <c r="A10962">
        <v>39416</v>
      </c>
      <c r="B10962" t="s">
        <v>32945</v>
      </c>
      <c r="C10962" t="s">
        <v>1415</v>
      </c>
      <c r="D10962" s="134">
        <v>28.43</v>
      </c>
    </row>
    <row r="10963" spans="1:4" x14ac:dyDescent="0.25">
      <c r="A10963">
        <v>39417</v>
      </c>
      <c r="B10963" t="s">
        <v>32946</v>
      </c>
      <c r="C10963" t="s">
        <v>1415</v>
      </c>
      <c r="D10963" s="134">
        <v>27.73</v>
      </c>
    </row>
    <row r="10964" spans="1:4" x14ac:dyDescent="0.25">
      <c r="A10964">
        <v>43742</v>
      </c>
      <c r="B10964" t="s">
        <v>32947</v>
      </c>
      <c r="C10964" t="s">
        <v>1415</v>
      </c>
      <c r="D10964" s="134">
        <v>29.91</v>
      </c>
    </row>
    <row r="10965" spans="1:4" x14ac:dyDescent="0.25">
      <c r="A10965">
        <v>39414</v>
      </c>
      <c r="B10965" t="s">
        <v>32948</v>
      </c>
      <c r="C10965" t="s">
        <v>1415</v>
      </c>
      <c r="D10965" s="134">
        <v>26.93</v>
      </c>
    </row>
    <row r="10966" spans="1:4" x14ac:dyDescent="0.25">
      <c r="A10966">
        <v>39415</v>
      </c>
      <c r="B10966" t="s">
        <v>32949</v>
      </c>
      <c r="C10966" t="s">
        <v>1415</v>
      </c>
      <c r="D10966" s="134">
        <v>23.21</v>
      </c>
    </row>
    <row r="10967" spans="1:4" x14ac:dyDescent="0.25">
      <c r="A10967">
        <v>43740</v>
      </c>
      <c r="B10967" t="s">
        <v>32950</v>
      </c>
      <c r="C10967" t="s">
        <v>1415</v>
      </c>
      <c r="D10967" s="134">
        <v>28.34</v>
      </c>
    </row>
    <row r="10968" spans="1:4" x14ac:dyDescent="0.25">
      <c r="A10968">
        <v>39412</v>
      </c>
      <c r="B10968" t="s">
        <v>32951</v>
      </c>
      <c r="C10968" t="s">
        <v>1415</v>
      </c>
      <c r="D10968" s="134">
        <v>19.440000000000001</v>
      </c>
    </row>
    <row r="10969" spans="1:4" x14ac:dyDescent="0.25">
      <c r="A10969">
        <v>39413</v>
      </c>
      <c r="B10969" t="s">
        <v>32952</v>
      </c>
      <c r="C10969" t="s">
        <v>1415</v>
      </c>
      <c r="D10969" s="134">
        <v>21.02</v>
      </c>
    </row>
    <row r="10970" spans="1:4" x14ac:dyDescent="0.25">
      <c r="A10970">
        <v>43741</v>
      </c>
      <c r="B10970" t="s">
        <v>32953</v>
      </c>
      <c r="C10970" t="s">
        <v>1415</v>
      </c>
      <c r="D10970" s="134">
        <v>22.41</v>
      </c>
    </row>
    <row r="10971" spans="1:4" x14ac:dyDescent="0.25">
      <c r="A10971">
        <v>11062</v>
      </c>
      <c r="B10971" t="s">
        <v>32954</v>
      </c>
      <c r="C10971" t="s">
        <v>1415</v>
      </c>
      <c r="D10971" s="134">
        <v>41.52</v>
      </c>
    </row>
    <row r="10972" spans="1:4" x14ac:dyDescent="0.25">
      <c r="A10972">
        <v>11063</v>
      </c>
      <c r="B10972" t="s">
        <v>32955</v>
      </c>
      <c r="C10972" t="s">
        <v>1415</v>
      </c>
      <c r="D10972" s="134">
        <v>25.41</v>
      </c>
    </row>
    <row r="10973" spans="1:4" x14ac:dyDescent="0.25">
      <c r="A10973">
        <v>13521</v>
      </c>
      <c r="B10973" t="s">
        <v>32956</v>
      </c>
      <c r="C10973" t="s">
        <v>16058</v>
      </c>
      <c r="D10973" s="134">
        <v>82.5</v>
      </c>
    </row>
    <row r="10974" spans="1:4" x14ac:dyDescent="0.25">
      <c r="A10974">
        <v>10851</v>
      </c>
      <c r="B10974" t="s">
        <v>32957</v>
      </c>
      <c r="C10974" t="s">
        <v>16058</v>
      </c>
      <c r="D10974" s="134">
        <v>82.56</v>
      </c>
    </row>
    <row r="10975" spans="1:4" x14ac:dyDescent="0.25">
      <c r="A10975">
        <v>39515</v>
      </c>
      <c r="B10975" t="s">
        <v>32958</v>
      </c>
      <c r="C10975" t="s">
        <v>16058</v>
      </c>
      <c r="D10975" s="134">
        <v>57.42</v>
      </c>
    </row>
    <row r="10976" spans="1:4" x14ac:dyDescent="0.25">
      <c r="A10976">
        <v>39516</v>
      </c>
      <c r="B10976" t="s">
        <v>32959</v>
      </c>
      <c r="C10976" t="s">
        <v>16058</v>
      </c>
      <c r="D10976" s="134">
        <v>48.41</v>
      </c>
    </row>
    <row r="10977" spans="1:4" x14ac:dyDescent="0.25">
      <c r="A10977">
        <v>39514</v>
      </c>
      <c r="B10977" t="s">
        <v>32960</v>
      </c>
      <c r="C10977" t="s">
        <v>16058</v>
      </c>
      <c r="D10977" s="134">
        <v>30.12</v>
      </c>
    </row>
    <row r="10978" spans="1:4" x14ac:dyDescent="0.25">
      <c r="A10978">
        <v>4812</v>
      </c>
      <c r="B10978" t="s">
        <v>32961</v>
      </c>
      <c r="C10978" t="s">
        <v>1415</v>
      </c>
      <c r="D10978" s="134">
        <v>11.66</v>
      </c>
    </row>
    <row r="10979" spans="1:4" x14ac:dyDescent="0.25">
      <c r="A10979">
        <v>10849</v>
      </c>
      <c r="B10979" t="s">
        <v>32962</v>
      </c>
      <c r="C10979" t="s">
        <v>16058</v>
      </c>
      <c r="D10979" s="135">
        <v>1200.01</v>
      </c>
    </row>
    <row r="10980" spans="1:4" x14ac:dyDescent="0.25">
      <c r="A10980">
        <v>10848</v>
      </c>
      <c r="B10980" t="s">
        <v>32963</v>
      </c>
      <c r="C10980" t="s">
        <v>16058</v>
      </c>
      <c r="D10980" s="134">
        <v>753.75</v>
      </c>
    </row>
    <row r="10981" spans="1:4" x14ac:dyDescent="0.25">
      <c r="A10981">
        <v>4813</v>
      </c>
      <c r="B10981" t="s">
        <v>32964</v>
      </c>
      <c r="C10981" t="s">
        <v>1415</v>
      </c>
      <c r="D10981" s="134">
        <v>250</v>
      </c>
    </row>
    <row r="10982" spans="1:4" x14ac:dyDescent="0.25">
      <c r="A10982">
        <v>37560</v>
      </c>
      <c r="B10982" t="s">
        <v>32965</v>
      </c>
      <c r="C10982" t="s">
        <v>16058</v>
      </c>
      <c r="D10982" s="134">
        <v>37.619999999999997</v>
      </c>
    </row>
    <row r="10983" spans="1:4" x14ac:dyDescent="0.25">
      <c r="A10983">
        <v>37557</v>
      </c>
      <c r="B10983" t="s">
        <v>32966</v>
      </c>
      <c r="C10983" t="s">
        <v>16058</v>
      </c>
      <c r="D10983" s="134">
        <v>11.42</v>
      </c>
    </row>
    <row r="10984" spans="1:4" x14ac:dyDescent="0.25">
      <c r="A10984">
        <v>37556</v>
      </c>
      <c r="B10984" t="s">
        <v>32967</v>
      </c>
      <c r="C10984" t="s">
        <v>16058</v>
      </c>
      <c r="D10984" s="134">
        <v>22.1</v>
      </c>
    </row>
    <row r="10985" spans="1:4" x14ac:dyDescent="0.25">
      <c r="A10985">
        <v>37559</v>
      </c>
      <c r="B10985" t="s">
        <v>32968</v>
      </c>
      <c r="C10985" t="s">
        <v>16058</v>
      </c>
      <c r="D10985" s="134">
        <v>27.11</v>
      </c>
    </row>
    <row r="10986" spans="1:4" x14ac:dyDescent="0.25">
      <c r="A10986">
        <v>37539</v>
      </c>
      <c r="B10986" t="s">
        <v>32969</v>
      </c>
      <c r="C10986" t="s">
        <v>16058</v>
      </c>
      <c r="D10986" s="134">
        <v>19.11</v>
      </c>
    </row>
    <row r="10987" spans="1:4" x14ac:dyDescent="0.25">
      <c r="A10987">
        <v>37558</v>
      </c>
      <c r="B10987" t="s">
        <v>32970</v>
      </c>
      <c r="C10987" t="s">
        <v>16058</v>
      </c>
      <c r="D10987" s="134">
        <v>35.630000000000003</v>
      </c>
    </row>
    <row r="10988" spans="1:4" x14ac:dyDescent="0.25">
      <c r="A10988">
        <v>34723</v>
      </c>
      <c r="B10988" t="s">
        <v>32971</v>
      </c>
      <c r="C10988" t="s">
        <v>1415</v>
      </c>
      <c r="D10988" s="134">
        <v>577.5</v>
      </c>
    </row>
    <row r="10989" spans="1:4" x14ac:dyDescent="0.25">
      <c r="A10989">
        <v>34721</v>
      </c>
      <c r="B10989" t="s">
        <v>32972</v>
      </c>
      <c r="C10989" t="s">
        <v>1415</v>
      </c>
      <c r="D10989" s="134">
        <v>720</v>
      </c>
    </row>
    <row r="10990" spans="1:4" x14ac:dyDescent="0.25">
      <c r="A10990">
        <v>4309</v>
      </c>
      <c r="B10990" t="s">
        <v>32973</v>
      </c>
      <c r="C10990" t="s">
        <v>16058</v>
      </c>
      <c r="D10990" s="134">
        <v>8.81</v>
      </c>
    </row>
    <row r="10991" spans="1:4" x14ac:dyDescent="0.25">
      <c r="A10991">
        <v>4307</v>
      </c>
      <c r="B10991" t="s">
        <v>32974</v>
      </c>
      <c r="C10991" t="s">
        <v>16058</v>
      </c>
      <c r="D10991" s="134">
        <v>15.07</v>
      </c>
    </row>
    <row r="10992" spans="1:4" x14ac:dyDescent="0.25">
      <c r="A10992">
        <v>10850</v>
      </c>
      <c r="B10992" t="s">
        <v>32975</v>
      </c>
      <c r="C10992" t="s">
        <v>16058</v>
      </c>
      <c r="D10992" s="134">
        <v>37.5</v>
      </c>
    </row>
    <row r="10993" spans="1:4" x14ac:dyDescent="0.25">
      <c r="A10993">
        <v>42438</v>
      </c>
      <c r="B10993" t="s">
        <v>32976</v>
      </c>
      <c r="C10993" t="s">
        <v>16058</v>
      </c>
      <c r="D10993" s="135">
        <v>2090.75</v>
      </c>
    </row>
    <row r="10994" spans="1:4" x14ac:dyDescent="0.25">
      <c r="A10994">
        <v>4792</v>
      </c>
      <c r="B10994" t="s">
        <v>32977</v>
      </c>
      <c r="C10994" t="s">
        <v>1415</v>
      </c>
      <c r="D10994" s="134">
        <v>165.39</v>
      </c>
    </row>
    <row r="10995" spans="1:4" x14ac:dyDescent="0.25">
      <c r="A10995">
        <v>4790</v>
      </c>
      <c r="B10995" t="s">
        <v>32978</v>
      </c>
      <c r="C10995" t="s">
        <v>1415</v>
      </c>
      <c r="D10995" s="134">
        <v>99.44</v>
      </c>
    </row>
    <row r="10996" spans="1:4" x14ac:dyDescent="0.25">
      <c r="A10996">
        <v>40671</v>
      </c>
      <c r="B10996" t="s">
        <v>32979</v>
      </c>
      <c r="C10996" t="s">
        <v>1415</v>
      </c>
      <c r="D10996" s="134">
        <v>88.03</v>
      </c>
    </row>
    <row r="10997" spans="1:4" x14ac:dyDescent="0.25">
      <c r="A10997">
        <v>7552</v>
      </c>
      <c r="B10997" t="s">
        <v>32980</v>
      </c>
      <c r="C10997" t="s">
        <v>16058</v>
      </c>
      <c r="D10997" s="134">
        <v>24.17</v>
      </c>
    </row>
    <row r="10998" spans="1:4" x14ac:dyDescent="0.25">
      <c r="A10998">
        <v>4893</v>
      </c>
      <c r="B10998" t="s">
        <v>32981</v>
      </c>
      <c r="C10998" t="s">
        <v>16058</v>
      </c>
      <c r="D10998" s="134">
        <v>14.09</v>
      </c>
    </row>
    <row r="10999" spans="1:4" x14ac:dyDescent="0.25">
      <c r="A10999">
        <v>4894</v>
      </c>
      <c r="B10999" t="s">
        <v>32982</v>
      </c>
      <c r="C10999" t="s">
        <v>16058</v>
      </c>
      <c r="D10999" s="134">
        <v>12.09</v>
      </c>
    </row>
    <row r="11000" spans="1:4" x14ac:dyDescent="0.25">
      <c r="A11000">
        <v>4888</v>
      </c>
      <c r="B11000" t="s">
        <v>32983</v>
      </c>
      <c r="C11000" t="s">
        <v>16058</v>
      </c>
      <c r="D11000" s="134">
        <v>4.12</v>
      </c>
    </row>
    <row r="11001" spans="1:4" x14ac:dyDescent="0.25">
      <c r="A11001">
        <v>4890</v>
      </c>
      <c r="B11001" t="s">
        <v>32984</v>
      </c>
      <c r="C11001" t="s">
        <v>16058</v>
      </c>
      <c r="D11001" s="134">
        <v>7.74</v>
      </c>
    </row>
    <row r="11002" spans="1:4" x14ac:dyDescent="0.25">
      <c r="A11002">
        <v>12411</v>
      </c>
      <c r="B11002" t="s">
        <v>32985</v>
      </c>
      <c r="C11002" t="s">
        <v>16058</v>
      </c>
      <c r="D11002" s="134">
        <v>41.66</v>
      </c>
    </row>
    <row r="11003" spans="1:4" x14ac:dyDescent="0.25">
      <c r="A11003">
        <v>4891</v>
      </c>
      <c r="B11003" t="s">
        <v>32986</v>
      </c>
      <c r="C11003" t="s">
        <v>16058</v>
      </c>
      <c r="D11003" s="134">
        <v>20.83</v>
      </c>
    </row>
    <row r="11004" spans="1:4" x14ac:dyDescent="0.25">
      <c r="A11004">
        <v>4889</v>
      </c>
      <c r="B11004" t="s">
        <v>32987</v>
      </c>
      <c r="C11004" t="s">
        <v>16058</v>
      </c>
      <c r="D11004" s="134">
        <v>5.57</v>
      </c>
    </row>
    <row r="11005" spans="1:4" x14ac:dyDescent="0.25">
      <c r="A11005">
        <v>4892</v>
      </c>
      <c r="B11005" t="s">
        <v>32988</v>
      </c>
      <c r="C11005" t="s">
        <v>16058</v>
      </c>
      <c r="D11005" s="134">
        <v>58.34</v>
      </c>
    </row>
    <row r="11006" spans="1:4" x14ac:dyDescent="0.25">
      <c r="A11006">
        <v>12412</v>
      </c>
      <c r="B11006" t="s">
        <v>32989</v>
      </c>
      <c r="C11006" t="s">
        <v>16058</v>
      </c>
      <c r="D11006" s="134">
        <v>108.43</v>
      </c>
    </row>
    <row r="11007" spans="1:4" x14ac:dyDescent="0.25">
      <c r="A11007">
        <v>4907</v>
      </c>
      <c r="B11007" t="s">
        <v>32990</v>
      </c>
      <c r="C11007" t="s">
        <v>16058</v>
      </c>
      <c r="D11007" s="134">
        <v>22.29</v>
      </c>
    </row>
    <row r="11008" spans="1:4" x14ac:dyDescent="0.25">
      <c r="A11008">
        <v>4902</v>
      </c>
      <c r="B11008" t="s">
        <v>32991</v>
      </c>
      <c r="C11008" t="s">
        <v>16058</v>
      </c>
      <c r="D11008" s="134">
        <v>57.81</v>
      </c>
    </row>
    <row r="11009" spans="1:4" x14ac:dyDescent="0.25">
      <c r="A11009">
        <v>11096</v>
      </c>
      <c r="B11009" t="s">
        <v>32992</v>
      </c>
      <c r="C11009" t="s">
        <v>1417</v>
      </c>
      <c r="D11009" s="134">
        <v>1.64</v>
      </c>
    </row>
    <row r="11010" spans="1:4" x14ac:dyDescent="0.25">
      <c r="A11010">
        <v>4741</v>
      </c>
      <c r="B11010" t="s">
        <v>32993</v>
      </c>
      <c r="C11010" t="s">
        <v>1414</v>
      </c>
      <c r="D11010" s="134">
        <v>112.58</v>
      </c>
    </row>
    <row r="11011" spans="1:4" x14ac:dyDescent="0.25">
      <c r="A11011">
        <v>4752</v>
      </c>
      <c r="B11011" t="s">
        <v>32994</v>
      </c>
      <c r="C11011" t="s">
        <v>1413</v>
      </c>
      <c r="D11011" s="134">
        <v>19.920000000000002</v>
      </c>
    </row>
    <row r="11012" spans="1:4" x14ac:dyDescent="0.25">
      <c r="A11012">
        <v>41091</v>
      </c>
      <c r="B11012" t="s">
        <v>32995</v>
      </c>
      <c r="C11012" t="s">
        <v>3486</v>
      </c>
      <c r="D11012" s="135">
        <v>3521.69</v>
      </c>
    </row>
    <row r="11013" spans="1:4" x14ac:dyDescent="0.25">
      <c r="A11013">
        <v>13954</v>
      </c>
      <c r="B11013" t="s">
        <v>32996</v>
      </c>
      <c r="C11013" t="s">
        <v>16058</v>
      </c>
      <c r="D11013" s="135">
        <v>6768.76</v>
      </c>
    </row>
    <row r="11014" spans="1:4" x14ac:dyDescent="0.25">
      <c r="A11014">
        <v>3411</v>
      </c>
      <c r="B11014" t="s">
        <v>32997</v>
      </c>
      <c r="C11014" t="s">
        <v>1417</v>
      </c>
      <c r="D11014" s="134">
        <v>39.18</v>
      </c>
    </row>
    <row r="11015" spans="1:4" x14ac:dyDescent="0.25">
      <c r="A11015">
        <v>39995</v>
      </c>
      <c r="B11015" t="s">
        <v>32998</v>
      </c>
      <c r="C11015" t="s">
        <v>1414</v>
      </c>
      <c r="D11015" s="134">
        <v>301.42</v>
      </c>
    </row>
    <row r="11016" spans="1:4" x14ac:dyDescent="0.25">
      <c r="A11016">
        <v>11615</v>
      </c>
      <c r="B11016" t="s">
        <v>32999</v>
      </c>
      <c r="C11016" t="s">
        <v>1415</v>
      </c>
      <c r="D11016" s="134">
        <v>2.5499999999999998</v>
      </c>
    </row>
    <row r="11017" spans="1:4" x14ac:dyDescent="0.25">
      <c r="A11017">
        <v>3408</v>
      </c>
      <c r="B11017" t="s">
        <v>33000</v>
      </c>
      <c r="C11017" t="s">
        <v>1415</v>
      </c>
      <c r="D11017" s="134">
        <v>6.79</v>
      </c>
    </row>
    <row r="11018" spans="1:4" x14ac:dyDescent="0.25">
      <c r="A11018">
        <v>3409</v>
      </c>
      <c r="B11018" t="s">
        <v>33001</v>
      </c>
      <c r="C11018" t="s">
        <v>1415</v>
      </c>
      <c r="D11018" s="134">
        <v>16.97</v>
      </c>
    </row>
    <row r="11019" spans="1:4" x14ac:dyDescent="0.25">
      <c r="A11019">
        <v>11427</v>
      </c>
      <c r="B11019" t="s">
        <v>33002</v>
      </c>
      <c r="C11019" t="s">
        <v>1417</v>
      </c>
      <c r="D11019" s="134">
        <v>109.19</v>
      </c>
    </row>
    <row r="11020" spans="1:4" x14ac:dyDescent="0.25">
      <c r="A11020">
        <v>4491</v>
      </c>
      <c r="B11020" t="s">
        <v>33003</v>
      </c>
      <c r="C11020" t="s">
        <v>1416</v>
      </c>
      <c r="D11020" s="134">
        <v>8.68</v>
      </c>
    </row>
    <row r="11021" spans="1:4" x14ac:dyDescent="0.25">
      <c r="A11021">
        <v>2745</v>
      </c>
      <c r="B11021" t="s">
        <v>33004</v>
      </c>
      <c r="C11021" t="s">
        <v>1416</v>
      </c>
      <c r="D11021" s="134">
        <v>2.87</v>
      </c>
    </row>
    <row r="11022" spans="1:4" x14ac:dyDescent="0.25">
      <c r="A11022">
        <v>14439</v>
      </c>
      <c r="B11022" t="s">
        <v>33005</v>
      </c>
      <c r="C11022" t="s">
        <v>1416</v>
      </c>
      <c r="D11022" s="134">
        <v>3.57</v>
      </c>
    </row>
    <row r="11023" spans="1:4" x14ac:dyDescent="0.25">
      <c r="A11023">
        <v>44496</v>
      </c>
      <c r="B11023" t="s">
        <v>33006</v>
      </c>
      <c r="C11023" t="s">
        <v>16058</v>
      </c>
      <c r="D11023" s="134">
        <v>190.43</v>
      </c>
    </row>
    <row r="11024" spans="1:4" x14ac:dyDescent="0.25">
      <c r="A11024">
        <v>12362</v>
      </c>
      <c r="B11024" t="s">
        <v>33007</v>
      </c>
      <c r="C11024" t="s">
        <v>16058</v>
      </c>
      <c r="D11024" s="134">
        <v>12.56</v>
      </c>
    </row>
    <row r="11025" spans="1:4" x14ac:dyDescent="0.25">
      <c r="A11025">
        <v>421</v>
      </c>
      <c r="B11025" t="s">
        <v>33008</v>
      </c>
      <c r="C11025" t="s">
        <v>16058</v>
      </c>
      <c r="D11025" s="134">
        <v>23.07</v>
      </c>
    </row>
    <row r="11026" spans="1:4" x14ac:dyDescent="0.25">
      <c r="A11026">
        <v>14148</v>
      </c>
      <c r="B11026" t="s">
        <v>33009</v>
      </c>
      <c r="C11026" t="s">
        <v>16058</v>
      </c>
      <c r="D11026" s="134">
        <v>1.8</v>
      </c>
    </row>
    <row r="11027" spans="1:4" x14ac:dyDescent="0.25">
      <c r="A11027">
        <v>4341</v>
      </c>
      <c r="B11027" t="s">
        <v>33010</v>
      </c>
      <c r="C11027" t="s">
        <v>16058</v>
      </c>
      <c r="D11027" s="134">
        <v>1.38</v>
      </c>
    </row>
    <row r="11028" spans="1:4" x14ac:dyDescent="0.25">
      <c r="A11028">
        <v>4337</v>
      </c>
      <c r="B11028" t="s">
        <v>33011</v>
      </c>
      <c r="C11028" t="s">
        <v>16058</v>
      </c>
      <c r="D11028" s="134">
        <v>3.48</v>
      </c>
    </row>
    <row r="11029" spans="1:4" x14ac:dyDescent="0.25">
      <c r="A11029">
        <v>4339</v>
      </c>
      <c r="B11029" t="s">
        <v>33012</v>
      </c>
      <c r="C11029" t="s">
        <v>16058</v>
      </c>
      <c r="D11029" s="134">
        <v>0.74</v>
      </c>
    </row>
    <row r="11030" spans="1:4" x14ac:dyDescent="0.25">
      <c r="A11030">
        <v>39997</v>
      </c>
      <c r="B11030" t="s">
        <v>33013</v>
      </c>
      <c r="C11030" t="s">
        <v>16058</v>
      </c>
      <c r="D11030" s="134">
        <v>0.41</v>
      </c>
    </row>
    <row r="11031" spans="1:4" x14ac:dyDescent="0.25">
      <c r="A11031">
        <v>11971</v>
      </c>
      <c r="B11031" t="s">
        <v>33014</v>
      </c>
      <c r="C11031" t="s">
        <v>16058</v>
      </c>
      <c r="D11031" s="134">
        <v>5.77</v>
      </c>
    </row>
    <row r="11032" spans="1:4" x14ac:dyDescent="0.25">
      <c r="A11032">
        <v>4342</v>
      </c>
      <c r="B11032" t="s">
        <v>33015</v>
      </c>
      <c r="C11032" t="s">
        <v>16058</v>
      </c>
      <c r="D11032" s="134">
        <v>0.3</v>
      </c>
    </row>
    <row r="11033" spans="1:4" x14ac:dyDescent="0.25">
      <c r="A11033">
        <v>4330</v>
      </c>
      <c r="B11033" t="s">
        <v>33016</v>
      </c>
      <c r="C11033" t="s">
        <v>16058</v>
      </c>
      <c r="D11033" s="134">
        <v>0.2</v>
      </c>
    </row>
    <row r="11034" spans="1:4" x14ac:dyDescent="0.25">
      <c r="A11034">
        <v>4340</v>
      </c>
      <c r="B11034" t="s">
        <v>33017</v>
      </c>
      <c r="C11034" t="s">
        <v>16058</v>
      </c>
      <c r="D11034" s="134">
        <v>1.61</v>
      </c>
    </row>
    <row r="11035" spans="1:4" x14ac:dyDescent="0.25">
      <c r="A11035">
        <v>5088</v>
      </c>
      <c r="B11035" t="s">
        <v>33018</v>
      </c>
      <c r="C11035" t="s">
        <v>16058</v>
      </c>
      <c r="D11035" s="134">
        <v>7</v>
      </c>
    </row>
    <row r="11036" spans="1:4" x14ac:dyDescent="0.25">
      <c r="A11036">
        <v>11154</v>
      </c>
      <c r="B11036" t="s">
        <v>33019</v>
      </c>
      <c r="C11036" t="s">
        <v>16058</v>
      </c>
      <c r="D11036" s="135">
        <v>1369.37</v>
      </c>
    </row>
    <row r="11037" spans="1:4" x14ac:dyDescent="0.25">
      <c r="A11037">
        <v>4989</v>
      </c>
      <c r="B11037" t="s">
        <v>33020</v>
      </c>
      <c r="C11037" t="s">
        <v>16058</v>
      </c>
      <c r="D11037" s="134">
        <v>303.14</v>
      </c>
    </row>
    <row r="11038" spans="1:4" x14ac:dyDescent="0.25">
      <c r="A11038">
        <v>4982</v>
      </c>
      <c r="B11038" t="s">
        <v>33021</v>
      </c>
      <c r="C11038" t="s">
        <v>16058</v>
      </c>
      <c r="D11038" s="134">
        <v>284.33</v>
      </c>
    </row>
    <row r="11039" spans="1:4" x14ac:dyDescent="0.25">
      <c r="A11039">
        <v>4962</v>
      </c>
      <c r="B11039" t="s">
        <v>33022</v>
      </c>
      <c r="C11039" t="s">
        <v>16058</v>
      </c>
      <c r="D11039" s="134">
        <v>224.23</v>
      </c>
    </row>
    <row r="11040" spans="1:4" x14ac:dyDescent="0.25">
      <c r="A11040">
        <v>4981</v>
      </c>
      <c r="B11040" t="s">
        <v>33023</v>
      </c>
      <c r="C11040" t="s">
        <v>16058</v>
      </c>
      <c r="D11040" s="134">
        <v>199.62</v>
      </c>
    </row>
    <row r="11041" spans="1:4" x14ac:dyDescent="0.25">
      <c r="A11041">
        <v>4964</v>
      </c>
      <c r="B11041" t="s">
        <v>33024</v>
      </c>
      <c r="C11041" t="s">
        <v>16058</v>
      </c>
      <c r="D11041" s="134">
        <v>253.24</v>
      </c>
    </row>
    <row r="11042" spans="1:4" x14ac:dyDescent="0.25">
      <c r="A11042">
        <v>4992</v>
      </c>
      <c r="B11042" t="s">
        <v>33025</v>
      </c>
      <c r="C11042" t="s">
        <v>16058</v>
      </c>
      <c r="D11042" s="134">
        <v>247.37</v>
      </c>
    </row>
    <row r="11043" spans="1:4" x14ac:dyDescent="0.25">
      <c r="A11043">
        <v>4987</v>
      </c>
      <c r="B11043" t="s">
        <v>33026</v>
      </c>
      <c r="C11043" t="s">
        <v>16058</v>
      </c>
      <c r="D11043" s="134">
        <v>283.01</v>
      </c>
    </row>
    <row r="11044" spans="1:4" x14ac:dyDescent="0.25">
      <c r="A11044">
        <v>4930</v>
      </c>
      <c r="B11044" t="s">
        <v>33027</v>
      </c>
      <c r="C11044" t="s">
        <v>1415</v>
      </c>
      <c r="D11044" s="134">
        <v>580.02</v>
      </c>
    </row>
    <row r="11045" spans="1:4" x14ac:dyDescent="0.25">
      <c r="A11045">
        <v>39021</v>
      </c>
      <c r="B11045" t="s">
        <v>33028</v>
      </c>
      <c r="C11045" t="s">
        <v>16058</v>
      </c>
      <c r="D11045" s="134">
        <v>616.70000000000005</v>
      </c>
    </row>
    <row r="11046" spans="1:4" x14ac:dyDescent="0.25">
      <c r="A11046">
        <v>39022</v>
      </c>
      <c r="B11046" t="s">
        <v>33029</v>
      </c>
      <c r="C11046" t="s">
        <v>16058</v>
      </c>
      <c r="D11046" s="134">
        <v>552.4</v>
      </c>
    </row>
    <row r="11047" spans="1:4" x14ac:dyDescent="0.25">
      <c r="A11047">
        <v>39024</v>
      </c>
      <c r="B11047" t="s">
        <v>33030</v>
      </c>
      <c r="C11047" t="s">
        <v>16058</v>
      </c>
      <c r="D11047" s="134">
        <v>729.73</v>
      </c>
    </row>
    <row r="11048" spans="1:4" x14ac:dyDescent="0.25">
      <c r="A11048">
        <v>4914</v>
      </c>
      <c r="B11048" t="s">
        <v>33031</v>
      </c>
      <c r="C11048" t="s">
        <v>1415</v>
      </c>
      <c r="D11048" s="134">
        <v>591.67999999999995</v>
      </c>
    </row>
    <row r="11049" spans="1:4" x14ac:dyDescent="0.25">
      <c r="A11049">
        <v>4917</v>
      </c>
      <c r="B11049" t="s">
        <v>33032</v>
      </c>
      <c r="C11049" t="s">
        <v>1415</v>
      </c>
      <c r="D11049" s="134">
        <v>408.62</v>
      </c>
    </row>
    <row r="11050" spans="1:4" x14ac:dyDescent="0.25">
      <c r="A11050">
        <v>39025</v>
      </c>
      <c r="B11050" t="s">
        <v>33033</v>
      </c>
      <c r="C11050" t="s">
        <v>16058</v>
      </c>
      <c r="D11050" s="134">
        <v>748.26</v>
      </c>
    </row>
    <row r="11051" spans="1:4" x14ac:dyDescent="0.25">
      <c r="A11051">
        <v>4922</v>
      </c>
      <c r="B11051" t="s">
        <v>33034</v>
      </c>
      <c r="C11051" t="s">
        <v>1415</v>
      </c>
      <c r="D11051" s="134">
        <v>379.03</v>
      </c>
    </row>
    <row r="11052" spans="1:4" x14ac:dyDescent="0.25">
      <c r="A11052">
        <v>4911</v>
      </c>
      <c r="B11052" t="s">
        <v>33035</v>
      </c>
      <c r="C11052" t="s">
        <v>1415</v>
      </c>
      <c r="D11052" s="134">
        <v>315</v>
      </c>
    </row>
    <row r="11053" spans="1:4" x14ac:dyDescent="0.25">
      <c r="A11053">
        <v>37518</v>
      </c>
      <c r="B11053" t="s">
        <v>33036</v>
      </c>
      <c r="C11053" t="s">
        <v>1415</v>
      </c>
      <c r="D11053" s="134">
        <v>511.87</v>
      </c>
    </row>
    <row r="11054" spans="1:4" x14ac:dyDescent="0.25">
      <c r="A11054">
        <v>4910</v>
      </c>
      <c r="B11054" t="s">
        <v>33037</v>
      </c>
      <c r="C11054" t="s">
        <v>1415</v>
      </c>
      <c r="D11054" s="134">
        <v>431.51</v>
      </c>
    </row>
    <row r="11055" spans="1:4" x14ac:dyDescent="0.25">
      <c r="A11055">
        <v>4943</v>
      </c>
      <c r="B11055" t="s">
        <v>33038</v>
      </c>
      <c r="C11055" t="s">
        <v>1415</v>
      </c>
      <c r="D11055" s="134">
        <v>642.85</v>
      </c>
    </row>
    <row r="11056" spans="1:4" x14ac:dyDescent="0.25">
      <c r="A11056">
        <v>5002</v>
      </c>
      <c r="B11056" t="s">
        <v>33039</v>
      </c>
      <c r="C11056" t="s">
        <v>1415</v>
      </c>
      <c r="D11056" s="134">
        <v>604.62</v>
      </c>
    </row>
    <row r="11057" spans="1:4" x14ac:dyDescent="0.25">
      <c r="A11057">
        <v>4977</v>
      </c>
      <c r="B11057" t="s">
        <v>33040</v>
      </c>
      <c r="C11057" t="s">
        <v>1415</v>
      </c>
      <c r="D11057" s="134">
        <v>408.14</v>
      </c>
    </row>
    <row r="11058" spans="1:4" x14ac:dyDescent="0.25">
      <c r="A11058">
        <v>5028</v>
      </c>
      <c r="B11058" t="s">
        <v>33041</v>
      </c>
      <c r="C11058" t="s">
        <v>1415</v>
      </c>
      <c r="D11058" s="134">
        <v>998.65</v>
      </c>
    </row>
    <row r="11059" spans="1:4" x14ac:dyDescent="0.25">
      <c r="A11059">
        <v>4998</v>
      </c>
      <c r="B11059" t="s">
        <v>33042</v>
      </c>
      <c r="C11059" t="s">
        <v>1415</v>
      </c>
      <c r="D11059" s="134">
        <v>829.4</v>
      </c>
    </row>
    <row r="11060" spans="1:4" x14ac:dyDescent="0.25">
      <c r="A11060">
        <v>4969</v>
      </c>
      <c r="B11060" t="s">
        <v>33043</v>
      </c>
      <c r="C11060" t="s">
        <v>1415</v>
      </c>
      <c r="D11060" s="134">
        <v>577.23</v>
      </c>
    </row>
    <row r="11061" spans="1:4" x14ac:dyDescent="0.25">
      <c r="A11061">
        <v>11364</v>
      </c>
      <c r="B11061" t="s">
        <v>33044</v>
      </c>
      <c r="C11061" t="s">
        <v>16058</v>
      </c>
      <c r="D11061" s="134">
        <v>171.49</v>
      </c>
    </row>
    <row r="11062" spans="1:4" x14ac:dyDescent="0.25">
      <c r="A11062">
        <v>11365</v>
      </c>
      <c r="B11062" t="s">
        <v>33045</v>
      </c>
      <c r="C11062" t="s">
        <v>16058</v>
      </c>
      <c r="D11062" s="134">
        <v>177.96</v>
      </c>
    </row>
    <row r="11063" spans="1:4" x14ac:dyDescent="0.25">
      <c r="A11063">
        <v>11366</v>
      </c>
      <c r="B11063" t="s">
        <v>33046</v>
      </c>
      <c r="C11063" t="s">
        <v>16058</v>
      </c>
      <c r="D11063" s="134">
        <v>189.17</v>
      </c>
    </row>
    <row r="11064" spans="1:4" x14ac:dyDescent="0.25">
      <c r="A11064">
        <v>43777</v>
      </c>
      <c r="B11064" t="s">
        <v>33047</v>
      </c>
      <c r="C11064" t="s">
        <v>16058</v>
      </c>
      <c r="D11064" s="134">
        <v>222.21</v>
      </c>
    </row>
    <row r="11065" spans="1:4" x14ac:dyDescent="0.25">
      <c r="A11065">
        <v>20322</v>
      </c>
      <c r="B11065" t="s">
        <v>33048</v>
      </c>
      <c r="C11065" t="s">
        <v>16058</v>
      </c>
      <c r="D11065" s="134">
        <v>206.28</v>
      </c>
    </row>
    <row r="11066" spans="1:4" x14ac:dyDescent="0.25">
      <c r="A11066">
        <v>10553</v>
      </c>
      <c r="B11066" t="s">
        <v>33049</v>
      </c>
      <c r="C11066" t="s">
        <v>16058</v>
      </c>
      <c r="D11066" s="134">
        <v>187.3</v>
      </c>
    </row>
    <row r="11067" spans="1:4" x14ac:dyDescent="0.25">
      <c r="A11067">
        <v>5020</v>
      </c>
      <c r="B11067" t="s">
        <v>33050</v>
      </c>
      <c r="C11067" t="s">
        <v>16058</v>
      </c>
      <c r="D11067" s="134">
        <v>197.48</v>
      </c>
    </row>
    <row r="11068" spans="1:4" x14ac:dyDescent="0.25">
      <c r="A11068">
        <v>10554</v>
      </c>
      <c r="B11068" t="s">
        <v>33051</v>
      </c>
      <c r="C11068" t="s">
        <v>16058</v>
      </c>
      <c r="D11068" s="134">
        <v>188.97</v>
      </c>
    </row>
    <row r="11069" spans="1:4" x14ac:dyDescent="0.25">
      <c r="A11069">
        <v>10555</v>
      </c>
      <c r="B11069" t="s">
        <v>33052</v>
      </c>
      <c r="C11069" t="s">
        <v>16058</v>
      </c>
      <c r="D11069" s="134">
        <v>206.07</v>
      </c>
    </row>
    <row r="11070" spans="1:4" x14ac:dyDescent="0.25">
      <c r="A11070">
        <v>10556</v>
      </c>
      <c r="B11070" t="s">
        <v>33053</v>
      </c>
      <c r="C11070" t="s">
        <v>16058</v>
      </c>
      <c r="D11070" s="134">
        <v>274</v>
      </c>
    </row>
    <row r="11071" spans="1:4" x14ac:dyDescent="0.25">
      <c r="A11071">
        <v>39502</v>
      </c>
      <c r="B11071" t="s">
        <v>33054</v>
      </c>
      <c r="C11071" t="s">
        <v>16058</v>
      </c>
      <c r="D11071" s="134">
        <v>384.75</v>
      </c>
    </row>
    <row r="11072" spans="1:4" x14ac:dyDescent="0.25">
      <c r="A11072">
        <v>39504</v>
      </c>
      <c r="B11072" t="s">
        <v>33055</v>
      </c>
      <c r="C11072" t="s">
        <v>16058</v>
      </c>
      <c r="D11072" s="134">
        <v>425.47</v>
      </c>
    </row>
    <row r="11073" spans="1:4" x14ac:dyDescent="0.25">
      <c r="A11073">
        <v>39503</v>
      </c>
      <c r="B11073" t="s">
        <v>33056</v>
      </c>
      <c r="C11073" t="s">
        <v>16058</v>
      </c>
      <c r="D11073" s="134">
        <v>447.79</v>
      </c>
    </row>
    <row r="11074" spans="1:4" x14ac:dyDescent="0.25">
      <c r="A11074">
        <v>39505</v>
      </c>
      <c r="B11074" t="s">
        <v>33057</v>
      </c>
      <c r="C11074" t="s">
        <v>16058</v>
      </c>
      <c r="D11074" s="134">
        <v>482.55</v>
      </c>
    </row>
    <row r="11075" spans="1:4" x14ac:dyDescent="0.25">
      <c r="A11075">
        <v>44471</v>
      </c>
      <c r="B11075" t="s">
        <v>33058</v>
      </c>
      <c r="C11075" t="s">
        <v>16058</v>
      </c>
      <c r="D11075" s="134">
        <v>457.89</v>
      </c>
    </row>
    <row r="11076" spans="1:4" x14ac:dyDescent="0.25">
      <c r="A11076">
        <v>4944</v>
      </c>
      <c r="B11076" t="s">
        <v>33059</v>
      </c>
      <c r="C11076" t="s">
        <v>1415</v>
      </c>
      <c r="D11076" s="134">
        <v>961.07</v>
      </c>
    </row>
    <row r="11077" spans="1:4" x14ac:dyDescent="0.25">
      <c r="A11077">
        <v>21102</v>
      </c>
      <c r="B11077" t="s">
        <v>33060</v>
      </c>
      <c r="C11077" t="s">
        <v>16058</v>
      </c>
      <c r="D11077" s="134">
        <v>37.159999999999997</v>
      </c>
    </row>
    <row r="11078" spans="1:4" x14ac:dyDescent="0.25">
      <c r="A11078">
        <v>21101</v>
      </c>
      <c r="B11078" t="s">
        <v>33061</v>
      </c>
      <c r="C11078" t="s">
        <v>16058</v>
      </c>
      <c r="D11078" s="134">
        <v>23.86</v>
      </c>
    </row>
    <row r="11079" spans="1:4" x14ac:dyDescent="0.25">
      <c r="A11079">
        <v>34713</v>
      </c>
      <c r="B11079" t="s">
        <v>33062</v>
      </c>
      <c r="C11079" t="s">
        <v>1415</v>
      </c>
      <c r="D11079" s="134">
        <v>227.51</v>
      </c>
    </row>
    <row r="11080" spans="1:4" x14ac:dyDescent="0.25">
      <c r="A11080">
        <v>37563</v>
      </c>
      <c r="B11080" t="s">
        <v>33063</v>
      </c>
      <c r="C11080" t="s">
        <v>1415</v>
      </c>
      <c r="D11080" s="134">
        <v>638.23</v>
      </c>
    </row>
    <row r="11081" spans="1:4" x14ac:dyDescent="0.25">
      <c r="A11081">
        <v>4948</v>
      </c>
      <c r="B11081" t="s">
        <v>33064</v>
      </c>
      <c r="C11081" t="s">
        <v>1415</v>
      </c>
      <c r="D11081" s="134">
        <v>555.27</v>
      </c>
    </row>
    <row r="11082" spans="1:4" x14ac:dyDescent="0.25">
      <c r="A11082">
        <v>37561</v>
      </c>
      <c r="B11082" t="s">
        <v>33065</v>
      </c>
      <c r="C11082" t="s">
        <v>1415</v>
      </c>
      <c r="D11082" s="134">
        <v>517.87</v>
      </c>
    </row>
    <row r="11083" spans="1:4" x14ac:dyDescent="0.25">
      <c r="A11083">
        <v>37562</v>
      </c>
      <c r="B11083" t="s">
        <v>33066</v>
      </c>
      <c r="C11083" t="s">
        <v>1415</v>
      </c>
      <c r="D11083" s="134">
        <v>678.99</v>
      </c>
    </row>
    <row r="11084" spans="1:4" x14ac:dyDescent="0.25">
      <c r="A11084">
        <v>14164</v>
      </c>
      <c r="B11084" t="s">
        <v>33067</v>
      </c>
      <c r="C11084" t="s">
        <v>16058</v>
      </c>
      <c r="D11084" s="135">
        <v>2023.75</v>
      </c>
    </row>
    <row r="11085" spans="1:4" x14ac:dyDescent="0.25">
      <c r="A11085">
        <v>14163</v>
      </c>
      <c r="B11085" t="s">
        <v>33068</v>
      </c>
      <c r="C11085" t="s">
        <v>16058</v>
      </c>
      <c r="D11085" s="135">
        <v>2300.12</v>
      </c>
    </row>
    <row r="11086" spans="1:4" x14ac:dyDescent="0.25">
      <c r="A11086">
        <v>5051</v>
      </c>
      <c r="B11086" t="s">
        <v>33069</v>
      </c>
      <c r="C11086" t="s">
        <v>16058</v>
      </c>
      <c r="D11086" s="135">
        <v>1956.22</v>
      </c>
    </row>
    <row r="11087" spans="1:4" x14ac:dyDescent="0.25">
      <c r="A11087">
        <v>14162</v>
      </c>
      <c r="B11087" t="s">
        <v>33070</v>
      </c>
      <c r="C11087" t="s">
        <v>16058</v>
      </c>
      <c r="D11087" s="135">
        <v>1953.38</v>
      </c>
    </row>
    <row r="11088" spans="1:4" x14ac:dyDescent="0.25">
      <c r="A11088">
        <v>5052</v>
      </c>
      <c r="B11088" t="s">
        <v>33071</v>
      </c>
      <c r="C11088" t="s">
        <v>16058</v>
      </c>
      <c r="D11088" s="135">
        <v>1457.5</v>
      </c>
    </row>
    <row r="11089" spans="1:4" x14ac:dyDescent="0.25">
      <c r="A11089">
        <v>14166</v>
      </c>
      <c r="B11089" t="s">
        <v>33072</v>
      </c>
      <c r="C11089" t="s">
        <v>16058</v>
      </c>
      <c r="D11089" s="135">
        <v>1476</v>
      </c>
    </row>
    <row r="11090" spans="1:4" x14ac:dyDescent="0.25">
      <c r="A11090">
        <v>14165</v>
      </c>
      <c r="B11090" t="s">
        <v>33073</v>
      </c>
      <c r="C11090" t="s">
        <v>16058</v>
      </c>
      <c r="D11090" s="135">
        <v>2044.8</v>
      </c>
    </row>
    <row r="11091" spans="1:4" x14ac:dyDescent="0.25">
      <c r="A11091">
        <v>5050</v>
      </c>
      <c r="B11091" t="s">
        <v>33074</v>
      </c>
      <c r="C11091" t="s">
        <v>16058</v>
      </c>
      <c r="D11091" s="134">
        <v>503.27</v>
      </c>
    </row>
    <row r="11092" spans="1:4" x14ac:dyDescent="0.25">
      <c r="A11092">
        <v>12366</v>
      </c>
      <c r="B11092" t="s">
        <v>33075</v>
      </c>
      <c r="C11092" t="s">
        <v>16058</v>
      </c>
      <c r="D11092" s="135">
        <v>1589.61</v>
      </c>
    </row>
    <row r="11093" spans="1:4" x14ac:dyDescent="0.25">
      <c r="A11093">
        <v>5045</v>
      </c>
      <c r="B11093" t="s">
        <v>33076</v>
      </c>
      <c r="C11093" t="s">
        <v>16058</v>
      </c>
      <c r="D11093" s="135">
        <v>2195.96</v>
      </c>
    </row>
    <row r="11094" spans="1:4" x14ac:dyDescent="0.25">
      <c r="A11094">
        <v>5035</v>
      </c>
      <c r="B11094" t="s">
        <v>33077</v>
      </c>
      <c r="C11094" t="s">
        <v>16058</v>
      </c>
      <c r="D11094" s="135">
        <v>2524.83</v>
      </c>
    </row>
    <row r="11095" spans="1:4" x14ac:dyDescent="0.25">
      <c r="A11095">
        <v>41180</v>
      </c>
      <c r="B11095" t="s">
        <v>33078</v>
      </c>
      <c r="C11095" t="s">
        <v>16058</v>
      </c>
      <c r="D11095" s="135">
        <v>5675.77</v>
      </c>
    </row>
    <row r="11096" spans="1:4" x14ac:dyDescent="0.25">
      <c r="A11096">
        <v>41181</v>
      </c>
      <c r="B11096" t="s">
        <v>33079</v>
      </c>
      <c r="C11096" t="s">
        <v>16058</v>
      </c>
      <c r="D11096" s="135">
        <v>7514.54</v>
      </c>
    </row>
    <row r="11097" spans="1:4" x14ac:dyDescent="0.25">
      <c r="A11097">
        <v>41182</v>
      </c>
      <c r="B11097" t="s">
        <v>33080</v>
      </c>
      <c r="C11097" t="s">
        <v>16058</v>
      </c>
      <c r="D11097" s="135">
        <v>10780.23</v>
      </c>
    </row>
    <row r="11098" spans="1:4" x14ac:dyDescent="0.25">
      <c r="A11098">
        <v>41183</v>
      </c>
      <c r="B11098" t="s">
        <v>33081</v>
      </c>
      <c r="C11098" t="s">
        <v>16058</v>
      </c>
      <c r="D11098" s="135">
        <v>13459.33</v>
      </c>
    </row>
    <row r="11099" spans="1:4" x14ac:dyDescent="0.25">
      <c r="A11099">
        <v>41184</v>
      </c>
      <c r="B11099" t="s">
        <v>33082</v>
      </c>
      <c r="C11099" t="s">
        <v>16058</v>
      </c>
      <c r="D11099" s="135">
        <v>20492.66</v>
      </c>
    </row>
    <row r="11100" spans="1:4" x14ac:dyDescent="0.25">
      <c r="A11100">
        <v>41185</v>
      </c>
      <c r="B11100" t="s">
        <v>33083</v>
      </c>
      <c r="C11100" t="s">
        <v>16058</v>
      </c>
      <c r="D11100" s="135">
        <v>7599.6</v>
      </c>
    </row>
    <row r="11101" spans="1:4" x14ac:dyDescent="0.25">
      <c r="A11101">
        <v>41186</v>
      </c>
      <c r="B11101" t="s">
        <v>33084</v>
      </c>
      <c r="C11101" t="s">
        <v>16058</v>
      </c>
      <c r="D11101" s="135">
        <v>10649.96</v>
      </c>
    </row>
    <row r="11102" spans="1:4" x14ac:dyDescent="0.25">
      <c r="A11102">
        <v>41187</v>
      </c>
      <c r="B11102" t="s">
        <v>33085</v>
      </c>
      <c r="C11102" t="s">
        <v>16058</v>
      </c>
      <c r="D11102" s="135">
        <v>14282.48</v>
      </c>
    </row>
    <row r="11103" spans="1:4" x14ac:dyDescent="0.25">
      <c r="A11103">
        <v>41188</v>
      </c>
      <c r="B11103" t="s">
        <v>33086</v>
      </c>
      <c r="C11103" t="s">
        <v>16058</v>
      </c>
      <c r="D11103" s="135">
        <v>18264.11</v>
      </c>
    </row>
    <row r="11104" spans="1:4" x14ac:dyDescent="0.25">
      <c r="A11104">
        <v>5036</v>
      </c>
      <c r="B11104" t="s">
        <v>33087</v>
      </c>
      <c r="C11104" t="s">
        <v>16058</v>
      </c>
      <c r="D11104" s="135">
        <v>3873.54</v>
      </c>
    </row>
    <row r="11105" spans="1:4" x14ac:dyDescent="0.25">
      <c r="A11105">
        <v>41189</v>
      </c>
      <c r="B11105" t="s">
        <v>33088</v>
      </c>
      <c r="C11105" t="s">
        <v>16058</v>
      </c>
      <c r="D11105" s="135">
        <v>23480.42</v>
      </c>
    </row>
    <row r="11106" spans="1:4" x14ac:dyDescent="0.25">
      <c r="A11106">
        <v>41190</v>
      </c>
      <c r="B11106" t="s">
        <v>33089</v>
      </c>
      <c r="C11106" t="s">
        <v>16058</v>
      </c>
      <c r="D11106" s="135">
        <v>8165.67</v>
      </c>
    </row>
    <row r="11107" spans="1:4" x14ac:dyDescent="0.25">
      <c r="A11107">
        <v>41191</v>
      </c>
      <c r="B11107" t="s">
        <v>33090</v>
      </c>
      <c r="C11107" t="s">
        <v>16058</v>
      </c>
      <c r="D11107" s="135">
        <v>12521.74</v>
      </c>
    </row>
    <row r="11108" spans="1:4" x14ac:dyDescent="0.25">
      <c r="A11108">
        <v>41192</v>
      </c>
      <c r="B11108" t="s">
        <v>33091</v>
      </c>
      <c r="C11108" t="s">
        <v>16058</v>
      </c>
      <c r="D11108" s="135">
        <v>13053.82</v>
      </c>
    </row>
    <row r="11109" spans="1:4" x14ac:dyDescent="0.25">
      <c r="A11109">
        <v>41193</v>
      </c>
      <c r="B11109" t="s">
        <v>33092</v>
      </c>
      <c r="C11109" t="s">
        <v>16058</v>
      </c>
      <c r="D11109" s="135">
        <v>21329.52</v>
      </c>
    </row>
    <row r="11110" spans="1:4" x14ac:dyDescent="0.25">
      <c r="A11110">
        <v>41194</v>
      </c>
      <c r="B11110" t="s">
        <v>33093</v>
      </c>
      <c r="C11110" t="s">
        <v>16058</v>
      </c>
      <c r="D11110" s="135">
        <v>25450.95</v>
      </c>
    </row>
    <row r="11111" spans="1:4" x14ac:dyDescent="0.25">
      <c r="A11111">
        <v>5044</v>
      </c>
      <c r="B11111" t="s">
        <v>33094</v>
      </c>
      <c r="C11111" t="s">
        <v>16058</v>
      </c>
      <c r="D11111" s="135">
        <v>1369.52</v>
      </c>
    </row>
    <row r="11112" spans="1:4" x14ac:dyDescent="0.25">
      <c r="A11112">
        <v>5059</v>
      </c>
      <c r="B11112" t="s">
        <v>33095</v>
      </c>
      <c r="C11112" t="s">
        <v>16058</v>
      </c>
      <c r="D11112" s="135">
        <v>1637.78</v>
      </c>
    </row>
    <row r="11113" spans="1:4" x14ac:dyDescent="0.25">
      <c r="A11113">
        <v>41201</v>
      </c>
      <c r="B11113" t="s">
        <v>33096</v>
      </c>
      <c r="C11113" t="s">
        <v>16058</v>
      </c>
      <c r="D11113" s="135">
        <v>3323.74</v>
      </c>
    </row>
    <row r="11114" spans="1:4" x14ac:dyDescent="0.25">
      <c r="A11114">
        <v>41199</v>
      </c>
      <c r="B11114" t="s">
        <v>33097</v>
      </c>
      <c r="C11114" t="s">
        <v>16058</v>
      </c>
      <c r="D11114" s="135">
        <v>1068.04</v>
      </c>
    </row>
    <row r="11115" spans="1:4" x14ac:dyDescent="0.25">
      <c r="A11115">
        <v>5057</v>
      </c>
      <c r="B11115" t="s">
        <v>33098</v>
      </c>
      <c r="C11115" t="s">
        <v>16058</v>
      </c>
      <c r="D11115" s="135">
        <v>1445.93</v>
      </c>
    </row>
    <row r="11116" spans="1:4" x14ac:dyDescent="0.25">
      <c r="A11116">
        <v>41200</v>
      </c>
      <c r="B11116" t="s">
        <v>33099</v>
      </c>
      <c r="C11116" t="s">
        <v>16058</v>
      </c>
      <c r="D11116" s="135">
        <v>2078.79</v>
      </c>
    </row>
    <row r="11117" spans="1:4" x14ac:dyDescent="0.25">
      <c r="A11117">
        <v>41205</v>
      </c>
      <c r="B11117" t="s">
        <v>33100</v>
      </c>
      <c r="C11117" t="s">
        <v>16058</v>
      </c>
      <c r="D11117" s="135">
        <v>3851.95</v>
      </c>
    </row>
    <row r="11118" spans="1:4" x14ac:dyDescent="0.25">
      <c r="A11118">
        <v>41202</v>
      </c>
      <c r="B11118" t="s">
        <v>33101</v>
      </c>
      <c r="C11118" t="s">
        <v>16058</v>
      </c>
      <c r="D11118" s="135">
        <v>1124.02</v>
      </c>
    </row>
    <row r="11119" spans="1:4" x14ac:dyDescent="0.25">
      <c r="A11119">
        <v>41206</v>
      </c>
      <c r="B11119" t="s">
        <v>33102</v>
      </c>
      <c r="C11119" t="s">
        <v>16058</v>
      </c>
      <c r="D11119" s="135">
        <v>5078.62</v>
      </c>
    </row>
    <row r="11120" spans="1:4" x14ac:dyDescent="0.25">
      <c r="A11120">
        <v>12372</v>
      </c>
      <c r="B11120" t="s">
        <v>33103</v>
      </c>
      <c r="C11120" t="s">
        <v>16058</v>
      </c>
      <c r="D11120" s="135">
        <v>1180.23</v>
      </c>
    </row>
    <row r="11121" spans="1:4" x14ac:dyDescent="0.25">
      <c r="A11121">
        <v>41207</v>
      </c>
      <c r="B11121" t="s">
        <v>33104</v>
      </c>
      <c r="C11121" t="s">
        <v>16058</v>
      </c>
      <c r="D11121" s="135">
        <v>6836.83</v>
      </c>
    </row>
    <row r="11122" spans="1:4" x14ac:dyDescent="0.25">
      <c r="A11122">
        <v>41203</v>
      </c>
      <c r="B11122" t="s">
        <v>33105</v>
      </c>
      <c r="C11122" t="s">
        <v>16058</v>
      </c>
      <c r="D11122" s="135">
        <v>1800.56</v>
      </c>
    </row>
    <row r="11123" spans="1:4" x14ac:dyDescent="0.25">
      <c r="A11123">
        <v>41204</v>
      </c>
      <c r="B11123" t="s">
        <v>33106</v>
      </c>
      <c r="C11123" t="s">
        <v>16058</v>
      </c>
      <c r="D11123" s="135">
        <v>2545.54</v>
      </c>
    </row>
    <row r="11124" spans="1:4" x14ac:dyDescent="0.25">
      <c r="A11124">
        <v>41210</v>
      </c>
      <c r="B11124" t="s">
        <v>33107</v>
      </c>
      <c r="C11124" t="s">
        <v>16058</v>
      </c>
      <c r="D11124" s="135">
        <v>4252.26</v>
      </c>
    </row>
    <row r="11125" spans="1:4" x14ac:dyDescent="0.25">
      <c r="A11125">
        <v>41208</v>
      </c>
      <c r="B11125" t="s">
        <v>33108</v>
      </c>
      <c r="C11125" t="s">
        <v>16058</v>
      </c>
      <c r="D11125" s="135">
        <v>1488.54</v>
      </c>
    </row>
    <row r="11126" spans="1:4" x14ac:dyDescent="0.25">
      <c r="A11126">
        <v>41211</v>
      </c>
      <c r="B11126" t="s">
        <v>33109</v>
      </c>
      <c r="C11126" t="s">
        <v>16058</v>
      </c>
      <c r="D11126" s="135">
        <v>5991.37</v>
      </c>
    </row>
    <row r="11127" spans="1:4" x14ac:dyDescent="0.25">
      <c r="A11127">
        <v>13339</v>
      </c>
      <c r="B11127" t="s">
        <v>33110</v>
      </c>
      <c r="C11127" t="s">
        <v>16058</v>
      </c>
      <c r="D11127" s="135">
        <v>2017.33</v>
      </c>
    </row>
    <row r="11128" spans="1:4" x14ac:dyDescent="0.25">
      <c r="A11128">
        <v>41213</v>
      </c>
      <c r="B11128" t="s">
        <v>33111</v>
      </c>
      <c r="C11128" t="s">
        <v>16058</v>
      </c>
      <c r="D11128" s="135">
        <v>12418.63</v>
      </c>
    </row>
    <row r="11129" spans="1:4" x14ac:dyDescent="0.25">
      <c r="A11129">
        <v>41209</v>
      </c>
      <c r="B11129" t="s">
        <v>33112</v>
      </c>
      <c r="C11129" t="s">
        <v>16058</v>
      </c>
      <c r="D11129" s="135">
        <v>2775.59</v>
      </c>
    </row>
    <row r="11130" spans="1:4" x14ac:dyDescent="0.25">
      <c r="A11130">
        <v>41216</v>
      </c>
      <c r="B11130" t="s">
        <v>33113</v>
      </c>
      <c r="C11130" t="s">
        <v>16058</v>
      </c>
      <c r="D11130" s="135">
        <v>5199.05</v>
      </c>
    </row>
    <row r="11131" spans="1:4" x14ac:dyDescent="0.25">
      <c r="A11131">
        <v>41217</v>
      </c>
      <c r="B11131" t="s">
        <v>33114</v>
      </c>
      <c r="C11131" t="s">
        <v>16058</v>
      </c>
      <c r="D11131" s="135">
        <v>8335.92</v>
      </c>
    </row>
    <row r="11132" spans="1:4" x14ac:dyDescent="0.25">
      <c r="A11132">
        <v>41218</v>
      </c>
      <c r="B11132" t="s">
        <v>33115</v>
      </c>
      <c r="C11132" t="s">
        <v>16058</v>
      </c>
      <c r="D11132" s="135">
        <v>11178.73</v>
      </c>
    </row>
    <row r="11133" spans="1:4" x14ac:dyDescent="0.25">
      <c r="A11133">
        <v>41214</v>
      </c>
      <c r="B11133" t="s">
        <v>33116</v>
      </c>
      <c r="C11133" t="s">
        <v>16058</v>
      </c>
      <c r="D11133" s="135">
        <v>2357.0100000000002</v>
      </c>
    </row>
    <row r="11134" spans="1:4" x14ac:dyDescent="0.25">
      <c r="A11134">
        <v>41215</v>
      </c>
      <c r="B11134" t="s">
        <v>33117</v>
      </c>
      <c r="C11134" t="s">
        <v>16058</v>
      </c>
      <c r="D11134" s="135">
        <v>3548.81</v>
      </c>
    </row>
    <row r="11135" spans="1:4" x14ac:dyDescent="0.25">
      <c r="A11135">
        <v>41221</v>
      </c>
      <c r="B11135" t="s">
        <v>33118</v>
      </c>
      <c r="C11135" t="s">
        <v>16058</v>
      </c>
      <c r="D11135" s="135">
        <v>10275.620000000001</v>
      </c>
    </row>
    <row r="11136" spans="1:4" x14ac:dyDescent="0.25">
      <c r="A11136">
        <v>41222</v>
      </c>
      <c r="B11136" t="s">
        <v>33119</v>
      </c>
      <c r="C11136" t="s">
        <v>16058</v>
      </c>
      <c r="D11136" s="135">
        <v>14704.53</v>
      </c>
    </row>
    <row r="11137" spans="1:4" x14ac:dyDescent="0.25">
      <c r="A11137">
        <v>41195</v>
      </c>
      <c r="B11137" t="s">
        <v>33120</v>
      </c>
      <c r="C11137" t="s">
        <v>16058</v>
      </c>
      <c r="D11137" s="134">
        <v>755.77</v>
      </c>
    </row>
    <row r="11138" spans="1:4" x14ac:dyDescent="0.25">
      <c r="A11138">
        <v>41198</v>
      </c>
      <c r="B11138" t="s">
        <v>33121</v>
      </c>
      <c r="C11138" t="s">
        <v>16058</v>
      </c>
      <c r="D11138" s="135">
        <v>2953.37</v>
      </c>
    </row>
    <row r="11139" spans="1:4" x14ac:dyDescent="0.25">
      <c r="A11139">
        <v>41196</v>
      </c>
      <c r="B11139" t="s">
        <v>33122</v>
      </c>
      <c r="C11139" t="s">
        <v>16058</v>
      </c>
      <c r="D11139" s="134">
        <v>936.82</v>
      </c>
    </row>
    <row r="11140" spans="1:4" x14ac:dyDescent="0.25">
      <c r="A11140">
        <v>5033</v>
      </c>
      <c r="B11140" t="s">
        <v>33123</v>
      </c>
      <c r="C11140" t="s">
        <v>16058</v>
      </c>
      <c r="D11140" s="135">
        <v>1230</v>
      </c>
    </row>
    <row r="11141" spans="1:4" x14ac:dyDescent="0.25">
      <c r="A11141">
        <v>41197</v>
      </c>
      <c r="B11141" t="s">
        <v>33124</v>
      </c>
      <c r="C11141" t="s">
        <v>16058</v>
      </c>
      <c r="D11141" s="135">
        <v>1827.01</v>
      </c>
    </row>
    <row r="11142" spans="1:4" x14ac:dyDescent="0.25">
      <c r="A11142">
        <v>12388</v>
      </c>
      <c r="B11142" t="s">
        <v>33125</v>
      </c>
      <c r="C11142" t="s">
        <v>16058</v>
      </c>
      <c r="D11142" s="134">
        <v>297.89999999999998</v>
      </c>
    </row>
    <row r="11143" spans="1:4" x14ac:dyDescent="0.25">
      <c r="A11143">
        <v>2731</v>
      </c>
      <c r="B11143" t="s">
        <v>33126</v>
      </c>
      <c r="C11143" t="s">
        <v>1416</v>
      </c>
      <c r="D11143" s="134">
        <v>82.17</v>
      </c>
    </row>
    <row r="11144" spans="1:4" x14ac:dyDescent="0.25">
      <c r="A11144">
        <v>41457</v>
      </c>
      <c r="B11144" t="s">
        <v>33127</v>
      </c>
      <c r="C11144" t="s">
        <v>16058</v>
      </c>
      <c r="D11144" s="135">
        <v>1608.07</v>
      </c>
    </row>
    <row r="11145" spans="1:4" x14ac:dyDescent="0.25">
      <c r="A11145">
        <v>41458</v>
      </c>
      <c r="B11145" t="s">
        <v>33128</v>
      </c>
      <c r="C11145" t="s">
        <v>16058</v>
      </c>
      <c r="D11145" s="135">
        <v>2244.9499999999998</v>
      </c>
    </row>
    <row r="11146" spans="1:4" x14ac:dyDescent="0.25">
      <c r="A11146">
        <v>41459</v>
      </c>
      <c r="B11146" t="s">
        <v>33129</v>
      </c>
      <c r="C11146" t="s">
        <v>16058</v>
      </c>
      <c r="D11146" s="135">
        <v>3131.53</v>
      </c>
    </row>
    <row r="11147" spans="1:4" x14ac:dyDescent="0.25">
      <c r="A11147">
        <v>41461</v>
      </c>
      <c r="B11147" t="s">
        <v>33130</v>
      </c>
      <c r="C11147" t="s">
        <v>16058</v>
      </c>
      <c r="D11147" s="135">
        <v>4269.68</v>
      </c>
    </row>
    <row r="11148" spans="1:4" x14ac:dyDescent="0.25">
      <c r="A11148">
        <v>44537</v>
      </c>
      <c r="B11148" t="s">
        <v>33131</v>
      </c>
      <c r="C11148" t="s">
        <v>1422</v>
      </c>
      <c r="D11148" s="134">
        <v>334.09</v>
      </c>
    </row>
    <row r="11149" spans="1:4" x14ac:dyDescent="0.25">
      <c r="A11149">
        <v>11844</v>
      </c>
      <c r="B11149" t="s">
        <v>33132</v>
      </c>
      <c r="C11149" t="s">
        <v>1416</v>
      </c>
      <c r="D11149" s="134">
        <v>76.92</v>
      </c>
    </row>
    <row r="11150" spans="1:4" x14ac:dyDescent="0.25">
      <c r="A11150">
        <v>4465</v>
      </c>
      <c r="B11150" t="s">
        <v>33133</v>
      </c>
      <c r="C11150" t="s">
        <v>1416</v>
      </c>
      <c r="D11150" s="134">
        <v>63.93</v>
      </c>
    </row>
    <row r="11151" spans="1:4" x14ac:dyDescent="0.25">
      <c r="A11151">
        <v>35273</v>
      </c>
      <c r="B11151" t="s">
        <v>33134</v>
      </c>
      <c r="C11151" t="s">
        <v>1416</v>
      </c>
      <c r="D11151" s="134">
        <v>76.66</v>
      </c>
    </row>
    <row r="11152" spans="1:4" x14ac:dyDescent="0.25">
      <c r="A11152">
        <v>4470</v>
      </c>
      <c r="B11152" t="s">
        <v>33135</v>
      </c>
      <c r="C11152" t="s">
        <v>1416</v>
      </c>
      <c r="D11152" s="134">
        <v>176.92</v>
      </c>
    </row>
    <row r="11153" spans="1:4" x14ac:dyDescent="0.25">
      <c r="A11153">
        <v>20204</v>
      </c>
      <c r="B11153" t="s">
        <v>33136</v>
      </c>
      <c r="C11153" t="s">
        <v>1416</v>
      </c>
      <c r="D11153" s="134">
        <v>117.95</v>
      </c>
    </row>
    <row r="11154" spans="1:4" x14ac:dyDescent="0.25">
      <c r="A11154">
        <v>20208</v>
      </c>
      <c r="B11154" t="s">
        <v>33137</v>
      </c>
      <c r="C11154" t="s">
        <v>1416</v>
      </c>
      <c r="D11154" s="134">
        <v>159.22999999999999</v>
      </c>
    </row>
    <row r="11155" spans="1:4" x14ac:dyDescent="0.25">
      <c r="A11155">
        <v>4437</v>
      </c>
      <c r="B11155" t="s">
        <v>33138</v>
      </c>
      <c r="C11155" t="s">
        <v>1416</v>
      </c>
      <c r="D11155" s="134">
        <v>132.69</v>
      </c>
    </row>
    <row r="11156" spans="1:4" x14ac:dyDescent="0.25">
      <c r="A11156">
        <v>14580</v>
      </c>
      <c r="B11156" t="s">
        <v>33139</v>
      </c>
      <c r="C11156" t="s">
        <v>1416</v>
      </c>
      <c r="D11156" s="134">
        <v>132.69</v>
      </c>
    </row>
    <row r="11157" spans="1:4" x14ac:dyDescent="0.25">
      <c r="A11157">
        <v>40304</v>
      </c>
      <c r="B11157" t="s">
        <v>33140</v>
      </c>
      <c r="C11157" t="s">
        <v>1417</v>
      </c>
      <c r="D11157" s="134">
        <v>23.73</v>
      </c>
    </row>
    <row r="11158" spans="1:4" x14ac:dyDescent="0.25">
      <c r="A11158">
        <v>5065</v>
      </c>
      <c r="B11158" t="s">
        <v>33141</v>
      </c>
      <c r="C11158" t="s">
        <v>1417</v>
      </c>
      <c r="D11158" s="134">
        <v>36.57</v>
      </c>
    </row>
    <row r="11159" spans="1:4" x14ac:dyDescent="0.25">
      <c r="A11159">
        <v>5072</v>
      </c>
      <c r="B11159" t="s">
        <v>33142</v>
      </c>
      <c r="C11159" t="s">
        <v>1417</v>
      </c>
      <c r="D11159" s="134">
        <v>33.83</v>
      </c>
    </row>
    <row r="11160" spans="1:4" x14ac:dyDescent="0.25">
      <c r="A11160">
        <v>5066</v>
      </c>
      <c r="B11160" t="s">
        <v>33143</v>
      </c>
      <c r="C11160" t="s">
        <v>1417</v>
      </c>
      <c r="D11160" s="134">
        <v>25.33</v>
      </c>
    </row>
    <row r="11161" spans="1:4" x14ac:dyDescent="0.25">
      <c r="A11161">
        <v>5063</v>
      </c>
      <c r="B11161" t="s">
        <v>33144</v>
      </c>
      <c r="C11161" t="s">
        <v>1417</v>
      </c>
      <c r="D11161" s="134">
        <v>22.94</v>
      </c>
    </row>
    <row r="11162" spans="1:4" x14ac:dyDescent="0.25">
      <c r="A11162">
        <v>20247</v>
      </c>
      <c r="B11162" t="s">
        <v>33145</v>
      </c>
      <c r="C11162" t="s">
        <v>1417</v>
      </c>
      <c r="D11162" s="134">
        <v>21.29</v>
      </c>
    </row>
    <row r="11163" spans="1:4" x14ac:dyDescent="0.25">
      <c r="A11163">
        <v>5074</v>
      </c>
      <c r="B11163" t="s">
        <v>33146</v>
      </c>
      <c r="C11163" t="s">
        <v>1417</v>
      </c>
      <c r="D11163" s="134">
        <v>21.54</v>
      </c>
    </row>
    <row r="11164" spans="1:4" x14ac:dyDescent="0.25">
      <c r="A11164">
        <v>5067</v>
      </c>
      <c r="B11164" t="s">
        <v>33147</v>
      </c>
      <c r="C11164" t="s">
        <v>1417</v>
      </c>
      <c r="D11164" s="134">
        <v>20.49</v>
      </c>
    </row>
    <row r="11165" spans="1:4" x14ac:dyDescent="0.25">
      <c r="A11165">
        <v>5078</v>
      </c>
      <c r="B11165" t="s">
        <v>33148</v>
      </c>
      <c r="C11165" t="s">
        <v>1417</v>
      </c>
      <c r="D11165" s="134">
        <v>20.260000000000002</v>
      </c>
    </row>
    <row r="11166" spans="1:4" x14ac:dyDescent="0.25">
      <c r="A11166">
        <v>5068</v>
      </c>
      <c r="B11166" t="s">
        <v>33149</v>
      </c>
      <c r="C11166" t="s">
        <v>1417</v>
      </c>
      <c r="D11166" s="134">
        <v>19.23</v>
      </c>
    </row>
    <row r="11167" spans="1:4" x14ac:dyDescent="0.25">
      <c r="A11167">
        <v>5073</v>
      </c>
      <c r="B11167" t="s">
        <v>33150</v>
      </c>
      <c r="C11167" t="s">
        <v>1417</v>
      </c>
      <c r="D11167" s="134">
        <v>19.59</v>
      </c>
    </row>
    <row r="11168" spans="1:4" x14ac:dyDescent="0.25">
      <c r="A11168">
        <v>5069</v>
      </c>
      <c r="B11168" t="s">
        <v>33151</v>
      </c>
      <c r="C11168" t="s">
        <v>1417</v>
      </c>
      <c r="D11168" s="134">
        <v>19.59</v>
      </c>
    </row>
    <row r="11169" spans="1:4" x14ac:dyDescent="0.25">
      <c r="A11169">
        <v>5070</v>
      </c>
      <c r="B11169" t="s">
        <v>33152</v>
      </c>
      <c r="C11169" t="s">
        <v>1417</v>
      </c>
      <c r="D11169" s="134">
        <v>19.809999999999999</v>
      </c>
    </row>
    <row r="11170" spans="1:4" x14ac:dyDescent="0.25">
      <c r="A11170">
        <v>5071</v>
      </c>
      <c r="B11170" t="s">
        <v>33153</v>
      </c>
      <c r="C11170" t="s">
        <v>1417</v>
      </c>
      <c r="D11170" s="134">
        <v>19.23</v>
      </c>
    </row>
    <row r="11171" spans="1:4" x14ac:dyDescent="0.25">
      <c r="A11171">
        <v>5061</v>
      </c>
      <c r="B11171" t="s">
        <v>33154</v>
      </c>
      <c r="C11171" t="s">
        <v>1417</v>
      </c>
      <c r="D11171" s="134">
        <v>18.899999999999999</v>
      </c>
    </row>
    <row r="11172" spans="1:4" x14ac:dyDescent="0.25">
      <c r="A11172">
        <v>5075</v>
      </c>
      <c r="B11172" t="s">
        <v>33155</v>
      </c>
      <c r="C11172" t="s">
        <v>1417</v>
      </c>
      <c r="D11172" s="134">
        <v>19.23</v>
      </c>
    </row>
    <row r="11173" spans="1:4" x14ac:dyDescent="0.25">
      <c r="A11173">
        <v>39027</v>
      </c>
      <c r="B11173" t="s">
        <v>33156</v>
      </c>
      <c r="C11173" t="s">
        <v>1417</v>
      </c>
      <c r="D11173" s="134">
        <v>19.21</v>
      </c>
    </row>
    <row r="11174" spans="1:4" x14ac:dyDescent="0.25">
      <c r="A11174">
        <v>5062</v>
      </c>
      <c r="B11174" t="s">
        <v>33157</v>
      </c>
      <c r="C11174" t="s">
        <v>1417</v>
      </c>
      <c r="D11174" s="134">
        <v>19.48</v>
      </c>
    </row>
    <row r="11175" spans="1:4" x14ac:dyDescent="0.25">
      <c r="A11175">
        <v>40568</v>
      </c>
      <c r="B11175" t="s">
        <v>33158</v>
      </c>
      <c r="C11175" t="s">
        <v>1417</v>
      </c>
      <c r="D11175" s="134">
        <v>19.37</v>
      </c>
    </row>
    <row r="11176" spans="1:4" x14ac:dyDescent="0.25">
      <c r="A11176">
        <v>39026</v>
      </c>
      <c r="B11176" t="s">
        <v>33159</v>
      </c>
      <c r="C11176" t="s">
        <v>1417</v>
      </c>
      <c r="D11176" s="134">
        <v>21.62</v>
      </c>
    </row>
    <row r="11177" spans="1:4" x14ac:dyDescent="0.25">
      <c r="A11177">
        <v>42431</v>
      </c>
      <c r="B11177" t="s">
        <v>33160</v>
      </c>
      <c r="C11177" t="s">
        <v>16058</v>
      </c>
      <c r="D11177" s="135">
        <v>3957.85</v>
      </c>
    </row>
    <row r="11178" spans="1:4" x14ac:dyDescent="0.25">
      <c r="A11178">
        <v>44074</v>
      </c>
      <c r="B11178" t="s">
        <v>33161</v>
      </c>
      <c r="C11178" t="s">
        <v>1418</v>
      </c>
      <c r="D11178" s="134">
        <v>533.64</v>
      </c>
    </row>
    <row r="11179" spans="1:4" x14ac:dyDescent="0.25">
      <c r="A11179">
        <v>44072</v>
      </c>
      <c r="B11179" t="s">
        <v>33162</v>
      </c>
      <c r="C11179" t="s">
        <v>1418</v>
      </c>
      <c r="D11179" s="134">
        <v>144.6</v>
      </c>
    </row>
    <row r="11180" spans="1:4" x14ac:dyDescent="0.25">
      <c r="A11180">
        <v>511</v>
      </c>
      <c r="B11180" t="s">
        <v>33163</v>
      </c>
      <c r="C11180" t="s">
        <v>1418</v>
      </c>
      <c r="D11180" s="134">
        <v>19.75</v>
      </c>
    </row>
    <row r="11181" spans="1:4" x14ac:dyDescent="0.25">
      <c r="A11181">
        <v>37540</v>
      </c>
      <c r="B11181" t="s">
        <v>33164</v>
      </c>
      <c r="C11181" t="s">
        <v>16058</v>
      </c>
      <c r="D11181" s="135">
        <v>97016.77</v>
      </c>
    </row>
    <row r="11182" spans="1:4" x14ac:dyDescent="0.25">
      <c r="A11182">
        <v>37548</v>
      </c>
      <c r="B11182" t="s">
        <v>33165</v>
      </c>
      <c r="C11182" t="s">
        <v>16058</v>
      </c>
      <c r="D11182" s="135">
        <v>128595.24</v>
      </c>
    </row>
    <row r="11183" spans="1:4" x14ac:dyDescent="0.25">
      <c r="A11183">
        <v>39828</v>
      </c>
      <c r="B11183" t="s">
        <v>33166</v>
      </c>
      <c r="C11183" t="s">
        <v>16058</v>
      </c>
      <c r="D11183" s="134">
        <v>771.44</v>
      </c>
    </row>
    <row r="11184" spans="1:4" x14ac:dyDescent="0.25">
      <c r="A11184">
        <v>12273</v>
      </c>
      <c r="B11184" t="s">
        <v>33167</v>
      </c>
      <c r="C11184" t="s">
        <v>16058</v>
      </c>
      <c r="D11184" s="134">
        <v>124.8</v>
      </c>
    </row>
    <row r="11185" spans="1:4" x14ac:dyDescent="0.25">
      <c r="A11185">
        <v>38392</v>
      </c>
      <c r="B11185" t="s">
        <v>33168</v>
      </c>
      <c r="C11185" t="s">
        <v>16058</v>
      </c>
      <c r="D11185" s="134">
        <v>58.91</v>
      </c>
    </row>
    <row r="11186" spans="1:4" x14ac:dyDescent="0.25">
      <c r="A11186">
        <v>11735</v>
      </c>
      <c r="B11186" t="s">
        <v>33169</v>
      </c>
      <c r="C11186" t="s">
        <v>16058</v>
      </c>
      <c r="D11186" s="134">
        <v>7.86</v>
      </c>
    </row>
    <row r="11187" spans="1:4" x14ac:dyDescent="0.25">
      <c r="A11187">
        <v>11737</v>
      </c>
      <c r="B11187" t="s">
        <v>33170</v>
      </c>
      <c r="C11187" t="s">
        <v>16058</v>
      </c>
      <c r="D11187" s="134">
        <v>11.15</v>
      </c>
    </row>
    <row r="11188" spans="1:4" x14ac:dyDescent="0.25">
      <c r="A11188">
        <v>11738</v>
      </c>
      <c r="B11188" t="s">
        <v>33171</v>
      </c>
      <c r="C11188" t="s">
        <v>16058</v>
      </c>
      <c r="D11188" s="134">
        <v>14.06</v>
      </c>
    </row>
    <row r="11189" spans="1:4" x14ac:dyDescent="0.25">
      <c r="A11189">
        <v>36143</v>
      </c>
      <c r="B11189" t="s">
        <v>33172</v>
      </c>
      <c r="C11189" t="s">
        <v>16058</v>
      </c>
      <c r="D11189" s="134">
        <v>27.57</v>
      </c>
    </row>
    <row r="11190" spans="1:4" x14ac:dyDescent="0.25">
      <c r="A11190">
        <v>36142</v>
      </c>
      <c r="B11190" t="s">
        <v>33173</v>
      </c>
      <c r="C11190" t="s">
        <v>16058</v>
      </c>
      <c r="D11190" s="134">
        <v>2.0099999999999998</v>
      </c>
    </row>
    <row r="11191" spans="1:4" x14ac:dyDescent="0.25">
      <c r="A11191">
        <v>36146</v>
      </c>
      <c r="B11191" t="s">
        <v>33174</v>
      </c>
      <c r="C11191" t="s">
        <v>16058</v>
      </c>
      <c r="D11191" s="134">
        <v>228.65</v>
      </c>
    </row>
    <row r="11192" spans="1:4" x14ac:dyDescent="0.25">
      <c r="A11192">
        <v>39015</v>
      </c>
      <c r="B11192" t="s">
        <v>33175</v>
      </c>
      <c r="C11192" t="s">
        <v>16058</v>
      </c>
      <c r="D11192" s="134">
        <v>0.95</v>
      </c>
    </row>
    <row r="11193" spans="1:4" x14ac:dyDescent="0.25">
      <c r="A11193">
        <v>38377</v>
      </c>
      <c r="B11193" t="s">
        <v>33176</v>
      </c>
      <c r="C11193" t="s">
        <v>16058</v>
      </c>
      <c r="D11193" s="134">
        <v>43.7</v>
      </c>
    </row>
    <row r="11194" spans="1:4" x14ac:dyDescent="0.25">
      <c r="A11194">
        <v>38376</v>
      </c>
      <c r="B11194" t="s">
        <v>33177</v>
      </c>
      <c r="C11194" t="s">
        <v>16058</v>
      </c>
      <c r="D11194" s="134">
        <v>49.83</v>
      </c>
    </row>
    <row r="11195" spans="1:4" x14ac:dyDescent="0.25">
      <c r="A11195">
        <v>38116</v>
      </c>
      <c r="B11195" t="s">
        <v>33178</v>
      </c>
      <c r="C11195" t="s">
        <v>16058</v>
      </c>
      <c r="D11195" s="134">
        <v>5.57</v>
      </c>
    </row>
    <row r="11196" spans="1:4" x14ac:dyDescent="0.25">
      <c r="A11196">
        <v>38066</v>
      </c>
      <c r="B11196" t="s">
        <v>33179</v>
      </c>
      <c r="C11196" t="s">
        <v>16058</v>
      </c>
      <c r="D11196" s="134">
        <v>9.1999999999999993</v>
      </c>
    </row>
    <row r="11197" spans="1:4" x14ac:dyDescent="0.25">
      <c r="A11197">
        <v>38117</v>
      </c>
      <c r="B11197" t="s">
        <v>33180</v>
      </c>
      <c r="C11197" t="s">
        <v>16058</v>
      </c>
      <c r="D11197" s="134">
        <v>9.49</v>
      </c>
    </row>
    <row r="11198" spans="1:4" x14ac:dyDescent="0.25">
      <c r="A11198">
        <v>38067</v>
      </c>
      <c r="B11198" t="s">
        <v>33181</v>
      </c>
      <c r="C11198" t="s">
        <v>16058</v>
      </c>
      <c r="D11198" s="134">
        <v>12.96</v>
      </c>
    </row>
    <row r="11199" spans="1:4" x14ac:dyDescent="0.25">
      <c r="A11199">
        <v>11522</v>
      </c>
      <c r="B11199" t="s">
        <v>33182</v>
      </c>
      <c r="C11199" t="s">
        <v>16058</v>
      </c>
      <c r="D11199" s="134">
        <v>13.56</v>
      </c>
    </row>
    <row r="11200" spans="1:4" x14ac:dyDescent="0.25">
      <c r="A11200">
        <v>43600</v>
      </c>
      <c r="B11200" t="s">
        <v>33183</v>
      </c>
      <c r="C11200" t="s">
        <v>16058</v>
      </c>
      <c r="D11200" s="134">
        <v>54.36</v>
      </c>
    </row>
    <row r="11201" spans="1:4" x14ac:dyDescent="0.25">
      <c r="A11201">
        <v>5080</v>
      </c>
      <c r="B11201" t="s">
        <v>33184</v>
      </c>
      <c r="C11201" t="s">
        <v>16058</v>
      </c>
      <c r="D11201" s="134">
        <v>21.2</v>
      </c>
    </row>
    <row r="11202" spans="1:4" x14ac:dyDescent="0.25">
      <c r="A11202">
        <v>38168</v>
      </c>
      <c r="B11202" t="s">
        <v>33185</v>
      </c>
      <c r="C11202" t="s">
        <v>16058</v>
      </c>
      <c r="D11202" s="134">
        <v>147.99</v>
      </c>
    </row>
    <row r="11203" spans="1:4" x14ac:dyDescent="0.25">
      <c r="A11203">
        <v>43601</v>
      </c>
      <c r="B11203" t="s">
        <v>33186</v>
      </c>
      <c r="C11203" t="s">
        <v>16058</v>
      </c>
      <c r="D11203" s="134">
        <v>73.989999999999995</v>
      </c>
    </row>
    <row r="11204" spans="1:4" x14ac:dyDescent="0.25">
      <c r="A11204">
        <v>13393</v>
      </c>
      <c r="B11204" t="s">
        <v>33187</v>
      </c>
      <c r="C11204" t="s">
        <v>16058</v>
      </c>
      <c r="D11204" s="134">
        <v>326.83999999999997</v>
      </c>
    </row>
    <row r="11205" spans="1:4" x14ac:dyDescent="0.25">
      <c r="A11205">
        <v>13395</v>
      </c>
      <c r="B11205" t="s">
        <v>33188</v>
      </c>
      <c r="C11205" t="s">
        <v>16058</v>
      </c>
      <c r="D11205" s="134">
        <v>458.03</v>
      </c>
    </row>
    <row r="11206" spans="1:4" x14ac:dyDescent="0.25">
      <c r="A11206">
        <v>12039</v>
      </c>
      <c r="B11206" t="s">
        <v>33189</v>
      </c>
      <c r="C11206" t="s">
        <v>16058</v>
      </c>
      <c r="D11206" s="134">
        <v>481.34</v>
      </c>
    </row>
    <row r="11207" spans="1:4" x14ac:dyDescent="0.25">
      <c r="A11207">
        <v>13396</v>
      </c>
      <c r="B11207" t="s">
        <v>33190</v>
      </c>
      <c r="C11207" t="s">
        <v>16058</v>
      </c>
      <c r="D11207" s="134">
        <v>676.02</v>
      </c>
    </row>
    <row r="11208" spans="1:4" x14ac:dyDescent="0.25">
      <c r="A11208">
        <v>12041</v>
      </c>
      <c r="B11208" t="s">
        <v>33191</v>
      </c>
      <c r="C11208" t="s">
        <v>16058</v>
      </c>
      <c r="D11208" s="134">
        <v>552.01</v>
      </c>
    </row>
    <row r="11209" spans="1:4" x14ac:dyDescent="0.25">
      <c r="A11209">
        <v>12043</v>
      </c>
      <c r="B11209" t="s">
        <v>33192</v>
      </c>
      <c r="C11209" t="s">
        <v>16058</v>
      </c>
      <c r="D11209" s="135">
        <v>1165.48</v>
      </c>
    </row>
    <row r="11210" spans="1:4" x14ac:dyDescent="0.25">
      <c r="A11210">
        <v>39762</v>
      </c>
      <c r="B11210" t="s">
        <v>33193</v>
      </c>
      <c r="C11210" t="s">
        <v>16058</v>
      </c>
      <c r="D11210" s="134">
        <v>554.79999999999995</v>
      </c>
    </row>
    <row r="11211" spans="1:4" x14ac:dyDescent="0.25">
      <c r="A11211">
        <v>12042</v>
      </c>
      <c r="B11211" t="s">
        <v>33194</v>
      </c>
      <c r="C11211" t="s">
        <v>16058</v>
      </c>
      <c r="D11211" s="134">
        <v>809.99</v>
      </c>
    </row>
    <row r="11212" spans="1:4" x14ac:dyDescent="0.25">
      <c r="A11212">
        <v>39763</v>
      </c>
      <c r="B11212" t="s">
        <v>33195</v>
      </c>
      <c r="C11212" t="s">
        <v>16058</v>
      </c>
      <c r="D11212" s="134">
        <v>947.98</v>
      </c>
    </row>
    <row r="11213" spans="1:4" x14ac:dyDescent="0.25">
      <c r="A11213">
        <v>39760</v>
      </c>
      <c r="B11213" t="s">
        <v>33196</v>
      </c>
      <c r="C11213" t="s">
        <v>16058</v>
      </c>
      <c r="D11213" s="134">
        <v>944.87</v>
      </c>
    </row>
    <row r="11214" spans="1:4" x14ac:dyDescent="0.25">
      <c r="A11214">
        <v>39756</v>
      </c>
      <c r="B11214" t="s">
        <v>33197</v>
      </c>
      <c r="C11214" t="s">
        <v>16058</v>
      </c>
      <c r="D11214" s="134">
        <v>339.26</v>
      </c>
    </row>
    <row r="11215" spans="1:4" x14ac:dyDescent="0.25">
      <c r="A11215">
        <v>12038</v>
      </c>
      <c r="B11215" t="s">
        <v>33198</v>
      </c>
      <c r="C11215" t="s">
        <v>16058</v>
      </c>
      <c r="D11215" s="134">
        <v>423.92</v>
      </c>
    </row>
    <row r="11216" spans="1:4" x14ac:dyDescent="0.25">
      <c r="A11216">
        <v>39757</v>
      </c>
      <c r="B11216" t="s">
        <v>33199</v>
      </c>
      <c r="C11216" t="s">
        <v>16058</v>
      </c>
      <c r="D11216" s="134">
        <v>391.99</v>
      </c>
    </row>
    <row r="11217" spans="1:4" x14ac:dyDescent="0.25">
      <c r="A11217">
        <v>39758</v>
      </c>
      <c r="B11217" t="s">
        <v>33200</v>
      </c>
      <c r="C11217" t="s">
        <v>16058</v>
      </c>
      <c r="D11217" s="134">
        <v>571.28</v>
      </c>
    </row>
    <row r="11218" spans="1:4" x14ac:dyDescent="0.25">
      <c r="A11218">
        <v>39759</v>
      </c>
      <c r="B11218" t="s">
        <v>33201</v>
      </c>
      <c r="C11218" t="s">
        <v>16058</v>
      </c>
      <c r="D11218" s="134">
        <v>705.53</v>
      </c>
    </row>
    <row r="11219" spans="1:4" x14ac:dyDescent="0.25">
      <c r="A11219">
        <v>39761</v>
      </c>
      <c r="B11219" t="s">
        <v>33202</v>
      </c>
      <c r="C11219" t="s">
        <v>16058</v>
      </c>
      <c r="D11219" s="134">
        <v>848.07</v>
      </c>
    </row>
    <row r="11220" spans="1:4" x14ac:dyDescent="0.25">
      <c r="A11220">
        <v>39805</v>
      </c>
      <c r="B11220" t="s">
        <v>33203</v>
      </c>
      <c r="C11220" t="s">
        <v>16058</v>
      </c>
      <c r="D11220" s="134">
        <v>137.77000000000001</v>
      </c>
    </row>
    <row r="11221" spans="1:4" x14ac:dyDescent="0.25">
      <c r="A11221">
        <v>39806</v>
      </c>
      <c r="B11221" t="s">
        <v>33204</v>
      </c>
      <c r="C11221" t="s">
        <v>16058</v>
      </c>
      <c r="D11221" s="134">
        <v>255.24</v>
      </c>
    </row>
    <row r="11222" spans="1:4" x14ac:dyDescent="0.25">
      <c r="A11222">
        <v>39807</v>
      </c>
      <c r="B11222" t="s">
        <v>33205</v>
      </c>
      <c r="C11222" t="s">
        <v>16058</v>
      </c>
      <c r="D11222" s="134">
        <v>553.16999999999996</v>
      </c>
    </row>
    <row r="11223" spans="1:4" x14ac:dyDescent="0.25">
      <c r="A11223">
        <v>43100</v>
      </c>
      <c r="B11223" t="s">
        <v>33206</v>
      </c>
      <c r="C11223" t="s">
        <v>16058</v>
      </c>
      <c r="D11223" s="134">
        <v>432.46</v>
      </c>
    </row>
    <row r="11224" spans="1:4" x14ac:dyDescent="0.25">
      <c r="A11224">
        <v>39804</v>
      </c>
      <c r="B11224" t="s">
        <v>33207</v>
      </c>
      <c r="C11224" t="s">
        <v>16058</v>
      </c>
      <c r="D11224" s="134">
        <v>80.89</v>
      </c>
    </row>
    <row r="11225" spans="1:4" x14ac:dyDescent="0.25">
      <c r="A11225">
        <v>39796</v>
      </c>
      <c r="B11225" t="s">
        <v>33208</v>
      </c>
      <c r="C11225" t="s">
        <v>16058</v>
      </c>
      <c r="D11225" s="134">
        <v>83.79</v>
      </c>
    </row>
    <row r="11226" spans="1:4" x14ac:dyDescent="0.25">
      <c r="A11226">
        <v>39797</v>
      </c>
      <c r="B11226" t="s">
        <v>33209</v>
      </c>
      <c r="C11226" t="s">
        <v>16058</v>
      </c>
      <c r="D11226" s="134">
        <v>131.53</v>
      </c>
    </row>
    <row r="11227" spans="1:4" x14ac:dyDescent="0.25">
      <c r="A11227">
        <v>39798</v>
      </c>
      <c r="B11227" t="s">
        <v>33210</v>
      </c>
      <c r="C11227" t="s">
        <v>16058</v>
      </c>
      <c r="D11227" s="134">
        <v>225.61</v>
      </c>
    </row>
    <row r="11228" spans="1:4" x14ac:dyDescent="0.25">
      <c r="A11228">
        <v>39794</v>
      </c>
      <c r="B11228" t="s">
        <v>33211</v>
      </c>
      <c r="C11228" t="s">
        <v>16058</v>
      </c>
      <c r="D11228" s="134">
        <v>35.56</v>
      </c>
    </row>
    <row r="11229" spans="1:4" x14ac:dyDescent="0.25">
      <c r="A11229">
        <v>39795</v>
      </c>
      <c r="B11229" t="s">
        <v>33212</v>
      </c>
      <c r="C11229" t="s">
        <v>16058</v>
      </c>
      <c r="D11229" s="134">
        <v>56.19</v>
      </c>
    </row>
    <row r="11230" spans="1:4" x14ac:dyDescent="0.25">
      <c r="A11230">
        <v>39799</v>
      </c>
      <c r="B11230" t="s">
        <v>33213</v>
      </c>
      <c r="C11230" t="s">
        <v>16058</v>
      </c>
      <c r="D11230" s="134">
        <v>41.45</v>
      </c>
    </row>
    <row r="11231" spans="1:4" x14ac:dyDescent="0.25">
      <c r="A11231">
        <v>39801</v>
      </c>
      <c r="B11231" t="s">
        <v>33214</v>
      </c>
      <c r="C11231" t="s">
        <v>16058</v>
      </c>
      <c r="D11231" s="134">
        <v>118.65</v>
      </c>
    </row>
    <row r="11232" spans="1:4" x14ac:dyDescent="0.25">
      <c r="A11232">
        <v>39802</v>
      </c>
      <c r="B11232" t="s">
        <v>33215</v>
      </c>
      <c r="C11232" t="s">
        <v>16058</v>
      </c>
      <c r="D11232" s="134">
        <v>173.92</v>
      </c>
    </row>
    <row r="11233" spans="1:4" x14ac:dyDescent="0.25">
      <c r="A11233">
        <v>39803</v>
      </c>
      <c r="B11233" t="s">
        <v>33216</v>
      </c>
      <c r="C11233" t="s">
        <v>16058</v>
      </c>
      <c r="D11233" s="134">
        <v>242.62</v>
      </c>
    </row>
    <row r="11234" spans="1:4" x14ac:dyDescent="0.25">
      <c r="A11234">
        <v>39800</v>
      </c>
      <c r="B11234" t="s">
        <v>33217</v>
      </c>
      <c r="C11234" t="s">
        <v>16058</v>
      </c>
      <c r="D11234" s="134">
        <v>70.62</v>
      </c>
    </row>
    <row r="11235" spans="1:4" x14ac:dyDescent="0.25">
      <c r="A11235">
        <v>43837</v>
      </c>
      <c r="B11235" t="s">
        <v>33218</v>
      </c>
      <c r="C11235" t="s">
        <v>16058</v>
      </c>
      <c r="D11235" s="135">
        <v>1163.79</v>
      </c>
    </row>
    <row r="11236" spans="1:4" x14ac:dyDescent="0.25">
      <c r="A11236">
        <v>43836</v>
      </c>
      <c r="B11236" t="s">
        <v>33219</v>
      </c>
      <c r="C11236" t="s">
        <v>16058</v>
      </c>
      <c r="D11236" s="135">
        <v>2368.1</v>
      </c>
    </row>
    <row r="11237" spans="1:4" x14ac:dyDescent="0.25">
      <c r="A11237">
        <v>21059</v>
      </c>
      <c r="B11237" t="s">
        <v>33220</v>
      </c>
      <c r="C11237" t="s">
        <v>16058</v>
      </c>
      <c r="D11237" s="134">
        <v>42.2</v>
      </c>
    </row>
    <row r="11238" spans="1:4" x14ac:dyDescent="0.25">
      <c r="A11238">
        <v>11234</v>
      </c>
      <c r="B11238" t="s">
        <v>33221</v>
      </c>
      <c r="C11238" t="s">
        <v>16058</v>
      </c>
      <c r="D11238" s="134">
        <v>63.6</v>
      </c>
    </row>
    <row r="11239" spans="1:4" x14ac:dyDescent="0.25">
      <c r="A11239">
        <v>21060</v>
      </c>
      <c r="B11239" t="s">
        <v>33222</v>
      </c>
      <c r="C11239" t="s">
        <v>16058</v>
      </c>
      <c r="D11239" s="134">
        <v>78.28</v>
      </c>
    </row>
    <row r="11240" spans="1:4" x14ac:dyDescent="0.25">
      <c r="A11240">
        <v>21061</v>
      </c>
      <c r="B11240" t="s">
        <v>33223</v>
      </c>
      <c r="C11240" t="s">
        <v>16058</v>
      </c>
      <c r="D11240" s="134">
        <v>97.86</v>
      </c>
    </row>
    <row r="11241" spans="1:4" x14ac:dyDescent="0.25">
      <c r="A11241">
        <v>21062</v>
      </c>
      <c r="B11241" t="s">
        <v>33224</v>
      </c>
      <c r="C11241" t="s">
        <v>16058</v>
      </c>
      <c r="D11241" s="134">
        <v>154.13</v>
      </c>
    </row>
    <row r="11242" spans="1:4" x14ac:dyDescent="0.25">
      <c r="A11242">
        <v>11708</v>
      </c>
      <c r="B11242" t="s">
        <v>33225</v>
      </c>
      <c r="C11242" t="s">
        <v>16058</v>
      </c>
      <c r="D11242" s="134">
        <v>16.809999999999999</v>
      </c>
    </row>
    <row r="11243" spans="1:4" x14ac:dyDescent="0.25">
      <c r="A11243">
        <v>11709</v>
      </c>
      <c r="B11243" t="s">
        <v>33226</v>
      </c>
      <c r="C11243" t="s">
        <v>16058</v>
      </c>
      <c r="D11243" s="134">
        <v>39.51</v>
      </c>
    </row>
    <row r="11244" spans="1:4" x14ac:dyDescent="0.25">
      <c r="A11244">
        <v>11710</v>
      </c>
      <c r="B11244" t="s">
        <v>33227</v>
      </c>
      <c r="C11244" t="s">
        <v>16058</v>
      </c>
      <c r="D11244" s="134">
        <v>90.82</v>
      </c>
    </row>
    <row r="11245" spans="1:4" x14ac:dyDescent="0.25">
      <c r="A11245">
        <v>11707</v>
      </c>
      <c r="B11245" t="s">
        <v>33228</v>
      </c>
      <c r="C11245" t="s">
        <v>16058</v>
      </c>
      <c r="D11245" s="134">
        <v>12.59</v>
      </c>
    </row>
    <row r="11246" spans="1:4" x14ac:dyDescent="0.25">
      <c r="A11246">
        <v>5102</v>
      </c>
      <c r="B11246" t="s">
        <v>33229</v>
      </c>
      <c r="C11246" t="s">
        <v>16058</v>
      </c>
      <c r="D11246" s="134">
        <v>11.05</v>
      </c>
    </row>
    <row r="11247" spans="1:4" x14ac:dyDescent="0.25">
      <c r="A11247">
        <v>11739</v>
      </c>
      <c r="B11247" t="s">
        <v>33230</v>
      </c>
      <c r="C11247" t="s">
        <v>16058</v>
      </c>
      <c r="D11247" s="134">
        <v>7.87</v>
      </c>
    </row>
    <row r="11248" spans="1:4" x14ac:dyDescent="0.25">
      <c r="A11248">
        <v>11711</v>
      </c>
      <c r="B11248" t="s">
        <v>33231</v>
      </c>
      <c r="C11248" t="s">
        <v>16058</v>
      </c>
      <c r="D11248" s="134">
        <v>9.1999999999999993</v>
      </c>
    </row>
    <row r="11249" spans="1:4" x14ac:dyDescent="0.25">
      <c r="A11249">
        <v>11741</v>
      </c>
      <c r="B11249" t="s">
        <v>33232</v>
      </c>
      <c r="C11249" t="s">
        <v>16058</v>
      </c>
      <c r="D11249" s="134">
        <v>10.02</v>
      </c>
    </row>
    <row r="11250" spans="1:4" x14ac:dyDescent="0.25">
      <c r="A11250">
        <v>11745</v>
      </c>
      <c r="B11250" t="s">
        <v>33233</v>
      </c>
      <c r="C11250" t="s">
        <v>16058</v>
      </c>
      <c r="D11250" s="134">
        <v>13.21</v>
      </c>
    </row>
    <row r="11251" spans="1:4" x14ac:dyDescent="0.25">
      <c r="A11251">
        <v>11743</v>
      </c>
      <c r="B11251" t="s">
        <v>33234</v>
      </c>
      <c r="C11251" t="s">
        <v>16058</v>
      </c>
      <c r="D11251" s="134">
        <v>8.42</v>
      </c>
    </row>
    <row r="11252" spans="1:4" x14ac:dyDescent="0.25">
      <c r="A11252">
        <v>1088</v>
      </c>
      <c r="B11252" t="s">
        <v>33235</v>
      </c>
      <c r="C11252" t="s">
        <v>16058</v>
      </c>
      <c r="D11252" s="134">
        <v>33.159999999999997</v>
      </c>
    </row>
    <row r="11253" spans="1:4" x14ac:dyDescent="0.25">
      <c r="A11253">
        <v>1087</v>
      </c>
      <c r="B11253" t="s">
        <v>33236</v>
      </c>
      <c r="C11253" t="s">
        <v>16058</v>
      </c>
      <c r="D11253" s="134">
        <v>41.41</v>
      </c>
    </row>
    <row r="11254" spans="1:4" x14ac:dyDescent="0.25">
      <c r="A11254">
        <v>38777</v>
      </c>
      <c r="B11254" t="s">
        <v>33237</v>
      </c>
      <c r="C11254" t="s">
        <v>16058</v>
      </c>
      <c r="D11254" s="134">
        <v>82.49</v>
      </c>
    </row>
    <row r="11255" spans="1:4" x14ac:dyDescent="0.25">
      <c r="A11255">
        <v>1086</v>
      </c>
      <c r="B11255" t="s">
        <v>33238</v>
      </c>
      <c r="C11255" t="s">
        <v>16058</v>
      </c>
      <c r="D11255" s="134">
        <v>43.53</v>
      </c>
    </row>
    <row r="11256" spans="1:4" x14ac:dyDescent="0.25">
      <c r="A11256">
        <v>1079</v>
      </c>
      <c r="B11256" t="s">
        <v>33239</v>
      </c>
      <c r="C11256" t="s">
        <v>16058</v>
      </c>
      <c r="D11256" s="134">
        <v>45</v>
      </c>
    </row>
    <row r="11257" spans="1:4" x14ac:dyDescent="0.25">
      <c r="A11257">
        <v>39374</v>
      </c>
      <c r="B11257" t="s">
        <v>33240</v>
      </c>
      <c r="C11257" t="s">
        <v>16058</v>
      </c>
      <c r="D11257" s="134">
        <v>155</v>
      </c>
    </row>
    <row r="11258" spans="1:4" x14ac:dyDescent="0.25">
      <c r="A11258">
        <v>1082</v>
      </c>
      <c r="B11258" t="s">
        <v>33241</v>
      </c>
      <c r="C11258" t="s">
        <v>16058</v>
      </c>
      <c r="D11258" s="134">
        <v>282.88</v>
      </c>
    </row>
    <row r="11259" spans="1:4" x14ac:dyDescent="0.25">
      <c r="A11259">
        <v>12316</v>
      </c>
      <c r="B11259" t="s">
        <v>33242</v>
      </c>
      <c r="C11259" t="s">
        <v>16058</v>
      </c>
      <c r="D11259" s="134">
        <v>129.65</v>
      </c>
    </row>
    <row r="11260" spans="1:4" x14ac:dyDescent="0.25">
      <c r="A11260">
        <v>12317</v>
      </c>
      <c r="B11260" t="s">
        <v>33243</v>
      </c>
      <c r="C11260" t="s">
        <v>16058</v>
      </c>
      <c r="D11260" s="134">
        <v>154.61000000000001</v>
      </c>
    </row>
    <row r="11261" spans="1:4" x14ac:dyDescent="0.25">
      <c r="A11261">
        <v>12318</v>
      </c>
      <c r="B11261" t="s">
        <v>33244</v>
      </c>
      <c r="C11261" t="s">
        <v>16058</v>
      </c>
      <c r="D11261" s="134">
        <v>178.12</v>
      </c>
    </row>
    <row r="11262" spans="1:4" x14ac:dyDescent="0.25">
      <c r="A11262">
        <v>5104</v>
      </c>
      <c r="B11262" t="s">
        <v>33245</v>
      </c>
      <c r="C11262" t="s">
        <v>1417</v>
      </c>
      <c r="D11262" s="134">
        <v>97.89</v>
      </c>
    </row>
    <row r="11263" spans="1:4" x14ac:dyDescent="0.25">
      <c r="A11263">
        <v>44530</v>
      </c>
      <c r="B11263" t="s">
        <v>33246</v>
      </c>
      <c r="C11263" t="s">
        <v>16058</v>
      </c>
      <c r="D11263" s="134">
        <v>67.64</v>
      </c>
    </row>
    <row r="11264" spans="1:4" x14ac:dyDescent="0.25">
      <c r="A11264">
        <v>2710</v>
      </c>
      <c r="B11264" t="s">
        <v>33247</v>
      </c>
      <c r="C11264" t="s">
        <v>16058</v>
      </c>
      <c r="D11264" s="134">
        <v>54.02</v>
      </c>
    </row>
    <row r="11265" spans="1:4" x14ac:dyDescent="0.25">
      <c r="A11265">
        <v>14575</v>
      </c>
      <c r="B11265" t="s">
        <v>33248</v>
      </c>
      <c r="C11265" t="s">
        <v>16058</v>
      </c>
      <c r="D11265" s="135">
        <v>4625057.1500000004</v>
      </c>
    </row>
    <row r="11266" spans="1:4" x14ac:dyDescent="0.25">
      <c r="A11266">
        <v>20043</v>
      </c>
      <c r="B11266" t="s">
        <v>33249</v>
      </c>
      <c r="C11266" t="s">
        <v>16058</v>
      </c>
      <c r="D11266" s="134">
        <v>9.39</v>
      </c>
    </row>
    <row r="11267" spans="1:4" x14ac:dyDescent="0.25">
      <c r="A11267">
        <v>20044</v>
      </c>
      <c r="B11267" t="s">
        <v>33250</v>
      </c>
      <c r="C11267" t="s">
        <v>16058</v>
      </c>
      <c r="D11267" s="134">
        <v>10.88</v>
      </c>
    </row>
    <row r="11268" spans="1:4" x14ac:dyDescent="0.25">
      <c r="A11268">
        <v>20042</v>
      </c>
      <c r="B11268" t="s">
        <v>33251</v>
      </c>
      <c r="C11268" t="s">
        <v>16058</v>
      </c>
      <c r="D11268" s="134">
        <v>8.14</v>
      </c>
    </row>
    <row r="11269" spans="1:4" x14ac:dyDescent="0.25">
      <c r="A11269">
        <v>20046</v>
      </c>
      <c r="B11269" t="s">
        <v>33252</v>
      </c>
      <c r="C11269" t="s">
        <v>16058</v>
      </c>
      <c r="D11269" s="134">
        <v>19.27</v>
      </c>
    </row>
    <row r="11270" spans="1:4" x14ac:dyDescent="0.25">
      <c r="A11270">
        <v>20047</v>
      </c>
      <c r="B11270" t="s">
        <v>33253</v>
      </c>
      <c r="C11270" t="s">
        <v>16058</v>
      </c>
      <c r="D11270" s="134">
        <v>57.79</v>
      </c>
    </row>
    <row r="11271" spans="1:4" x14ac:dyDescent="0.25">
      <c r="A11271">
        <v>20045</v>
      </c>
      <c r="B11271" t="s">
        <v>33254</v>
      </c>
      <c r="C11271" t="s">
        <v>16058</v>
      </c>
      <c r="D11271" s="134">
        <v>9.75</v>
      </c>
    </row>
    <row r="11272" spans="1:4" x14ac:dyDescent="0.25">
      <c r="A11272">
        <v>20972</v>
      </c>
      <c r="B11272" t="s">
        <v>33255</v>
      </c>
      <c r="C11272" t="s">
        <v>16058</v>
      </c>
      <c r="D11272" s="134">
        <v>128.57</v>
      </c>
    </row>
    <row r="11273" spans="1:4" x14ac:dyDescent="0.25">
      <c r="A11273">
        <v>11321</v>
      </c>
      <c r="B11273" t="s">
        <v>33256</v>
      </c>
      <c r="C11273" t="s">
        <v>16058</v>
      </c>
      <c r="D11273" s="134">
        <v>24.73</v>
      </c>
    </row>
    <row r="11274" spans="1:4" x14ac:dyDescent="0.25">
      <c r="A11274">
        <v>11323</v>
      </c>
      <c r="B11274" t="s">
        <v>33257</v>
      </c>
      <c r="C11274" t="s">
        <v>16058</v>
      </c>
      <c r="D11274" s="134">
        <v>28.45</v>
      </c>
    </row>
    <row r="11275" spans="1:4" x14ac:dyDescent="0.25">
      <c r="A11275">
        <v>20327</v>
      </c>
      <c r="B11275" t="s">
        <v>33258</v>
      </c>
      <c r="C11275" t="s">
        <v>16058</v>
      </c>
      <c r="D11275" s="134">
        <v>16.14</v>
      </c>
    </row>
    <row r="11276" spans="1:4" x14ac:dyDescent="0.25">
      <c r="A11276">
        <v>13390</v>
      </c>
      <c r="B11276" t="s">
        <v>33259</v>
      </c>
      <c r="C11276" t="s">
        <v>16058</v>
      </c>
      <c r="D11276" s="134">
        <v>163.63</v>
      </c>
    </row>
    <row r="11277" spans="1:4" x14ac:dyDescent="0.25">
      <c r="A11277">
        <v>6034</v>
      </c>
      <c r="B11277" t="s">
        <v>33260</v>
      </c>
      <c r="C11277" t="s">
        <v>16058</v>
      </c>
      <c r="D11277" s="134">
        <v>8.1199999999999992</v>
      </c>
    </row>
    <row r="11278" spans="1:4" x14ac:dyDescent="0.25">
      <c r="A11278">
        <v>6036</v>
      </c>
      <c r="B11278" t="s">
        <v>33261</v>
      </c>
      <c r="C11278" t="s">
        <v>16058</v>
      </c>
      <c r="D11278" s="134">
        <v>11.06</v>
      </c>
    </row>
    <row r="11279" spans="1:4" x14ac:dyDescent="0.25">
      <c r="A11279">
        <v>6031</v>
      </c>
      <c r="B11279" t="s">
        <v>33262</v>
      </c>
      <c r="C11279" t="s">
        <v>16058</v>
      </c>
      <c r="D11279" s="134">
        <v>13</v>
      </c>
    </row>
    <row r="11280" spans="1:4" x14ac:dyDescent="0.25">
      <c r="A11280">
        <v>6029</v>
      </c>
      <c r="B11280" t="s">
        <v>33263</v>
      </c>
      <c r="C11280" t="s">
        <v>16058</v>
      </c>
      <c r="D11280" s="134">
        <v>13.13</v>
      </c>
    </row>
    <row r="11281" spans="1:4" x14ac:dyDescent="0.25">
      <c r="A11281">
        <v>6033</v>
      </c>
      <c r="B11281" t="s">
        <v>33264</v>
      </c>
      <c r="C11281" t="s">
        <v>16058</v>
      </c>
      <c r="D11281" s="134">
        <v>17.309999999999999</v>
      </c>
    </row>
    <row r="11282" spans="1:4" x14ac:dyDescent="0.25">
      <c r="A11282">
        <v>11672</v>
      </c>
      <c r="B11282" t="s">
        <v>33265</v>
      </c>
      <c r="C11282" t="s">
        <v>16058</v>
      </c>
      <c r="D11282" s="134">
        <v>37.659999999999997</v>
      </c>
    </row>
    <row r="11283" spans="1:4" x14ac:dyDescent="0.25">
      <c r="A11283">
        <v>11669</v>
      </c>
      <c r="B11283" t="s">
        <v>33266</v>
      </c>
      <c r="C11283" t="s">
        <v>16058</v>
      </c>
      <c r="D11283" s="134">
        <v>35.869999999999997</v>
      </c>
    </row>
    <row r="11284" spans="1:4" x14ac:dyDescent="0.25">
      <c r="A11284">
        <v>11670</v>
      </c>
      <c r="B11284" t="s">
        <v>33267</v>
      </c>
      <c r="C11284" t="s">
        <v>16058</v>
      </c>
      <c r="D11284" s="134">
        <v>13.74</v>
      </c>
    </row>
    <row r="11285" spans="1:4" x14ac:dyDescent="0.25">
      <c r="A11285">
        <v>20055</v>
      </c>
      <c r="B11285" t="s">
        <v>33268</v>
      </c>
      <c r="C11285" t="s">
        <v>16058</v>
      </c>
      <c r="D11285" s="134">
        <v>26.86</v>
      </c>
    </row>
    <row r="11286" spans="1:4" x14ac:dyDescent="0.25">
      <c r="A11286">
        <v>11671</v>
      </c>
      <c r="B11286" t="s">
        <v>33269</v>
      </c>
      <c r="C11286" t="s">
        <v>16058</v>
      </c>
      <c r="D11286" s="134">
        <v>57.64</v>
      </c>
    </row>
    <row r="11287" spans="1:4" x14ac:dyDescent="0.25">
      <c r="A11287">
        <v>6032</v>
      </c>
      <c r="B11287" t="s">
        <v>33270</v>
      </c>
      <c r="C11287" t="s">
        <v>16058</v>
      </c>
      <c r="D11287" s="134">
        <v>16.46</v>
      </c>
    </row>
    <row r="11288" spans="1:4" x14ac:dyDescent="0.25">
      <c r="A11288">
        <v>11673</v>
      </c>
      <c r="B11288" t="s">
        <v>33271</v>
      </c>
      <c r="C11288" t="s">
        <v>16058</v>
      </c>
      <c r="D11288" s="134">
        <v>12.96</v>
      </c>
    </row>
    <row r="11289" spans="1:4" x14ac:dyDescent="0.25">
      <c r="A11289">
        <v>11674</v>
      </c>
      <c r="B11289" t="s">
        <v>33272</v>
      </c>
      <c r="C11289" t="s">
        <v>16058</v>
      </c>
      <c r="D11289" s="134">
        <v>16.690000000000001</v>
      </c>
    </row>
    <row r="11290" spans="1:4" x14ac:dyDescent="0.25">
      <c r="A11290">
        <v>11675</v>
      </c>
      <c r="B11290" t="s">
        <v>33273</v>
      </c>
      <c r="C11290" t="s">
        <v>16058</v>
      </c>
      <c r="D11290" s="134">
        <v>26.51</v>
      </c>
    </row>
    <row r="11291" spans="1:4" x14ac:dyDescent="0.25">
      <c r="A11291">
        <v>11676</v>
      </c>
      <c r="B11291" t="s">
        <v>33274</v>
      </c>
      <c r="C11291" t="s">
        <v>16058</v>
      </c>
      <c r="D11291" s="134">
        <v>35.450000000000003</v>
      </c>
    </row>
    <row r="11292" spans="1:4" x14ac:dyDescent="0.25">
      <c r="A11292">
        <v>11677</v>
      </c>
      <c r="B11292" t="s">
        <v>33275</v>
      </c>
      <c r="C11292" t="s">
        <v>16058</v>
      </c>
      <c r="D11292" s="134">
        <v>36.61</v>
      </c>
    </row>
    <row r="11293" spans="1:4" x14ac:dyDescent="0.25">
      <c r="A11293">
        <v>11678</v>
      </c>
      <c r="B11293" t="s">
        <v>33276</v>
      </c>
      <c r="C11293" t="s">
        <v>16058</v>
      </c>
      <c r="D11293" s="134">
        <v>67.05</v>
      </c>
    </row>
    <row r="11294" spans="1:4" x14ac:dyDescent="0.25">
      <c r="A11294">
        <v>6038</v>
      </c>
      <c r="B11294" t="s">
        <v>33277</v>
      </c>
      <c r="C11294" t="s">
        <v>16058</v>
      </c>
      <c r="D11294" s="134">
        <v>4.25</v>
      </c>
    </row>
    <row r="11295" spans="1:4" x14ac:dyDescent="0.25">
      <c r="A11295">
        <v>11718</v>
      </c>
      <c r="B11295" t="s">
        <v>33278</v>
      </c>
      <c r="C11295" t="s">
        <v>16058</v>
      </c>
      <c r="D11295" s="134">
        <v>12.13</v>
      </c>
    </row>
    <row r="11296" spans="1:4" x14ac:dyDescent="0.25">
      <c r="A11296">
        <v>6037</v>
      </c>
      <c r="B11296" t="s">
        <v>33279</v>
      </c>
      <c r="C11296" t="s">
        <v>16058</v>
      </c>
      <c r="D11296" s="134">
        <v>8.85</v>
      </c>
    </row>
    <row r="11297" spans="1:4" x14ac:dyDescent="0.25">
      <c r="A11297">
        <v>11719</v>
      </c>
      <c r="B11297" t="s">
        <v>33280</v>
      </c>
      <c r="C11297" t="s">
        <v>16058</v>
      </c>
      <c r="D11297" s="134">
        <v>9.84</v>
      </c>
    </row>
    <row r="11298" spans="1:4" x14ac:dyDescent="0.25">
      <c r="A11298">
        <v>6019</v>
      </c>
      <c r="B11298" t="s">
        <v>33281</v>
      </c>
      <c r="C11298" t="s">
        <v>16058</v>
      </c>
      <c r="D11298" s="134">
        <v>75.7</v>
      </c>
    </row>
    <row r="11299" spans="1:4" x14ac:dyDescent="0.25">
      <c r="A11299">
        <v>6010</v>
      </c>
      <c r="B11299" t="s">
        <v>33282</v>
      </c>
      <c r="C11299" t="s">
        <v>16058</v>
      </c>
      <c r="D11299" s="134">
        <v>130.25</v>
      </c>
    </row>
    <row r="11300" spans="1:4" x14ac:dyDescent="0.25">
      <c r="A11300">
        <v>6017</v>
      </c>
      <c r="B11300" t="s">
        <v>33283</v>
      </c>
      <c r="C11300" t="s">
        <v>16058</v>
      </c>
      <c r="D11300" s="134">
        <v>103.17</v>
      </c>
    </row>
    <row r="11301" spans="1:4" x14ac:dyDescent="0.25">
      <c r="A11301">
        <v>6020</v>
      </c>
      <c r="B11301" t="s">
        <v>33284</v>
      </c>
      <c r="C11301" t="s">
        <v>16058</v>
      </c>
      <c r="D11301" s="134">
        <v>45.47</v>
      </c>
    </row>
    <row r="11302" spans="1:4" x14ac:dyDescent="0.25">
      <c r="A11302">
        <v>6028</v>
      </c>
      <c r="B11302" t="s">
        <v>33285</v>
      </c>
      <c r="C11302" t="s">
        <v>16058</v>
      </c>
      <c r="D11302" s="134">
        <v>181.42</v>
      </c>
    </row>
    <row r="11303" spans="1:4" x14ac:dyDescent="0.25">
      <c r="A11303">
        <v>6011</v>
      </c>
      <c r="B11303" t="s">
        <v>33286</v>
      </c>
      <c r="C11303" t="s">
        <v>16058</v>
      </c>
      <c r="D11303" s="134">
        <v>376.26</v>
      </c>
    </row>
    <row r="11304" spans="1:4" x14ac:dyDescent="0.25">
      <c r="A11304">
        <v>6012</v>
      </c>
      <c r="B11304" t="s">
        <v>33287</v>
      </c>
      <c r="C11304" t="s">
        <v>16058</v>
      </c>
      <c r="D11304" s="134">
        <v>455.52</v>
      </c>
    </row>
    <row r="11305" spans="1:4" x14ac:dyDescent="0.25">
      <c r="A11305">
        <v>6016</v>
      </c>
      <c r="B11305" t="s">
        <v>33288</v>
      </c>
      <c r="C11305" t="s">
        <v>16058</v>
      </c>
      <c r="D11305" s="134">
        <v>47.96</v>
      </c>
    </row>
    <row r="11306" spans="1:4" x14ac:dyDescent="0.25">
      <c r="A11306">
        <v>6027</v>
      </c>
      <c r="B11306" t="s">
        <v>33289</v>
      </c>
      <c r="C11306" t="s">
        <v>16058</v>
      </c>
      <c r="D11306" s="134">
        <v>949.15</v>
      </c>
    </row>
    <row r="11307" spans="1:4" x14ac:dyDescent="0.25">
      <c r="A11307">
        <v>6013</v>
      </c>
      <c r="B11307" t="s">
        <v>33290</v>
      </c>
      <c r="C11307" t="s">
        <v>16058</v>
      </c>
      <c r="D11307" s="134">
        <v>143.22</v>
      </c>
    </row>
    <row r="11308" spans="1:4" x14ac:dyDescent="0.25">
      <c r="A11308">
        <v>6015</v>
      </c>
      <c r="B11308" t="s">
        <v>33291</v>
      </c>
      <c r="C11308" t="s">
        <v>16058</v>
      </c>
      <c r="D11308" s="134">
        <v>208.28</v>
      </c>
    </row>
    <row r="11309" spans="1:4" x14ac:dyDescent="0.25">
      <c r="A11309">
        <v>6014</v>
      </c>
      <c r="B11309" t="s">
        <v>33292</v>
      </c>
      <c r="C11309" t="s">
        <v>16058</v>
      </c>
      <c r="D11309" s="134">
        <v>199.13</v>
      </c>
    </row>
    <row r="11310" spans="1:4" x14ac:dyDescent="0.25">
      <c r="A11310">
        <v>6006</v>
      </c>
      <c r="B11310" t="s">
        <v>33293</v>
      </c>
      <c r="C11310" t="s">
        <v>16058</v>
      </c>
      <c r="D11310" s="134">
        <v>103.72</v>
      </c>
    </row>
    <row r="11311" spans="1:4" x14ac:dyDescent="0.25">
      <c r="A11311">
        <v>6005</v>
      </c>
      <c r="B11311" t="s">
        <v>33294</v>
      </c>
      <c r="C11311" t="s">
        <v>16058</v>
      </c>
      <c r="D11311" s="134">
        <v>117</v>
      </c>
    </row>
    <row r="11312" spans="1:4" x14ac:dyDescent="0.25">
      <c r="A11312">
        <v>11756</v>
      </c>
      <c r="B11312" t="s">
        <v>33295</v>
      </c>
      <c r="C11312" t="s">
        <v>16058</v>
      </c>
      <c r="D11312" s="134">
        <v>55.88</v>
      </c>
    </row>
    <row r="11313" spans="1:4" x14ac:dyDescent="0.25">
      <c r="A11313">
        <v>10904</v>
      </c>
      <c r="B11313" t="s">
        <v>33296</v>
      </c>
      <c r="C11313" t="s">
        <v>16058</v>
      </c>
      <c r="D11313" s="134">
        <v>180</v>
      </c>
    </row>
    <row r="11314" spans="1:4" x14ac:dyDescent="0.25">
      <c r="A11314">
        <v>11752</v>
      </c>
      <c r="B11314" t="s">
        <v>33297</v>
      </c>
      <c r="C11314" t="s">
        <v>16058</v>
      </c>
      <c r="D11314" s="134">
        <v>32.22</v>
      </c>
    </row>
    <row r="11315" spans="1:4" x14ac:dyDescent="0.25">
      <c r="A11315">
        <v>11753</v>
      </c>
      <c r="B11315" t="s">
        <v>33298</v>
      </c>
      <c r="C11315" t="s">
        <v>16058</v>
      </c>
      <c r="D11315" s="134">
        <v>38.47</v>
      </c>
    </row>
    <row r="11316" spans="1:4" x14ac:dyDescent="0.25">
      <c r="A11316">
        <v>6021</v>
      </c>
      <c r="B11316" t="s">
        <v>33299</v>
      </c>
      <c r="C11316" t="s">
        <v>16058</v>
      </c>
      <c r="D11316" s="134">
        <v>106.75</v>
      </c>
    </row>
    <row r="11317" spans="1:4" x14ac:dyDescent="0.25">
      <c r="A11317">
        <v>6024</v>
      </c>
      <c r="B11317" t="s">
        <v>33300</v>
      </c>
      <c r="C11317" t="s">
        <v>16058</v>
      </c>
      <c r="D11317" s="134">
        <v>110.35</v>
      </c>
    </row>
    <row r="11318" spans="1:4" x14ac:dyDescent="0.25">
      <c r="A11318">
        <v>38379</v>
      </c>
      <c r="B11318" t="s">
        <v>33301</v>
      </c>
      <c r="C11318" t="s">
        <v>1416</v>
      </c>
      <c r="D11318" s="134">
        <v>58.47</v>
      </c>
    </row>
    <row r="11319" spans="1:4" x14ac:dyDescent="0.25">
      <c r="A11319">
        <v>13897</v>
      </c>
      <c r="B11319" t="s">
        <v>33302</v>
      </c>
      <c r="C11319" t="s">
        <v>16058</v>
      </c>
      <c r="D11319" s="135">
        <v>6173.11</v>
      </c>
    </row>
    <row r="11320" spans="1:4" x14ac:dyDescent="0.25">
      <c r="A11320">
        <v>10640</v>
      </c>
      <c r="B11320" t="s">
        <v>33303</v>
      </c>
      <c r="C11320" t="s">
        <v>16058</v>
      </c>
      <c r="D11320" s="135">
        <v>13369.66</v>
      </c>
    </row>
    <row r="11321" spans="1:4" x14ac:dyDescent="0.25">
      <c r="A11321">
        <v>34357</v>
      </c>
      <c r="B11321" t="s">
        <v>33304</v>
      </c>
      <c r="C11321" t="s">
        <v>1417</v>
      </c>
      <c r="D11321" s="134">
        <v>3.87</v>
      </c>
    </row>
    <row r="11322" spans="1:4" x14ac:dyDescent="0.25">
      <c r="A11322">
        <v>37329</v>
      </c>
      <c r="B11322" t="s">
        <v>33305</v>
      </c>
      <c r="C11322" t="s">
        <v>1417</v>
      </c>
      <c r="D11322" s="134">
        <v>81.62</v>
      </c>
    </row>
    <row r="11323" spans="1:4" x14ac:dyDescent="0.25">
      <c r="A11323">
        <v>2510</v>
      </c>
      <c r="B11323" t="s">
        <v>33306</v>
      </c>
      <c r="C11323" t="s">
        <v>16058</v>
      </c>
      <c r="D11323" s="134">
        <v>40.98</v>
      </c>
    </row>
    <row r="11324" spans="1:4" x14ac:dyDescent="0.25">
      <c r="A11324">
        <v>12359</v>
      </c>
      <c r="B11324" t="s">
        <v>33307</v>
      </c>
      <c r="C11324" t="s">
        <v>16058</v>
      </c>
      <c r="D11324" s="134">
        <v>186.97</v>
      </c>
    </row>
    <row r="11325" spans="1:4" x14ac:dyDescent="0.25">
      <c r="A11325">
        <v>7353</v>
      </c>
      <c r="B11325" t="s">
        <v>33308</v>
      </c>
      <c r="C11325" t="s">
        <v>1418</v>
      </c>
      <c r="D11325" s="134">
        <v>31.58</v>
      </c>
    </row>
    <row r="11326" spans="1:4" x14ac:dyDescent="0.25">
      <c r="A11326">
        <v>36144</v>
      </c>
      <c r="B11326" t="s">
        <v>33309</v>
      </c>
      <c r="C11326" t="s">
        <v>16058</v>
      </c>
      <c r="D11326" s="134">
        <v>1.5</v>
      </c>
    </row>
    <row r="11327" spans="1:4" x14ac:dyDescent="0.25">
      <c r="A11327">
        <v>10518</v>
      </c>
      <c r="B11327" t="s">
        <v>33310</v>
      </c>
      <c r="C11327" t="s">
        <v>16058</v>
      </c>
      <c r="D11327" s="134">
        <v>116.96</v>
      </c>
    </row>
    <row r="11328" spans="1:4" x14ac:dyDescent="0.25">
      <c r="A11328">
        <v>36530</v>
      </c>
      <c r="B11328" t="s">
        <v>33311</v>
      </c>
      <c r="C11328" t="s">
        <v>16058</v>
      </c>
      <c r="D11328" s="135">
        <v>442536.57</v>
      </c>
    </row>
    <row r="11329" spans="1:4" x14ac:dyDescent="0.25">
      <c r="A11329">
        <v>6046</v>
      </c>
      <c r="B11329" t="s">
        <v>33312</v>
      </c>
      <c r="C11329" t="s">
        <v>16058</v>
      </c>
      <c r="D11329" s="135">
        <v>480000</v>
      </c>
    </row>
    <row r="11330" spans="1:4" x14ac:dyDescent="0.25">
      <c r="A11330">
        <v>36531</v>
      </c>
      <c r="B11330" t="s">
        <v>33313</v>
      </c>
      <c r="C11330" t="s">
        <v>16058</v>
      </c>
      <c r="D11330" s="135">
        <v>497560.94</v>
      </c>
    </row>
    <row r="11331" spans="1:4" x14ac:dyDescent="0.25">
      <c r="A11331">
        <v>34684</v>
      </c>
      <c r="B11331" t="s">
        <v>33314</v>
      </c>
      <c r="C11331" t="s">
        <v>1415</v>
      </c>
      <c r="D11331" s="134">
        <v>256.62</v>
      </c>
    </row>
    <row r="11332" spans="1:4" x14ac:dyDescent="0.25">
      <c r="A11332">
        <v>34683</v>
      </c>
      <c r="B11332" t="s">
        <v>33315</v>
      </c>
      <c r="C11332" t="s">
        <v>1415</v>
      </c>
      <c r="D11332" s="134">
        <v>160.38999999999999</v>
      </c>
    </row>
    <row r="11333" spans="1:4" x14ac:dyDescent="0.25">
      <c r="A11333">
        <v>533</v>
      </c>
      <c r="B11333" t="s">
        <v>33316</v>
      </c>
      <c r="C11333" t="s">
        <v>1415</v>
      </c>
      <c r="D11333" s="134">
        <v>21.91</v>
      </c>
    </row>
    <row r="11334" spans="1:4" x14ac:dyDescent="0.25">
      <c r="A11334">
        <v>10515</v>
      </c>
      <c r="B11334" t="s">
        <v>33317</v>
      </c>
      <c r="C11334" t="s">
        <v>1415</v>
      </c>
      <c r="D11334" s="134">
        <v>41.33</v>
      </c>
    </row>
    <row r="11335" spans="1:4" x14ac:dyDescent="0.25">
      <c r="A11335">
        <v>536</v>
      </c>
      <c r="B11335" t="s">
        <v>33318</v>
      </c>
      <c r="C11335" t="s">
        <v>1415</v>
      </c>
      <c r="D11335" s="134">
        <v>29.9</v>
      </c>
    </row>
    <row r="11336" spans="1:4" x14ac:dyDescent="0.25">
      <c r="A11336">
        <v>153</v>
      </c>
      <c r="B11336" t="s">
        <v>33319</v>
      </c>
      <c r="C11336" t="s">
        <v>1418</v>
      </c>
      <c r="D11336" s="134">
        <v>92.53</v>
      </c>
    </row>
    <row r="11337" spans="1:4" x14ac:dyDescent="0.25">
      <c r="A11337">
        <v>34682</v>
      </c>
      <c r="B11337" t="s">
        <v>33320</v>
      </c>
      <c r="C11337" t="s">
        <v>1415</v>
      </c>
      <c r="D11337" s="134">
        <v>122.65</v>
      </c>
    </row>
    <row r="11338" spans="1:4" x14ac:dyDescent="0.25">
      <c r="A11338">
        <v>20205</v>
      </c>
      <c r="B11338" t="s">
        <v>33321</v>
      </c>
      <c r="C11338" t="s">
        <v>1416</v>
      </c>
      <c r="D11338" s="134">
        <v>4.91</v>
      </c>
    </row>
    <row r="11339" spans="1:4" x14ac:dyDescent="0.25">
      <c r="A11339">
        <v>4412</v>
      </c>
      <c r="B11339" t="s">
        <v>33322</v>
      </c>
      <c r="C11339" t="s">
        <v>1416</v>
      </c>
      <c r="D11339" s="134">
        <v>2.94</v>
      </c>
    </row>
    <row r="11340" spans="1:4" x14ac:dyDescent="0.25">
      <c r="A11340">
        <v>4408</v>
      </c>
      <c r="B11340" t="s">
        <v>33323</v>
      </c>
      <c r="C11340" t="s">
        <v>1416</v>
      </c>
      <c r="D11340" s="134">
        <v>3.67</v>
      </c>
    </row>
    <row r="11341" spans="1:4" x14ac:dyDescent="0.25">
      <c r="A11341">
        <v>36250</v>
      </c>
      <c r="B11341" t="s">
        <v>33324</v>
      </c>
      <c r="C11341" t="s">
        <v>1416</v>
      </c>
      <c r="D11341" s="134">
        <v>4.42</v>
      </c>
    </row>
    <row r="11342" spans="1:4" x14ac:dyDescent="0.25">
      <c r="A11342">
        <v>10857</v>
      </c>
      <c r="B11342" t="s">
        <v>33325</v>
      </c>
      <c r="C11342" t="s">
        <v>1416</v>
      </c>
      <c r="D11342" s="134">
        <v>13.53</v>
      </c>
    </row>
    <row r="11343" spans="1:4" x14ac:dyDescent="0.25">
      <c r="A11343">
        <v>4803</v>
      </c>
      <c r="B11343" t="s">
        <v>33326</v>
      </c>
      <c r="C11343" t="s">
        <v>1416</v>
      </c>
      <c r="D11343" s="134">
        <v>31.45</v>
      </c>
    </row>
    <row r="11344" spans="1:4" x14ac:dyDescent="0.25">
      <c r="A11344">
        <v>6186</v>
      </c>
      <c r="B11344" t="s">
        <v>33327</v>
      </c>
      <c r="C11344" t="s">
        <v>1416</v>
      </c>
      <c r="D11344" s="134">
        <v>18.05</v>
      </c>
    </row>
    <row r="11345" spans="1:4" x14ac:dyDescent="0.25">
      <c r="A11345">
        <v>4829</v>
      </c>
      <c r="B11345" t="s">
        <v>33328</v>
      </c>
      <c r="C11345" t="s">
        <v>1416</v>
      </c>
      <c r="D11345" s="134">
        <v>36.25</v>
      </c>
    </row>
    <row r="11346" spans="1:4" x14ac:dyDescent="0.25">
      <c r="A11346">
        <v>39829</v>
      </c>
      <c r="B11346" t="s">
        <v>33329</v>
      </c>
      <c r="C11346" t="s">
        <v>1416</v>
      </c>
      <c r="D11346" s="134">
        <v>34.9</v>
      </c>
    </row>
    <row r="11347" spans="1:4" x14ac:dyDescent="0.25">
      <c r="A11347">
        <v>20231</v>
      </c>
      <c r="B11347" t="s">
        <v>33330</v>
      </c>
      <c r="C11347" t="s">
        <v>1416</v>
      </c>
      <c r="D11347" s="134">
        <v>44.94</v>
      </c>
    </row>
    <row r="11348" spans="1:4" x14ac:dyDescent="0.25">
      <c r="A11348">
        <v>4804</v>
      </c>
      <c r="B11348" t="s">
        <v>33331</v>
      </c>
      <c r="C11348" t="s">
        <v>1416</v>
      </c>
      <c r="D11348" s="134">
        <v>24.14</v>
      </c>
    </row>
    <row r="11349" spans="1:4" x14ac:dyDescent="0.25">
      <c r="A11349">
        <v>34680</v>
      </c>
      <c r="B11349" t="s">
        <v>33332</v>
      </c>
      <c r="C11349" t="s">
        <v>1416</v>
      </c>
      <c r="D11349" s="134">
        <v>37.729999999999997</v>
      </c>
    </row>
    <row r="11350" spans="1:4" x14ac:dyDescent="0.25">
      <c r="A11350">
        <v>11573</v>
      </c>
      <c r="B11350" t="s">
        <v>33333</v>
      </c>
      <c r="C11350" t="s">
        <v>16058</v>
      </c>
      <c r="D11350" s="134">
        <v>6.07</v>
      </c>
    </row>
    <row r="11351" spans="1:4" x14ac:dyDescent="0.25">
      <c r="A11351">
        <v>38401</v>
      </c>
      <c r="B11351" t="s">
        <v>33334</v>
      </c>
      <c r="C11351" t="s">
        <v>16058</v>
      </c>
      <c r="D11351" s="134">
        <v>15.78</v>
      </c>
    </row>
    <row r="11352" spans="1:4" x14ac:dyDescent="0.25">
      <c r="A11352">
        <v>11575</v>
      </c>
      <c r="B11352" t="s">
        <v>33335</v>
      </c>
      <c r="C11352" t="s">
        <v>16058</v>
      </c>
      <c r="D11352" s="134">
        <v>58.54</v>
      </c>
    </row>
    <row r="11353" spans="1:4" x14ac:dyDescent="0.25">
      <c r="A11353">
        <v>38179</v>
      </c>
      <c r="B11353" t="s">
        <v>33336</v>
      </c>
      <c r="C11353" t="s">
        <v>16058</v>
      </c>
      <c r="D11353" s="134">
        <v>48.4</v>
      </c>
    </row>
    <row r="11354" spans="1:4" x14ac:dyDescent="0.25">
      <c r="A11354">
        <v>20256</v>
      </c>
      <c r="B11354" t="s">
        <v>33337</v>
      </c>
      <c r="C11354" t="s">
        <v>16058</v>
      </c>
      <c r="D11354" s="134">
        <v>0.34</v>
      </c>
    </row>
    <row r="11355" spans="1:4" x14ac:dyDescent="0.25">
      <c r="A11355">
        <v>14511</v>
      </c>
      <c r="B11355" t="s">
        <v>33338</v>
      </c>
      <c r="C11355" t="s">
        <v>16058</v>
      </c>
      <c r="D11355" s="135">
        <v>997825.41</v>
      </c>
    </row>
    <row r="11356" spans="1:4" x14ac:dyDescent="0.25">
      <c r="A11356">
        <v>10642</v>
      </c>
      <c r="B11356" t="s">
        <v>33339</v>
      </c>
      <c r="C11356" t="s">
        <v>16058</v>
      </c>
      <c r="D11356" s="135">
        <v>940000</v>
      </c>
    </row>
    <row r="11357" spans="1:4" x14ac:dyDescent="0.25">
      <c r="A11357">
        <v>14489</v>
      </c>
      <c r="B11357" t="s">
        <v>33340</v>
      </c>
      <c r="C11357" t="s">
        <v>16058</v>
      </c>
      <c r="D11357" s="135">
        <v>833762.51</v>
      </c>
    </row>
    <row r="11358" spans="1:4" x14ac:dyDescent="0.25">
      <c r="A11358">
        <v>14513</v>
      </c>
      <c r="B11358" t="s">
        <v>33341</v>
      </c>
      <c r="C11358" t="s">
        <v>16058</v>
      </c>
      <c r="D11358" s="135">
        <v>625341.67000000004</v>
      </c>
    </row>
    <row r="11359" spans="1:4" x14ac:dyDescent="0.25">
      <c r="A11359">
        <v>13600</v>
      </c>
      <c r="B11359" t="s">
        <v>33342</v>
      </c>
      <c r="C11359" t="s">
        <v>16058</v>
      </c>
      <c r="D11359" s="135">
        <v>806866.86</v>
      </c>
    </row>
    <row r="11360" spans="1:4" x14ac:dyDescent="0.25">
      <c r="A11360">
        <v>10646</v>
      </c>
      <c r="B11360" t="s">
        <v>33343</v>
      </c>
      <c r="C11360" t="s">
        <v>16058</v>
      </c>
      <c r="D11360" s="135">
        <v>601465.48</v>
      </c>
    </row>
    <row r="11361" spans="1:4" x14ac:dyDescent="0.25">
      <c r="A11361">
        <v>6070</v>
      </c>
      <c r="B11361" t="s">
        <v>33344</v>
      </c>
      <c r="C11361" t="s">
        <v>16058</v>
      </c>
      <c r="D11361" s="135">
        <v>821828.55</v>
      </c>
    </row>
    <row r="11362" spans="1:4" x14ac:dyDescent="0.25">
      <c r="A11362">
        <v>6069</v>
      </c>
      <c r="B11362" t="s">
        <v>33345</v>
      </c>
      <c r="C11362" t="s">
        <v>16058</v>
      </c>
      <c r="D11362" s="135">
        <v>181554.32</v>
      </c>
    </row>
    <row r="11363" spans="1:4" x14ac:dyDescent="0.25">
      <c r="A11363">
        <v>14626</v>
      </c>
      <c r="B11363" t="s">
        <v>33346</v>
      </c>
      <c r="C11363" t="s">
        <v>16058</v>
      </c>
      <c r="D11363" s="135">
        <v>899714.32</v>
      </c>
    </row>
    <row r="11364" spans="1:4" x14ac:dyDescent="0.25">
      <c r="A11364">
        <v>6067</v>
      </c>
      <c r="B11364" t="s">
        <v>33347</v>
      </c>
      <c r="C11364" t="s">
        <v>16058</v>
      </c>
      <c r="D11364" s="135">
        <v>738571.44</v>
      </c>
    </row>
    <row r="11365" spans="1:4" x14ac:dyDescent="0.25">
      <c r="A11365">
        <v>38393</v>
      </c>
      <c r="B11365" t="s">
        <v>33348</v>
      </c>
      <c r="C11365" t="s">
        <v>16058</v>
      </c>
      <c r="D11365" s="134">
        <v>16.5</v>
      </c>
    </row>
    <row r="11366" spans="1:4" x14ac:dyDescent="0.25">
      <c r="A11366">
        <v>38390</v>
      </c>
      <c r="B11366" t="s">
        <v>33349</v>
      </c>
      <c r="C11366" t="s">
        <v>16058</v>
      </c>
      <c r="D11366" s="134">
        <v>36.590000000000003</v>
      </c>
    </row>
    <row r="11367" spans="1:4" x14ac:dyDescent="0.25">
      <c r="A11367">
        <v>36532</v>
      </c>
      <c r="B11367" t="s">
        <v>33350</v>
      </c>
      <c r="C11367" t="s">
        <v>16058</v>
      </c>
      <c r="D11367" s="135">
        <v>24069.57</v>
      </c>
    </row>
    <row r="11368" spans="1:4" x14ac:dyDescent="0.25">
      <c r="A11368">
        <v>11578</v>
      </c>
      <c r="B11368" t="s">
        <v>33351</v>
      </c>
      <c r="C11368" t="s">
        <v>16058</v>
      </c>
      <c r="D11368" s="134">
        <v>12.64</v>
      </c>
    </row>
    <row r="11369" spans="1:4" x14ac:dyDescent="0.25">
      <c r="A11369">
        <v>11577</v>
      </c>
      <c r="B11369" t="s">
        <v>33352</v>
      </c>
      <c r="C11369" t="s">
        <v>16058</v>
      </c>
      <c r="D11369" s="134">
        <v>12.06</v>
      </c>
    </row>
    <row r="11370" spans="1:4" x14ac:dyDescent="0.25">
      <c r="A11370">
        <v>42432</v>
      </c>
      <c r="B11370" t="s">
        <v>33353</v>
      </c>
      <c r="C11370" t="s">
        <v>16058</v>
      </c>
      <c r="D11370" s="135">
        <v>2424.64</v>
      </c>
    </row>
    <row r="11371" spans="1:4" x14ac:dyDescent="0.25">
      <c r="A11371">
        <v>42437</v>
      </c>
      <c r="B11371" t="s">
        <v>33354</v>
      </c>
      <c r="C11371" t="s">
        <v>16058</v>
      </c>
      <c r="D11371" s="135">
        <v>1843.37</v>
      </c>
    </row>
    <row r="11372" spans="1:4" x14ac:dyDescent="0.25">
      <c r="A11372">
        <v>1116</v>
      </c>
      <c r="B11372" t="s">
        <v>33355</v>
      </c>
      <c r="C11372" t="s">
        <v>1416</v>
      </c>
      <c r="D11372" s="134">
        <v>18.78</v>
      </c>
    </row>
    <row r="11373" spans="1:4" x14ac:dyDescent="0.25">
      <c r="A11373">
        <v>1115</v>
      </c>
      <c r="B11373" t="s">
        <v>33356</v>
      </c>
      <c r="C11373" t="s">
        <v>1416</v>
      </c>
      <c r="D11373" s="134">
        <v>22.5</v>
      </c>
    </row>
    <row r="11374" spans="1:4" x14ac:dyDescent="0.25">
      <c r="A11374">
        <v>1113</v>
      </c>
      <c r="B11374" t="s">
        <v>33357</v>
      </c>
      <c r="C11374" t="s">
        <v>1416</v>
      </c>
      <c r="D11374" s="134">
        <v>26.3</v>
      </c>
    </row>
    <row r="11375" spans="1:4" x14ac:dyDescent="0.25">
      <c r="A11375">
        <v>1114</v>
      </c>
      <c r="B11375" t="s">
        <v>33358</v>
      </c>
      <c r="C11375" t="s">
        <v>1416</v>
      </c>
      <c r="D11375" s="134">
        <v>31.33</v>
      </c>
    </row>
    <row r="11376" spans="1:4" x14ac:dyDescent="0.25">
      <c r="A11376">
        <v>40873</v>
      </c>
      <c r="B11376" t="s">
        <v>33359</v>
      </c>
      <c r="C11376" t="s">
        <v>1416</v>
      </c>
      <c r="D11376" s="134">
        <v>24.52</v>
      </c>
    </row>
    <row r="11377" spans="1:4" x14ac:dyDescent="0.25">
      <c r="A11377">
        <v>20214</v>
      </c>
      <c r="B11377" t="s">
        <v>33360</v>
      </c>
      <c r="C11377" t="s">
        <v>16058</v>
      </c>
      <c r="D11377" s="134">
        <v>46.57</v>
      </c>
    </row>
    <row r="11378" spans="1:4" x14ac:dyDescent="0.25">
      <c r="A11378">
        <v>7237</v>
      </c>
      <c r="B11378" t="s">
        <v>33361</v>
      </c>
      <c r="C11378" t="s">
        <v>16058</v>
      </c>
      <c r="D11378" s="134">
        <v>45.59</v>
      </c>
    </row>
    <row r="11379" spans="1:4" x14ac:dyDescent="0.25">
      <c r="A11379">
        <v>11757</v>
      </c>
      <c r="B11379" t="s">
        <v>33362</v>
      </c>
      <c r="C11379" t="s">
        <v>16058</v>
      </c>
      <c r="D11379" s="134">
        <v>30.45</v>
      </c>
    </row>
    <row r="11380" spans="1:4" x14ac:dyDescent="0.25">
      <c r="A11380">
        <v>11758</v>
      </c>
      <c r="B11380" t="s">
        <v>33363</v>
      </c>
      <c r="C11380" t="s">
        <v>16058</v>
      </c>
      <c r="D11380" s="134">
        <v>34.67</v>
      </c>
    </row>
    <row r="11381" spans="1:4" x14ac:dyDescent="0.25">
      <c r="A11381">
        <v>37526</v>
      </c>
      <c r="B11381" t="s">
        <v>33364</v>
      </c>
      <c r="C11381" t="s">
        <v>16058</v>
      </c>
      <c r="D11381" s="134">
        <v>2.88</v>
      </c>
    </row>
    <row r="11382" spans="1:4" x14ac:dyDescent="0.25">
      <c r="A11382">
        <v>6076</v>
      </c>
      <c r="B11382" t="s">
        <v>33365</v>
      </c>
      <c r="C11382" t="s">
        <v>1414</v>
      </c>
      <c r="D11382" s="134">
        <v>65</v>
      </c>
    </row>
    <row r="11383" spans="1:4" x14ac:dyDescent="0.25">
      <c r="A11383">
        <v>13109</v>
      </c>
      <c r="B11383" t="s">
        <v>33366</v>
      </c>
      <c r="C11383" t="s">
        <v>16058</v>
      </c>
      <c r="D11383" s="134">
        <v>270.93</v>
      </c>
    </row>
    <row r="11384" spans="1:4" x14ac:dyDescent="0.25">
      <c r="A11384">
        <v>13110</v>
      </c>
      <c r="B11384" t="s">
        <v>33367</v>
      </c>
      <c r="C11384" t="s">
        <v>16058</v>
      </c>
      <c r="D11384" s="134">
        <v>356.56</v>
      </c>
    </row>
    <row r="11385" spans="1:4" x14ac:dyDescent="0.25">
      <c r="A11385">
        <v>7581</v>
      </c>
      <c r="B11385" t="s">
        <v>33368</v>
      </c>
      <c r="C11385" t="s">
        <v>16058</v>
      </c>
      <c r="D11385" s="134">
        <v>3.31</v>
      </c>
    </row>
    <row r="11386" spans="1:4" x14ac:dyDescent="0.25">
      <c r="A11386">
        <v>4509</v>
      </c>
      <c r="B11386" t="s">
        <v>33369</v>
      </c>
      <c r="C11386" t="s">
        <v>1416</v>
      </c>
      <c r="D11386" s="134">
        <v>4.4000000000000004</v>
      </c>
    </row>
    <row r="11387" spans="1:4" x14ac:dyDescent="0.25">
      <c r="A11387">
        <v>4512</v>
      </c>
      <c r="B11387" t="s">
        <v>33370</v>
      </c>
      <c r="C11387" t="s">
        <v>1416</v>
      </c>
      <c r="D11387" s="134">
        <v>2.1</v>
      </c>
    </row>
    <row r="11388" spans="1:4" x14ac:dyDescent="0.25">
      <c r="A11388">
        <v>4517</v>
      </c>
      <c r="B11388" t="s">
        <v>33371</v>
      </c>
      <c r="C11388" t="s">
        <v>1416</v>
      </c>
      <c r="D11388" s="134">
        <v>3.04</v>
      </c>
    </row>
    <row r="11389" spans="1:4" x14ac:dyDescent="0.25">
      <c r="A11389">
        <v>20206</v>
      </c>
      <c r="B11389" t="s">
        <v>33372</v>
      </c>
      <c r="C11389" t="s">
        <v>1416</v>
      </c>
      <c r="D11389" s="134">
        <v>13.26</v>
      </c>
    </row>
    <row r="11390" spans="1:4" x14ac:dyDescent="0.25">
      <c r="A11390">
        <v>4460</v>
      </c>
      <c r="B11390" t="s">
        <v>33373</v>
      </c>
      <c r="C11390" t="s">
        <v>1416</v>
      </c>
      <c r="D11390" s="134">
        <v>13.62</v>
      </c>
    </row>
    <row r="11391" spans="1:4" x14ac:dyDescent="0.25">
      <c r="A11391">
        <v>4415</v>
      </c>
      <c r="B11391" t="s">
        <v>33374</v>
      </c>
      <c r="C11391" t="s">
        <v>1416</v>
      </c>
      <c r="D11391" s="134">
        <v>7.29</v>
      </c>
    </row>
    <row r="11392" spans="1:4" x14ac:dyDescent="0.25">
      <c r="A11392">
        <v>4417</v>
      </c>
      <c r="B11392" t="s">
        <v>33375</v>
      </c>
      <c r="C11392" t="s">
        <v>1416</v>
      </c>
      <c r="D11392" s="134">
        <v>10.5</v>
      </c>
    </row>
    <row r="11393" spans="1:4" x14ac:dyDescent="0.25">
      <c r="A11393">
        <v>37373</v>
      </c>
      <c r="B11393" t="s">
        <v>33376</v>
      </c>
      <c r="C11393" t="s">
        <v>1413</v>
      </c>
      <c r="D11393" s="134">
        <v>0.04</v>
      </c>
    </row>
    <row r="11394" spans="1:4" x14ac:dyDescent="0.25">
      <c r="A11394">
        <v>40864</v>
      </c>
      <c r="B11394" t="s">
        <v>33377</v>
      </c>
      <c r="C11394" t="s">
        <v>3486</v>
      </c>
      <c r="D11394" s="134">
        <v>7.31</v>
      </c>
    </row>
    <row r="11395" spans="1:4" x14ac:dyDescent="0.25">
      <c r="A11395">
        <v>4734</v>
      </c>
      <c r="B11395" t="s">
        <v>33378</v>
      </c>
      <c r="C11395" t="s">
        <v>1414</v>
      </c>
      <c r="D11395" s="134">
        <v>391.78</v>
      </c>
    </row>
    <row r="11396" spans="1:4" x14ac:dyDescent="0.25">
      <c r="A11396">
        <v>6085</v>
      </c>
      <c r="B11396" t="s">
        <v>33379</v>
      </c>
      <c r="C11396" t="s">
        <v>1418</v>
      </c>
      <c r="D11396" s="134">
        <v>11.05</v>
      </c>
    </row>
    <row r="11397" spans="1:4" x14ac:dyDescent="0.25">
      <c r="A11397">
        <v>38396</v>
      </c>
      <c r="B11397" t="s">
        <v>33380</v>
      </c>
      <c r="C11397" t="s">
        <v>16058</v>
      </c>
      <c r="D11397" s="134">
        <v>425.26</v>
      </c>
    </row>
    <row r="11398" spans="1:4" x14ac:dyDescent="0.25">
      <c r="A11398">
        <v>11622</v>
      </c>
      <c r="B11398" t="s">
        <v>33381</v>
      </c>
      <c r="C11398" t="s">
        <v>1417</v>
      </c>
      <c r="D11398" s="134">
        <v>69.72</v>
      </c>
    </row>
    <row r="11399" spans="1:4" x14ac:dyDescent="0.25">
      <c r="A11399">
        <v>43143</v>
      </c>
      <c r="B11399" t="s">
        <v>33382</v>
      </c>
      <c r="C11399" t="s">
        <v>1418</v>
      </c>
      <c r="D11399" s="134">
        <v>26.33</v>
      </c>
    </row>
    <row r="11400" spans="1:4" x14ac:dyDescent="0.25">
      <c r="A11400">
        <v>7317</v>
      </c>
      <c r="B11400" t="s">
        <v>33383</v>
      </c>
      <c r="C11400" t="s">
        <v>1417</v>
      </c>
      <c r="D11400" s="134">
        <v>36.82</v>
      </c>
    </row>
    <row r="11401" spans="1:4" x14ac:dyDescent="0.25">
      <c r="A11401">
        <v>142</v>
      </c>
      <c r="B11401" t="s">
        <v>33384</v>
      </c>
      <c r="C11401" t="s">
        <v>1428</v>
      </c>
      <c r="D11401" s="134">
        <v>32.9</v>
      </c>
    </row>
    <row r="11402" spans="1:4" x14ac:dyDescent="0.25">
      <c r="A11402">
        <v>43142</v>
      </c>
      <c r="B11402" t="s">
        <v>33385</v>
      </c>
      <c r="C11402" t="s">
        <v>1418</v>
      </c>
      <c r="D11402" s="134">
        <v>149.44</v>
      </c>
    </row>
    <row r="11403" spans="1:4" x14ac:dyDescent="0.25">
      <c r="A11403">
        <v>38123</v>
      </c>
      <c r="B11403" t="s">
        <v>33386</v>
      </c>
      <c r="C11403" t="s">
        <v>1417</v>
      </c>
      <c r="D11403" s="134">
        <v>69.86</v>
      </c>
    </row>
    <row r="11404" spans="1:4" x14ac:dyDescent="0.25">
      <c r="A11404">
        <v>42699</v>
      </c>
      <c r="B11404" t="s">
        <v>33387</v>
      </c>
      <c r="C11404" t="s">
        <v>16058</v>
      </c>
      <c r="D11404" s="134">
        <v>33.770000000000003</v>
      </c>
    </row>
    <row r="11405" spans="1:4" x14ac:dyDescent="0.25">
      <c r="A11405">
        <v>37743</v>
      </c>
      <c r="B11405" t="s">
        <v>33388</v>
      </c>
      <c r="C11405" t="s">
        <v>16058</v>
      </c>
      <c r="D11405" s="135">
        <v>243545.45</v>
      </c>
    </row>
    <row r="11406" spans="1:4" x14ac:dyDescent="0.25">
      <c r="A11406">
        <v>37744</v>
      </c>
      <c r="B11406" t="s">
        <v>33389</v>
      </c>
      <c r="C11406" t="s">
        <v>16058</v>
      </c>
      <c r="D11406" s="135">
        <v>286363.63</v>
      </c>
    </row>
    <row r="11407" spans="1:4" x14ac:dyDescent="0.25">
      <c r="A11407">
        <v>37741</v>
      </c>
      <c r="B11407" t="s">
        <v>33390</v>
      </c>
      <c r="C11407" t="s">
        <v>16058</v>
      </c>
      <c r="D11407" s="135">
        <v>221454.54</v>
      </c>
    </row>
    <row r="11408" spans="1:4" x14ac:dyDescent="0.25">
      <c r="A11408">
        <v>39396</v>
      </c>
      <c r="B11408" t="s">
        <v>33391</v>
      </c>
      <c r="C11408" t="s">
        <v>16058</v>
      </c>
      <c r="D11408" s="134">
        <v>80.25</v>
      </c>
    </row>
    <row r="11409" spans="1:4" x14ac:dyDescent="0.25">
      <c r="A11409">
        <v>39392</v>
      </c>
      <c r="B11409" t="s">
        <v>33392</v>
      </c>
      <c r="C11409" t="s">
        <v>16058</v>
      </c>
      <c r="D11409" s="134">
        <v>90.52</v>
      </c>
    </row>
    <row r="11410" spans="1:4" x14ac:dyDescent="0.25">
      <c r="A11410">
        <v>39393</v>
      </c>
      <c r="B11410" t="s">
        <v>33393</v>
      </c>
      <c r="C11410" t="s">
        <v>16058</v>
      </c>
      <c r="D11410" s="134">
        <v>55.98</v>
      </c>
    </row>
    <row r="11411" spans="1:4" x14ac:dyDescent="0.25">
      <c r="A11411">
        <v>39394</v>
      </c>
      <c r="B11411" t="s">
        <v>33394</v>
      </c>
      <c r="C11411" t="s">
        <v>16058</v>
      </c>
      <c r="D11411" s="134">
        <v>63.01</v>
      </c>
    </row>
    <row r="11412" spans="1:4" x14ac:dyDescent="0.25">
      <c r="A11412">
        <v>39395</v>
      </c>
      <c r="B11412" t="s">
        <v>33395</v>
      </c>
      <c r="C11412" t="s">
        <v>16058</v>
      </c>
      <c r="D11412" s="134">
        <v>58.59</v>
      </c>
    </row>
    <row r="11413" spans="1:4" x14ac:dyDescent="0.25">
      <c r="A11413">
        <v>14618</v>
      </c>
      <c r="B11413" t="s">
        <v>33396</v>
      </c>
      <c r="C11413" t="s">
        <v>16058</v>
      </c>
      <c r="D11413" s="135">
        <v>1227.27</v>
      </c>
    </row>
    <row r="11414" spans="1:4" x14ac:dyDescent="0.25">
      <c r="A11414">
        <v>40269</v>
      </c>
      <c r="B11414" t="s">
        <v>33397</v>
      </c>
      <c r="C11414" t="s">
        <v>16058</v>
      </c>
      <c r="D11414" s="135">
        <v>4944.58</v>
      </c>
    </row>
    <row r="11415" spans="1:4" x14ac:dyDescent="0.25">
      <c r="A11415">
        <v>6110</v>
      </c>
      <c r="B11415" t="s">
        <v>33398</v>
      </c>
      <c r="C11415" t="s">
        <v>1413</v>
      </c>
      <c r="D11415" s="134">
        <v>20.59</v>
      </c>
    </row>
    <row r="11416" spans="1:4" x14ac:dyDescent="0.25">
      <c r="A11416">
        <v>40910</v>
      </c>
      <c r="B11416" t="s">
        <v>33399</v>
      </c>
      <c r="C11416" t="s">
        <v>3486</v>
      </c>
      <c r="D11416" s="135">
        <v>3639.7</v>
      </c>
    </row>
    <row r="11417" spans="1:4" x14ac:dyDescent="0.25">
      <c r="A11417">
        <v>6111</v>
      </c>
      <c r="B11417" t="s">
        <v>33400</v>
      </c>
      <c r="C11417" t="s">
        <v>1413</v>
      </c>
      <c r="D11417" s="134">
        <v>13.72</v>
      </c>
    </row>
    <row r="11418" spans="1:4" x14ac:dyDescent="0.25">
      <c r="A11418">
        <v>41084</v>
      </c>
      <c r="B11418" t="s">
        <v>33401</v>
      </c>
      <c r="C11418" t="s">
        <v>3486</v>
      </c>
      <c r="D11418" s="135">
        <v>2425.23</v>
      </c>
    </row>
    <row r="11419" spans="1:4" x14ac:dyDescent="0.25">
      <c r="A11419">
        <v>44535</v>
      </c>
      <c r="B11419" t="s">
        <v>33402</v>
      </c>
      <c r="C11419" t="s">
        <v>1414</v>
      </c>
      <c r="D11419" s="134">
        <v>56.55</v>
      </c>
    </row>
    <row r="11420" spans="1:4" x14ac:dyDescent="0.25">
      <c r="A11420">
        <v>44945</v>
      </c>
      <c r="B11420" t="s">
        <v>33403</v>
      </c>
      <c r="C11420" t="s">
        <v>16058</v>
      </c>
      <c r="D11420" s="134">
        <v>9.6999999999999993</v>
      </c>
    </row>
    <row r="11421" spans="1:4" x14ac:dyDescent="0.25">
      <c r="A11421">
        <v>38637</v>
      </c>
      <c r="B11421" t="s">
        <v>33404</v>
      </c>
      <c r="C11421" t="s">
        <v>16058</v>
      </c>
      <c r="D11421" s="134">
        <v>306.49</v>
      </c>
    </row>
    <row r="11422" spans="1:4" x14ac:dyDescent="0.25">
      <c r="A11422">
        <v>6150</v>
      </c>
      <c r="B11422" t="s">
        <v>33405</v>
      </c>
      <c r="C11422" t="s">
        <v>16058</v>
      </c>
      <c r="D11422" s="134">
        <v>310.23</v>
      </c>
    </row>
    <row r="11423" spans="1:4" x14ac:dyDescent="0.25">
      <c r="A11423">
        <v>6136</v>
      </c>
      <c r="B11423" t="s">
        <v>33406</v>
      </c>
      <c r="C11423" t="s">
        <v>16058</v>
      </c>
      <c r="D11423" s="134">
        <v>243.86</v>
      </c>
    </row>
    <row r="11424" spans="1:4" x14ac:dyDescent="0.25">
      <c r="A11424">
        <v>38638</v>
      </c>
      <c r="B11424" t="s">
        <v>33407</v>
      </c>
      <c r="C11424" t="s">
        <v>16058</v>
      </c>
      <c r="D11424" s="134">
        <v>258.26</v>
      </c>
    </row>
    <row r="11425" spans="1:4" x14ac:dyDescent="0.25">
      <c r="A11425">
        <v>20262</v>
      </c>
      <c r="B11425" t="s">
        <v>33408</v>
      </c>
      <c r="C11425" t="s">
        <v>16058</v>
      </c>
      <c r="D11425" s="134">
        <v>17.760000000000002</v>
      </c>
    </row>
    <row r="11426" spans="1:4" x14ac:dyDescent="0.25">
      <c r="A11426">
        <v>6145</v>
      </c>
      <c r="B11426" t="s">
        <v>33409</v>
      </c>
      <c r="C11426" t="s">
        <v>16058</v>
      </c>
      <c r="D11426" s="134">
        <v>19.62</v>
      </c>
    </row>
    <row r="11427" spans="1:4" x14ac:dyDescent="0.25">
      <c r="A11427">
        <v>6149</v>
      </c>
      <c r="B11427" t="s">
        <v>33410</v>
      </c>
      <c r="C11427" t="s">
        <v>16058</v>
      </c>
      <c r="D11427" s="134">
        <v>12.97</v>
      </c>
    </row>
    <row r="11428" spans="1:4" x14ac:dyDescent="0.25">
      <c r="A11428">
        <v>6146</v>
      </c>
      <c r="B11428" t="s">
        <v>33411</v>
      </c>
      <c r="C11428" t="s">
        <v>16058</v>
      </c>
      <c r="D11428" s="134">
        <v>18.649999999999999</v>
      </c>
    </row>
    <row r="11429" spans="1:4" x14ac:dyDescent="0.25">
      <c r="A11429">
        <v>44536</v>
      </c>
      <c r="B11429" t="s">
        <v>33412</v>
      </c>
      <c r="C11429" t="s">
        <v>1417</v>
      </c>
      <c r="D11429" s="134">
        <v>2.76</v>
      </c>
    </row>
    <row r="11430" spans="1:4" x14ac:dyDescent="0.25">
      <c r="A11430">
        <v>39961</v>
      </c>
      <c r="B11430" t="s">
        <v>33413</v>
      </c>
      <c r="C11430" t="s">
        <v>16058</v>
      </c>
      <c r="D11430" s="134">
        <v>21.74</v>
      </c>
    </row>
    <row r="11431" spans="1:4" x14ac:dyDescent="0.25">
      <c r="A11431">
        <v>42433</v>
      </c>
      <c r="B11431" t="s">
        <v>33414</v>
      </c>
      <c r="C11431" t="s">
        <v>16058</v>
      </c>
      <c r="D11431" s="135">
        <v>4789.18</v>
      </c>
    </row>
    <row r="11432" spans="1:4" x14ac:dyDescent="0.25">
      <c r="A11432">
        <v>42434</v>
      </c>
      <c r="B11432" t="s">
        <v>33415</v>
      </c>
      <c r="C11432" t="s">
        <v>16058</v>
      </c>
      <c r="D11432" s="135">
        <v>5175.3999999999996</v>
      </c>
    </row>
    <row r="11433" spans="1:4" x14ac:dyDescent="0.25">
      <c r="A11433">
        <v>42435</v>
      </c>
      <c r="B11433" t="s">
        <v>33416</v>
      </c>
      <c r="C11433" t="s">
        <v>16058</v>
      </c>
      <c r="D11433" s="135">
        <v>2580.7800000000002</v>
      </c>
    </row>
    <row r="11434" spans="1:4" x14ac:dyDescent="0.25">
      <c r="A11434">
        <v>38061</v>
      </c>
      <c r="B11434" t="s">
        <v>33417</v>
      </c>
      <c r="C11434" t="s">
        <v>16058</v>
      </c>
      <c r="D11434" s="134">
        <v>48.62</v>
      </c>
    </row>
    <row r="11435" spans="1:4" x14ac:dyDescent="0.25">
      <c r="A11435">
        <v>20250</v>
      </c>
      <c r="B11435" t="s">
        <v>33418</v>
      </c>
      <c r="C11435" t="s">
        <v>1417</v>
      </c>
      <c r="D11435" s="134">
        <v>13</v>
      </c>
    </row>
    <row r="11436" spans="1:4" x14ac:dyDescent="0.25">
      <c r="A11436">
        <v>13388</v>
      </c>
      <c r="B11436" t="s">
        <v>33419</v>
      </c>
      <c r="C11436" t="s">
        <v>1417</v>
      </c>
      <c r="D11436" s="134">
        <v>268.08999999999997</v>
      </c>
    </row>
    <row r="11437" spans="1:4" x14ac:dyDescent="0.25">
      <c r="A11437">
        <v>39914</v>
      </c>
      <c r="B11437" t="s">
        <v>33420</v>
      </c>
      <c r="C11437" t="s">
        <v>1417</v>
      </c>
      <c r="D11437" s="134">
        <v>237.46</v>
      </c>
    </row>
    <row r="11438" spans="1:4" x14ac:dyDescent="0.25">
      <c r="A11438">
        <v>12732</v>
      </c>
      <c r="B11438" t="s">
        <v>33421</v>
      </c>
      <c r="C11438" t="s">
        <v>16058</v>
      </c>
      <c r="D11438" s="134">
        <v>273.99</v>
      </c>
    </row>
    <row r="11439" spans="1:4" x14ac:dyDescent="0.25">
      <c r="A11439">
        <v>6160</v>
      </c>
      <c r="B11439" t="s">
        <v>33422</v>
      </c>
      <c r="C11439" t="s">
        <v>1413</v>
      </c>
      <c r="D11439" s="134">
        <v>20.59</v>
      </c>
    </row>
    <row r="11440" spans="1:4" x14ac:dyDescent="0.25">
      <c r="A11440">
        <v>41087</v>
      </c>
      <c r="B11440" t="s">
        <v>33423</v>
      </c>
      <c r="C11440" t="s">
        <v>3486</v>
      </c>
      <c r="D11440" s="135">
        <v>3639.7</v>
      </c>
    </row>
    <row r="11441" spans="1:4" x14ac:dyDescent="0.25">
      <c r="A11441">
        <v>6166</v>
      </c>
      <c r="B11441" t="s">
        <v>33424</v>
      </c>
      <c r="C11441" t="s">
        <v>1413</v>
      </c>
      <c r="D11441" s="134">
        <v>28.07</v>
      </c>
    </row>
    <row r="11442" spans="1:4" x14ac:dyDescent="0.25">
      <c r="A11442">
        <v>41088</v>
      </c>
      <c r="B11442" t="s">
        <v>33425</v>
      </c>
      <c r="C11442" t="s">
        <v>3486</v>
      </c>
      <c r="D11442" s="135">
        <v>4962.72</v>
      </c>
    </row>
    <row r="11443" spans="1:4" x14ac:dyDescent="0.25">
      <c r="A11443">
        <v>20232</v>
      </c>
      <c r="B11443" t="s">
        <v>33426</v>
      </c>
      <c r="C11443" t="s">
        <v>1416</v>
      </c>
      <c r="D11443" s="134">
        <v>63.61</v>
      </c>
    </row>
    <row r="11444" spans="1:4" x14ac:dyDescent="0.25">
      <c r="A11444">
        <v>10856</v>
      </c>
      <c r="B11444" t="s">
        <v>33427</v>
      </c>
      <c r="C11444" t="s">
        <v>1416</v>
      </c>
      <c r="D11444" s="134">
        <v>103.78</v>
      </c>
    </row>
    <row r="11445" spans="1:4" x14ac:dyDescent="0.25">
      <c r="A11445">
        <v>4828</v>
      </c>
      <c r="B11445" t="s">
        <v>33428</v>
      </c>
      <c r="C11445" t="s">
        <v>1416</v>
      </c>
      <c r="D11445" s="134">
        <v>54.1</v>
      </c>
    </row>
    <row r="11446" spans="1:4" x14ac:dyDescent="0.25">
      <c r="A11446">
        <v>20249</v>
      </c>
      <c r="B11446" t="s">
        <v>33429</v>
      </c>
      <c r="C11446" t="s">
        <v>1416</v>
      </c>
      <c r="D11446" s="134">
        <v>29.62</v>
      </c>
    </row>
    <row r="11447" spans="1:4" x14ac:dyDescent="0.25">
      <c r="A11447">
        <v>11609</v>
      </c>
      <c r="B11447" t="s">
        <v>33430</v>
      </c>
      <c r="C11447" t="s">
        <v>1418</v>
      </c>
      <c r="D11447" s="134">
        <v>11.58</v>
      </c>
    </row>
    <row r="11448" spans="1:4" x14ac:dyDescent="0.25">
      <c r="A11448">
        <v>20083</v>
      </c>
      <c r="B11448" t="s">
        <v>33431</v>
      </c>
      <c r="C11448" t="s">
        <v>16058</v>
      </c>
      <c r="D11448" s="134">
        <v>65.38</v>
      </c>
    </row>
    <row r="11449" spans="1:4" x14ac:dyDescent="0.25">
      <c r="A11449">
        <v>10691</v>
      </c>
      <c r="B11449" t="s">
        <v>33432</v>
      </c>
      <c r="C11449" t="s">
        <v>1418</v>
      </c>
      <c r="D11449" s="134">
        <v>104.07</v>
      </c>
    </row>
    <row r="11450" spans="1:4" x14ac:dyDescent="0.25">
      <c r="A11450">
        <v>12295</v>
      </c>
      <c r="B11450" t="s">
        <v>33433</v>
      </c>
      <c r="C11450" t="s">
        <v>16058</v>
      </c>
      <c r="D11450" s="134">
        <v>2.92</v>
      </c>
    </row>
    <row r="11451" spans="1:4" x14ac:dyDescent="0.25">
      <c r="A11451">
        <v>12296</v>
      </c>
      <c r="B11451" t="s">
        <v>33434</v>
      </c>
      <c r="C11451" t="s">
        <v>16058</v>
      </c>
      <c r="D11451" s="134">
        <v>3.77</v>
      </c>
    </row>
    <row r="11452" spans="1:4" x14ac:dyDescent="0.25">
      <c r="A11452">
        <v>12294</v>
      </c>
      <c r="B11452" t="s">
        <v>33435</v>
      </c>
      <c r="C11452" t="s">
        <v>16058</v>
      </c>
      <c r="D11452" s="134">
        <v>9.07</v>
      </c>
    </row>
    <row r="11453" spans="1:4" x14ac:dyDescent="0.25">
      <c r="A11453">
        <v>14543</v>
      </c>
      <c r="B11453" t="s">
        <v>33436</v>
      </c>
      <c r="C11453" t="s">
        <v>16058</v>
      </c>
      <c r="D11453" s="134">
        <v>6.47</v>
      </c>
    </row>
    <row r="11454" spans="1:4" x14ac:dyDescent="0.25">
      <c r="A11454">
        <v>13329</v>
      </c>
      <c r="B11454" t="s">
        <v>33437</v>
      </c>
      <c r="C11454" t="s">
        <v>16058</v>
      </c>
      <c r="D11454" s="134">
        <v>3.8</v>
      </c>
    </row>
    <row r="11455" spans="1:4" x14ac:dyDescent="0.25">
      <c r="A11455">
        <v>21047</v>
      </c>
      <c r="B11455" t="s">
        <v>33438</v>
      </c>
      <c r="C11455" t="s">
        <v>16058</v>
      </c>
      <c r="D11455" s="134">
        <v>35.19</v>
      </c>
    </row>
    <row r="11456" spans="1:4" x14ac:dyDescent="0.25">
      <c r="A11456">
        <v>21042</v>
      </c>
      <c r="B11456" t="s">
        <v>33439</v>
      </c>
      <c r="C11456" t="s">
        <v>16058</v>
      </c>
      <c r="D11456" s="134">
        <v>27.12</v>
      </c>
    </row>
    <row r="11457" spans="1:4" x14ac:dyDescent="0.25">
      <c r="A11457">
        <v>21043</v>
      </c>
      <c r="B11457" t="s">
        <v>33440</v>
      </c>
      <c r="C11457" t="s">
        <v>16058</v>
      </c>
      <c r="D11457" s="134">
        <v>34.26</v>
      </c>
    </row>
    <row r="11458" spans="1:4" x14ac:dyDescent="0.25">
      <c r="A11458">
        <v>21044</v>
      </c>
      <c r="B11458" t="s">
        <v>33441</v>
      </c>
      <c r="C11458" t="s">
        <v>16058</v>
      </c>
      <c r="D11458" s="134">
        <v>23.87</v>
      </c>
    </row>
    <row r="11459" spans="1:4" x14ac:dyDescent="0.25">
      <c r="A11459">
        <v>21045</v>
      </c>
      <c r="B11459" t="s">
        <v>33442</v>
      </c>
      <c r="C11459" t="s">
        <v>16058</v>
      </c>
      <c r="D11459" s="134">
        <v>32.69</v>
      </c>
    </row>
    <row r="11460" spans="1:4" x14ac:dyDescent="0.25">
      <c r="A11460">
        <v>21041</v>
      </c>
      <c r="B11460" t="s">
        <v>33443</v>
      </c>
      <c r="C11460" t="s">
        <v>16058</v>
      </c>
      <c r="D11460" s="134">
        <v>28.2</v>
      </c>
    </row>
    <row r="11461" spans="1:4" x14ac:dyDescent="0.25">
      <c r="A11461">
        <v>21040</v>
      </c>
      <c r="B11461" t="s">
        <v>33444</v>
      </c>
      <c r="C11461" t="s">
        <v>16058</v>
      </c>
      <c r="D11461" s="134">
        <v>23.36</v>
      </c>
    </row>
    <row r="11462" spans="1:4" x14ac:dyDescent="0.25">
      <c r="A11462">
        <v>14149</v>
      </c>
      <c r="B11462" t="s">
        <v>33445</v>
      </c>
      <c r="C11462" t="s">
        <v>1425</v>
      </c>
      <c r="D11462" s="134">
        <v>376.35</v>
      </c>
    </row>
    <row r="11463" spans="1:4" x14ac:dyDescent="0.25">
      <c r="A11463">
        <v>38099</v>
      </c>
      <c r="B11463" t="s">
        <v>33446</v>
      </c>
      <c r="C11463" t="s">
        <v>16058</v>
      </c>
      <c r="D11463" s="134">
        <v>1.46</v>
      </c>
    </row>
    <row r="11464" spans="1:4" x14ac:dyDescent="0.25">
      <c r="A11464">
        <v>38100</v>
      </c>
      <c r="B11464" t="s">
        <v>33447</v>
      </c>
      <c r="C11464" t="s">
        <v>16058</v>
      </c>
      <c r="D11464" s="134">
        <v>2.39</v>
      </c>
    </row>
    <row r="11465" spans="1:4" x14ac:dyDescent="0.25">
      <c r="A11465">
        <v>7576</v>
      </c>
      <c r="B11465" t="s">
        <v>33448</v>
      </c>
      <c r="C11465" t="s">
        <v>16058</v>
      </c>
      <c r="D11465" s="134">
        <v>136.12</v>
      </c>
    </row>
    <row r="11466" spans="1:4" x14ac:dyDescent="0.25">
      <c r="A11466">
        <v>3384</v>
      </c>
      <c r="B11466" t="s">
        <v>33449</v>
      </c>
      <c r="C11466" t="s">
        <v>16058</v>
      </c>
      <c r="D11466" s="134">
        <v>10.8</v>
      </c>
    </row>
    <row r="11467" spans="1:4" x14ac:dyDescent="0.25">
      <c r="A11467">
        <v>7572</v>
      </c>
      <c r="B11467" t="s">
        <v>33450</v>
      </c>
      <c r="C11467" t="s">
        <v>16058</v>
      </c>
      <c r="D11467" s="134">
        <v>7.95</v>
      </c>
    </row>
    <row r="11468" spans="1:4" x14ac:dyDescent="0.25">
      <c r="A11468">
        <v>3396</v>
      </c>
      <c r="B11468" t="s">
        <v>33451</v>
      </c>
      <c r="C11468" t="s">
        <v>16058</v>
      </c>
      <c r="D11468" s="134">
        <v>5.37</v>
      </c>
    </row>
    <row r="11469" spans="1:4" x14ac:dyDescent="0.25">
      <c r="A11469">
        <v>37590</v>
      </c>
      <c r="B11469" t="s">
        <v>33452</v>
      </c>
      <c r="C11469" t="s">
        <v>16058</v>
      </c>
      <c r="D11469" s="134">
        <v>16.690000000000001</v>
      </c>
    </row>
    <row r="11470" spans="1:4" x14ac:dyDescent="0.25">
      <c r="A11470">
        <v>37591</v>
      </c>
      <c r="B11470" t="s">
        <v>33453</v>
      </c>
      <c r="C11470" t="s">
        <v>16058</v>
      </c>
      <c r="D11470" s="134">
        <v>20.059999999999999</v>
      </c>
    </row>
    <row r="11471" spans="1:4" x14ac:dyDescent="0.25">
      <c r="A11471">
        <v>12626</v>
      </c>
      <c r="B11471" t="s">
        <v>33454</v>
      </c>
      <c r="C11471" t="s">
        <v>16058</v>
      </c>
      <c r="D11471" s="134">
        <v>42.72</v>
      </c>
    </row>
    <row r="11472" spans="1:4" x14ac:dyDescent="0.25">
      <c r="A11472">
        <v>11033</v>
      </c>
      <c r="B11472" t="s">
        <v>33455</v>
      </c>
      <c r="C11472" t="s">
        <v>16058</v>
      </c>
      <c r="D11472" s="134">
        <v>8.43</v>
      </c>
    </row>
    <row r="11473" spans="1:4" x14ac:dyDescent="0.25">
      <c r="A11473">
        <v>390</v>
      </c>
      <c r="B11473" t="s">
        <v>33456</v>
      </c>
      <c r="C11473" t="s">
        <v>16058</v>
      </c>
      <c r="D11473" s="134">
        <v>9.7200000000000006</v>
      </c>
    </row>
    <row r="11474" spans="1:4" x14ac:dyDescent="0.25">
      <c r="A11474">
        <v>42436</v>
      </c>
      <c r="B11474" t="s">
        <v>33457</v>
      </c>
      <c r="C11474" t="s">
        <v>16058</v>
      </c>
      <c r="D11474" s="135">
        <v>2701.34</v>
      </c>
    </row>
    <row r="11475" spans="1:4" x14ac:dyDescent="0.25">
      <c r="A11475">
        <v>6194</v>
      </c>
      <c r="B11475" t="s">
        <v>33458</v>
      </c>
      <c r="C11475" t="s">
        <v>1416</v>
      </c>
      <c r="D11475" s="134">
        <v>6.2</v>
      </c>
    </row>
    <row r="11476" spans="1:4" x14ac:dyDescent="0.25">
      <c r="A11476">
        <v>10567</v>
      </c>
      <c r="B11476" t="s">
        <v>33459</v>
      </c>
      <c r="C11476" t="s">
        <v>1416</v>
      </c>
      <c r="D11476" s="134">
        <v>9.81</v>
      </c>
    </row>
    <row r="11477" spans="1:4" x14ac:dyDescent="0.25">
      <c r="A11477">
        <v>6212</v>
      </c>
      <c r="B11477" t="s">
        <v>33460</v>
      </c>
      <c r="C11477" t="s">
        <v>1416</v>
      </c>
      <c r="D11477" s="134">
        <v>14.4</v>
      </c>
    </row>
    <row r="11478" spans="1:4" x14ac:dyDescent="0.25">
      <c r="A11478">
        <v>3993</v>
      </c>
      <c r="B11478" t="s">
        <v>33461</v>
      </c>
      <c r="C11478" t="s">
        <v>1415</v>
      </c>
      <c r="D11478" s="134">
        <v>176.29</v>
      </c>
    </row>
    <row r="11479" spans="1:4" x14ac:dyDescent="0.25">
      <c r="A11479">
        <v>3990</v>
      </c>
      <c r="B11479" t="s">
        <v>33462</v>
      </c>
      <c r="C11479" t="s">
        <v>1416</v>
      </c>
      <c r="D11479" s="134">
        <v>33.17</v>
      </c>
    </row>
    <row r="11480" spans="1:4" x14ac:dyDescent="0.25">
      <c r="A11480">
        <v>3992</v>
      </c>
      <c r="B11480" t="s">
        <v>33463</v>
      </c>
      <c r="C11480" t="s">
        <v>1416</v>
      </c>
      <c r="D11480" s="134">
        <v>44.78</v>
      </c>
    </row>
    <row r="11481" spans="1:4" x14ac:dyDescent="0.25">
      <c r="A11481">
        <v>6178</v>
      </c>
      <c r="B11481" t="s">
        <v>33464</v>
      </c>
      <c r="C11481" t="s">
        <v>1415</v>
      </c>
      <c r="D11481" s="134">
        <v>301.13</v>
      </c>
    </row>
    <row r="11482" spans="1:4" x14ac:dyDescent="0.25">
      <c r="A11482">
        <v>6180</v>
      </c>
      <c r="B11482" t="s">
        <v>33465</v>
      </c>
      <c r="C11482" t="s">
        <v>1415</v>
      </c>
      <c r="D11482" s="134">
        <v>325</v>
      </c>
    </row>
    <row r="11483" spans="1:4" x14ac:dyDescent="0.25">
      <c r="A11483">
        <v>6182</v>
      </c>
      <c r="B11483" t="s">
        <v>33466</v>
      </c>
      <c r="C11483" t="s">
        <v>1415</v>
      </c>
      <c r="D11483" s="134">
        <v>403.4</v>
      </c>
    </row>
    <row r="11484" spans="1:4" x14ac:dyDescent="0.25">
      <c r="A11484">
        <v>43614</v>
      </c>
      <c r="B11484" t="s">
        <v>33467</v>
      </c>
      <c r="C11484" t="s">
        <v>1416</v>
      </c>
      <c r="D11484" s="134">
        <v>22.41</v>
      </c>
    </row>
    <row r="11485" spans="1:4" x14ac:dyDescent="0.25">
      <c r="A11485">
        <v>6193</v>
      </c>
      <c r="B11485" t="s">
        <v>33468</v>
      </c>
      <c r="C11485" t="s">
        <v>1416</v>
      </c>
      <c r="D11485" s="134">
        <v>27.27</v>
      </c>
    </row>
    <row r="11486" spans="1:4" x14ac:dyDescent="0.25">
      <c r="A11486">
        <v>6189</v>
      </c>
      <c r="B11486" t="s">
        <v>33469</v>
      </c>
      <c r="C11486" t="s">
        <v>1416</v>
      </c>
      <c r="D11486" s="134">
        <v>39.799999999999997</v>
      </c>
    </row>
    <row r="11487" spans="1:4" x14ac:dyDescent="0.25">
      <c r="A11487">
        <v>6214</v>
      </c>
      <c r="B11487" t="s">
        <v>33470</v>
      </c>
      <c r="C11487" t="s">
        <v>1415</v>
      </c>
      <c r="D11487" s="134">
        <v>188.63</v>
      </c>
    </row>
    <row r="11488" spans="1:4" x14ac:dyDescent="0.25">
      <c r="A11488">
        <v>36153</v>
      </c>
      <c r="B11488" t="s">
        <v>33471</v>
      </c>
      <c r="C11488" t="s">
        <v>16058</v>
      </c>
      <c r="D11488" s="134">
        <v>179.89</v>
      </c>
    </row>
    <row r="11489" spans="1:4" x14ac:dyDescent="0.25">
      <c r="A11489">
        <v>10740</v>
      </c>
      <c r="B11489" t="s">
        <v>33472</v>
      </c>
      <c r="C11489" t="s">
        <v>16058</v>
      </c>
      <c r="D11489" s="135">
        <v>8744.7099999999991</v>
      </c>
    </row>
    <row r="11490" spans="1:4" x14ac:dyDescent="0.25">
      <c r="A11490">
        <v>13914</v>
      </c>
      <c r="B11490" t="s">
        <v>33473</v>
      </c>
      <c r="C11490" t="s">
        <v>16058</v>
      </c>
      <c r="D11490" s="134">
        <v>632.71</v>
      </c>
    </row>
    <row r="11491" spans="1:4" x14ac:dyDescent="0.25">
      <c r="A11491">
        <v>10742</v>
      </c>
      <c r="B11491" t="s">
        <v>33474</v>
      </c>
      <c r="C11491" t="s">
        <v>16058</v>
      </c>
      <c r="D11491" s="134">
        <v>922.82</v>
      </c>
    </row>
    <row r="11492" spans="1:4" x14ac:dyDescent="0.25">
      <c r="A11492">
        <v>38465</v>
      </c>
      <c r="B11492" t="s">
        <v>33475</v>
      </c>
      <c r="C11492" t="s">
        <v>16058</v>
      </c>
      <c r="D11492" s="134">
        <v>25.68</v>
      </c>
    </row>
    <row r="11493" spans="1:4" x14ac:dyDescent="0.25">
      <c r="A11493">
        <v>7543</v>
      </c>
      <c r="B11493" t="s">
        <v>33476</v>
      </c>
      <c r="C11493" t="s">
        <v>16058</v>
      </c>
      <c r="D11493" s="134">
        <v>5.55</v>
      </c>
    </row>
    <row r="11494" spans="1:4" x14ac:dyDescent="0.25">
      <c r="A11494">
        <v>43427</v>
      </c>
      <c r="B11494" t="s">
        <v>33477</v>
      </c>
      <c r="C11494" t="s">
        <v>16058</v>
      </c>
      <c r="D11494" s="135">
        <v>2060.62</v>
      </c>
    </row>
    <row r="11495" spans="1:4" x14ac:dyDescent="0.25">
      <c r="A11495">
        <v>41613</v>
      </c>
      <c r="B11495" t="s">
        <v>33478</v>
      </c>
      <c r="C11495" t="s">
        <v>16058</v>
      </c>
      <c r="D11495" s="134">
        <v>132.46</v>
      </c>
    </row>
    <row r="11496" spans="1:4" x14ac:dyDescent="0.25">
      <c r="A11496">
        <v>41614</v>
      </c>
      <c r="B11496" t="s">
        <v>33479</v>
      </c>
      <c r="C11496" t="s">
        <v>16058</v>
      </c>
      <c r="D11496" s="134">
        <v>168.78</v>
      </c>
    </row>
    <row r="11497" spans="1:4" x14ac:dyDescent="0.25">
      <c r="A11497">
        <v>41615</v>
      </c>
      <c r="B11497" t="s">
        <v>33480</v>
      </c>
      <c r="C11497" t="s">
        <v>16058</v>
      </c>
      <c r="D11497" s="134">
        <v>260.86</v>
      </c>
    </row>
    <row r="11498" spans="1:4" x14ac:dyDescent="0.25">
      <c r="A11498">
        <v>41616</v>
      </c>
      <c r="B11498" t="s">
        <v>33481</v>
      </c>
      <c r="C11498" t="s">
        <v>16058</v>
      </c>
      <c r="D11498" s="134">
        <v>389.76</v>
      </c>
    </row>
    <row r="11499" spans="1:4" x14ac:dyDescent="0.25">
      <c r="A11499">
        <v>41617</v>
      </c>
      <c r="B11499" t="s">
        <v>33482</v>
      </c>
      <c r="C11499" t="s">
        <v>16058</v>
      </c>
      <c r="D11499" s="134">
        <v>775</v>
      </c>
    </row>
    <row r="11500" spans="1:4" x14ac:dyDescent="0.25">
      <c r="A11500">
        <v>41618</v>
      </c>
      <c r="B11500" t="s">
        <v>33483</v>
      </c>
      <c r="C11500" t="s">
        <v>16058</v>
      </c>
      <c r="D11500" s="135">
        <v>1426.73</v>
      </c>
    </row>
    <row r="11501" spans="1:4" x14ac:dyDescent="0.25">
      <c r="A11501">
        <v>43428</v>
      </c>
      <c r="B11501" t="s">
        <v>33484</v>
      </c>
      <c r="C11501" t="s">
        <v>16058</v>
      </c>
      <c r="D11501" s="135">
        <v>2506.08</v>
      </c>
    </row>
    <row r="11502" spans="1:4" x14ac:dyDescent="0.25">
      <c r="A11502">
        <v>41619</v>
      </c>
      <c r="B11502" t="s">
        <v>33485</v>
      </c>
      <c r="C11502" t="s">
        <v>16058</v>
      </c>
      <c r="D11502" s="134">
        <v>162.37</v>
      </c>
    </row>
    <row r="11503" spans="1:4" x14ac:dyDescent="0.25">
      <c r="A11503">
        <v>41620</v>
      </c>
      <c r="B11503" t="s">
        <v>33486</v>
      </c>
      <c r="C11503" t="s">
        <v>16058</v>
      </c>
      <c r="D11503" s="134">
        <v>205.1</v>
      </c>
    </row>
    <row r="11504" spans="1:4" x14ac:dyDescent="0.25">
      <c r="A11504">
        <v>41622</v>
      </c>
      <c r="B11504" t="s">
        <v>33487</v>
      </c>
      <c r="C11504" t="s">
        <v>16058</v>
      </c>
      <c r="D11504" s="134">
        <v>355.72</v>
      </c>
    </row>
    <row r="11505" spans="1:4" x14ac:dyDescent="0.25">
      <c r="A11505">
        <v>41623</v>
      </c>
      <c r="B11505" t="s">
        <v>33488</v>
      </c>
      <c r="C11505" t="s">
        <v>16058</v>
      </c>
      <c r="D11505" s="134">
        <v>546.92999999999995</v>
      </c>
    </row>
    <row r="11506" spans="1:4" x14ac:dyDescent="0.25">
      <c r="A11506">
        <v>41624</v>
      </c>
      <c r="B11506" t="s">
        <v>33489</v>
      </c>
      <c r="C11506" t="s">
        <v>16058</v>
      </c>
      <c r="D11506" s="135">
        <v>1025.5</v>
      </c>
    </row>
    <row r="11507" spans="1:4" x14ac:dyDescent="0.25">
      <c r="A11507">
        <v>41625</v>
      </c>
      <c r="B11507" t="s">
        <v>33490</v>
      </c>
      <c r="C11507" t="s">
        <v>16058</v>
      </c>
      <c r="D11507" s="135">
        <v>1577.78</v>
      </c>
    </row>
    <row r="11508" spans="1:4" x14ac:dyDescent="0.25">
      <c r="A11508">
        <v>39352</v>
      </c>
      <c r="B11508" t="s">
        <v>33491</v>
      </c>
      <c r="C11508" t="s">
        <v>16058</v>
      </c>
      <c r="D11508" s="134">
        <v>3.43</v>
      </c>
    </row>
    <row r="11509" spans="1:4" x14ac:dyDescent="0.25">
      <c r="A11509">
        <v>39346</v>
      </c>
      <c r="B11509" t="s">
        <v>33492</v>
      </c>
      <c r="C11509" t="s">
        <v>16058</v>
      </c>
      <c r="D11509" s="134">
        <v>3.43</v>
      </c>
    </row>
    <row r="11510" spans="1:4" x14ac:dyDescent="0.25">
      <c r="A11510">
        <v>39350</v>
      </c>
      <c r="B11510" t="s">
        <v>33493</v>
      </c>
      <c r="C11510" t="s">
        <v>16058</v>
      </c>
      <c r="D11510" s="134">
        <v>3.69</v>
      </c>
    </row>
    <row r="11511" spans="1:4" x14ac:dyDescent="0.25">
      <c r="A11511">
        <v>39351</v>
      </c>
      <c r="B11511" t="s">
        <v>33494</v>
      </c>
      <c r="C11511" t="s">
        <v>16058</v>
      </c>
      <c r="D11511" s="134">
        <v>4.2699999999999996</v>
      </c>
    </row>
    <row r="11512" spans="1:4" x14ac:dyDescent="0.25">
      <c r="A11512">
        <v>38837</v>
      </c>
      <c r="B11512" t="s">
        <v>33495</v>
      </c>
      <c r="C11512" t="s">
        <v>16058</v>
      </c>
      <c r="D11512" s="134">
        <v>7.53</v>
      </c>
    </row>
    <row r="11513" spans="1:4" x14ac:dyDescent="0.25">
      <c r="A11513">
        <v>38836</v>
      </c>
      <c r="B11513" t="s">
        <v>33496</v>
      </c>
      <c r="C11513" t="s">
        <v>16058</v>
      </c>
      <c r="D11513" s="134">
        <v>5.26</v>
      </c>
    </row>
    <row r="11514" spans="1:4" x14ac:dyDescent="0.25">
      <c r="A11514">
        <v>2666</v>
      </c>
      <c r="B11514" t="s">
        <v>33497</v>
      </c>
      <c r="C11514" t="s">
        <v>16058</v>
      </c>
      <c r="D11514" s="134">
        <v>7.26</v>
      </c>
    </row>
    <row r="11515" spans="1:4" x14ac:dyDescent="0.25">
      <c r="A11515">
        <v>2668</v>
      </c>
      <c r="B11515" t="s">
        <v>33498</v>
      </c>
      <c r="C11515" t="s">
        <v>16058</v>
      </c>
      <c r="D11515" s="134">
        <v>8.3000000000000007</v>
      </c>
    </row>
    <row r="11516" spans="1:4" x14ac:dyDescent="0.25">
      <c r="A11516">
        <v>2664</v>
      </c>
      <c r="B11516" t="s">
        <v>33499</v>
      </c>
      <c r="C11516" t="s">
        <v>16058</v>
      </c>
      <c r="D11516" s="134">
        <v>12.24</v>
      </c>
    </row>
    <row r="11517" spans="1:4" x14ac:dyDescent="0.25">
      <c r="A11517">
        <v>2662</v>
      </c>
      <c r="B11517" t="s">
        <v>33500</v>
      </c>
      <c r="C11517" t="s">
        <v>16058</v>
      </c>
      <c r="D11517" s="134">
        <v>15.01</v>
      </c>
    </row>
    <row r="11518" spans="1:4" x14ac:dyDescent="0.25">
      <c r="A11518">
        <v>20964</v>
      </c>
      <c r="B11518" t="s">
        <v>33501</v>
      </c>
      <c r="C11518" t="s">
        <v>16058</v>
      </c>
      <c r="D11518" s="134">
        <v>70.28</v>
      </c>
    </row>
    <row r="11519" spans="1:4" x14ac:dyDescent="0.25">
      <c r="A11519">
        <v>10905</v>
      </c>
      <c r="B11519" t="s">
        <v>33502</v>
      </c>
      <c r="C11519" t="s">
        <v>16058</v>
      </c>
      <c r="D11519" s="134">
        <v>94.28</v>
      </c>
    </row>
    <row r="11520" spans="1:4" x14ac:dyDescent="0.25">
      <c r="A11520">
        <v>11289</v>
      </c>
      <c r="B11520" t="s">
        <v>33503</v>
      </c>
      <c r="C11520" t="s">
        <v>16058</v>
      </c>
      <c r="D11520" s="134">
        <v>68.5</v>
      </c>
    </row>
    <row r="11521" spans="1:4" x14ac:dyDescent="0.25">
      <c r="A11521">
        <v>11241</v>
      </c>
      <c r="B11521" t="s">
        <v>33504</v>
      </c>
      <c r="C11521" t="s">
        <v>16058</v>
      </c>
      <c r="D11521" s="134">
        <v>171.25</v>
      </c>
    </row>
    <row r="11522" spans="1:4" x14ac:dyDescent="0.25">
      <c r="A11522">
        <v>11301</v>
      </c>
      <c r="B11522" t="s">
        <v>33505</v>
      </c>
      <c r="C11522" t="s">
        <v>16058</v>
      </c>
      <c r="D11522" s="134">
        <v>434.25</v>
      </c>
    </row>
    <row r="11523" spans="1:4" x14ac:dyDescent="0.25">
      <c r="A11523">
        <v>21090</v>
      </c>
      <c r="B11523" t="s">
        <v>33506</v>
      </c>
      <c r="C11523" t="s">
        <v>16058</v>
      </c>
      <c r="D11523" s="134">
        <v>532.11</v>
      </c>
    </row>
    <row r="11524" spans="1:4" x14ac:dyDescent="0.25">
      <c r="A11524">
        <v>11315</v>
      </c>
      <c r="B11524" t="s">
        <v>33507</v>
      </c>
      <c r="C11524" t="s">
        <v>16058</v>
      </c>
      <c r="D11524" s="134">
        <v>103.97</v>
      </c>
    </row>
    <row r="11525" spans="1:4" x14ac:dyDescent="0.25">
      <c r="A11525">
        <v>21071</v>
      </c>
      <c r="B11525" t="s">
        <v>33508</v>
      </c>
      <c r="C11525" t="s">
        <v>16058</v>
      </c>
      <c r="D11525" s="134">
        <v>159.02000000000001</v>
      </c>
    </row>
    <row r="11526" spans="1:4" x14ac:dyDescent="0.25">
      <c r="A11526">
        <v>14112</v>
      </c>
      <c r="B11526" t="s">
        <v>33509</v>
      </c>
      <c r="C11526" t="s">
        <v>16058</v>
      </c>
      <c r="D11526" s="134">
        <v>222.02</v>
      </c>
    </row>
    <row r="11527" spans="1:4" x14ac:dyDescent="0.25">
      <c r="A11527">
        <v>11316</v>
      </c>
      <c r="B11527" t="s">
        <v>33510</v>
      </c>
      <c r="C11527" t="s">
        <v>16058</v>
      </c>
      <c r="D11527" s="134">
        <v>342.51</v>
      </c>
    </row>
    <row r="11528" spans="1:4" x14ac:dyDescent="0.25">
      <c r="A11528">
        <v>6243</v>
      </c>
      <c r="B11528" t="s">
        <v>33511</v>
      </c>
      <c r="C11528" t="s">
        <v>16058</v>
      </c>
      <c r="D11528" s="134">
        <v>394.5</v>
      </c>
    </row>
    <row r="11529" spans="1:4" x14ac:dyDescent="0.25">
      <c r="A11529">
        <v>6240</v>
      </c>
      <c r="B11529" t="s">
        <v>33512</v>
      </c>
      <c r="C11529" t="s">
        <v>16058</v>
      </c>
      <c r="D11529" s="134">
        <v>522.33000000000004</v>
      </c>
    </row>
    <row r="11530" spans="1:4" x14ac:dyDescent="0.25">
      <c r="A11530">
        <v>11296</v>
      </c>
      <c r="B11530" t="s">
        <v>33513</v>
      </c>
      <c r="C11530" t="s">
        <v>16058</v>
      </c>
      <c r="D11530" s="135">
        <v>1664.23</v>
      </c>
    </row>
    <row r="11531" spans="1:4" x14ac:dyDescent="0.25">
      <c r="A11531">
        <v>11299</v>
      </c>
      <c r="B11531" t="s">
        <v>33514</v>
      </c>
      <c r="C11531" t="s">
        <v>16058</v>
      </c>
      <c r="D11531" s="134">
        <v>563.29999999999995</v>
      </c>
    </row>
    <row r="11532" spans="1:4" x14ac:dyDescent="0.25">
      <c r="A11532">
        <v>11688</v>
      </c>
      <c r="B11532" t="s">
        <v>33515</v>
      </c>
      <c r="C11532" t="s">
        <v>16058</v>
      </c>
      <c r="D11532" s="134">
        <v>480.79</v>
      </c>
    </row>
    <row r="11533" spans="1:4" x14ac:dyDescent="0.25">
      <c r="A11533">
        <v>37736</v>
      </c>
      <c r="B11533" t="s">
        <v>33516</v>
      </c>
      <c r="C11533" t="s">
        <v>16058</v>
      </c>
      <c r="D11533" s="135">
        <v>82950</v>
      </c>
    </row>
    <row r="11534" spans="1:4" x14ac:dyDescent="0.25">
      <c r="A11534">
        <v>37739</v>
      </c>
      <c r="B11534" t="s">
        <v>33517</v>
      </c>
      <c r="C11534" t="s">
        <v>16058</v>
      </c>
      <c r="D11534" s="135">
        <v>102092.3</v>
      </c>
    </row>
    <row r="11535" spans="1:4" x14ac:dyDescent="0.25">
      <c r="A11535">
        <v>37740</v>
      </c>
      <c r="B11535" t="s">
        <v>33518</v>
      </c>
      <c r="C11535" t="s">
        <v>16058</v>
      </c>
      <c r="D11535" s="135">
        <v>58259.19</v>
      </c>
    </row>
    <row r="11536" spans="1:4" x14ac:dyDescent="0.25">
      <c r="A11536">
        <v>37738</v>
      </c>
      <c r="B11536" t="s">
        <v>33519</v>
      </c>
      <c r="C11536" t="s">
        <v>16058</v>
      </c>
      <c r="D11536" s="135">
        <v>69217.47</v>
      </c>
    </row>
    <row r="11537" spans="1:4" x14ac:dyDescent="0.25">
      <c r="A11537">
        <v>37737</v>
      </c>
      <c r="B11537" t="s">
        <v>33520</v>
      </c>
      <c r="C11537" t="s">
        <v>16058</v>
      </c>
      <c r="D11537" s="135">
        <v>55068.81</v>
      </c>
    </row>
    <row r="11538" spans="1:4" x14ac:dyDescent="0.25">
      <c r="A11538">
        <v>25014</v>
      </c>
      <c r="B11538" t="s">
        <v>33521</v>
      </c>
      <c r="C11538" t="s">
        <v>16058</v>
      </c>
      <c r="D11538" s="135">
        <v>115339.33</v>
      </c>
    </row>
    <row r="11539" spans="1:4" x14ac:dyDescent="0.25">
      <c r="A11539">
        <v>25013</v>
      </c>
      <c r="B11539" t="s">
        <v>33522</v>
      </c>
      <c r="C11539" t="s">
        <v>16058</v>
      </c>
      <c r="D11539" s="135">
        <v>120887.83</v>
      </c>
    </row>
    <row r="11540" spans="1:4" x14ac:dyDescent="0.25">
      <c r="A11540">
        <v>14405</v>
      </c>
      <c r="B11540" t="s">
        <v>33523</v>
      </c>
      <c r="C11540" t="s">
        <v>16058</v>
      </c>
      <c r="D11540" s="135">
        <v>141902.75</v>
      </c>
    </row>
    <row r="11541" spans="1:4" x14ac:dyDescent="0.25">
      <c r="A11541">
        <v>20271</v>
      </c>
      <c r="B11541" t="s">
        <v>33524</v>
      </c>
      <c r="C11541" t="s">
        <v>16058</v>
      </c>
      <c r="D11541" s="134">
        <v>520.36</v>
      </c>
    </row>
    <row r="11542" spans="1:4" x14ac:dyDescent="0.25">
      <c r="A11542">
        <v>10423</v>
      </c>
      <c r="B11542" t="s">
        <v>33525</v>
      </c>
      <c r="C11542" t="s">
        <v>16058</v>
      </c>
      <c r="D11542" s="134">
        <v>382.07</v>
      </c>
    </row>
    <row r="11543" spans="1:4" x14ac:dyDescent="0.25">
      <c r="A11543">
        <v>36790</v>
      </c>
      <c r="B11543" t="s">
        <v>33526</v>
      </c>
      <c r="C11543" t="s">
        <v>16058</v>
      </c>
      <c r="D11543" s="134">
        <v>241.57</v>
      </c>
    </row>
    <row r="11544" spans="1:4" x14ac:dyDescent="0.25">
      <c r="A11544">
        <v>37589</v>
      </c>
      <c r="B11544" t="s">
        <v>33527</v>
      </c>
      <c r="C11544" t="s">
        <v>16058</v>
      </c>
      <c r="D11544" s="134">
        <v>295.99</v>
      </c>
    </row>
    <row r="11545" spans="1:4" x14ac:dyDescent="0.25">
      <c r="A11545">
        <v>11690</v>
      </c>
      <c r="B11545" t="s">
        <v>33528</v>
      </c>
      <c r="C11545" t="s">
        <v>16058</v>
      </c>
      <c r="D11545" s="134">
        <v>157.24</v>
      </c>
    </row>
    <row r="11546" spans="1:4" x14ac:dyDescent="0.25">
      <c r="A11546">
        <v>20234</v>
      </c>
      <c r="B11546" t="s">
        <v>33529</v>
      </c>
      <c r="C11546" t="s">
        <v>16058</v>
      </c>
      <c r="D11546" s="134">
        <v>198.99</v>
      </c>
    </row>
    <row r="11547" spans="1:4" x14ac:dyDescent="0.25">
      <c r="A11547">
        <v>4763</v>
      </c>
      <c r="B11547" t="s">
        <v>33530</v>
      </c>
      <c r="C11547" t="s">
        <v>1413</v>
      </c>
      <c r="D11547" s="134">
        <v>20.59</v>
      </c>
    </row>
    <row r="11548" spans="1:4" x14ac:dyDescent="0.25">
      <c r="A11548">
        <v>41070</v>
      </c>
      <c r="B11548" t="s">
        <v>33531</v>
      </c>
      <c r="C11548" t="s">
        <v>3486</v>
      </c>
      <c r="D11548" s="135">
        <v>3639.7</v>
      </c>
    </row>
    <row r="11549" spans="1:4" x14ac:dyDescent="0.25">
      <c r="A11549">
        <v>44480</v>
      </c>
      <c r="B11549" t="s">
        <v>33532</v>
      </c>
      <c r="C11549" t="s">
        <v>1414</v>
      </c>
      <c r="D11549" s="134">
        <v>17.97</v>
      </c>
    </row>
    <row r="11550" spans="1:4" x14ac:dyDescent="0.25">
      <c r="A11550">
        <v>11457</v>
      </c>
      <c r="B11550" t="s">
        <v>33533</v>
      </c>
      <c r="C11550" t="s">
        <v>16058</v>
      </c>
      <c r="D11550" s="134">
        <v>47.85</v>
      </c>
    </row>
    <row r="11551" spans="1:4" x14ac:dyDescent="0.25">
      <c r="A11551">
        <v>44073</v>
      </c>
      <c r="B11551" t="s">
        <v>33534</v>
      </c>
      <c r="C11551" t="s">
        <v>1416</v>
      </c>
      <c r="D11551" s="134">
        <v>0.95</v>
      </c>
    </row>
    <row r="11552" spans="1:4" x14ac:dyDescent="0.25">
      <c r="A11552">
        <v>44253</v>
      </c>
      <c r="B11552" t="s">
        <v>33535</v>
      </c>
      <c r="C11552" t="s">
        <v>16058</v>
      </c>
      <c r="D11552" s="134">
        <v>251.32</v>
      </c>
    </row>
    <row r="11553" spans="1:4" x14ac:dyDescent="0.25">
      <c r="A11553">
        <v>21121</v>
      </c>
      <c r="B11553" t="s">
        <v>33536</v>
      </c>
      <c r="C11553" t="s">
        <v>16058</v>
      </c>
      <c r="D11553" s="134">
        <v>3.6</v>
      </c>
    </row>
    <row r="11554" spans="1:4" x14ac:dyDescent="0.25">
      <c r="A11554">
        <v>38010</v>
      </c>
      <c r="B11554" t="s">
        <v>33537</v>
      </c>
      <c r="C11554" t="s">
        <v>16058</v>
      </c>
      <c r="D11554" s="134">
        <v>4.49</v>
      </c>
    </row>
    <row r="11555" spans="1:4" x14ac:dyDescent="0.25">
      <c r="A11555">
        <v>38011</v>
      </c>
      <c r="B11555" t="s">
        <v>33538</v>
      </c>
      <c r="C11555" t="s">
        <v>16058</v>
      </c>
      <c r="D11555" s="134">
        <v>8.99</v>
      </c>
    </row>
    <row r="11556" spans="1:4" x14ac:dyDescent="0.25">
      <c r="A11556">
        <v>38012</v>
      </c>
      <c r="B11556" t="s">
        <v>33539</v>
      </c>
      <c r="C11556" t="s">
        <v>16058</v>
      </c>
      <c r="D11556" s="134">
        <v>34.299999999999997</v>
      </c>
    </row>
    <row r="11557" spans="1:4" x14ac:dyDescent="0.25">
      <c r="A11557">
        <v>38013</v>
      </c>
      <c r="B11557" t="s">
        <v>33540</v>
      </c>
      <c r="C11557" t="s">
        <v>16058</v>
      </c>
      <c r="D11557" s="134">
        <v>44.07</v>
      </c>
    </row>
    <row r="11558" spans="1:4" x14ac:dyDescent="0.25">
      <c r="A11558">
        <v>38014</v>
      </c>
      <c r="B11558" t="s">
        <v>33541</v>
      </c>
      <c r="C11558" t="s">
        <v>16058</v>
      </c>
      <c r="D11558" s="134">
        <v>73.599999999999994</v>
      </c>
    </row>
    <row r="11559" spans="1:4" x14ac:dyDescent="0.25">
      <c r="A11559">
        <v>38015</v>
      </c>
      <c r="B11559" t="s">
        <v>33542</v>
      </c>
      <c r="C11559" t="s">
        <v>16058</v>
      </c>
      <c r="D11559" s="134">
        <v>173.03</v>
      </c>
    </row>
    <row r="11560" spans="1:4" x14ac:dyDescent="0.25">
      <c r="A11560">
        <v>38016</v>
      </c>
      <c r="B11560" t="s">
        <v>33543</v>
      </c>
      <c r="C11560" t="s">
        <v>16058</v>
      </c>
      <c r="D11560" s="134">
        <v>201.21</v>
      </c>
    </row>
    <row r="11561" spans="1:4" x14ac:dyDescent="0.25">
      <c r="A11561">
        <v>12741</v>
      </c>
      <c r="B11561" t="s">
        <v>33544</v>
      </c>
      <c r="C11561" t="s">
        <v>16058</v>
      </c>
      <c r="D11561" s="135">
        <v>1315.65</v>
      </c>
    </row>
    <row r="11562" spans="1:4" x14ac:dyDescent="0.25">
      <c r="A11562">
        <v>12733</v>
      </c>
      <c r="B11562" t="s">
        <v>33545</v>
      </c>
      <c r="C11562" t="s">
        <v>16058</v>
      </c>
      <c r="D11562" s="134">
        <v>6.62</v>
      </c>
    </row>
    <row r="11563" spans="1:4" x14ac:dyDescent="0.25">
      <c r="A11563">
        <v>12734</v>
      </c>
      <c r="B11563" t="s">
        <v>33546</v>
      </c>
      <c r="C11563" t="s">
        <v>16058</v>
      </c>
      <c r="D11563" s="134">
        <v>14.11</v>
      </c>
    </row>
    <row r="11564" spans="1:4" x14ac:dyDescent="0.25">
      <c r="A11564">
        <v>12735</v>
      </c>
      <c r="B11564" t="s">
        <v>33547</v>
      </c>
      <c r="C11564" t="s">
        <v>16058</v>
      </c>
      <c r="D11564" s="134">
        <v>23.21</v>
      </c>
    </row>
    <row r="11565" spans="1:4" x14ac:dyDescent="0.25">
      <c r="A11565">
        <v>12736</v>
      </c>
      <c r="B11565" t="s">
        <v>33548</v>
      </c>
      <c r="C11565" t="s">
        <v>16058</v>
      </c>
      <c r="D11565" s="134">
        <v>53.06</v>
      </c>
    </row>
    <row r="11566" spans="1:4" x14ac:dyDescent="0.25">
      <c r="A11566">
        <v>12737</v>
      </c>
      <c r="B11566" t="s">
        <v>33549</v>
      </c>
      <c r="C11566" t="s">
        <v>16058</v>
      </c>
      <c r="D11566" s="134">
        <v>68.36</v>
      </c>
    </row>
    <row r="11567" spans="1:4" x14ac:dyDescent="0.25">
      <c r="A11567">
        <v>12738</v>
      </c>
      <c r="B11567" t="s">
        <v>33550</v>
      </c>
      <c r="C11567" t="s">
        <v>16058</v>
      </c>
      <c r="D11567" s="134">
        <v>135.11000000000001</v>
      </c>
    </row>
    <row r="11568" spans="1:4" x14ac:dyDescent="0.25">
      <c r="A11568">
        <v>12739</v>
      </c>
      <c r="B11568" t="s">
        <v>33551</v>
      </c>
      <c r="C11568" t="s">
        <v>16058</v>
      </c>
      <c r="D11568" s="134">
        <v>384.6</v>
      </c>
    </row>
    <row r="11569" spans="1:4" x14ac:dyDescent="0.25">
      <c r="A11569">
        <v>12740</v>
      </c>
      <c r="B11569" t="s">
        <v>33552</v>
      </c>
      <c r="C11569" t="s">
        <v>16058</v>
      </c>
      <c r="D11569" s="134">
        <v>601.73</v>
      </c>
    </row>
    <row r="11570" spans="1:4" x14ac:dyDescent="0.25">
      <c r="A11570">
        <v>6297</v>
      </c>
      <c r="B11570" t="s">
        <v>33553</v>
      </c>
      <c r="C11570" t="s">
        <v>16058</v>
      </c>
      <c r="D11570" s="134">
        <v>41.86</v>
      </c>
    </row>
    <row r="11571" spans="1:4" x14ac:dyDescent="0.25">
      <c r="A11571">
        <v>6296</v>
      </c>
      <c r="B11571" t="s">
        <v>33554</v>
      </c>
      <c r="C11571" t="s">
        <v>16058</v>
      </c>
      <c r="D11571" s="134">
        <v>33.04</v>
      </c>
    </row>
    <row r="11572" spans="1:4" x14ac:dyDescent="0.25">
      <c r="A11572">
        <v>6294</v>
      </c>
      <c r="B11572" t="s">
        <v>33555</v>
      </c>
      <c r="C11572" t="s">
        <v>16058</v>
      </c>
      <c r="D11572" s="134">
        <v>9.42</v>
      </c>
    </row>
    <row r="11573" spans="1:4" x14ac:dyDescent="0.25">
      <c r="A11573">
        <v>6323</v>
      </c>
      <c r="B11573" t="s">
        <v>33556</v>
      </c>
      <c r="C11573" t="s">
        <v>16058</v>
      </c>
      <c r="D11573" s="134">
        <v>21.59</v>
      </c>
    </row>
    <row r="11574" spans="1:4" x14ac:dyDescent="0.25">
      <c r="A11574">
        <v>6299</v>
      </c>
      <c r="B11574" t="s">
        <v>33557</v>
      </c>
      <c r="C11574" t="s">
        <v>16058</v>
      </c>
      <c r="D11574" s="134">
        <v>125.89</v>
      </c>
    </row>
    <row r="11575" spans="1:4" x14ac:dyDescent="0.25">
      <c r="A11575">
        <v>6298</v>
      </c>
      <c r="B11575" t="s">
        <v>33558</v>
      </c>
      <c r="C11575" t="s">
        <v>16058</v>
      </c>
      <c r="D11575" s="134">
        <v>66.3</v>
      </c>
    </row>
    <row r="11576" spans="1:4" x14ac:dyDescent="0.25">
      <c r="A11576">
        <v>6295</v>
      </c>
      <c r="B11576" t="s">
        <v>33559</v>
      </c>
      <c r="C11576" t="s">
        <v>16058</v>
      </c>
      <c r="D11576" s="134">
        <v>13.41</v>
      </c>
    </row>
    <row r="11577" spans="1:4" x14ac:dyDescent="0.25">
      <c r="A11577">
        <v>6322</v>
      </c>
      <c r="B11577" t="s">
        <v>33560</v>
      </c>
      <c r="C11577" t="s">
        <v>16058</v>
      </c>
      <c r="D11577" s="134">
        <v>168.61</v>
      </c>
    </row>
    <row r="11578" spans="1:4" x14ac:dyDescent="0.25">
      <c r="A11578">
        <v>6300</v>
      </c>
      <c r="B11578" t="s">
        <v>33561</v>
      </c>
      <c r="C11578" t="s">
        <v>16058</v>
      </c>
      <c r="D11578" s="134">
        <v>310.86</v>
      </c>
    </row>
    <row r="11579" spans="1:4" x14ac:dyDescent="0.25">
      <c r="A11579">
        <v>6321</v>
      </c>
      <c r="B11579" t="s">
        <v>33562</v>
      </c>
      <c r="C11579" t="s">
        <v>16058</v>
      </c>
      <c r="D11579" s="134">
        <v>444.04</v>
      </c>
    </row>
    <row r="11580" spans="1:4" x14ac:dyDescent="0.25">
      <c r="A11580">
        <v>6301</v>
      </c>
      <c r="B11580" t="s">
        <v>33563</v>
      </c>
      <c r="C11580" t="s">
        <v>16058</v>
      </c>
      <c r="D11580" s="135">
        <v>1040.78</v>
      </c>
    </row>
    <row r="11581" spans="1:4" x14ac:dyDescent="0.25">
      <c r="A11581">
        <v>7105</v>
      </c>
      <c r="B11581" t="s">
        <v>33564</v>
      </c>
      <c r="C11581" t="s">
        <v>16058</v>
      </c>
      <c r="D11581" s="134">
        <v>42.93</v>
      </c>
    </row>
    <row r="11582" spans="1:4" x14ac:dyDescent="0.25">
      <c r="A11582">
        <v>20183</v>
      </c>
      <c r="B11582" t="s">
        <v>33565</v>
      </c>
      <c r="C11582" t="s">
        <v>16058</v>
      </c>
      <c r="D11582" s="134">
        <v>52.89</v>
      </c>
    </row>
    <row r="11583" spans="1:4" x14ac:dyDescent="0.25">
      <c r="A11583">
        <v>38448</v>
      </c>
      <c r="B11583" t="s">
        <v>33566</v>
      </c>
      <c r="C11583" t="s">
        <v>16058</v>
      </c>
      <c r="D11583" s="134">
        <v>240</v>
      </c>
    </row>
    <row r="11584" spans="1:4" x14ac:dyDescent="0.25">
      <c r="A11584">
        <v>20182</v>
      </c>
      <c r="B11584" t="s">
        <v>33567</v>
      </c>
      <c r="C11584" t="s">
        <v>16058</v>
      </c>
      <c r="D11584" s="134">
        <v>30.75</v>
      </c>
    </row>
    <row r="11585" spans="1:4" x14ac:dyDescent="0.25">
      <c r="A11585">
        <v>7119</v>
      </c>
      <c r="B11585" t="s">
        <v>33568</v>
      </c>
      <c r="C11585" t="s">
        <v>16058</v>
      </c>
      <c r="D11585" s="134">
        <v>11.54</v>
      </c>
    </row>
    <row r="11586" spans="1:4" x14ac:dyDescent="0.25">
      <c r="A11586">
        <v>7126</v>
      </c>
      <c r="B11586" t="s">
        <v>33569</v>
      </c>
      <c r="C11586" t="s">
        <v>16058</v>
      </c>
      <c r="D11586" s="134">
        <v>23.55</v>
      </c>
    </row>
    <row r="11587" spans="1:4" x14ac:dyDescent="0.25">
      <c r="A11587">
        <v>7120</v>
      </c>
      <c r="B11587" t="s">
        <v>33570</v>
      </c>
      <c r="C11587" t="s">
        <v>16058</v>
      </c>
      <c r="D11587" s="134">
        <v>8.85</v>
      </c>
    </row>
    <row r="11588" spans="1:4" x14ac:dyDescent="0.25">
      <c r="A11588">
        <v>6319</v>
      </c>
      <c r="B11588" t="s">
        <v>33571</v>
      </c>
      <c r="C11588" t="s">
        <v>16058</v>
      </c>
      <c r="D11588" s="134">
        <v>49.17</v>
      </c>
    </row>
    <row r="11589" spans="1:4" x14ac:dyDescent="0.25">
      <c r="A11589">
        <v>6304</v>
      </c>
      <c r="B11589" t="s">
        <v>33572</v>
      </c>
      <c r="C11589" t="s">
        <v>16058</v>
      </c>
      <c r="D11589" s="134">
        <v>49.17</v>
      </c>
    </row>
    <row r="11590" spans="1:4" x14ac:dyDescent="0.25">
      <c r="A11590">
        <v>21116</v>
      </c>
      <c r="B11590" t="s">
        <v>33573</v>
      </c>
      <c r="C11590" t="s">
        <v>16058</v>
      </c>
      <c r="D11590" s="134">
        <v>37.24</v>
      </c>
    </row>
    <row r="11591" spans="1:4" x14ac:dyDescent="0.25">
      <c r="A11591">
        <v>6320</v>
      </c>
      <c r="B11591" t="s">
        <v>33574</v>
      </c>
      <c r="C11591" t="s">
        <v>16058</v>
      </c>
      <c r="D11591" s="134">
        <v>25.32</v>
      </c>
    </row>
    <row r="11592" spans="1:4" x14ac:dyDescent="0.25">
      <c r="A11592">
        <v>6303</v>
      </c>
      <c r="B11592" t="s">
        <v>33575</v>
      </c>
      <c r="C11592" t="s">
        <v>16058</v>
      </c>
      <c r="D11592" s="134">
        <v>25.32</v>
      </c>
    </row>
    <row r="11593" spans="1:4" x14ac:dyDescent="0.25">
      <c r="A11593">
        <v>6308</v>
      </c>
      <c r="B11593" t="s">
        <v>33576</v>
      </c>
      <c r="C11593" t="s">
        <v>16058</v>
      </c>
      <c r="D11593" s="134">
        <v>136.07</v>
      </c>
    </row>
    <row r="11594" spans="1:4" x14ac:dyDescent="0.25">
      <c r="A11594">
        <v>6317</v>
      </c>
      <c r="B11594" t="s">
        <v>33577</v>
      </c>
      <c r="C11594" t="s">
        <v>16058</v>
      </c>
      <c r="D11594" s="134">
        <v>136.07</v>
      </c>
    </row>
    <row r="11595" spans="1:4" x14ac:dyDescent="0.25">
      <c r="A11595">
        <v>6307</v>
      </c>
      <c r="B11595" t="s">
        <v>33578</v>
      </c>
      <c r="C11595" t="s">
        <v>16058</v>
      </c>
      <c r="D11595" s="134">
        <v>136.07</v>
      </c>
    </row>
    <row r="11596" spans="1:4" x14ac:dyDescent="0.25">
      <c r="A11596">
        <v>6309</v>
      </c>
      <c r="B11596" t="s">
        <v>33579</v>
      </c>
      <c r="C11596" t="s">
        <v>16058</v>
      </c>
      <c r="D11596" s="134">
        <v>140.02000000000001</v>
      </c>
    </row>
    <row r="11597" spans="1:4" x14ac:dyDescent="0.25">
      <c r="A11597">
        <v>6318</v>
      </c>
      <c r="B11597" t="s">
        <v>33580</v>
      </c>
      <c r="C11597" t="s">
        <v>16058</v>
      </c>
      <c r="D11597" s="134">
        <v>73.400000000000006</v>
      </c>
    </row>
    <row r="11598" spans="1:4" x14ac:dyDescent="0.25">
      <c r="A11598">
        <v>6306</v>
      </c>
      <c r="B11598" t="s">
        <v>33581</v>
      </c>
      <c r="C11598" t="s">
        <v>16058</v>
      </c>
      <c r="D11598" s="134">
        <v>73.400000000000006</v>
      </c>
    </row>
    <row r="11599" spans="1:4" x14ac:dyDescent="0.25">
      <c r="A11599">
        <v>6305</v>
      </c>
      <c r="B11599" t="s">
        <v>33582</v>
      </c>
      <c r="C11599" t="s">
        <v>16058</v>
      </c>
      <c r="D11599" s="134">
        <v>73.400000000000006</v>
      </c>
    </row>
    <row r="11600" spans="1:4" x14ac:dyDescent="0.25">
      <c r="A11600">
        <v>6302</v>
      </c>
      <c r="B11600" t="s">
        <v>33583</v>
      </c>
      <c r="C11600" t="s">
        <v>16058</v>
      </c>
      <c r="D11600" s="134">
        <v>15.57</v>
      </c>
    </row>
    <row r="11601" spans="1:4" x14ac:dyDescent="0.25">
      <c r="A11601">
        <v>6312</v>
      </c>
      <c r="B11601" t="s">
        <v>33584</v>
      </c>
      <c r="C11601" t="s">
        <v>16058</v>
      </c>
      <c r="D11601" s="134">
        <v>195.72</v>
      </c>
    </row>
    <row r="11602" spans="1:4" x14ac:dyDescent="0.25">
      <c r="A11602">
        <v>6311</v>
      </c>
      <c r="B11602" t="s">
        <v>33585</v>
      </c>
      <c r="C11602" t="s">
        <v>16058</v>
      </c>
      <c r="D11602" s="134">
        <v>195.72</v>
      </c>
    </row>
    <row r="11603" spans="1:4" x14ac:dyDescent="0.25">
      <c r="A11603">
        <v>6310</v>
      </c>
      <c r="B11603" t="s">
        <v>33586</v>
      </c>
      <c r="C11603" t="s">
        <v>16058</v>
      </c>
      <c r="D11603" s="134">
        <v>195.72</v>
      </c>
    </row>
    <row r="11604" spans="1:4" x14ac:dyDescent="0.25">
      <c r="A11604">
        <v>6314</v>
      </c>
      <c r="B11604" t="s">
        <v>33587</v>
      </c>
      <c r="C11604" t="s">
        <v>16058</v>
      </c>
      <c r="D11604" s="134">
        <v>195.72</v>
      </c>
    </row>
    <row r="11605" spans="1:4" x14ac:dyDescent="0.25">
      <c r="A11605">
        <v>6313</v>
      </c>
      <c r="B11605" t="s">
        <v>33588</v>
      </c>
      <c r="C11605" t="s">
        <v>16058</v>
      </c>
      <c r="D11605" s="134">
        <v>195.72</v>
      </c>
    </row>
    <row r="11606" spans="1:4" x14ac:dyDescent="0.25">
      <c r="A11606">
        <v>6315</v>
      </c>
      <c r="B11606" t="s">
        <v>33589</v>
      </c>
      <c r="C11606" t="s">
        <v>16058</v>
      </c>
      <c r="D11606" s="134">
        <v>370.59</v>
      </c>
    </row>
    <row r="11607" spans="1:4" x14ac:dyDescent="0.25">
      <c r="A11607">
        <v>6316</v>
      </c>
      <c r="B11607" t="s">
        <v>33590</v>
      </c>
      <c r="C11607" t="s">
        <v>16058</v>
      </c>
      <c r="D11607" s="134">
        <v>370.59</v>
      </c>
    </row>
    <row r="11608" spans="1:4" x14ac:dyDescent="0.25">
      <c r="A11608">
        <v>39324</v>
      </c>
      <c r="B11608" t="s">
        <v>33591</v>
      </c>
      <c r="C11608" t="s">
        <v>16058</v>
      </c>
      <c r="D11608" s="134">
        <v>4.6900000000000004</v>
      </c>
    </row>
    <row r="11609" spans="1:4" x14ac:dyDescent="0.25">
      <c r="A11609">
        <v>39325</v>
      </c>
      <c r="B11609" t="s">
        <v>33592</v>
      </c>
      <c r="C11609" t="s">
        <v>16058</v>
      </c>
      <c r="D11609" s="134">
        <v>7.07</v>
      </c>
    </row>
    <row r="11610" spans="1:4" x14ac:dyDescent="0.25">
      <c r="A11610">
        <v>39326</v>
      </c>
      <c r="B11610" t="s">
        <v>33593</v>
      </c>
      <c r="C11610" t="s">
        <v>16058</v>
      </c>
      <c r="D11610" s="134">
        <v>25.37</v>
      </c>
    </row>
    <row r="11611" spans="1:4" x14ac:dyDescent="0.25">
      <c r="A11611">
        <v>39327</v>
      </c>
      <c r="B11611" t="s">
        <v>33594</v>
      </c>
      <c r="C11611" t="s">
        <v>16058</v>
      </c>
      <c r="D11611" s="134">
        <v>38.28</v>
      </c>
    </row>
    <row r="11612" spans="1:4" x14ac:dyDescent="0.25">
      <c r="A11612">
        <v>11378</v>
      </c>
      <c r="B11612" t="s">
        <v>33595</v>
      </c>
      <c r="C11612" t="s">
        <v>16058</v>
      </c>
      <c r="D11612" s="134">
        <v>77.37</v>
      </c>
    </row>
    <row r="11613" spans="1:4" x14ac:dyDescent="0.25">
      <c r="A11613">
        <v>11379</v>
      </c>
      <c r="B11613" t="s">
        <v>33596</v>
      </c>
      <c r="C11613" t="s">
        <v>16058</v>
      </c>
      <c r="D11613" s="134">
        <v>65.38</v>
      </c>
    </row>
    <row r="11614" spans="1:4" x14ac:dyDescent="0.25">
      <c r="A11614">
        <v>11493</v>
      </c>
      <c r="B11614" t="s">
        <v>33597</v>
      </c>
      <c r="C11614" t="s">
        <v>16058</v>
      </c>
      <c r="D11614" s="134">
        <v>37.71</v>
      </c>
    </row>
    <row r="11615" spans="1:4" x14ac:dyDescent="0.25">
      <c r="A11615">
        <v>7106</v>
      </c>
      <c r="B11615" t="s">
        <v>33598</v>
      </c>
      <c r="C11615" t="s">
        <v>16058</v>
      </c>
      <c r="D11615" s="134">
        <v>145.71</v>
      </c>
    </row>
    <row r="11616" spans="1:4" x14ac:dyDescent="0.25">
      <c r="A11616">
        <v>7104</v>
      </c>
      <c r="B11616" t="s">
        <v>33599</v>
      </c>
      <c r="C11616" t="s">
        <v>16058</v>
      </c>
      <c r="D11616" s="134">
        <v>3.93</v>
      </c>
    </row>
    <row r="11617" spans="1:4" x14ac:dyDescent="0.25">
      <c r="A11617">
        <v>7136</v>
      </c>
      <c r="B11617" t="s">
        <v>33600</v>
      </c>
      <c r="C11617" t="s">
        <v>16058</v>
      </c>
      <c r="D11617" s="134">
        <v>6.84</v>
      </c>
    </row>
    <row r="11618" spans="1:4" x14ac:dyDescent="0.25">
      <c r="A11618">
        <v>7128</v>
      </c>
      <c r="B11618" t="s">
        <v>33601</v>
      </c>
      <c r="C11618" t="s">
        <v>16058</v>
      </c>
      <c r="D11618" s="134">
        <v>8.8699999999999992</v>
      </c>
    </row>
    <row r="11619" spans="1:4" x14ac:dyDescent="0.25">
      <c r="A11619">
        <v>7108</v>
      </c>
      <c r="B11619" t="s">
        <v>33602</v>
      </c>
      <c r="C11619" t="s">
        <v>16058</v>
      </c>
      <c r="D11619" s="134">
        <v>8.85</v>
      </c>
    </row>
    <row r="11620" spans="1:4" x14ac:dyDescent="0.25">
      <c r="A11620">
        <v>7129</v>
      </c>
      <c r="B11620" t="s">
        <v>33603</v>
      </c>
      <c r="C11620" t="s">
        <v>16058</v>
      </c>
      <c r="D11620" s="134">
        <v>10.42</v>
      </c>
    </row>
    <row r="11621" spans="1:4" x14ac:dyDescent="0.25">
      <c r="A11621">
        <v>7130</v>
      </c>
      <c r="B11621" t="s">
        <v>33604</v>
      </c>
      <c r="C11621" t="s">
        <v>16058</v>
      </c>
      <c r="D11621" s="134">
        <v>15.14</v>
      </c>
    </row>
    <row r="11622" spans="1:4" x14ac:dyDescent="0.25">
      <c r="A11622">
        <v>7131</v>
      </c>
      <c r="B11622" t="s">
        <v>33605</v>
      </c>
      <c r="C11622" t="s">
        <v>16058</v>
      </c>
      <c r="D11622" s="134">
        <v>18.510000000000002</v>
      </c>
    </row>
    <row r="11623" spans="1:4" x14ac:dyDescent="0.25">
      <c r="A11623">
        <v>7132</v>
      </c>
      <c r="B11623" t="s">
        <v>33606</v>
      </c>
      <c r="C11623" t="s">
        <v>16058</v>
      </c>
      <c r="D11623" s="134">
        <v>43.58</v>
      </c>
    </row>
    <row r="11624" spans="1:4" x14ac:dyDescent="0.25">
      <c r="A11624">
        <v>7133</v>
      </c>
      <c r="B11624" t="s">
        <v>33607</v>
      </c>
      <c r="C11624" t="s">
        <v>16058</v>
      </c>
      <c r="D11624" s="134">
        <v>100.72</v>
      </c>
    </row>
    <row r="11625" spans="1:4" x14ac:dyDescent="0.25">
      <c r="A11625">
        <v>37420</v>
      </c>
      <c r="B11625" t="s">
        <v>33608</v>
      </c>
      <c r="C11625" t="s">
        <v>16058</v>
      </c>
      <c r="D11625" s="134">
        <v>40.33</v>
      </c>
    </row>
    <row r="11626" spans="1:4" x14ac:dyDescent="0.25">
      <c r="A11626">
        <v>37421</v>
      </c>
      <c r="B11626" t="s">
        <v>33609</v>
      </c>
      <c r="C11626" t="s">
        <v>16058</v>
      </c>
      <c r="D11626" s="134">
        <v>55.12</v>
      </c>
    </row>
    <row r="11627" spans="1:4" x14ac:dyDescent="0.25">
      <c r="A11627">
        <v>37422</v>
      </c>
      <c r="B11627" t="s">
        <v>33610</v>
      </c>
      <c r="C11627" t="s">
        <v>16058</v>
      </c>
      <c r="D11627" s="134">
        <v>51.59</v>
      </c>
    </row>
    <row r="11628" spans="1:4" x14ac:dyDescent="0.25">
      <c r="A11628">
        <v>37443</v>
      </c>
      <c r="B11628" t="s">
        <v>33611</v>
      </c>
      <c r="C11628" t="s">
        <v>16058</v>
      </c>
      <c r="D11628" s="134">
        <v>191.41</v>
      </c>
    </row>
    <row r="11629" spans="1:4" x14ac:dyDescent="0.25">
      <c r="A11629">
        <v>37444</v>
      </c>
      <c r="B11629" t="s">
        <v>33612</v>
      </c>
      <c r="C11629" t="s">
        <v>16058</v>
      </c>
      <c r="D11629" s="134">
        <v>194.65</v>
      </c>
    </row>
    <row r="11630" spans="1:4" x14ac:dyDescent="0.25">
      <c r="A11630">
        <v>37445</v>
      </c>
      <c r="B11630" t="s">
        <v>33613</v>
      </c>
      <c r="C11630" t="s">
        <v>16058</v>
      </c>
      <c r="D11630" s="134">
        <v>295.04000000000002</v>
      </c>
    </row>
    <row r="11631" spans="1:4" x14ac:dyDescent="0.25">
      <c r="A11631">
        <v>37446</v>
      </c>
      <c r="B11631" t="s">
        <v>33614</v>
      </c>
      <c r="C11631" t="s">
        <v>16058</v>
      </c>
      <c r="D11631" s="134">
        <v>321.64</v>
      </c>
    </row>
    <row r="11632" spans="1:4" x14ac:dyDescent="0.25">
      <c r="A11632">
        <v>37447</v>
      </c>
      <c r="B11632" t="s">
        <v>33615</v>
      </c>
      <c r="C11632" t="s">
        <v>16058</v>
      </c>
      <c r="D11632" s="134">
        <v>326.68</v>
      </c>
    </row>
    <row r="11633" spans="1:4" x14ac:dyDescent="0.25">
      <c r="A11633">
        <v>37448</v>
      </c>
      <c r="B11633" t="s">
        <v>33616</v>
      </c>
      <c r="C11633" t="s">
        <v>16058</v>
      </c>
      <c r="D11633" s="134">
        <v>448.09</v>
      </c>
    </row>
    <row r="11634" spans="1:4" x14ac:dyDescent="0.25">
      <c r="A11634">
        <v>37440</v>
      </c>
      <c r="B11634" t="s">
        <v>33617</v>
      </c>
      <c r="C11634" t="s">
        <v>16058</v>
      </c>
      <c r="D11634" s="134">
        <v>151.91999999999999</v>
      </c>
    </row>
    <row r="11635" spans="1:4" x14ac:dyDescent="0.25">
      <c r="A11635">
        <v>37441</v>
      </c>
      <c r="B11635" t="s">
        <v>33618</v>
      </c>
      <c r="C11635" t="s">
        <v>16058</v>
      </c>
      <c r="D11635" s="134">
        <v>151.91999999999999</v>
      </c>
    </row>
    <row r="11636" spans="1:4" x14ac:dyDescent="0.25">
      <c r="A11636">
        <v>37442</v>
      </c>
      <c r="B11636" t="s">
        <v>33619</v>
      </c>
      <c r="C11636" t="s">
        <v>16058</v>
      </c>
      <c r="D11636" s="134">
        <v>182.98</v>
      </c>
    </row>
    <row r="11637" spans="1:4" x14ac:dyDescent="0.25">
      <c r="A11637">
        <v>38017</v>
      </c>
      <c r="B11637" t="s">
        <v>33620</v>
      </c>
      <c r="C11637" t="s">
        <v>16058</v>
      </c>
      <c r="D11637" s="134">
        <v>9.59</v>
      </c>
    </row>
    <row r="11638" spans="1:4" x14ac:dyDescent="0.25">
      <c r="A11638">
        <v>38018</v>
      </c>
      <c r="B11638" t="s">
        <v>33621</v>
      </c>
      <c r="C11638" t="s">
        <v>16058</v>
      </c>
      <c r="D11638" s="134">
        <v>10.78</v>
      </c>
    </row>
    <row r="11639" spans="1:4" x14ac:dyDescent="0.25">
      <c r="A11639">
        <v>39895</v>
      </c>
      <c r="B11639" t="s">
        <v>33622</v>
      </c>
      <c r="C11639" t="s">
        <v>16058</v>
      </c>
      <c r="D11639" s="134">
        <v>47.79</v>
      </c>
    </row>
    <row r="11640" spans="1:4" x14ac:dyDescent="0.25">
      <c r="A11640">
        <v>39896</v>
      </c>
      <c r="B11640" t="s">
        <v>33623</v>
      </c>
      <c r="C11640" t="s">
        <v>16058</v>
      </c>
      <c r="D11640" s="134">
        <v>70.05</v>
      </c>
    </row>
    <row r="11641" spans="1:4" x14ac:dyDescent="0.25">
      <c r="A11641">
        <v>38873</v>
      </c>
      <c r="B11641" t="s">
        <v>33624</v>
      </c>
      <c r="C11641" t="s">
        <v>16058</v>
      </c>
      <c r="D11641" s="134">
        <v>14.35</v>
      </c>
    </row>
    <row r="11642" spans="1:4" x14ac:dyDescent="0.25">
      <c r="A11642">
        <v>38874</v>
      </c>
      <c r="B11642" t="s">
        <v>33625</v>
      </c>
      <c r="C11642" t="s">
        <v>16058</v>
      </c>
      <c r="D11642" s="134">
        <v>18.170000000000002</v>
      </c>
    </row>
    <row r="11643" spans="1:4" x14ac:dyDescent="0.25">
      <c r="A11643">
        <v>38875</v>
      </c>
      <c r="B11643" t="s">
        <v>33626</v>
      </c>
      <c r="C11643" t="s">
        <v>16058</v>
      </c>
      <c r="D11643" s="134">
        <v>28.8</v>
      </c>
    </row>
    <row r="11644" spans="1:4" x14ac:dyDescent="0.25">
      <c r="A11644">
        <v>38876</v>
      </c>
      <c r="B11644" t="s">
        <v>33627</v>
      </c>
      <c r="C11644" t="s">
        <v>16058</v>
      </c>
      <c r="D11644" s="134">
        <v>38.700000000000003</v>
      </c>
    </row>
    <row r="11645" spans="1:4" x14ac:dyDescent="0.25">
      <c r="A11645">
        <v>39000</v>
      </c>
      <c r="B11645" t="s">
        <v>33628</v>
      </c>
      <c r="C11645" t="s">
        <v>16058</v>
      </c>
      <c r="D11645" s="134">
        <v>29.79</v>
      </c>
    </row>
    <row r="11646" spans="1:4" x14ac:dyDescent="0.25">
      <c r="A11646">
        <v>38674</v>
      </c>
      <c r="B11646" t="s">
        <v>33629</v>
      </c>
      <c r="C11646" t="s">
        <v>16058</v>
      </c>
      <c r="D11646" s="134">
        <v>32.28</v>
      </c>
    </row>
    <row r="11647" spans="1:4" x14ac:dyDescent="0.25">
      <c r="A11647">
        <v>38019</v>
      </c>
      <c r="B11647" t="s">
        <v>33630</v>
      </c>
      <c r="C11647" t="s">
        <v>16058</v>
      </c>
      <c r="D11647" s="134">
        <v>6.83</v>
      </c>
    </row>
    <row r="11648" spans="1:4" x14ac:dyDescent="0.25">
      <c r="A11648">
        <v>38020</v>
      </c>
      <c r="B11648" t="s">
        <v>33631</v>
      </c>
      <c r="C11648" t="s">
        <v>16058</v>
      </c>
      <c r="D11648" s="134">
        <v>8.41</v>
      </c>
    </row>
    <row r="11649" spans="1:4" x14ac:dyDescent="0.25">
      <c r="A11649">
        <v>38454</v>
      </c>
      <c r="B11649" t="s">
        <v>33632</v>
      </c>
      <c r="C11649" t="s">
        <v>16058</v>
      </c>
      <c r="D11649" s="134">
        <v>11.17</v>
      </c>
    </row>
    <row r="11650" spans="1:4" x14ac:dyDescent="0.25">
      <c r="A11650">
        <v>38455</v>
      </c>
      <c r="B11650" t="s">
        <v>33633</v>
      </c>
      <c r="C11650" t="s">
        <v>16058</v>
      </c>
      <c r="D11650" s="134">
        <v>14.95</v>
      </c>
    </row>
    <row r="11651" spans="1:4" x14ac:dyDescent="0.25">
      <c r="A11651">
        <v>38462</v>
      </c>
      <c r="B11651" t="s">
        <v>33634</v>
      </c>
      <c r="C11651" t="s">
        <v>16058</v>
      </c>
      <c r="D11651" s="134">
        <v>241.08</v>
      </c>
    </row>
    <row r="11652" spans="1:4" x14ac:dyDescent="0.25">
      <c r="A11652">
        <v>36362</v>
      </c>
      <c r="B11652" t="s">
        <v>33635</v>
      </c>
      <c r="C11652" t="s">
        <v>16058</v>
      </c>
      <c r="D11652" s="134">
        <v>3.33</v>
      </c>
    </row>
    <row r="11653" spans="1:4" x14ac:dyDescent="0.25">
      <c r="A11653">
        <v>36298</v>
      </c>
      <c r="B11653" t="s">
        <v>33636</v>
      </c>
      <c r="C11653" t="s">
        <v>16058</v>
      </c>
      <c r="D11653" s="134">
        <v>2.86</v>
      </c>
    </row>
    <row r="11654" spans="1:4" x14ac:dyDescent="0.25">
      <c r="A11654">
        <v>38456</v>
      </c>
      <c r="B11654" t="s">
        <v>33637</v>
      </c>
      <c r="C11654" t="s">
        <v>16058</v>
      </c>
      <c r="D11654" s="134">
        <v>7.13</v>
      </c>
    </row>
    <row r="11655" spans="1:4" x14ac:dyDescent="0.25">
      <c r="A11655">
        <v>38457</v>
      </c>
      <c r="B11655" t="s">
        <v>33638</v>
      </c>
      <c r="C11655" t="s">
        <v>16058</v>
      </c>
      <c r="D11655" s="134">
        <v>12.99</v>
      </c>
    </row>
    <row r="11656" spans="1:4" x14ac:dyDescent="0.25">
      <c r="A11656">
        <v>38458</v>
      </c>
      <c r="B11656" t="s">
        <v>33639</v>
      </c>
      <c r="C11656" t="s">
        <v>16058</v>
      </c>
      <c r="D11656" s="134">
        <v>25.02</v>
      </c>
    </row>
    <row r="11657" spans="1:4" x14ac:dyDescent="0.25">
      <c r="A11657">
        <v>38459</v>
      </c>
      <c r="B11657" t="s">
        <v>33640</v>
      </c>
      <c r="C11657" t="s">
        <v>16058</v>
      </c>
      <c r="D11657" s="134">
        <v>39.340000000000003</v>
      </c>
    </row>
    <row r="11658" spans="1:4" x14ac:dyDescent="0.25">
      <c r="A11658">
        <v>38460</v>
      </c>
      <c r="B11658" t="s">
        <v>33641</v>
      </c>
      <c r="C11658" t="s">
        <v>16058</v>
      </c>
      <c r="D11658" s="134">
        <v>84.39</v>
      </c>
    </row>
    <row r="11659" spans="1:4" x14ac:dyDescent="0.25">
      <c r="A11659">
        <v>38461</v>
      </c>
      <c r="B11659" t="s">
        <v>33642</v>
      </c>
      <c r="C11659" t="s">
        <v>16058</v>
      </c>
      <c r="D11659" s="134">
        <v>113.25</v>
      </c>
    </row>
    <row r="11660" spans="1:4" x14ac:dyDescent="0.25">
      <c r="A11660">
        <v>7094</v>
      </c>
      <c r="B11660" t="s">
        <v>33643</v>
      </c>
      <c r="C11660" t="s">
        <v>16058</v>
      </c>
      <c r="D11660" s="134">
        <v>12.82</v>
      </c>
    </row>
    <row r="11661" spans="1:4" x14ac:dyDescent="0.25">
      <c r="A11661">
        <v>7116</v>
      </c>
      <c r="B11661" t="s">
        <v>33644</v>
      </c>
      <c r="C11661" t="s">
        <v>16058</v>
      </c>
      <c r="D11661" s="134">
        <v>3.85</v>
      </c>
    </row>
    <row r="11662" spans="1:4" x14ac:dyDescent="0.25">
      <c r="A11662">
        <v>7118</v>
      </c>
      <c r="B11662" t="s">
        <v>33645</v>
      </c>
      <c r="C11662" t="s">
        <v>16058</v>
      </c>
      <c r="D11662" s="134">
        <v>26.37</v>
      </c>
    </row>
    <row r="11663" spans="1:4" x14ac:dyDescent="0.25">
      <c r="A11663">
        <v>7098</v>
      </c>
      <c r="B11663" t="s">
        <v>33646</v>
      </c>
      <c r="C11663" t="s">
        <v>16058</v>
      </c>
      <c r="D11663" s="134">
        <v>3.92</v>
      </c>
    </row>
    <row r="11664" spans="1:4" x14ac:dyDescent="0.25">
      <c r="A11664">
        <v>7110</v>
      </c>
      <c r="B11664" t="s">
        <v>33647</v>
      </c>
      <c r="C11664" t="s">
        <v>16058</v>
      </c>
      <c r="D11664" s="134">
        <v>50.13</v>
      </c>
    </row>
    <row r="11665" spans="1:4" x14ac:dyDescent="0.25">
      <c r="A11665">
        <v>7123</v>
      </c>
      <c r="B11665" t="s">
        <v>33648</v>
      </c>
      <c r="C11665" t="s">
        <v>16058</v>
      </c>
      <c r="D11665" s="134">
        <v>4.74</v>
      </c>
    </row>
    <row r="11666" spans="1:4" x14ac:dyDescent="0.25">
      <c r="A11666">
        <v>7121</v>
      </c>
      <c r="B11666" t="s">
        <v>33649</v>
      </c>
      <c r="C11666" t="s">
        <v>16058</v>
      </c>
      <c r="D11666" s="134">
        <v>9.3699999999999992</v>
      </c>
    </row>
    <row r="11667" spans="1:4" x14ac:dyDescent="0.25">
      <c r="A11667">
        <v>7137</v>
      </c>
      <c r="B11667" t="s">
        <v>33650</v>
      </c>
      <c r="C11667" t="s">
        <v>16058</v>
      </c>
      <c r="D11667" s="134">
        <v>10.24</v>
      </c>
    </row>
    <row r="11668" spans="1:4" x14ac:dyDescent="0.25">
      <c r="A11668">
        <v>7122</v>
      </c>
      <c r="B11668" t="s">
        <v>33651</v>
      </c>
      <c r="C11668" t="s">
        <v>16058</v>
      </c>
      <c r="D11668" s="134">
        <v>11.27</v>
      </c>
    </row>
    <row r="11669" spans="1:4" x14ac:dyDescent="0.25">
      <c r="A11669">
        <v>7114</v>
      </c>
      <c r="B11669" t="s">
        <v>33652</v>
      </c>
      <c r="C11669" t="s">
        <v>16058</v>
      </c>
      <c r="D11669" s="134">
        <v>13.11</v>
      </c>
    </row>
    <row r="11670" spans="1:4" x14ac:dyDescent="0.25">
      <c r="A11670">
        <v>7109</v>
      </c>
      <c r="B11670" t="s">
        <v>33653</v>
      </c>
      <c r="C11670" t="s">
        <v>16058</v>
      </c>
      <c r="D11670" s="134">
        <v>2.6</v>
      </c>
    </row>
    <row r="11671" spans="1:4" x14ac:dyDescent="0.25">
      <c r="A11671">
        <v>7135</v>
      </c>
      <c r="B11671" t="s">
        <v>33654</v>
      </c>
      <c r="C11671" t="s">
        <v>16058</v>
      </c>
      <c r="D11671" s="134">
        <v>5.32</v>
      </c>
    </row>
    <row r="11672" spans="1:4" x14ac:dyDescent="0.25">
      <c r="A11672">
        <v>37947</v>
      </c>
      <c r="B11672" t="s">
        <v>33655</v>
      </c>
      <c r="C11672" t="s">
        <v>16058</v>
      </c>
      <c r="D11672" s="134">
        <v>4.32</v>
      </c>
    </row>
    <row r="11673" spans="1:4" x14ac:dyDescent="0.25">
      <c r="A11673">
        <v>7103</v>
      </c>
      <c r="B11673" t="s">
        <v>33656</v>
      </c>
      <c r="C11673" t="s">
        <v>16058</v>
      </c>
      <c r="D11673" s="134">
        <v>14.1</v>
      </c>
    </row>
    <row r="11674" spans="1:4" x14ac:dyDescent="0.25">
      <c r="A11674">
        <v>40419</v>
      </c>
      <c r="B11674" t="s">
        <v>33657</v>
      </c>
      <c r="C11674" t="s">
        <v>16058</v>
      </c>
      <c r="D11674" s="134">
        <v>36.950000000000003</v>
      </c>
    </row>
    <row r="11675" spans="1:4" x14ac:dyDescent="0.25">
      <c r="A11675">
        <v>40420</v>
      </c>
      <c r="B11675" t="s">
        <v>33658</v>
      </c>
      <c r="C11675" t="s">
        <v>16058</v>
      </c>
      <c r="D11675" s="134">
        <v>53.91</v>
      </c>
    </row>
    <row r="11676" spans="1:4" x14ac:dyDescent="0.25">
      <c r="A11676">
        <v>40421</v>
      </c>
      <c r="B11676" t="s">
        <v>33659</v>
      </c>
      <c r="C11676" t="s">
        <v>16058</v>
      </c>
      <c r="D11676" s="134">
        <v>57.39</v>
      </c>
    </row>
    <row r="11677" spans="1:4" x14ac:dyDescent="0.25">
      <c r="A11677">
        <v>38905</v>
      </c>
      <c r="B11677" t="s">
        <v>33660</v>
      </c>
      <c r="C11677" t="s">
        <v>16058</v>
      </c>
      <c r="D11677" s="134">
        <v>18.57</v>
      </c>
    </row>
    <row r="11678" spans="1:4" x14ac:dyDescent="0.25">
      <c r="A11678">
        <v>38907</v>
      </c>
      <c r="B11678" t="s">
        <v>33661</v>
      </c>
      <c r="C11678" t="s">
        <v>16058</v>
      </c>
      <c r="D11678" s="134">
        <v>17.899999999999999</v>
      </c>
    </row>
    <row r="11679" spans="1:4" x14ac:dyDescent="0.25">
      <c r="A11679">
        <v>38910</v>
      </c>
      <c r="B11679" t="s">
        <v>33662</v>
      </c>
      <c r="C11679" t="s">
        <v>16058</v>
      </c>
      <c r="D11679" s="134">
        <v>20.94</v>
      </c>
    </row>
    <row r="11680" spans="1:4" x14ac:dyDescent="0.25">
      <c r="A11680">
        <v>11655</v>
      </c>
      <c r="B11680" t="s">
        <v>33663</v>
      </c>
      <c r="C11680" t="s">
        <v>16058</v>
      </c>
      <c r="D11680" s="134">
        <v>17.79</v>
      </c>
    </row>
    <row r="11681" spans="1:4" x14ac:dyDescent="0.25">
      <c r="A11681">
        <v>11656</v>
      </c>
      <c r="B11681" t="s">
        <v>33664</v>
      </c>
      <c r="C11681" t="s">
        <v>16058</v>
      </c>
      <c r="D11681" s="134">
        <v>20.420000000000002</v>
      </c>
    </row>
    <row r="11682" spans="1:4" x14ac:dyDescent="0.25">
      <c r="A11682">
        <v>7091</v>
      </c>
      <c r="B11682" t="s">
        <v>33665</v>
      </c>
      <c r="C11682" t="s">
        <v>16058</v>
      </c>
      <c r="D11682" s="134">
        <v>16.73</v>
      </c>
    </row>
    <row r="11683" spans="1:4" x14ac:dyDescent="0.25">
      <c r="A11683">
        <v>37948</v>
      </c>
      <c r="B11683" t="s">
        <v>33666</v>
      </c>
      <c r="C11683" t="s">
        <v>16058</v>
      </c>
      <c r="D11683" s="134">
        <v>3.87</v>
      </c>
    </row>
    <row r="11684" spans="1:4" x14ac:dyDescent="0.25">
      <c r="A11684">
        <v>7097</v>
      </c>
      <c r="B11684" t="s">
        <v>33667</v>
      </c>
      <c r="C11684" t="s">
        <v>16058</v>
      </c>
      <c r="D11684" s="134">
        <v>7.86</v>
      </c>
    </row>
    <row r="11685" spans="1:4" x14ac:dyDescent="0.25">
      <c r="A11685">
        <v>11658</v>
      </c>
      <c r="B11685" t="s">
        <v>33668</v>
      </c>
      <c r="C11685" t="s">
        <v>16058</v>
      </c>
      <c r="D11685" s="134">
        <v>17.37</v>
      </c>
    </row>
    <row r="11686" spans="1:4" x14ac:dyDescent="0.25">
      <c r="A11686">
        <v>7146</v>
      </c>
      <c r="B11686" t="s">
        <v>33669</v>
      </c>
      <c r="C11686" t="s">
        <v>16058</v>
      </c>
      <c r="D11686" s="134">
        <v>171.59</v>
      </c>
    </row>
    <row r="11687" spans="1:4" x14ac:dyDescent="0.25">
      <c r="A11687">
        <v>7138</v>
      </c>
      <c r="B11687" t="s">
        <v>33670</v>
      </c>
      <c r="C11687" t="s">
        <v>16058</v>
      </c>
      <c r="D11687" s="134">
        <v>1.08</v>
      </c>
    </row>
    <row r="11688" spans="1:4" x14ac:dyDescent="0.25">
      <c r="A11688">
        <v>7139</v>
      </c>
      <c r="B11688" t="s">
        <v>33671</v>
      </c>
      <c r="C11688" t="s">
        <v>16058</v>
      </c>
      <c r="D11688" s="134">
        <v>1.23</v>
      </c>
    </row>
    <row r="11689" spans="1:4" x14ac:dyDescent="0.25">
      <c r="A11689">
        <v>7140</v>
      </c>
      <c r="B11689" t="s">
        <v>33672</v>
      </c>
      <c r="C11689" t="s">
        <v>16058</v>
      </c>
      <c r="D11689" s="134">
        <v>3.86</v>
      </c>
    </row>
    <row r="11690" spans="1:4" x14ac:dyDescent="0.25">
      <c r="A11690">
        <v>7141</v>
      </c>
      <c r="B11690" t="s">
        <v>33673</v>
      </c>
      <c r="C11690" t="s">
        <v>16058</v>
      </c>
      <c r="D11690" s="134">
        <v>9.44</v>
      </c>
    </row>
    <row r="11691" spans="1:4" x14ac:dyDescent="0.25">
      <c r="A11691">
        <v>7143</v>
      </c>
      <c r="B11691" t="s">
        <v>33674</v>
      </c>
      <c r="C11691" t="s">
        <v>16058</v>
      </c>
      <c r="D11691" s="134">
        <v>31.68</v>
      </c>
    </row>
    <row r="11692" spans="1:4" x14ac:dyDescent="0.25">
      <c r="A11692">
        <v>7144</v>
      </c>
      <c r="B11692" t="s">
        <v>33675</v>
      </c>
      <c r="C11692" t="s">
        <v>16058</v>
      </c>
      <c r="D11692" s="134">
        <v>58.77</v>
      </c>
    </row>
    <row r="11693" spans="1:4" x14ac:dyDescent="0.25">
      <c r="A11693">
        <v>7145</v>
      </c>
      <c r="B11693" t="s">
        <v>33676</v>
      </c>
      <c r="C11693" t="s">
        <v>16058</v>
      </c>
      <c r="D11693" s="134">
        <v>79.91</v>
      </c>
    </row>
    <row r="11694" spans="1:4" x14ac:dyDescent="0.25">
      <c r="A11694">
        <v>7142</v>
      </c>
      <c r="B11694" t="s">
        <v>33677</v>
      </c>
      <c r="C11694" t="s">
        <v>16058</v>
      </c>
      <c r="D11694" s="134">
        <v>9.8699999999999992</v>
      </c>
    </row>
    <row r="11695" spans="1:4" x14ac:dyDescent="0.25">
      <c r="A11695">
        <v>3593</v>
      </c>
      <c r="B11695" t="s">
        <v>33678</v>
      </c>
      <c r="C11695" t="s">
        <v>16058</v>
      </c>
      <c r="D11695" s="134">
        <v>90.84</v>
      </c>
    </row>
    <row r="11696" spans="1:4" x14ac:dyDescent="0.25">
      <c r="A11696">
        <v>3588</v>
      </c>
      <c r="B11696" t="s">
        <v>33679</v>
      </c>
      <c r="C11696" t="s">
        <v>16058</v>
      </c>
      <c r="D11696" s="134">
        <v>70.02</v>
      </c>
    </row>
    <row r="11697" spans="1:4" x14ac:dyDescent="0.25">
      <c r="A11697">
        <v>3585</v>
      </c>
      <c r="B11697" t="s">
        <v>33680</v>
      </c>
      <c r="C11697" t="s">
        <v>16058</v>
      </c>
      <c r="D11697" s="134">
        <v>21.63</v>
      </c>
    </row>
    <row r="11698" spans="1:4" x14ac:dyDescent="0.25">
      <c r="A11698">
        <v>3587</v>
      </c>
      <c r="B11698" t="s">
        <v>33681</v>
      </c>
      <c r="C11698" t="s">
        <v>16058</v>
      </c>
      <c r="D11698" s="134">
        <v>43.45</v>
      </c>
    </row>
    <row r="11699" spans="1:4" x14ac:dyDescent="0.25">
      <c r="A11699">
        <v>3590</v>
      </c>
      <c r="B11699" t="s">
        <v>33682</v>
      </c>
      <c r="C11699" t="s">
        <v>16058</v>
      </c>
      <c r="D11699" s="134">
        <v>257.93</v>
      </c>
    </row>
    <row r="11700" spans="1:4" x14ac:dyDescent="0.25">
      <c r="A11700">
        <v>3589</v>
      </c>
      <c r="B11700" t="s">
        <v>33683</v>
      </c>
      <c r="C11700" t="s">
        <v>16058</v>
      </c>
      <c r="D11700" s="134">
        <v>138.44</v>
      </c>
    </row>
    <row r="11701" spans="1:4" x14ac:dyDescent="0.25">
      <c r="A11701">
        <v>3586</v>
      </c>
      <c r="B11701" t="s">
        <v>33684</v>
      </c>
      <c r="C11701" t="s">
        <v>16058</v>
      </c>
      <c r="D11701" s="134">
        <v>28.33</v>
      </c>
    </row>
    <row r="11702" spans="1:4" x14ac:dyDescent="0.25">
      <c r="A11702">
        <v>3592</v>
      </c>
      <c r="B11702" t="s">
        <v>33685</v>
      </c>
      <c r="C11702" t="s">
        <v>16058</v>
      </c>
      <c r="D11702" s="134">
        <v>407.71</v>
      </c>
    </row>
    <row r="11703" spans="1:4" x14ac:dyDescent="0.25">
      <c r="A11703">
        <v>3591</v>
      </c>
      <c r="B11703" t="s">
        <v>33686</v>
      </c>
      <c r="C11703" t="s">
        <v>16058</v>
      </c>
      <c r="D11703" s="134">
        <v>653.58000000000004</v>
      </c>
    </row>
    <row r="11704" spans="1:4" x14ac:dyDescent="0.25">
      <c r="A11704">
        <v>40396</v>
      </c>
      <c r="B11704" t="s">
        <v>33687</v>
      </c>
      <c r="C11704" t="s">
        <v>16058</v>
      </c>
      <c r="D11704" s="134">
        <v>142.06</v>
      </c>
    </row>
    <row r="11705" spans="1:4" x14ac:dyDescent="0.25">
      <c r="A11705">
        <v>40395</v>
      </c>
      <c r="B11705" t="s">
        <v>33688</v>
      </c>
      <c r="C11705" t="s">
        <v>16058</v>
      </c>
      <c r="D11705" s="134">
        <v>109.02</v>
      </c>
    </row>
    <row r="11706" spans="1:4" x14ac:dyDescent="0.25">
      <c r="A11706">
        <v>40392</v>
      </c>
      <c r="B11706" t="s">
        <v>33689</v>
      </c>
      <c r="C11706" t="s">
        <v>16058</v>
      </c>
      <c r="D11706" s="134">
        <v>35.08</v>
      </c>
    </row>
    <row r="11707" spans="1:4" x14ac:dyDescent="0.25">
      <c r="A11707">
        <v>40394</v>
      </c>
      <c r="B11707" t="s">
        <v>33690</v>
      </c>
      <c r="C11707" t="s">
        <v>16058</v>
      </c>
      <c r="D11707" s="134">
        <v>70.98</v>
      </c>
    </row>
    <row r="11708" spans="1:4" x14ac:dyDescent="0.25">
      <c r="A11708">
        <v>40398</v>
      </c>
      <c r="B11708" t="s">
        <v>33691</v>
      </c>
      <c r="C11708" t="s">
        <v>16058</v>
      </c>
      <c r="D11708" s="134">
        <v>455.76</v>
      </c>
    </row>
    <row r="11709" spans="1:4" x14ac:dyDescent="0.25">
      <c r="A11709">
        <v>40397</v>
      </c>
      <c r="B11709" t="s">
        <v>33692</v>
      </c>
      <c r="C11709" t="s">
        <v>16058</v>
      </c>
      <c r="D11709" s="134">
        <v>233.4</v>
      </c>
    </row>
    <row r="11710" spans="1:4" x14ac:dyDescent="0.25">
      <c r="A11710">
        <v>40393</v>
      </c>
      <c r="B11710" t="s">
        <v>33693</v>
      </c>
      <c r="C11710" t="s">
        <v>16058</v>
      </c>
      <c r="D11710" s="134">
        <v>45.18</v>
      </c>
    </row>
    <row r="11711" spans="1:4" x14ac:dyDescent="0.25">
      <c r="A11711">
        <v>40399</v>
      </c>
      <c r="B11711" t="s">
        <v>33694</v>
      </c>
      <c r="C11711" t="s">
        <v>16058</v>
      </c>
      <c r="D11711" s="134">
        <v>745.61</v>
      </c>
    </row>
    <row r="11712" spans="1:4" x14ac:dyDescent="0.25">
      <c r="A11712">
        <v>39322</v>
      </c>
      <c r="B11712" t="s">
        <v>33695</v>
      </c>
      <c r="C11712" t="s">
        <v>16058</v>
      </c>
      <c r="D11712" s="134">
        <v>8.83</v>
      </c>
    </row>
    <row r="11713" spans="1:4" x14ac:dyDescent="0.25">
      <c r="A11713">
        <v>39289</v>
      </c>
      <c r="B11713" t="s">
        <v>33696</v>
      </c>
      <c r="C11713" t="s">
        <v>16058</v>
      </c>
      <c r="D11713" s="134">
        <v>16.46</v>
      </c>
    </row>
    <row r="11714" spans="1:4" x14ac:dyDescent="0.25">
      <c r="A11714">
        <v>39290</v>
      </c>
      <c r="B11714" t="s">
        <v>33697</v>
      </c>
      <c r="C11714" t="s">
        <v>16058</v>
      </c>
      <c r="D11714" s="134">
        <v>27.8</v>
      </c>
    </row>
    <row r="11715" spans="1:4" x14ac:dyDescent="0.25">
      <c r="A11715">
        <v>39291</v>
      </c>
      <c r="B11715" t="s">
        <v>33698</v>
      </c>
      <c r="C11715" t="s">
        <v>16058</v>
      </c>
      <c r="D11715" s="134">
        <v>30.74</v>
      </c>
    </row>
    <row r="11716" spans="1:4" x14ac:dyDescent="0.25">
      <c r="A11716">
        <v>41892</v>
      </c>
      <c r="B11716" t="s">
        <v>33699</v>
      </c>
      <c r="C11716" t="s">
        <v>16058</v>
      </c>
      <c r="D11716" s="134">
        <v>97.36</v>
      </c>
    </row>
    <row r="11717" spans="1:4" x14ac:dyDescent="0.25">
      <c r="A11717">
        <v>7048</v>
      </c>
      <c r="B11717" t="s">
        <v>33700</v>
      </c>
      <c r="C11717" t="s">
        <v>16058</v>
      </c>
      <c r="D11717" s="134">
        <v>21.01</v>
      </c>
    </row>
    <row r="11718" spans="1:4" x14ac:dyDescent="0.25">
      <c r="A11718">
        <v>7088</v>
      </c>
      <c r="B11718" t="s">
        <v>33701</v>
      </c>
      <c r="C11718" t="s">
        <v>16058</v>
      </c>
      <c r="D11718" s="134">
        <v>45.95</v>
      </c>
    </row>
    <row r="11719" spans="1:4" x14ac:dyDescent="0.25">
      <c r="A11719">
        <v>20179</v>
      </c>
      <c r="B11719" t="s">
        <v>33702</v>
      </c>
      <c r="C11719" t="s">
        <v>16058</v>
      </c>
      <c r="D11719" s="134">
        <v>45.79</v>
      </c>
    </row>
    <row r="11720" spans="1:4" x14ac:dyDescent="0.25">
      <c r="A11720">
        <v>20178</v>
      </c>
      <c r="B11720" t="s">
        <v>33703</v>
      </c>
      <c r="C11720" t="s">
        <v>16058</v>
      </c>
      <c r="D11720" s="134">
        <v>54.88</v>
      </c>
    </row>
    <row r="11721" spans="1:4" x14ac:dyDescent="0.25">
      <c r="A11721">
        <v>20180</v>
      </c>
      <c r="B11721" t="s">
        <v>33704</v>
      </c>
      <c r="C11721" t="s">
        <v>16058</v>
      </c>
      <c r="D11721" s="134">
        <v>90.58</v>
      </c>
    </row>
    <row r="11722" spans="1:4" x14ac:dyDescent="0.25">
      <c r="A11722">
        <v>20181</v>
      </c>
      <c r="B11722" t="s">
        <v>33705</v>
      </c>
      <c r="C11722" t="s">
        <v>16058</v>
      </c>
      <c r="D11722" s="134">
        <v>121.28</v>
      </c>
    </row>
    <row r="11723" spans="1:4" x14ac:dyDescent="0.25">
      <c r="A11723">
        <v>20177</v>
      </c>
      <c r="B11723" t="s">
        <v>33706</v>
      </c>
      <c r="C11723" t="s">
        <v>16058</v>
      </c>
      <c r="D11723" s="134">
        <v>30</v>
      </c>
    </row>
    <row r="11724" spans="1:4" x14ac:dyDescent="0.25">
      <c r="A11724">
        <v>7070</v>
      </c>
      <c r="B11724" t="s">
        <v>33707</v>
      </c>
      <c r="C11724" t="s">
        <v>16058</v>
      </c>
      <c r="D11724" s="134">
        <v>215.27</v>
      </c>
    </row>
    <row r="11725" spans="1:4" x14ac:dyDescent="0.25">
      <c r="A11725">
        <v>40945</v>
      </c>
      <c r="B11725" t="s">
        <v>33708</v>
      </c>
      <c r="C11725" t="s">
        <v>1413</v>
      </c>
      <c r="D11725" s="134">
        <v>32.020000000000003</v>
      </c>
    </row>
    <row r="11726" spans="1:4" x14ac:dyDescent="0.25">
      <c r="A11726">
        <v>40946</v>
      </c>
      <c r="B11726" t="s">
        <v>33709</v>
      </c>
      <c r="C11726" t="s">
        <v>3486</v>
      </c>
      <c r="D11726" s="135">
        <v>5661.23</v>
      </c>
    </row>
    <row r="11727" spans="1:4" x14ac:dyDescent="0.25">
      <c r="A11727">
        <v>7153</v>
      </c>
      <c r="B11727" t="s">
        <v>33710</v>
      </c>
      <c r="C11727" t="s">
        <v>1413</v>
      </c>
      <c r="D11727" s="134">
        <v>39.6</v>
      </c>
    </row>
    <row r="11728" spans="1:4" x14ac:dyDescent="0.25">
      <c r="A11728">
        <v>41089</v>
      </c>
      <c r="B11728" t="s">
        <v>33711</v>
      </c>
      <c r="C11728" t="s">
        <v>3486</v>
      </c>
      <c r="D11728" s="135">
        <v>6999.47</v>
      </c>
    </row>
    <row r="11729" spans="1:4" x14ac:dyDescent="0.25">
      <c r="A11729">
        <v>40943</v>
      </c>
      <c r="B11729" t="s">
        <v>33712</v>
      </c>
      <c r="C11729" t="s">
        <v>1413</v>
      </c>
      <c r="D11729" s="134">
        <v>39.44</v>
      </c>
    </row>
    <row r="11730" spans="1:4" x14ac:dyDescent="0.25">
      <c r="A11730">
        <v>40944</v>
      </c>
      <c r="B11730" t="s">
        <v>33713</v>
      </c>
      <c r="C11730" t="s">
        <v>3486</v>
      </c>
      <c r="D11730" s="135">
        <v>6972.37</v>
      </c>
    </row>
    <row r="11731" spans="1:4" x14ac:dyDescent="0.25">
      <c r="A11731">
        <v>6175</v>
      </c>
      <c r="B11731" t="s">
        <v>33714</v>
      </c>
      <c r="C11731" t="s">
        <v>1413</v>
      </c>
      <c r="D11731" s="134">
        <v>22.83</v>
      </c>
    </row>
    <row r="11732" spans="1:4" x14ac:dyDescent="0.25">
      <c r="A11732">
        <v>41092</v>
      </c>
      <c r="B11732" t="s">
        <v>33715</v>
      </c>
      <c r="C11732" t="s">
        <v>3486</v>
      </c>
      <c r="D11732" s="135">
        <v>4035.56</v>
      </c>
    </row>
    <row r="11733" spans="1:4" x14ac:dyDescent="0.25">
      <c r="A11733">
        <v>37712</v>
      </c>
      <c r="B11733" t="s">
        <v>33716</v>
      </c>
      <c r="C11733" t="s">
        <v>1415</v>
      </c>
      <c r="D11733" s="134">
        <v>82.48</v>
      </c>
    </row>
    <row r="11734" spans="1:4" x14ac:dyDescent="0.25">
      <c r="A11734">
        <v>34547</v>
      </c>
      <c r="B11734" t="s">
        <v>33717</v>
      </c>
      <c r="C11734" t="s">
        <v>1416</v>
      </c>
      <c r="D11734" s="134">
        <v>4.07</v>
      </c>
    </row>
    <row r="11735" spans="1:4" x14ac:dyDescent="0.25">
      <c r="A11735">
        <v>34548</v>
      </c>
      <c r="B11735" t="s">
        <v>33718</v>
      </c>
      <c r="C11735" t="s">
        <v>1416</v>
      </c>
      <c r="D11735" s="134">
        <v>6.68</v>
      </c>
    </row>
    <row r="11736" spans="1:4" x14ac:dyDescent="0.25">
      <c r="A11736">
        <v>34558</v>
      </c>
      <c r="B11736" t="s">
        <v>33719</v>
      </c>
      <c r="C11736" t="s">
        <v>1416</v>
      </c>
      <c r="D11736" s="134">
        <v>3.31</v>
      </c>
    </row>
    <row r="11737" spans="1:4" x14ac:dyDescent="0.25">
      <c r="A11737">
        <v>34550</v>
      </c>
      <c r="B11737" t="s">
        <v>33720</v>
      </c>
      <c r="C11737" t="s">
        <v>1416</v>
      </c>
      <c r="D11737" s="134">
        <v>1.76</v>
      </c>
    </row>
    <row r="11738" spans="1:4" x14ac:dyDescent="0.25">
      <c r="A11738">
        <v>34557</v>
      </c>
      <c r="B11738" t="s">
        <v>33721</v>
      </c>
      <c r="C11738" t="s">
        <v>1416</v>
      </c>
      <c r="D11738" s="134">
        <v>2.58</v>
      </c>
    </row>
    <row r="11739" spans="1:4" x14ac:dyDescent="0.25">
      <c r="A11739">
        <v>37411</v>
      </c>
      <c r="B11739" t="s">
        <v>33722</v>
      </c>
      <c r="C11739" t="s">
        <v>1415</v>
      </c>
      <c r="D11739" s="134">
        <v>18.87</v>
      </c>
    </row>
    <row r="11740" spans="1:4" x14ac:dyDescent="0.25">
      <c r="A11740">
        <v>39508</v>
      </c>
      <c r="B11740" t="s">
        <v>33723</v>
      </c>
      <c r="C11740" t="s">
        <v>1415</v>
      </c>
      <c r="D11740" s="134">
        <v>10.6</v>
      </c>
    </row>
    <row r="11741" spans="1:4" x14ac:dyDescent="0.25">
      <c r="A11741">
        <v>39507</v>
      </c>
      <c r="B11741" t="s">
        <v>33724</v>
      </c>
      <c r="C11741" t="s">
        <v>1415</v>
      </c>
      <c r="D11741" s="134">
        <v>15.81</v>
      </c>
    </row>
    <row r="11742" spans="1:4" x14ac:dyDescent="0.25">
      <c r="A11742">
        <v>7155</v>
      </c>
      <c r="B11742" t="s">
        <v>33725</v>
      </c>
      <c r="C11742" t="s">
        <v>1415</v>
      </c>
      <c r="D11742" s="134">
        <v>20.3</v>
      </c>
    </row>
    <row r="11743" spans="1:4" x14ac:dyDescent="0.25">
      <c r="A11743">
        <v>42406</v>
      </c>
      <c r="B11743" t="s">
        <v>33726</v>
      </c>
      <c r="C11743" t="s">
        <v>1415</v>
      </c>
      <c r="D11743" s="134">
        <v>23.27</v>
      </c>
    </row>
    <row r="11744" spans="1:4" x14ac:dyDescent="0.25">
      <c r="A11744">
        <v>7156</v>
      </c>
      <c r="B11744" t="s">
        <v>33727</v>
      </c>
      <c r="C11744" t="s">
        <v>1415</v>
      </c>
      <c r="D11744" s="134">
        <v>29.12</v>
      </c>
    </row>
    <row r="11745" spans="1:4" x14ac:dyDescent="0.25">
      <c r="A11745">
        <v>43127</v>
      </c>
      <c r="B11745" t="s">
        <v>33728</v>
      </c>
      <c r="C11745" t="s">
        <v>1415</v>
      </c>
      <c r="D11745" s="134">
        <v>41.67</v>
      </c>
    </row>
    <row r="11746" spans="1:4" x14ac:dyDescent="0.25">
      <c r="A11746">
        <v>10917</v>
      </c>
      <c r="B11746" t="s">
        <v>33729</v>
      </c>
      <c r="C11746" t="s">
        <v>1415</v>
      </c>
      <c r="D11746" s="134">
        <v>8.7899999999999991</v>
      </c>
    </row>
    <row r="11747" spans="1:4" x14ac:dyDescent="0.25">
      <c r="A11747">
        <v>21141</v>
      </c>
      <c r="B11747" t="s">
        <v>33730</v>
      </c>
      <c r="C11747" t="s">
        <v>1415</v>
      </c>
      <c r="D11747" s="134">
        <v>13.62</v>
      </c>
    </row>
    <row r="11748" spans="1:4" x14ac:dyDescent="0.25">
      <c r="A11748">
        <v>39509</v>
      </c>
      <c r="B11748" t="s">
        <v>33731</v>
      </c>
      <c r="C11748" t="s">
        <v>1415</v>
      </c>
      <c r="D11748" s="134">
        <v>13.1</v>
      </c>
    </row>
    <row r="11749" spans="1:4" x14ac:dyDescent="0.25">
      <c r="A11749">
        <v>44529</v>
      </c>
      <c r="B11749" t="s">
        <v>33732</v>
      </c>
      <c r="C11749" t="s">
        <v>1415</v>
      </c>
      <c r="D11749" s="134">
        <v>11.67</v>
      </c>
    </row>
    <row r="11750" spans="1:4" x14ac:dyDescent="0.25">
      <c r="A11750">
        <v>7167</v>
      </c>
      <c r="B11750" t="s">
        <v>33733</v>
      </c>
      <c r="C11750" t="s">
        <v>1415</v>
      </c>
      <c r="D11750" s="134">
        <v>22.45</v>
      </c>
    </row>
    <row r="11751" spans="1:4" x14ac:dyDescent="0.25">
      <c r="A11751">
        <v>10928</v>
      </c>
      <c r="B11751" t="s">
        <v>33734</v>
      </c>
      <c r="C11751" t="s">
        <v>1415</v>
      </c>
      <c r="D11751" s="134">
        <v>12.9</v>
      </c>
    </row>
    <row r="11752" spans="1:4" x14ac:dyDescent="0.25">
      <c r="A11752">
        <v>10933</v>
      </c>
      <c r="B11752" t="s">
        <v>33735</v>
      </c>
      <c r="C11752" t="s">
        <v>1415</v>
      </c>
      <c r="D11752" s="134">
        <v>19.46</v>
      </c>
    </row>
    <row r="11753" spans="1:4" x14ac:dyDescent="0.25">
      <c r="A11753">
        <v>7158</v>
      </c>
      <c r="B11753" t="s">
        <v>33736</v>
      </c>
      <c r="C11753" t="s">
        <v>1415</v>
      </c>
      <c r="D11753" s="134">
        <v>33</v>
      </c>
    </row>
    <row r="11754" spans="1:4" x14ac:dyDescent="0.25">
      <c r="A11754">
        <v>10927</v>
      </c>
      <c r="B11754" t="s">
        <v>33737</v>
      </c>
      <c r="C11754" t="s">
        <v>1415</v>
      </c>
      <c r="D11754" s="134">
        <v>21.1</v>
      </c>
    </row>
    <row r="11755" spans="1:4" x14ac:dyDescent="0.25">
      <c r="A11755">
        <v>7162</v>
      </c>
      <c r="B11755" t="s">
        <v>33738</v>
      </c>
      <c r="C11755" t="s">
        <v>1415</v>
      </c>
      <c r="D11755" s="134">
        <v>51.64</v>
      </c>
    </row>
    <row r="11756" spans="1:4" x14ac:dyDescent="0.25">
      <c r="A11756">
        <v>10932</v>
      </c>
      <c r="B11756" t="s">
        <v>33739</v>
      </c>
      <c r="C11756" t="s">
        <v>1415</v>
      </c>
      <c r="D11756" s="134">
        <v>89.82</v>
      </c>
    </row>
    <row r="11757" spans="1:4" x14ac:dyDescent="0.25">
      <c r="A11757">
        <v>10937</v>
      </c>
      <c r="B11757" t="s">
        <v>33740</v>
      </c>
      <c r="C11757" t="s">
        <v>1415</v>
      </c>
      <c r="D11757" s="134">
        <v>23.09</v>
      </c>
    </row>
    <row r="11758" spans="1:4" x14ac:dyDescent="0.25">
      <c r="A11758">
        <v>10935</v>
      </c>
      <c r="B11758" t="s">
        <v>33741</v>
      </c>
      <c r="C11758" t="s">
        <v>1415</v>
      </c>
      <c r="D11758" s="134">
        <v>40.04</v>
      </c>
    </row>
    <row r="11759" spans="1:4" x14ac:dyDescent="0.25">
      <c r="A11759">
        <v>10931</v>
      </c>
      <c r="B11759" t="s">
        <v>33742</v>
      </c>
      <c r="C11759" t="s">
        <v>1415</v>
      </c>
      <c r="D11759" s="134">
        <v>11.26</v>
      </c>
    </row>
    <row r="11760" spans="1:4" x14ac:dyDescent="0.25">
      <c r="A11760">
        <v>7164</v>
      </c>
      <c r="B11760" t="s">
        <v>33743</v>
      </c>
      <c r="C11760" t="s">
        <v>1415</v>
      </c>
      <c r="D11760" s="134">
        <v>37.270000000000003</v>
      </c>
    </row>
    <row r="11761" spans="1:4" x14ac:dyDescent="0.25">
      <c r="A11761">
        <v>36887</v>
      </c>
      <c r="B11761" t="s">
        <v>33744</v>
      </c>
      <c r="C11761" t="s">
        <v>1415</v>
      </c>
      <c r="D11761" s="134">
        <v>12.23</v>
      </c>
    </row>
    <row r="11762" spans="1:4" x14ac:dyDescent="0.25">
      <c r="A11762">
        <v>34630</v>
      </c>
      <c r="B11762" t="s">
        <v>33745</v>
      </c>
      <c r="C11762" t="s">
        <v>16058</v>
      </c>
      <c r="D11762" s="135">
        <v>1340.5</v>
      </c>
    </row>
    <row r="11763" spans="1:4" x14ac:dyDescent="0.25">
      <c r="A11763">
        <v>7161</v>
      </c>
      <c r="B11763" t="s">
        <v>33746</v>
      </c>
      <c r="C11763" t="s">
        <v>1415</v>
      </c>
      <c r="D11763" s="134">
        <v>4.6399999999999997</v>
      </c>
    </row>
    <row r="11764" spans="1:4" x14ac:dyDescent="0.25">
      <c r="A11764">
        <v>7170</v>
      </c>
      <c r="B11764" t="s">
        <v>33747</v>
      </c>
      <c r="C11764" t="s">
        <v>1415</v>
      </c>
      <c r="D11764" s="134">
        <v>2.95</v>
      </c>
    </row>
    <row r="11765" spans="1:4" x14ac:dyDescent="0.25">
      <c r="A11765">
        <v>37524</v>
      </c>
      <c r="B11765" t="s">
        <v>33748</v>
      </c>
      <c r="C11765" t="s">
        <v>1416</v>
      </c>
      <c r="D11765" s="134">
        <v>2.7</v>
      </c>
    </row>
    <row r="11766" spans="1:4" x14ac:dyDescent="0.25">
      <c r="A11766">
        <v>37525</v>
      </c>
      <c r="B11766" t="s">
        <v>33749</v>
      </c>
      <c r="C11766" t="s">
        <v>1416</v>
      </c>
      <c r="D11766" s="134">
        <v>3.69</v>
      </c>
    </row>
    <row r="11767" spans="1:4" x14ac:dyDescent="0.25">
      <c r="A11767">
        <v>36789</v>
      </c>
      <c r="B11767" t="s">
        <v>33750</v>
      </c>
      <c r="C11767" t="s">
        <v>16058</v>
      </c>
      <c r="D11767" s="134">
        <v>2.7</v>
      </c>
    </row>
    <row r="11768" spans="1:4" x14ac:dyDescent="0.25">
      <c r="A11768">
        <v>7173</v>
      </c>
      <c r="B11768" t="s">
        <v>33751</v>
      </c>
      <c r="C11768" t="s">
        <v>1421</v>
      </c>
      <c r="D11768" s="135">
        <v>1750</v>
      </c>
    </row>
    <row r="11769" spans="1:4" x14ac:dyDescent="0.25">
      <c r="A11769">
        <v>7175</v>
      </c>
      <c r="B11769" t="s">
        <v>33752</v>
      </c>
      <c r="C11769" t="s">
        <v>16058</v>
      </c>
      <c r="D11769" s="134">
        <v>1.98</v>
      </c>
    </row>
    <row r="11770" spans="1:4" x14ac:dyDescent="0.25">
      <c r="A11770">
        <v>40741</v>
      </c>
      <c r="B11770" t="s">
        <v>33753</v>
      </c>
      <c r="C11770" t="s">
        <v>16058</v>
      </c>
      <c r="D11770" s="134">
        <v>2.95</v>
      </c>
    </row>
    <row r="11771" spans="1:4" x14ac:dyDescent="0.25">
      <c r="A11771">
        <v>7184</v>
      </c>
      <c r="B11771" t="s">
        <v>33754</v>
      </c>
      <c r="C11771" t="s">
        <v>1415</v>
      </c>
      <c r="D11771" s="134">
        <v>52.54</v>
      </c>
    </row>
    <row r="11772" spans="1:4" x14ac:dyDescent="0.25">
      <c r="A11772">
        <v>34458</v>
      </c>
      <c r="B11772" t="s">
        <v>33755</v>
      </c>
      <c r="C11772" t="s">
        <v>16058</v>
      </c>
      <c r="D11772" s="134">
        <v>127.19</v>
      </c>
    </row>
    <row r="11773" spans="1:4" x14ac:dyDescent="0.25">
      <c r="A11773">
        <v>34464</v>
      </c>
      <c r="B11773" t="s">
        <v>33756</v>
      </c>
      <c r="C11773" t="s">
        <v>16058</v>
      </c>
      <c r="D11773" s="134">
        <v>189.33</v>
      </c>
    </row>
    <row r="11774" spans="1:4" x14ac:dyDescent="0.25">
      <c r="A11774">
        <v>34468</v>
      </c>
      <c r="B11774" t="s">
        <v>33757</v>
      </c>
      <c r="C11774" t="s">
        <v>16058</v>
      </c>
      <c r="D11774" s="134">
        <v>238.7</v>
      </c>
    </row>
    <row r="11775" spans="1:4" x14ac:dyDescent="0.25">
      <c r="A11775">
        <v>34473</v>
      </c>
      <c r="B11775" t="s">
        <v>33758</v>
      </c>
      <c r="C11775" t="s">
        <v>16058</v>
      </c>
      <c r="D11775" s="134">
        <v>144.80000000000001</v>
      </c>
    </row>
    <row r="11776" spans="1:4" x14ac:dyDescent="0.25">
      <c r="A11776">
        <v>34480</v>
      </c>
      <c r="B11776" t="s">
        <v>33759</v>
      </c>
      <c r="C11776" t="s">
        <v>16058</v>
      </c>
      <c r="D11776" s="134">
        <v>267.58999999999997</v>
      </c>
    </row>
    <row r="11777" spans="1:4" x14ac:dyDescent="0.25">
      <c r="A11777">
        <v>34486</v>
      </c>
      <c r="B11777" t="s">
        <v>33760</v>
      </c>
      <c r="C11777" t="s">
        <v>16058</v>
      </c>
      <c r="D11777" s="134">
        <v>316.82</v>
      </c>
    </row>
    <row r="11778" spans="1:4" x14ac:dyDescent="0.25">
      <c r="A11778">
        <v>7190</v>
      </c>
      <c r="B11778" t="s">
        <v>33761</v>
      </c>
      <c r="C11778" t="s">
        <v>16058</v>
      </c>
      <c r="D11778" s="134">
        <v>10.58</v>
      </c>
    </row>
    <row r="11779" spans="1:4" x14ac:dyDescent="0.25">
      <c r="A11779">
        <v>34417</v>
      </c>
      <c r="B11779" t="s">
        <v>33762</v>
      </c>
      <c r="C11779" t="s">
        <v>16058</v>
      </c>
      <c r="D11779" s="134">
        <v>16.93</v>
      </c>
    </row>
    <row r="11780" spans="1:4" x14ac:dyDescent="0.25">
      <c r="A11780">
        <v>7213</v>
      </c>
      <c r="B11780" t="s">
        <v>33763</v>
      </c>
      <c r="C11780" t="s">
        <v>1415</v>
      </c>
      <c r="D11780" s="134">
        <v>15.52</v>
      </c>
    </row>
    <row r="11781" spans="1:4" x14ac:dyDescent="0.25">
      <c r="A11781">
        <v>7195</v>
      </c>
      <c r="B11781" t="s">
        <v>33764</v>
      </c>
      <c r="C11781" t="s">
        <v>16058</v>
      </c>
      <c r="D11781" s="134">
        <v>45.58</v>
      </c>
    </row>
    <row r="11782" spans="1:4" x14ac:dyDescent="0.25">
      <c r="A11782">
        <v>7186</v>
      </c>
      <c r="B11782" t="s">
        <v>33765</v>
      </c>
      <c r="C11782" t="s">
        <v>16058</v>
      </c>
      <c r="D11782" s="134">
        <v>49.65</v>
      </c>
    </row>
    <row r="11783" spans="1:4" x14ac:dyDescent="0.25">
      <c r="A11783">
        <v>7194</v>
      </c>
      <c r="B11783" t="s">
        <v>33766</v>
      </c>
      <c r="C11783" t="s">
        <v>1415</v>
      </c>
      <c r="D11783" s="134">
        <v>22.89</v>
      </c>
    </row>
    <row r="11784" spans="1:4" x14ac:dyDescent="0.25">
      <c r="A11784">
        <v>7197</v>
      </c>
      <c r="B11784" t="s">
        <v>33767</v>
      </c>
      <c r="C11784" t="s">
        <v>16058</v>
      </c>
      <c r="D11784" s="134">
        <v>96.62</v>
      </c>
    </row>
    <row r="11785" spans="1:4" x14ac:dyDescent="0.25">
      <c r="A11785">
        <v>7192</v>
      </c>
      <c r="B11785" t="s">
        <v>33768</v>
      </c>
      <c r="C11785" t="s">
        <v>16058</v>
      </c>
      <c r="D11785" s="134">
        <v>86.56</v>
      </c>
    </row>
    <row r="11786" spans="1:4" x14ac:dyDescent="0.25">
      <c r="A11786">
        <v>7193</v>
      </c>
      <c r="B11786" t="s">
        <v>33769</v>
      </c>
      <c r="C11786" t="s">
        <v>16058</v>
      </c>
      <c r="D11786" s="134">
        <v>97.45</v>
      </c>
    </row>
    <row r="11787" spans="1:4" x14ac:dyDescent="0.25">
      <c r="A11787">
        <v>7189</v>
      </c>
      <c r="B11787" t="s">
        <v>33770</v>
      </c>
      <c r="C11787" t="s">
        <v>16058</v>
      </c>
      <c r="D11787" s="134">
        <v>113.25</v>
      </c>
    </row>
    <row r="11788" spans="1:4" x14ac:dyDescent="0.25">
      <c r="A11788">
        <v>34402</v>
      </c>
      <c r="B11788" t="s">
        <v>33771</v>
      </c>
      <c r="C11788" t="s">
        <v>16058</v>
      </c>
      <c r="D11788" s="134">
        <v>159.88999999999999</v>
      </c>
    </row>
    <row r="11789" spans="1:4" x14ac:dyDescent="0.25">
      <c r="A11789">
        <v>7245</v>
      </c>
      <c r="B11789" t="s">
        <v>33772</v>
      </c>
      <c r="C11789" t="s">
        <v>16058</v>
      </c>
      <c r="D11789" s="134">
        <v>28.88</v>
      </c>
    </row>
    <row r="11790" spans="1:4" x14ac:dyDescent="0.25">
      <c r="A11790">
        <v>34425</v>
      </c>
      <c r="B11790" t="s">
        <v>33773</v>
      </c>
      <c r="C11790" t="s">
        <v>16058</v>
      </c>
      <c r="D11790" s="134">
        <v>102.71</v>
      </c>
    </row>
    <row r="11791" spans="1:4" x14ac:dyDescent="0.25">
      <c r="A11791">
        <v>7223</v>
      </c>
      <c r="B11791" t="s">
        <v>33774</v>
      </c>
      <c r="C11791" t="s">
        <v>16058</v>
      </c>
      <c r="D11791" s="134">
        <v>114.46</v>
      </c>
    </row>
    <row r="11792" spans="1:4" x14ac:dyDescent="0.25">
      <c r="A11792">
        <v>7234</v>
      </c>
      <c r="B11792" t="s">
        <v>33775</v>
      </c>
      <c r="C11792" t="s">
        <v>16058</v>
      </c>
      <c r="D11792" s="134">
        <v>172.72</v>
      </c>
    </row>
    <row r="11793" spans="1:4" x14ac:dyDescent="0.25">
      <c r="A11793">
        <v>7224</v>
      </c>
      <c r="B11793" t="s">
        <v>33776</v>
      </c>
      <c r="C11793" t="s">
        <v>16058</v>
      </c>
      <c r="D11793" s="134">
        <v>210.42</v>
      </c>
    </row>
    <row r="11794" spans="1:4" x14ac:dyDescent="0.25">
      <c r="A11794">
        <v>7225</v>
      </c>
      <c r="B11794" t="s">
        <v>33777</v>
      </c>
      <c r="C11794" t="s">
        <v>16058</v>
      </c>
      <c r="D11794" s="134">
        <v>225.63</v>
      </c>
    </row>
    <row r="11795" spans="1:4" x14ac:dyDescent="0.25">
      <c r="A11795">
        <v>7226</v>
      </c>
      <c r="B11795" t="s">
        <v>33778</v>
      </c>
      <c r="C11795" t="s">
        <v>16058</v>
      </c>
      <c r="D11795" s="134">
        <v>240.78</v>
      </c>
    </row>
    <row r="11796" spans="1:4" x14ac:dyDescent="0.25">
      <c r="A11796">
        <v>7227</v>
      </c>
      <c r="B11796" t="s">
        <v>33779</v>
      </c>
      <c r="C11796" t="s">
        <v>16058</v>
      </c>
      <c r="D11796" s="134">
        <v>274.07</v>
      </c>
    </row>
    <row r="11797" spans="1:4" x14ac:dyDescent="0.25">
      <c r="A11797">
        <v>7212</v>
      </c>
      <c r="B11797" t="s">
        <v>33780</v>
      </c>
      <c r="C11797" t="s">
        <v>16058</v>
      </c>
      <c r="D11797" s="134">
        <v>301.14</v>
      </c>
    </row>
    <row r="11798" spans="1:4" x14ac:dyDescent="0.25">
      <c r="A11798">
        <v>7229</v>
      </c>
      <c r="B11798" t="s">
        <v>33781</v>
      </c>
      <c r="C11798" t="s">
        <v>16058</v>
      </c>
      <c r="D11798" s="134">
        <v>190.88</v>
      </c>
    </row>
    <row r="11799" spans="1:4" x14ac:dyDescent="0.25">
      <c r="A11799">
        <v>7230</v>
      </c>
      <c r="B11799" t="s">
        <v>33782</v>
      </c>
      <c r="C11799" t="s">
        <v>16058</v>
      </c>
      <c r="D11799" s="134">
        <v>317.77999999999997</v>
      </c>
    </row>
    <row r="11800" spans="1:4" x14ac:dyDescent="0.25">
      <c r="A11800">
        <v>7231</v>
      </c>
      <c r="B11800" t="s">
        <v>33783</v>
      </c>
      <c r="C11800" t="s">
        <v>16058</v>
      </c>
      <c r="D11800" s="134">
        <v>450.8</v>
      </c>
    </row>
    <row r="11801" spans="1:4" x14ac:dyDescent="0.25">
      <c r="A11801">
        <v>7220</v>
      </c>
      <c r="B11801" t="s">
        <v>33784</v>
      </c>
      <c r="C11801" t="s">
        <v>16058</v>
      </c>
      <c r="D11801" s="134">
        <v>556.46</v>
      </c>
    </row>
    <row r="11802" spans="1:4" x14ac:dyDescent="0.25">
      <c r="A11802">
        <v>34447</v>
      </c>
      <c r="B11802" t="s">
        <v>33785</v>
      </c>
      <c r="C11802" t="s">
        <v>16058</v>
      </c>
      <c r="D11802" s="134">
        <v>622.20000000000005</v>
      </c>
    </row>
    <row r="11803" spans="1:4" x14ac:dyDescent="0.25">
      <c r="A11803">
        <v>7233</v>
      </c>
      <c r="B11803" t="s">
        <v>33786</v>
      </c>
      <c r="C11803" t="s">
        <v>16058</v>
      </c>
      <c r="D11803" s="134">
        <v>713.77</v>
      </c>
    </row>
    <row r="11804" spans="1:4" x14ac:dyDescent="0.25">
      <c r="A11804">
        <v>40740</v>
      </c>
      <c r="B11804" t="s">
        <v>33787</v>
      </c>
      <c r="C11804" t="s">
        <v>1415</v>
      </c>
      <c r="D11804" s="134">
        <v>119.52</v>
      </c>
    </row>
    <row r="11805" spans="1:4" x14ac:dyDescent="0.25">
      <c r="A11805">
        <v>25007</v>
      </c>
      <c r="B11805" t="s">
        <v>33788</v>
      </c>
      <c r="C11805" t="s">
        <v>1415</v>
      </c>
      <c r="D11805" s="134">
        <v>34.200000000000003</v>
      </c>
    </row>
    <row r="11806" spans="1:4" x14ac:dyDescent="0.25">
      <c r="A11806">
        <v>43071</v>
      </c>
      <c r="B11806" t="s">
        <v>33789</v>
      </c>
      <c r="C11806" t="s">
        <v>1415</v>
      </c>
      <c r="D11806" s="134">
        <v>134.58000000000001</v>
      </c>
    </row>
    <row r="11807" spans="1:4" x14ac:dyDescent="0.25">
      <c r="A11807">
        <v>39520</v>
      </c>
      <c r="B11807" t="s">
        <v>33790</v>
      </c>
      <c r="C11807" t="s">
        <v>1415</v>
      </c>
      <c r="D11807" s="134">
        <v>109.79</v>
      </c>
    </row>
    <row r="11808" spans="1:4" x14ac:dyDescent="0.25">
      <c r="A11808">
        <v>39521</v>
      </c>
      <c r="B11808" t="s">
        <v>33791</v>
      </c>
      <c r="C11808" t="s">
        <v>1415</v>
      </c>
      <c r="D11808" s="134">
        <v>113.38</v>
      </c>
    </row>
    <row r="11809" spans="1:4" x14ac:dyDescent="0.25">
      <c r="A11809">
        <v>39522</v>
      </c>
      <c r="B11809" t="s">
        <v>33792</v>
      </c>
      <c r="C11809" t="s">
        <v>1415</v>
      </c>
      <c r="D11809" s="134">
        <v>117.08</v>
      </c>
    </row>
    <row r="11810" spans="1:4" x14ac:dyDescent="0.25">
      <c r="A11810">
        <v>7243</v>
      </c>
      <c r="B11810" t="s">
        <v>33793</v>
      </c>
      <c r="C11810" t="s">
        <v>1415</v>
      </c>
      <c r="D11810" s="134">
        <v>35.74</v>
      </c>
    </row>
    <row r="11811" spans="1:4" x14ac:dyDescent="0.25">
      <c r="A11811">
        <v>11067</v>
      </c>
      <c r="B11811" t="s">
        <v>33794</v>
      </c>
      <c r="C11811" t="s">
        <v>16058</v>
      </c>
      <c r="D11811" s="134">
        <v>581.91</v>
      </c>
    </row>
    <row r="11812" spans="1:4" x14ac:dyDescent="0.25">
      <c r="A11812">
        <v>11068</v>
      </c>
      <c r="B11812" t="s">
        <v>33795</v>
      </c>
      <c r="C11812" t="s">
        <v>16058</v>
      </c>
      <c r="D11812" s="134">
        <v>735.16</v>
      </c>
    </row>
    <row r="11813" spans="1:4" x14ac:dyDescent="0.25">
      <c r="A11813">
        <v>7246</v>
      </c>
      <c r="B11813" t="s">
        <v>33796</v>
      </c>
      <c r="C11813" t="s">
        <v>16058</v>
      </c>
      <c r="D11813" s="134">
        <v>31.9</v>
      </c>
    </row>
    <row r="11814" spans="1:4" x14ac:dyDescent="0.25">
      <c r="A11814">
        <v>41097</v>
      </c>
      <c r="B11814" t="s">
        <v>33797</v>
      </c>
      <c r="C11814" t="s">
        <v>3486</v>
      </c>
      <c r="D11814" s="135">
        <v>3596.42</v>
      </c>
    </row>
    <row r="11815" spans="1:4" x14ac:dyDescent="0.25">
      <c r="A11815">
        <v>12869</v>
      </c>
      <c r="B11815" t="s">
        <v>33798</v>
      </c>
      <c r="C11815" t="s">
        <v>1413</v>
      </c>
      <c r="D11815" s="134">
        <v>20.34</v>
      </c>
    </row>
    <row r="11816" spans="1:4" x14ac:dyDescent="0.25">
      <c r="A11816">
        <v>1574</v>
      </c>
      <c r="B11816" t="s">
        <v>33799</v>
      </c>
      <c r="C11816" t="s">
        <v>16058</v>
      </c>
      <c r="D11816" s="134">
        <v>2.27</v>
      </c>
    </row>
    <row r="11817" spans="1:4" x14ac:dyDescent="0.25">
      <c r="A11817">
        <v>1581</v>
      </c>
      <c r="B11817" t="s">
        <v>33800</v>
      </c>
      <c r="C11817" t="s">
        <v>16058</v>
      </c>
      <c r="D11817" s="134">
        <v>15.76</v>
      </c>
    </row>
    <row r="11818" spans="1:4" x14ac:dyDescent="0.25">
      <c r="A11818">
        <v>1575</v>
      </c>
      <c r="B11818" t="s">
        <v>33801</v>
      </c>
      <c r="C11818" t="s">
        <v>16058</v>
      </c>
      <c r="D11818" s="134">
        <v>2.7</v>
      </c>
    </row>
    <row r="11819" spans="1:4" x14ac:dyDescent="0.25">
      <c r="A11819">
        <v>1570</v>
      </c>
      <c r="B11819" t="s">
        <v>33802</v>
      </c>
      <c r="C11819" t="s">
        <v>16058</v>
      </c>
      <c r="D11819" s="134">
        <v>1.35</v>
      </c>
    </row>
    <row r="11820" spans="1:4" x14ac:dyDescent="0.25">
      <c r="A11820">
        <v>1576</v>
      </c>
      <c r="B11820" t="s">
        <v>33803</v>
      </c>
      <c r="C11820" t="s">
        <v>16058</v>
      </c>
      <c r="D11820" s="134">
        <v>3.73</v>
      </c>
    </row>
    <row r="11821" spans="1:4" x14ac:dyDescent="0.25">
      <c r="A11821">
        <v>1577</v>
      </c>
      <c r="B11821" t="s">
        <v>33804</v>
      </c>
      <c r="C11821" t="s">
        <v>16058</v>
      </c>
      <c r="D11821" s="134">
        <v>4.21</v>
      </c>
    </row>
    <row r="11822" spans="1:4" x14ac:dyDescent="0.25">
      <c r="A11822">
        <v>1571</v>
      </c>
      <c r="B11822" t="s">
        <v>33805</v>
      </c>
      <c r="C11822" t="s">
        <v>16058</v>
      </c>
      <c r="D11822" s="134">
        <v>1.76</v>
      </c>
    </row>
    <row r="11823" spans="1:4" x14ac:dyDescent="0.25">
      <c r="A11823">
        <v>1578</v>
      </c>
      <c r="B11823" t="s">
        <v>33806</v>
      </c>
      <c r="C11823" t="s">
        <v>16058</v>
      </c>
      <c r="D11823" s="134">
        <v>7.3</v>
      </c>
    </row>
    <row r="11824" spans="1:4" x14ac:dyDescent="0.25">
      <c r="A11824">
        <v>1573</v>
      </c>
      <c r="B11824" t="s">
        <v>33807</v>
      </c>
      <c r="C11824" t="s">
        <v>16058</v>
      </c>
      <c r="D11824" s="134">
        <v>2.1</v>
      </c>
    </row>
    <row r="11825" spans="1:4" x14ac:dyDescent="0.25">
      <c r="A11825">
        <v>1579</v>
      </c>
      <c r="B11825" t="s">
        <v>33808</v>
      </c>
      <c r="C11825" t="s">
        <v>16058</v>
      </c>
      <c r="D11825" s="134">
        <v>9.1</v>
      </c>
    </row>
    <row r="11826" spans="1:4" x14ac:dyDescent="0.25">
      <c r="A11826">
        <v>1580</v>
      </c>
      <c r="B11826" t="s">
        <v>33809</v>
      </c>
      <c r="C11826" t="s">
        <v>16058</v>
      </c>
      <c r="D11826" s="134">
        <v>11.2</v>
      </c>
    </row>
    <row r="11827" spans="1:4" x14ac:dyDescent="0.25">
      <c r="A11827">
        <v>39321</v>
      </c>
      <c r="B11827" t="s">
        <v>33810</v>
      </c>
      <c r="C11827" t="s">
        <v>16058</v>
      </c>
      <c r="D11827" s="134">
        <v>22.94</v>
      </c>
    </row>
    <row r="11828" spans="1:4" x14ac:dyDescent="0.25">
      <c r="A11828">
        <v>39319</v>
      </c>
      <c r="B11828" t="s">
        <v>33811</v>
      </c>
      <c r="C11828" t="s">
        <v>16058</v>
      </c>
      <c r="D11828" s="134">
        <v>9.5500000000000007</v>
      </c>
    </row>
    <row r="11829" spans="1:4" x14ac:dyDescent="0.25">
      <c r="A11829">
        <v>39320</v>
      </c>
      <c r="B11829" t="s">
        <v>33812</v>
      </c>
      <c r="C11829" t="s">
        <v>16058</v>
      </c>
      <c r="D11829" s="134">
        <v>18.350000000000001</v>
      </c>
    </row>
    <row r="11830" spans="1:4" x14ac:dyDescent="0.25">
      <c r="A11830">
        <v>1591</v>
      </c>
      <c r="B11830" t="s">
        <v>33813</v>
      </c>
      <c r="C11830" t="s">
        <v>16058</v>
      </c>
      <c r="D11830" s="134">
        <v>34.75</v>
      </c>
    </row>
    <row r="11831" spans="1:4" x14ac:dyDescent="0.25">
      <c r="A11831">
        <v>1547</v>
      </c>
      <c r="B11831" t="s">
        <v>33814</v>
      </c>
      <c r="C11831" t="s">
        <v>16058</v>
      </c>
      <c r="D11831" s="134">
        <v>182.07</v>
      </c>
    </row>
    <row r="11832" spans="1:4" x14ac:dyDescent="0.25">
      <c r="A11832">
        <v>38196</v>
      </c>
      <c r="B11832" t="s">
        <v>33815</v>
      </c>
      <c r="C11832" t="s">
        <v>16058</v>
      </c>
      <c r="D11832" s="134">
        <v>35.46</v>
      </c>
    </row>
    <row r="11833" spans="1:4" x14ac:dyDescent="0.25">
      <c r="A11833">
        <v>1543</v>
      </c>
      <c r="B11833" t="s">
        <v>33816</v>
      </c>
      <c r="C11833" t="s">
        <v>16058</v>
      </c>
      <c r="D11833" s="134">
        <v>37.68</v>
      </c>
    </row>
    <row r="11834" spans="1:4" x14ac:dyDescent="0.25">
      <c r="A11834">
        <v>1585</v>
      </c>
      <c r="B11834" t="s">
        <v>33817</v>
      </c>
      <c r="C11834" t="s">
        <v>16058</v>
      </c>
      <c r="D11834" s="134">
        <v>7.3</v>
      </c>
    </row>
    <row r="11835" spans="1:4" x14ac:dyDescent="0.25">
      <c r="A11835">
        <v>1593</v>
      </c>
      <c r="B11835" t="s">
        <v>33818</v>
      </c>
      <c r="C11835" t="s">
        <v>16058</v>
      </c>
      <c r="D11835" s="134">
        <v>38.75</v>
      </c>
    </row>
    <row r="11836" spans="1:4" x14ac:dyDescent="0.25">
      <c r="A11836">
        <v>11838</v>
      </c>
      <c r="B11836" t="s">
        <v>33819</v>
      </c>
      <c r="C11836" t="s">
        <v>16058</v>
      </c>
      <c r="D11836" s="134">
        <v>51.14</v>
      </c>
    </row>
    <row r="11837" spans="1:4" x14ac:dyDescent="0.25">
      <c r="A11837">
        <v>1594</v>
      </c>
      <c r="B11837" t="s">
        <v>33820</v>
      </c>
      <c r="C11837" t="s">
        <v>16058</v>
      </c>
      <c r="D11837" s="134">
        <v>51.7</v>
      </c>
    </row>
    <row r="11838" spans="1:4" x14ac:dyDescent="0.25">
      <c r="A11838">
        <v>1586</v>
      </c>
      <c r="B11838" t="s">
        <v>33821</v>
      </c>
      <c r="C11838" t="s">
        <v>16058</v>
      </c>
      <c r="D11838" s="134">
        <v>9.23</v>
      </c>
    </row>
    <row r="11839" spans="1:4" x14ac:dyDescent="0.25">
      <c r="A11839">
        <v>11839</v>
      </c>
      <c r="B11839" t="s">
        <v>33822</v>
      </c>
      <c r="C11839" t="s">
        <v>16058</v>
      </c>
      <c r="D11839" s="134">
        <v>74.41</v>
      </c>
    </row>
    <row r="11840" spans="1:4" x14ac:dyDescent="0.25">
      <c r="A11840">
        <v>1587</v>
      </c>
      <c r="B11840" t="s">
        <v>33823</v>
      </c>
      <c r="C11840" t="s">
        <v>16058</v>
      </c>
      <c r="D11840" s="134">
        <v>9.4</v>
      </c>
    </row>
    <row r="11841" spans="1:4" x14ac:dyDescent="0.25">
      <c r="A11841">
        <v>1545</v>
      </c>
      <c r="B11841" t="s">
        <v>33824</v>
      </c>
      <c r="C11841" t="s">
        <v>16058</v>
      </c>
      <c r="D11841" s="134">
        <v>89.28</v>
      </c>
    </row>
    <row r="11842" spans="1:4" x14ac:dyDescent="0.25">
      <c r="A11842">
        <v>1588</v>
      </c>
      <c r="B11842" t="s">
        <v>33825</v>
      </c>
      <c r="C11842" t="s">
        <v>16058</v>
      </c>
      <c r="D11842" s="134">
        <v>12.9</v>
      </c>
    </row>
    <row r="11843" spans="1:4" x14ac:dyDescent="0.25">
      <c r="A11843">
        <v>1535</v>
      </c>
      <c r="B11843" t="s">
        <v>33826</v>
      </c>
      <c r="C11843" t="s">
        <v>16058</v>
      </c>
      <c r="D11843" s="134">
        <v>7.43</v>
      </c>
    </row>
    <row r="11844" spans="1:4" x14ac:dyDescent="0.25">
      <c r="A11844">
        <v>1589</v>
      </c>
      <c r="B11844" t="s">
        <v>33827</v>
      </c>
      <c r="C11844" t="s">
        <v>16058</v>
      </c>
      <c r="D11844" s="134">
        <v>13.31</v>
      </c>
    </row>
    <row r="11845" spans="1:4" x14ac:dyDescent="0.25">
      <c r="A11845">
        <v>1546</v>
      </c>
      <c r="B11845" t="s">
        <v>33828</v>
      </c>
      <c r="C11845" t="s">
        <v>16058</v>
      </c>
      <c r="D11845" s="134">
        <v>150.66999999999999</v>
      </c>
    </row>
    <row r="11846" spans="1:4" x14ac:dyDescent="0.25">
      <c r="A11846">
        <v>1590</v>
      </c>
      <c r="B11846" t="s">
        <v>33829</v>
      </c>
      <c r="C11846" t="s">
        <v>16058</v>
      </c>
      <c r="D11846" s="134">
        <v>23.43</v>
      </c>
    </row>
    <row r="11847" spans="1:4" x14ac:dyDescent="0.25">
      <c r="A11847">
        <v>1542</v>
      </c>
      <c r="B11847" t="s">
        <v>33830</v>
      </c>
      <c r="C11847" t="s">
        <v>16058</v>
      </c>
      <c r="D11847" s="134">
        <v>31.04</v>
      </c>
    </row>
    <row r="11848" spans="1:4" x14ac:dyDescent="0.25">
      <c r="A11848">
        <v>38415</v>
      </c>
      <c r="B11848" t="s">
        <v>33831</v>
      </c>
      <c r="C11848" t="s">
        <v>16058</v>
      </c>
      <c r="D11848" s="134">
        <v>910.07</v>
      </c>
    </row>
    <row r="11849" spans="1:4" x14ac:dyDescent="0.25">
      <c r="A11849">
        <v>38414</v>
      </c>
      <c r="B11849" t="s">
        <v>33832</v>
      </c>
      <c r="C11849" t="s">
        <v>16058</v>
      </c>
      <c r="D11849" s="135">
        <v>1277.3</v>
      </c>
    </row>
    <row r="11850" spans="1:4" x14ac:dyDescent="0.25">
      <c r="A11850">
        <v>38128</v>
      </c>
      <c r="B11850" t="s">
        <v>33833</v>
      </c>
      <c r="C11850" t="s">
        <v>1417</v>
      </c>
      <c r="D11850" s="134">
        <v>1.0900000000000001</v>
      </c>
    </row>
    <row r="11851" spans="1:4" x14ac:dyDescent="0.25">
      <c r="A11851">
        <v>7253</v>
      </c>
      <c r="B11851" t="s">
        <v>33834</v>
      </c>
      <c r="C11851" t="s">
        <v>1414</v>
      </c>
      <c r="D11851" s="134">
        <v>233.57</v>
      </c>
    </row>
    <row r="11852" spans="1:4" x14ac:dyDescent="0.25">
      <c r="A11852">
        <v>4806</v>
      </c>
      <c r="B11852" t="s">
        <v>33835</v>
      </c>
      <c r="C11852" t="s">
        <v>1416</v>
      </c>
      <c r="D11852" s="134">
        <v>18.260000000000002</v>
      </c>
    </row>
    <row r="11853" spans="1:4" x14ac:dyDescent="0.25">
      <c r="A11853">
        <v>34401</v>
      </c>
      <c r="B11853" t="s">
        <v>33836</v>
      </c>
      <c r="C11853" t="s">
        <v>16058</v>
      </c>
      <c r="D11853" s="134">
        <v>1.81</v>
      </c>
    </row>
    <row r="11854" spans="1:4" x14ac:dyDescent="0.25">
      <c r="A11854">
        <v>7260</v>
      </c>
      <c r="B11854" t="s">
        <v>33837</v>
      </c>
      <c r="C11854" t="s">
        <v>16058</v>
      </c>
      <c r="D11854" s="134">
        <v>1.61</v>
      </c>
    </row>
    <row r="11855" spans="1:4" x14ac:dyDescent="0.25">
      <c r="A11855">
        <v>7256</v>
      </c>
      <c r="B11855" t="s">
        <v>33838</v>
      </c>
      <c r="C11855" t="s">
        <v>16058</v>
      </c>
      <c r="D11855" s="134">
        <v>1.59</v>
      </c>
    </row>
    <row r="11856" spans="1:4" x14ac:dyDescent="0.25">
      <c r="A11856">
        <v>7258</v>
      </c>
      <c r="B11856" t="s">
        <v>33839</v>
      </c>
      <c r="C11856" t="s">
        <v>16058</v>
      </c>
      <c r="D11856" s="134">
        <v>0.65</v>
      </c>
    </row>
    <row r="11857" spans="1:4" x14ac:dyDescent="0.25">
      <c r="A11857">
        <v>34400</v>
      </c>
      <c r="B11857" t="s">
        <v>33840</v>
      </c>
      <c r="C11857" t="s">
        <v>16058</v>
      </c>
      <c r="D11857" s="134">
        <v>2.79</v>
      </c>
    </row>
    <row r="11858" spans="1:4" x14ac:dyDescent="0.25">
      <c r="A11858">
        <v>10617</v>
      </c>
      <c r="B11858" t="s">
        <v>33841</v>
      </c>
      <c r="C11858" t="s">
        <v>16058</v>
      </c>
      <c r="D11858" s="134">
        <v>5.34</v>
      </c>
    </row>
    <row r="11859" spans="1:4" x14ac:dyDescent="0.25">
      <c r="A11859">
        <v>44261</v>
      </c>
      <c r="B11859" t="s">
        <v>33842</v>
      </c>
      <c r="C11859" t="s">
        <v>16058</v>
      </c>
      <c r="D11859" s="134">
        <v>152.41</v>
      </c>
    </row>
    <row r="11860" spans="1:4" x14ac:dyDescent="0.25">
      <c r="A11860">
        <v>7274</v>
      </c>
      <c r="B11860" t="s">
        <v>33843</v>
      </c>
      <c r="C11860" t="s">
        <v>16058</v>
      </c>
      <c r="D11860" s="134">
        <v>73.790000000000006</v>
      </c>
    </row>
    <row r="11861" spans="1:4" x14ac:dyDescent="0.25">
      <c r="A11861">
        <v>44326</v>
      </c>
      <c r="B11861" t="s">
        <v>33844</v>
      </c>
      <c r="C11861" t="s">
        <v>16058</v>
      </c>
      <c r="D11861" s="135">
        <v>1593.67</v>
      </c>
    </row>
    <row r="11862" spans="1:4" x14ac:dyDescent="0.25">
      <c r="A11862">
        <v>154</v>
      </c>
      <c r="B11862" t="s">
        <v>33845</v>
      </c>
      <c r="C11862" t="s">
        <v>1418</v>
      </c>
      <c r="D11862" s="134">
        <v>69.55</v>
      </c>
    </row>
    <row r="11863" spans="1:4" x14ac:dyDescent="0.25">
      <c r="A11863">
        <v>38121</v>
      </c>
      <c r="B11863" t="s">
        <v>33846</v>
      </c>
      <c r="C11863" t="s">
        <v>1418</v>
      </c>
      <c r="D11863" s="134">
        <v>20.399999999999999</v>
      </c>
    </row>
    <row r="11864" spans="1:4" x14ac:dyDescent="0.25">
      <c r="A11864">
        <v>43776</v>
      </c>
      <c r="B11864" t="s">
        <v>33847</v>
      </c>
      <c r="C11864" t="s">
        <v>1418</v>
      </c>
      <c r="D11864" s="134">
        <v>32.409999999999997</v>
      </c>
    </row>
    <row r="11865" spans="1:4" x14ac:dyDescent="0.25">
      <c r="A11865">
        <v>7343</v>
      </c>
      <c r="B11865" t="s">
        <v>33848</v>
      </c>
      <c r="C11865" t="s">
        <v>1418</v>
      </c>
      <c r="D11865" s="134">
        <v>18.05</v>
      </c>
    </row>
    <row r="11866" spans="1:4" x14ac:dyDescent="0.25">
      <c r="A11866">
        <v>7348</v>
      </c>
      <c r="B11866" t="s">
        <v>33849</v>
      </c>
      <c r="C11866" t="s">
        <v>1418</v>
      </c>
      <c r="D11866" s="134">
        <v>19.11</v>
      </c>
    </row>
    <row r="11867" spans="1:4" x14ac:dyDescent="0.25">
      <c r="A11867">
        <v>7313</v>
      </c>
      <c r="B11867" t="s">
        <v>33850</v>
      </c>
      <c r="C11867" t="s">
        <v>1418</v>
      </c>
      <c r="D11867" s="134">
        <v>19.440000000000001</v>
      </c>
    </row>
    <row r="11868" spans="1:4" x14ac:dyDescent="0.25">
      <c r="A11868">
        <v>7319</v>
      </c>
      <c r="B11868" t="s">
        <v>33851</v>
      </c>
      <c r="C11868" t="s">
        <v>1418</v>
      </c>
      <c r="D11868" s="134">
        <v>11.13</v>
      </c>
    </row>
    <row r="11869" spans="1:4" x14ac:dyDescent="0.25">
      <c r="A11869">
        <v>7314</v>
      </c>
      <c r="B11869" t="s">
        <v>33852</v>
      </c>
      <c r="C11869" t="s">
        <v>1418</v>
      </c>
      <c r="D11869" s="134">
        <v>80.8</v>
      </c>
    </row>
    <row r="11870" spans="1:4" x14ac:dyDescent="0.25">
      <c r="A11870">
        <v>7304</v>
      </c>
      <c r="B11870" t="s">
        <v>33853</v>
      </c>
      <c r="C11870" t="s">
        <v>1418</v>
      </c>
      <c r="D11870" s="134">
        <v>96.04</v>
      </c>
    </row>
    <row r="11871" spans="1:4" x14ac:dyDescent="0.25">
      <c r="A11871">
        <v>43649</v>
      </c>
      <c r="B11871" t="s">
        <v>33854</v>
      </c>
      <c r="C11871" t="s">
        <v>1418</v>
      </c>
      <c r="D11871" s="134">
        <v>49.67</v>
      </c>
    </row>
    <row r="11872" spans="1:4" x14ac:dyDescent="0.25">
      <c r="A11872">
        <v>43650</v>
      </c>
      <c r="B11872" t="s">
        <v>33855</v>
      </c>
      <c r="C11872" t="s">
        <v>1418</v>
      </c>
      <c r="D11872" s="134">
        <v>46.94</v>
      </c>
    </row>
    <row r="11873" spans="1:4" x14ac:dyDescent="0.25">
      <c r="A11873">
        <v>7311</v>
      </c>
      <c r="B11873" t="s">
        <v>33856</v>
      </c>
      <c r="C11873" t="s">
        <v>1418</v>
      </c>
      <c r="D11873" s="134">
        <v>48.08</v>
      </c>
    </row>
    <row r="11874" spans="1:4" x14ac:dyDescent="0.25">
      <c r="A11874">
        <v>7292</v>
      </c>
      <c r="B11874" t="s">
        <v>33857</v>
      </c>
      <c r="C11874" t="s">
        <v>1418</v>
      </c>
      <c r="D11874" s="134">
        <v>46.55</v>
      </c>
    </row>
    <row r="11875" spans="1:4" x14ac:dyDescent="0.25">
      <c r="A11875">
        <v>7293</v>
      </c>
      <c r="B11875" t="s">
        <v>33858</v>
      </c>
      <c r="C11875" t="s">
        <v>1418</v>
      </c>
      <c r="D11875" s="134">
        <v>51.5</v>
      </c>
    </row>
    <row r="11876" spans="1:4" x14ac:dyDescent="0.25">
      <c r="A11876">
        <v>7306</v>
      </c>
      <c r="B11876" t="s">
        <v>33859</v>
      </c>
      <c r="C11876" t="s">
        <v>1418</v>
      </c>
      <c r="D11876" s="134">
        <v>56.83</v>
      </c>
    </row>
    <row r="11877" spans="1:4" x14ac:dyDescent="0.25">
      <c r="A11877">
        <v>7288</v>
      </c>
      <c r="B11877" t="s">
        <v>33860</v>
      </c>
      <c r="C11877" t="s">
        <v>1418</v>
      </c>
      <c r="D11877" s="134">
        <v>47.19</v>
      </c>
    </row>
    <row r="11878" spans="1:4" x14ac:dyDescent="0.25">
      <c r="A11878">
        <v>43625</v>
      </c>
      <c r="B11878" t="s">
        <v>33861</v>
      </c>
      <c r="C11878" t="s">
        <v>1418</v>
      </c>
      <c r="D11878" s="134">
        <v>38.1</v>
      </c>
    </row>
    <row r="11879" spans="1:4" x14ac:dyDescent="0.25">
      <c r="A11879">
        <v>43647</v>
      </c>
      <c r="B11879" t="s">
        <v>33862</v>
      </c>
      <c r="C11879" t="s">
        <v>1418</v>
      </c>
      <c r="D11879" s="134">
        <v>34.61</v>
      </c>
    </row>
    <row r="11880" spans="1:4" x14ac:dyDescent="0.25">
      <c r="A11880">
        <v>43648</v>
      </c>
      <c r="B11880" t="s">
        <v>33863</v>
      </c>
      <c r="C11880" t="s">
        <v>1418</v>
      </c>
      <c r="D11880" s="134">
        <v>33.4</v>
      </c>
    </row>
    <row r="11881" spans="1:4" x14ac:dyDescent="0.25">
      <c r="A11881">
        <v>35693</v>
      </c>
      <c r="B11881" t="s">
        <v>33864</v>
      </c>
      <c r="C11881" t="s">
        <v>1418</v>
      </c>
      <c r="D11881" s="134">
        <v>11.89</v>
      </c>
    </row>
    <row r="11882" spans="1:4" x14ac:dyDescent="0.25">
      <c r="A11882">
        <v>7356</v>
      </c>
      <c r="B11882" t="s">
        <v>33865</v>
      </c>
      <c r="C11882" t="s">
        <v>1418</v>
      </c>
      <c r="D11882" s="134">
        <v>28.5</v>
      </c>
    </row>
    <row r="11883" spans="1:4" x14ac:dyDescent="0.25">
      <c r="A11883">
        <v>35692</v>
      </c>
      <c r="B11883" t="s">
        <v>33866</v>
      </c>
      <c r="C11883" t="s">
        <v>1418</v>
      </c>
      <c r="D11883" s="134">
        <v>18.649999999999999</v>
      </c>
    </row>
    <row r="11884" spans="1:4" x14ac:dyDescent="0.25">
      <c r="A11884">
        <v>43624</v>
      </c>
      <c r="B11884" t="s">
        <v>33867</v>
      </c>
      <c r="C11884" t="s">
        <v>1418</v>
      </c>
      <c r="D11884" s="134">
        <v>34.74</v>
      </c>
    </row>
    <row r="11885" spans="1:4" x14ac:dyDescent="0.25">
      <c r="A11885">
        <v>7342</v>
      </c>
      <c r="B11885" t="s">
        <v>33868</v>
      </c>
      <c r="C11885" t="s">
        <v>1417</v>
      </c>
      <c r="D11885" s="134">
        <v>2.13</v>
      </c>
    </row>
    <row r="11886" spans="1:4" x14ac:dyDescent="0.25">
      <c r="A11886">
        <v>7350</v>
      </c>
      <c r="B11886" t="s">
        <v>33869</v>
      </c>
      <c r="C11886" t="s">
        <v>1418</v>
      </c>
      <c r="D11886" s="134">
        <v>41.14</v>
      </c>
    </row>
    <row r="11887" spans="1:4" x14ac:dyDescent="0.25">
      <c r="A11887">
        <v>39574</v>
      </c>
      <c r="B11887" t="s">
        <v>33870</v>
      </c>
      <c r="C11887" t="s">
        <v>16058</v>
      </c>
      <c r="D11887" s="134">
        <v>4.34</v>
      </c>
    </row>
    <row r="11888" spans="1:4" x14ac:dyDescent="0.25">
      <c r="A11888">
        <v>11060</v>
      </c>
      <c r="B11888" t="s">
        <v>33871</v>
      </c>
      <c r="C11888" t="s">
        <v>16058</v>
      </c>
      <c r="D11888" s="134">
        <v>49.96</v>
      </c>
    </row>
    <row r="11889" spans="1:4" x14ac:dyDescent="0.25">
      <c r="A11889">
        <v>37401</v>
      </c>
      <c r="B11889" t="s">
        <v>33872</v>
      </c>
      <c r="C11889" t="s">
        <v>16058</v>
      </c>
      <c r="D11889" s="134">
        <v>36.090000000000003</v>
      </c>
    </row>
    <row r="11890" spans="1:4" x14ac:dyDescent="0.25">
      <c r="A11890">
        <v>7525</v>
      </c>
      <c r="B11890" t="s">
        <v>33873</v>
      </c>
      <c r="C11890" t="s">
        <v>16058</v>
      </c>
      <c r="D11890" s="134">
        <v>43.82</v>
      </c>
    </row>
    <row r="11891" spans="1:4" x14ac:dyDescent="0.25">
      <c r="A11891">
        <v>7524</v>
      </c>
      <c r="B11891" t="s">
        <v>33874</v>
      </c>
      <c r="C11891" t="s">
        <v>16058</v>
      </c>
      <c r="D11891" s="134">
        <v>41.29</v>
      </c>
    </row>
    <row r="11892" spans="1:4" x14ac:dyDescent="0.25">
      <c r="A11892">
        <v>38105</v>
      </c>
      <c r="B11892" t="s">
        <v>33875</v>
      </c>
      <c r="C11892" t="s">
        <v>16058</v>
      </c>
      <c r="D11892" s="134">
        <v>10.61</v>
      </c>
    </row>
    <row r="11893" spans="1:4" x14ac:dyDescent="0.25">
      <c r="A11893">
        <v>38084</v>
      </c>
      <c r="B11893" t="s">
        <v>33876</v>
      </c>
      <c r="C11893" t="s">
        <v>16058</v>
      </c>
      <c r="D11893" s="134">
        <v>15.06</v>
      </c>
    </row>
    <row r="11894" spans="1:4" x14ac:dyDescent="0.25">
      <c r="A11894">
        <v>38103</v>
      </c>
      <c r="B11894" t="s">
        <v>33877</v>
      </c>
      <c r="C11894" t="s">
        <v>16058</v>
      </c>
      <c r="D11894" s="134">
        <v>15.92</v>
      </c>
    </row>
    <row r="11895" spans="1:4" x14ac:dyDescent="0.25">
      <c r="A11895">
        <v>38082</v>
      </c>
      <c r="B11895" t="s">
        <v>33878</v>
      </c>
      <c r="C11895" t="s">
        <v>16058</v>
      </c>
      <c r="D11895" s="134">
        <v>19.62</v>
      </c>
    </row>
    <row r="11896" spans="1:4" x14ac:dyDescent="0.25">
      <c r="A11896">
        <v>38104</v>
      </c>
      <c r="B11896" t="s">
        <v>33879</v>
      </c>
      <c r="C11896" t="s">
        <v>16058</v>
      </c>
      <c r="D11896" s="134">
        <v>31.18</v>
      </c>
    </row>
    <row r="11897" spans="1:4" x14ac:dyDescent="0.25">
      <c r="A11897">
        <v>38083</v>
      </c>
      <c r="B11897" t="s">
        <v>33880</v>
      </c>
      <c r="C11897" t="s">
        <v>16058</v>
      </c>
      <c r="D11897" s="134">
        <v>34.619999999999997</v>
      </c>
    </row>
    <row r="11898" spans="1:4" x14ac:dyDescent="0.25">
      <c r="A11898">
        <v>38101</v>
      </c>
      <c r="B11898" t="s">
        <v>33881</v>
      </c>
      <c r="C11898" t="s">
        <v>16058</v>
      </c>
      <c r="D11898" s="134">
        <v>7.57</v>
      </c>
    </row>
    <row r="11899" spans="1:4" x14ac:dyDescent="0.25">
      <c r="A11899">
        <v>7528</v>
      </c>
      <c r="B11899" t="s">
        <v>33882</v>
      </c>
      <c r="C11899" t="s">
        <v>16058</v>
      </c>
      <c r="D11899" s="134">
        <v>8.9</v>
      </c>
    </row>
    <row r="11900" spans="1:4" x14ac:dyDescent="0.25">
      <c r="A11900">
        <v>12147</v>
      </c>
      <c r="B11900" t="s">
        <v>33883</v>
      </c>
      <c r="C11900" t="s">
        <v>16058</v>
      </c>
      <c r="D11900" s="134">
        <v>13.57</v>
      </c>
    </row>
    <row r="11901" spans="1:4" x14ac:dyDescent="0.25">
      <c r="A11901">
        <v>38075</v>
      </c>
      <c r="B11901" t="s">
        <v>33884</v>
      </c>
      <c r="C11901" t="s">
        <v>16058</v>
      </c>
      <c r="D11901" s="134">
        <v>15.41</v>
      </c>
    </row>
    <row r="11902" spans="1:4" x14ac:dyDescent="0.25">
      <c r="A11902">
        <v>38102</v>
      </c>
      <c r="B11902" t="s">
        <v>33885</v>
      </c>
      <c r="C11902" t="s">
        <v>16058</v>
      </c>
      <c r="D11902" s="134">
        <v>9.69</v>
      </c>
    </row>
    <row r="11903" spans="1:4" x14ac:dyDescent="0.25">
      <c r="A11903">
        <v>38076</v>
      </c>
      <c r="B11903" t="s">
        <v>33886</v>
      </c>
      <c r="C11903" t="s">
        <v>16058</v>
      </c>
      <c r="D11903" s="134">
        <v>17.28</v>
      </c>
    </row>
    <row r="11904" spans="1:4" x14ac:dyDescent="0.25">
      <c r="A11904">
        <v>7592</v>
      </c>
      <c r="B11904" t="s">
        <v>33887</v>
      </c>
      <c r="C11904" t="s">
        <v>1413</v>
      </c>
      <c r="D11904" s="134">
        <v>40.54</v>
      </c>
    </row>
    <row r="11905" spans="1:4" x14ac:dyDescent="0.25">
      <c r="A11905">
        <v>40820</v>
      </c>
      <c r="B11905" t="s">
        <v>33888</v>
      </c>
      <c r="C11905" t="s">
        <v>3486</v>
      </c>
      <c r="D11905" s="135">
        <v>7164.96</v>
      </c>
    </row>
    <row r="11906" spans="1:4" x14ac:dyDescent="0.25">
      <c r="A11906">
        <v>11826</v>
      </c>
      <c r="B11906" t="s">
        <v>33889</v>
      </c>
      <c r="C11906" t="s">
        <v>16058</v>
      </c>
      <c r="D11906" s="134">
        <v>50.56</v>
      </c>
    </row>
    <row r="11907" spans="1:4" x14ac:dyDescent="0.25">
      <c r="A11907">
        <v>7606</v>
      </c>
      <c r="B11907" t="s">
        <v>33890</v>
      </c>
      <c r="C11907" t="s">
        <v>16058</v>
      </c>
      <c r="D11907" s="134">
        <v>60.8</v>
      </c>
    </row>
    <row r="11908" spans="1:4" x14ac:dyDescent="0.25">
      <c r="A11908">
        <v>11763</v>
      </c>
      <c r="B11908" t="s">
        <v>33891</v>
      </c>
      <c r="C11908" t="s">
        <v>16058</v>
      </c>
      <c r="D11908" s="134">
        <v>132.78</v>
      </c>
    </row>
    <row r="11909" spans="1:4" x14ac:dyDescent="0.25">
      <c r="A11909">
        <v>11764</v>
      </c>
      <c r="B11909" t="s">
        <v>33892</v>
      </c>
      <c r="C11909" t="s">
        <v>16058</v>
      </c>
      <c r="D11909" s="134">
        <v>108.94</v>
      </c>
    </row>
    <row r="11910" spans="1:4" x14ac:dyDescent="0.25">
      <c r="A11910">
        <v>11829</v>
      </c>
      <c r="B11910" t="s">
        <v>33893</v>
      </c>
      <c r="C11910" t="s">
        <v>16058</v>
      </c>
      <c r="D11910" s="134">
        <v>26.33</v>
      </c>
    </row>
    <row r="11911" spans="1:4" x14ac:dyDescent="0.25">
      <c r="A11911">
        <v>11830</v>
      </c>
      <c r="B11911" t="s">
        <v>33894</v>
      </c>
      <c r="C11911" t="s">
        <v>16058</v>
      </c>
      <c r="D11911" s="134">
        <v>28.43</v>
      </c>
    </row>
    <row r="11912" spans="1:4" x14ac:dyDescent="0.25">
      <c r="A11912">
        <v>11825</v>
      </c>
      <c r="B11912" t="s">
        <v>33895</v>
      </c>
      <c r="C11912" t="s">
        <v>16058</v>
      </c>
      <c r="D11912" s="134">
        <v>63.96</v>
      </c>
    </row>
    <row r="11913" spans="1:4" x14ac:dyDescent="0.25">
      <c r="A11913">
        <v>11767</v>
      </c>
      <c r="B11913" t="s">
        <v>33896</v>
      </c>
      <c r="C11913" t="s">
        <v>16058</v>
      </c>
      <c r="D11913" s="134">
        <v>170.37</v>
      </c>
    </row>
    <row r="11914" spans="1:4" x14ac:dyDescent="0.25">
      <c r="A11914">
        <v>11766</v>
      </c>
      <c r="B11914" t="s">
        <v>33897</v>
      </c>
      <c r="C11914" t="s">
        <v>16058</v>
      </c>
      <c r="D11914" s="134">
        <v>39.71</v>
      </c>
    </row>
    <row r="11915" spans="1:4" x14ac:dyDescent="0.25">
      <c r="A11915">
        <v>11765</v>
      </c>
      <c r="B11915" t="s">
        <v>33898</v>
      </c>
      <c r="C11915" t="s">
        <v>16058</v>
      </c>
      <c r="D11915" s="134">
        <v>72.599999999999994</v>
      </c>
    </row>
    <row r="11916" spans="1:4" x14ac:dyDescent="0.25">
      <c r="A11916">
        <v>11824</v>
      </c>
      <c r="B11916" t="s">
        <v>33899</v>
      </c>
      <c r="C11916" t="s">
        <v>16058</v>
      </c>
      <c r="D11916" s="134">
        <v>46.71</v>
      </c>
    </row>
    <row r="11917" spans="1:4" x14ac:dyDescent="0.25">
      <c r="A11917">
        <v>44045</v>
      </c>
      <c r="B11917" t="s">
        <v>33900</v>
      </c>
      <c r="C11917" t="s">
        <v>16058</v>
      </c>
      <c r="D11917" s="134">
        <v>312.55</v>
      </c>
    </row>
    <row r="11918" spans="1:4" x14ac:dyDescent="0.25">
      <c r="A11918">
        <v>39702</v>
      </c>
      <c r="B11918" t="s">
        <v>33901</v>
      </c>
      <c r="C11918" t="s">
        <v>16058</v>
      </c>
      <c r="D11918" s="135">
        <v>2075.79</v>
      </c>
    </row>
    <row r="11919" spans="1:4" x14ac:dyDescent="0.25">
      <c r="A11919">
        <v>13415</v>
      </c>
      <c r="B11919" t="s">
        <v>33902</v>
      </c>
      <c r="C11919" t="s">
        <v>16058</v>
      </c>
      <c r="D11919" s="134">
        <v>68.150000000000006</v>
      </c>
    </row>
    <row r="11920" spans="1:4" x14ac:dyDescent="0.25">
      <c r="A11920">
        <v>7602</v>
      </c>
      <c r="B11920" t="s">
        <v>33903</v>
      </c>
      <c r="C11920" t="s">
        <v>16058</v>
      </c>
      <c r="D11920" s="134">
        <v>43.49</v>
      </c>
    </row>
    <row r="11921" spans="1:4" x14ac:dyDescent="0.25">
      <c r="A11921">
        <v>7603</v>
      </c>
      <c r="B11921" t="s">
        <v>33904</v>
      </c>
      <c r="C11921" t="s">
        <v>16058</v>
      </c>
      <c r="D11921" s="134">
        <v>36.89</v>
      </c>
    </row>
    <row r="11922" spans="1:4" x14ac:dyDescent="0.25">
      <c r="A11922">
        <v>11777</v>
      </c>
      <c r="B11922" t="s">
        <v>33905</v>
      </c>
      <c r="C11922" t="s">
        <v>16058</v>
      </c>
      <c r="D11922" s="134">
        <v>162.63</v>
      </c>
    </row>
    <row r="11923" spans="1:4" x14ac:dyDescent="0.25">
      <c r="A11923">
        <v>13417</v>
      </c>
      <c r="B11923" t="s">
        <v>33906</v>
      </c>
      <c r="C11923" t="s">
        <v>16058</v>
      </c>
      <c r="D11923" s="134">
        <v>88.76</v>
      </c>
    </row>
    <row r="11924" spans="1:4" x14ac:dyDescent="0.25">
      <c r="A11924">
        <v>36791</v>
      </c>
      <c r="B11924" t="s">
        <v>33907</v>
      </c>
      <c r="C11924" t="s">
        <v>16058</v>
      </c>
      <c r="D11924" s="134">
        <v>133.21</v>
      </c>
    </row>
    <row r="11925" spans="1:4" x14ac:dyDescent="0.25">
      <c r="A11925">
        <v>36795</v>
      </c>
      <c r="B11925" t="s">
        <v>33908</v>
      </c>
      <c r="C11925" t="s">
        <v>16058</v>
      </c>
      <c r="D11925" s="135">
        <v>1684.32</v>
      </c>
    </row>
    <row r="11926" spans="1:4" x14ac:dyDescent="0.25">
      <c r="A11926">
        <v>36796</v>
      </c>
      <c r="B11926" t="s">
        <v>33909</v>
      </c>
      <c r="C11926" t="s">
        <v>16058</v>
      </c>
      <c r="D11926" s="134">
        <v>139.96</v>
      </c>
    </row>
    <row r="11927" spans="1:4" x14ac:dyDescent="0.25">
      <c r="A11927">
        <v>36792</v>
      </c>
      <c r="B11927" t="s">
        <v>33910</v>
      </c>
      <c r="C11927" t="s">
        <v>16058</v>
      </c>
      <c r="D11927" s="134">
        <v>177.3</v>
      </c>
    </row>
    <row r="11928" spans="1:4" x14ac:dyDescent="0.25">
      <c r="A11928">
        <v>11773</v>
      </c>
      <c r="B11928" t="s">
        <v>33911</v>
      </c>
      <c r="C11928" t="s">
        <v>16058</v>
      </c>
      <c r="D11928" s="134">
        <v>118.02</v>
      </c>
    </row>
    <row r="11929" spans="1:4" x14ac:dyDescent="0.25">
      <c r="A11929">
        <v>11762</v>
      </c>
      <c r="B11929" t="s">
        <v>33912</v>
      </c>
      <c r="C11929" t="s">
        <v>16058</v>
      </c>
      <c r="D11929" s="134">
        <v>55.98</v>
      </c>
    </row>
    <row r="11930" spans="1:4" x14ac:dyDescent="0.25">
      <c r="A11930">
        <v>7604</v>
      </c>
      <c r="B11930" t="s">
        <v>33913</v>
      </c>
      <c r="C11930" t="s">
        <v>16058</v>
      </c>
      <c r="D11930" s="134">
        <v>47.4</v>
      </c>
    </row>
    <row r="11931" spans="1:4" x14ac:dyDescent="0.25">
      <c r="A11931">
        <v>13984</v>
      </c>
      <c r="B11931" t="s">
        <v>33914</v>
      </c>
      <c r="C11931" t="s">
        <v>16058</v>
      </c>
      <c r="D11931" s="134">
        <v>68.89</v>
      </c>
    </row>
    <row r="11932" spans="1:4" x14ac:dyDescent="0.25">
      <c r="A11932">
        <v>11772</v>
      </c>
      <c r="B11932" t="s">
        <v>33915</v>
      </c>
      <c r="C11932" t="s">
        <v>16058</v>
      </c>
      <c r="D11932" s="134">
        <v>118.39</v>
      </c>
    </row>
    <row r="11933" spans="1:4" x14ac:dyDescent="0.25">
      <c r="A11933">
        <v>13983</v>
      </c>
      <c r="B11933" t="s">
        <v>33916</v>
      </c>
      <c r="C11933" t="s">
        <v>16058</v>
      </c>
      <c r="D11933" s="134">
        <v>89.66</v>
      </c>
    </row>
    <row r="11934" spans="1:4" x14ac:dyDescent="0.25">
      <c r="A11934">
        <v>13416</v>
      </c>
      <c r="B11934" t="s">
        <v>33917</v>
      </c>
      <c r="C11934" t="s">
        <v>16058</v>
      </c>
      <c r="D11934" s="134">
        <v>79.64</v>
      </c>
    </row>
    <row r="11935" spans="1:4" x14ac:dyDescent="0.25">
      <c r="A11935">
        <v>40329</v>
      </c>
      <c r="B11935" t="s">
        <v>33918</v>
      </c>
      <c r="C11935" t="s">
        <v>16058</v>
      </c>
      <c r="D11935" s="134">
        <v>16.5</v>
      </c>
    </row>
    <row r="11936" spans="1:4" x14ac:dyDescent="0.25">
      <c r="A11936">
        <v>11823</v>
      </c>
      <c r="B11936" t="s">
        <v>33919</v>
      </c>
      <c r="C11936" t="s">
        <v>16058</v>
      </c>
      <c r="D11936" s="134">
        <v>6.95</v>
      </c>
    </row>
    <row r="11937" spans="1:4" x14ac:dyDescent="0.25">
      <c r="A11937">
        <v>11822</v>
      </c>
      <c r="B11937" t="s">
        <v>33920</v>
      </c>
      <c r="C11937" t="s">
        <v>16058</v>
      </c>
      <c r="D11937" s="134">
        <v>30.84</v>
      </c>
    </row>
    <row r="11938" spans="1:4" x14ac:dyDescent="0.25">
      <c r="A11938">
        <v>11831</v>
      </c>
      <c r="B11938" t="s">
        <v>33921</v>
      </c>
      <c r="C11938" t="s">
        <v>16058</v>
      </c>
      <c r="D11938" s="134">
        <v>18.559999999999999</v>
      </c>
    </row>
    <row r="11939" spans="1:4" x14ac:dyDescent="0.25">
      <c r="A11939">
        <v>7613</v>
      </c>
      <c r="B11939" t="s">
        <v>33922</v>
      </c>
      <c r="C11939" t="s">
        <v>16058</v>
      </c>
      <c r="D11939" s="135">
        <v>119503.15</v>
      </c>
    </row>
    <row r="11940" spans="1:4" x14ac:dyDescent="0.25">
      <c r="A11940">
        <v>7619</v>
      </c>
      <c r="B11940" t="s">
        <v>33923</v>
      </c>
      <c r="C11940" t="s">
        <v>16058</v>
      </c>
      <c r="D11940" s="135">
        <v>18472.63</v>
      </c>
    </row>
    <row r="11941" spans="1:4" x14ac:dyDescent="0.25">
      <c r="A11941">
        <v>12076</v>
      </c>
      <c r="B11941" t="s">
        <v>33924</v>
      </c>
      <c r="C11941" t="s">
        <v>16058</v>
      </c>
      <c r="D11941" s="135">
        <v>8473.68</v>
      </c>
    </row>
    <row r="11942" spans="1:4" x14ac:dyDescent="0.25">
      <c r="A11942">
        <v>7614</v>
      </c>
      <c r="B11942" t="s">
        <v>33925</v>
      </c>
      <c r="C11942" t="s">
        <v>16058</v>
      </c>
      <c r="D11942" s="135">
        <v>23298.39</v>
      </c>
    </row>
    <row r="11943" spans="1:4" x14ac:dyDescent="0.25">
      <c r="A11943">
        <v>7618</v>
      </c>
      <c r="B11943" t="s">
        <v>33926</v>
      </c>
      <c r="C11943" t="s">
        <v>16058</v>
      </c>
      <c r="D11943" s="135">
        <v>151107.57</v>
      </c>
    </row>
    <row r="11944" spans="1:4" x14ac:dyDescent="0.25">
      <c r="A11944">
        <v>7620</v>
      </c>
      <c r="B11944" t="s">
        <v>33927</v>
      </c>
      <c r="C11944" t="s">
        <v>16058</v>
      </c>
      <c r="D11944" s="135">
        <v>32684.21</v>
      </c>
    </row>
    <row r="11945" spans="1:4" x14ac:dyDescent="0.25">
      <c r="A11945">
        <v>7610</v>
      </c>
      <c r="B11945" t="s">
        <v>33928</v>
      </c>
      <c r="C11945" t="s">
        <v>16058</v>
      </c>
      <c r="D11945" s="135">
        <v>10349.99</v>
      </c>
    </row>
    <row r="11946" spans="1:4" x14ac:dyDescent="0.25">
      <c r="A11946">
        <v>7615</v>
      </c>
      <c r="B11946" t="s">
        <v>33929</v>
      </c>
      <c r="C11946" t="s">
        <v>16058</v>
      </c>
      <c r="D11946" s="135">
        <v>38131.57</v>
      </c>
    </row>
    <row r="11947" spans="1:4" x14ac:dyDescent="0.25">
      <c r="A11947">
        <v>7617</v>
      </c>
      <c r="B11947" t="s">
        <v>33930</v>
      </c>
      <c r="C11947" t="s">
        <v>16058</v>
      </c>
      <c r="D11947" s="135">
        <v>11560.52</v>
      </c>
    </row>
    <row r="11948" spans="1:4" x14ac:dyDescent="0.25">
      <c r="A11948">
        <v>7616</v>
      </c>
      <c r="B11948" t="s">
        <v>33931</v>
      </c>
      <c r="C11948" t="s">
        <v>16058</v>
      </c>
      <c r="D11948" s="135">
        <v>62224.68</v>
      </c>
    </row>
    <row r="11949" spans="1:4" x14ac:dyDescent="0.25">
      <c r="A11949">
        <v>7611</v>
      </c>
      <c r="B11949" t="s">
        <v>33932</v>
      </c>
      <c r="C11949" t="s">
        <v>16058</v>
      </c>
      <c r="D11949" s="135">
        <v>14950</v>
      </c>
    </row>
    <row r="11950" spans="1:4" x14ac:dyDescent="0.25">
      <c r="A11950">
        <v>7612</v>
      </c>
      <c r="B11950" t="s">
        <v>33933</v>
      </c>
      <c r="C11950" t="s">
        <v>16058</v>
      </c>
      <c r="D11950" s="135">
        <v>85351.78</v>
      </c>
    </row>
    <row r="11951" spans="1:4" x14ac:dyDescent="0.25">
      <c r="A11951">
        <v>37371</v>
      </c>
      <c r="B11951" t="s">
        <v>33934</v>
      </c>
      <c r="C11951" t="s">
        <v>1413</v>
      </c>
      <c r="D11951" s="134">
        <v>0.68</v>
      </c>
    </row>
    <row r="11952" spans="1:4" x14ac:dyDescent="0.25">
      <c r="A11952">
        <v>40861</v>
      </c>
      <c r="B11952" t="s">
        <v>33935</v>
      </c>
      <c r="C11952" t="s">
        <v>3486</v>
      </c>
      <c r="D11952" s="134">
        <v>129</v>
      </c>
    </row>
    <row r="11953" spans="1:4" x14ac:dyDescent="0.25">
      <c r="A11953">
        <v>36510</v>
      </c>
      <c r="B11953" t="s">
        <v>33936</v>
      </c>
      <c r="C11953" t="s">
        <v>16058</v>
      </c>
      <c r="D11953" s="135">
        <v>985932.68</v>
      </c>
    </row>
    <row r="11954" spans="1:4" x14ac:dyDescent="0.25">
      <c r="A11954">
        <v>25020</v>
      </c>
      <c r="B11954" t="s">
        <v>33937</v>
      </c>
      <c r="C11954" t="s">
        <v>16058</v>
      </c>
      <c r="D11954" s="135">
        <v>4061695.76</v>
      </c>
    </row>
    <row r="11955" spans="1:4" x14ac:dyDescent="0.25">
      <c r="A11955">
        <v>7622</v>
      </c>
      <c r="B11955" t="s">
        <v>33938</v>
      </c>
      <c r="C11955" t="s">
        <v>16058</v>
      </c>
      <c r="D11955" s="135">
        <v>956498.8</v>
      </c>
    </row>
    <row r="11956" spans="1:4" x14ac:dyDescent="0.25">
      <c r="A11956">
        <v>7624</v>
      </c>
      <c r="B11956" t="s">
        <v>33939</v>
      </c>
      <c r="C11956" t="s">
        <v>16058</v>
      </c>
      <c r="D11956" s="135">
        <v>1240000</v>
      </c>
    </row>
    <row r="11957" spans="1:4" x14ac:dyDescent="0.25">
      <c r="A11957">
        <v>7625</v>
      </c>
      <c r="B11957" t="s">
        <v>33940</v>
      </c>
      <c r="C11957" t="s">
        <v>16058</v>
      </c>
      <c r="D11957" s="135">
        <v>1232415.78</v>
      </c>
    </row>
    <row r="11958" spans="1:4" x14ac:dyDescent="0.25">
      <c r="A11958">
        <v>7623</v>
      </c>
      <c r="B11958" t="s">
        <v>33941</v>
      </c>
      <c r="C11958" t="s">
        <v>16058</v>
      </c>
      <c r="D11958" s="135">
        <v>4061695.76</v>
      </c>
    </row>
    <row r="11959" spans="1:4" x14ac:dyDescent="0.25">
      <c r="A11959">
        <v>36508</v>
      </c>
      <c r="B11959" t="s">
        <v>33942</v>
      </c>
      <c r="C11959" t="s">
        <v>16058</v>
      </c>
      <c r="D11959" s="135">
        <v>1826705.75</v>
      </c>
    </row>
    <row r="11960" spans="1:4" x14ac:dyDescent="0.25">
      <c r="A11960">
        <v>36509</v>
      </c>
      <c r="B11960" t="s">
        <v>33943</v>
      </c>
      <c r="C11960" t="s">
        <v>16058</v>
      </c>
      <c r="D11960" s="135">
        <v>1001100.85</v>
      </c>
    </row>
    <row r="11961" spans="1:4" x14ac:dyDescent="0.25">
      <c r="A11961">
        <v>13238</v>
      </c>
      <c r="B11961" t="s">
        <v>33944</v>
      </c>
      <c r="C11961" t="s">
        <v>16058</v>
      </c>
      <c r="D11961" s="135">
        <v>359158.85</v>
      </c>
    </row>
    <row r="11962" spans="1:4" x14ac:dyDescent="0.25">
      <c r="A11962">
        <v>36511</v>
      </c>
      <c r="B11962" t="s">
        <v>33945</v>
      </c>
      <c r="C11962" t="s">
        <v>16058</v>
      </c>
      <c r="D11962" s="135">
        <v>416168.19</v>
      </c>
    </row>
    <row r="11963" spans="1:4" x14ac:dyDescent="0.25">
      <c r="A11963">
        <v>36515</v>
      </c>
      <c r="B11963" t="s">
        <v>33946</v>
      </c>
      <c r="C11963" t="s">
        <v>16058</v>
      </c>
      <c r="D11963" s="135">
        <v>122570.07</v>
      </c>
    </row>
    <row r="11964" spans="1:4" x14ac:dyDescent="0.25">
      <c r="A11964">
        <v>10598</v>
      </c>
      <c r="B11964" t="s">
        <v>33947</v>
      </c>
      <c r="C11964" t="s">
        <v>16058</v>
      </c>
      <c r="D11964" s="135">
        <v>198765.9</v>
      </c>
    </row>
    <row r="11965" spans="1:4" x14ac:dyDescent="0.25">
      <c r="A11965">
        <v>7640</v>
      </c>
      <c r="B11965" t="s">
        <v>33948</v>
      </c>
      <c r="C11965" t="s">
        <v>16058</v>
      </c>
      <c r="D11965" s="135">
        <v>305000</v>
      </c>
    </row>
    <row r="11966" spans="1:4" x14ac:dyDescent="0.25">
      <c r="A11966">
        <v>36513</v>
      </c>
      <c r="B11966" t="s">
        <v>33949</v>
      </c>
      <c r="C11966" t="s">
        <v>16058</v>
      </c>
      <c r="D11966" s="135">
        <v>293811.89</v>
      </c>
    </row>
    <row r="11967" spans="1:4" x14ac:dyDescent="0.25">
      <c r="A11967">
        <v>36514</v>
      </c>
      <c r="B11967" t="s">
        <v>33950</v>
      </c>
      <c r="C11967" t="s">
        <v>16058</v>
      </c>
      <c r="D11967" s="135">
        <v>327803.71999999997</v>
      </c>
    </row>
    <row r="11968" spans="1:4" x14ac:dyDescent="0.25">
      <c r="A11968">
        <v>11572</v>
      </c>
      <c r="B11968" t="s">
        <v>33951</v>
      </c>
      <c r="C11968" t="s">
        <v>16058</v>
      </c>
      <c r="D11968" s="134">
        <v>32.53</v>
      </c>
    </row>
    <row r="11969" spans="1:4" x14ac:dyDescent="0.25">
      <c r="A11969">
        <v>36149</v>
      </c>
      <c r="B11969" t="s">
        <v>33952</v>
      </c>
      <c r="C11969" t="s">
        <v>16058</v>
      </c>
      <c r="D11969" s="134">
        <v>158.03</v>
      </c>
    </row>
    <row r="11970" spans="1:4" x14ac:dyDescent="0.25">
      <c r="A11970">
        <v>42407</v>
      </c>
      <c r="B11970" t="s">
        <v>33953</v>
      </c>
      <c r="C11970" t="s">
        <v>1416</v>
      </c>
      <c r="D11970" s="134">
        <v>6.64</v>
      </c>
    </row>
    <row r="11971" spans="1:4" x14ac:dyDescent="0.25">
      <c r="A11971">
        <v>11581</v>
      </c>
      <c r="B11971" t="s">
        <v>33954</v>
      </c>
      <c r="C11971" t="s">
        <v>1416</v>
      </c>
      <c r="D11971" s="134">
        <v>21.47</v>
      </c>
    </row>
    <row r="11972" spans="1:4" x14ac:dyDescent="0.25">
      <c r="A11972">
        <v>43605</v>
      </c>
      <c r="B11972" t="s">
        <v>33955</v>
      </c>
      <c r="C11972" t="s">
        <v>1416</v>
      </c>
      <c r="D11972" s="134">
        <v>43.93</v>
      </c>
    </row>
    <row r="11973" spans="1:4" x14ac:dyDescent="0.25">
      <c r="A11973">
        <v>11580</v>
      </c>
      <c r="B11973" t="s">
        <v>33956</v>
      </c>
      <c r="C11973" t="s">
        <v>1416</v>
      </c>
      <c r="D11973" s="134">
        <v>8.61</v>
      </c>
    </row>
    <row r="11974" spans="1:4" x14ac:dyDescent="0.25">
      <c r="A11974">
        <v>10743</v>
      </c>
      <c r="B11974" t="s">
        <v>33957</v>
      </c>
      <c r="C11974" t="s">
        <v>16058</v>
      </c>
      <c r="D11974" s="134">
        <v>510.88</v>
      </c>
    </row>
    <row r="11975" spans="1:4" x14ac:dyDescent="0.25">
      <c r="A11975">
        <v>39848</v>
      </c>
      <c r="B11975" t="s">
        <v>33958</v>
      </c>
      <c r="C11975" t="s">
        <v>1416</v>
      </c>
      <c r="D11975" s="134">
        <v>1.82</v>
      </c>
    </row>
    <row r="11976" spans="1:4" x14ac:dyDescent="0.25">
      <c r="A11976">
        <v>20999</v>
      </c>
      <c r="B11976" t="s">
        <v>33959</v>
      </c>
      <c r="C11976" t="s">
        <v>1416</v>
      </c>
      <c r="D11976" s="134">
        <v>12.27</v>
      </c>
    </row>
    <row r="11977" spans="1:4" x14ac:dyDescent="0.25">
      <c r="A11977">
        <v>21001</v>
      </c>
      <c r="B11977" t="s">
        <v>33960</v>
      </c>
      <c r="C11977" t="s">
        <v>1416</v>
      </c>
      <c r="D11977" s="134">
        <v>22.89</v>
      </c>
    </row>
    <row r="11978" spans="1:4" x14ac:dyDescent="0.25">
      <c r="A11978">
        <v>21003</v>
      </c>
      <c r="B11978" t="s">
        <v>33961</v>
      </c>
      <c r="C11978" t="s">
        <v>1416</v>
      </c>
      <c r="D11978" s="134">
        <v>37.61</v>
      </c>
    </row>
    <row r="11979" spans="1:4" x14ac:dyDescent="0.25">
      <c r="A11979">
        <v>21006</v>
      </c>
      <c r="B11979" t="s">
        <v>33962</v>
      </c>
      <c r="C11979" t="s">
        <v>1416</v>
      </c>
      <c r="D11979" s="134">
        <v>79.819999999999993</v>
      </c>
    </row>
    <row r="11980" spans="1:4" x14ac:dyDescent="0.25">
      <c r="A11980">
        <v>21019</v>
      </c>
      <c r="B11980" t="s">
        <v>33963</v>
      </c>
      <c r="C11980" t="s">
        <v>1416</v>
      </c>
      <c r="D11980" s="134">
        <v>27.75</v>
      </c>
    </row>
    <row r="11981" spans="1:4" x14ac:dyDescent="0.25">
      <c r="A11981">
        <v>21021</v>
      </c>
      <c r="B11981" t="s">
        <v>33964</v>
      </c>
      <c r="C11981" t="s">
        <v>1416</v>
      </c>
      <c r="D11981" s="134">
        <v>43.86</v>
      </c>
    </row>
    <row r="11982" spans="1:4" x14ac:dyDescent="0.25">
      <c r="A11982">
        <v>21024</v>
      </c>
      <c r="B11982" t="s">
        <v>33965</v>
      </c>
      <c r="C11982" t="s">
        <v>1416</v>
      </c>
      <c r="D11982" s="134">
        <v>93.98</v>
      </c>
    </row>
    <row r="11983" spans="1:4" x14ac:dyDescent="0.25">
      <c r="A11983">
        <v>40624</v>
      </c>
      <c r="B11983" t="s">
        <v>33966</v>
      </c>
      <c r="C11983" t="s">
        <v>1416</v>
      </c>
      <c r="D11983" s="134">
        <v>97.35</v>
      </c>
    </row>
    <row r="11984" spans="1:4" x14ac:dyDescent="0.25">
      <c r="A11984">
        <v>42575</v>
      </c>
      <c r="B11984" t="s">
        <v>33967</v>
      </c>
      <c r="C11984" t="s">
        <v>1416</v>
      </c>
      <c r="D11984" s="134">
        <v>89.33</v>
      </c>
    </row>
    <row r="11985" spans="1:4" x14ac:dyDescent="0.25">
      <c r="A11985">
        <v>13127</v>
      </c>
      <c r="B11985" t="s">
        <v>33968</v>
      </c>
      <c r="C11985" t="s">
        <v>1416</v>
      </c>
      <c r="D11985" s="134">
        <v>43.42</v>
      </c>
    </row>
    <row r="11986" spans="1:4" x14ac:dyDescent="0.25">
      <c r="A11986">
        <v>13137</v>
      </c>
      <c r="B11986" t="s">
        <v>33969</v>
      </c>
      <c r="C11986" t="s">
        <v>1416</v>
      </c>
      <c r="D11986" s="134">
        <v>57.62</v>
      </c>
    </row>
    <row r="11987" spans="1:4" x14ac:dyDescent="0.25">
      <c r="A11987">
        <v>42574</v>
      </c>
      <c r="B11987" t="s">
        <v>33970</v>
      </c>
      <c r="C11987" t="s">
        <v>1416</v>
      </c>
      <c r="D11987" s="134">
        <v>66.66</v>
      </c>
    </row>
    <row r="11988" spans="1:4" x14ac:dyDescent="0.25">
      <c r="A11988">
        <v>20989</v>
      </c>
      <c r="B11988" t="s">
        <v>33971</v>
      </c>
      <c r="C11988" t="s">
        <v>1416</v>
      </c>
      <c r="D11988" s="135">
        <v>2064.3000000000002</v>
      </c>
    </row>
    <row r="11989" spans="1:4" x14ac:dyDescent="0.25">
      <c r="A11989">
        <v>21147</v>
      </c>
      <c r="B11989" t="s">
        <v>33972</v>
      </c>
      <c r="C11989" t="s">
        <v>1416</v>
      </c>
      <c r="D11989" s="134">
        <v>193.55</v>
      </c>
    </row>
    <row r="11990" spans="1:4" x14ac:dyDescent="0.25">
      <c r="A11990">
        <v>21148</v>
      </c>
      <c r="B11990" t="s">
        <v>33973</v>
      </c>
      <c r="C11990" t="s">
        <v>1416</v>
      </c>
      <c r="D11990" s="134">
        <v>119.46</v>
      </c>
    </row>
    <row r="11991" spans="1:4" x14ac:dyDescent="0.25">
      <c r="A11991">
        <v>20984</v>
      </c>
      <c r="B11991" t="s">
        <v>33974</v>
      </c>
      <c r="C11991" t="s">
        <v>1416</v>
      </c>
      <c r="D11991" s="135">
        <v>3960.98</v>
      </c>
    </row>
    <row r="11992" spans="1:4" x14ac:dyDescent="0.25">
      <c r="A11992">
        <v>13042</v>
      </c>
      <c r="B11992" t="s">
        <v>33975</v>
      </c>
      <c r="C11992" t="s">
        <v>1416</v>
      </c>
      <c r="D11992" s="135">
        <v>2194.9699999999998</v>
      </c>
    </row>
    <row r="11993" spans="1:4" x14ac:dyDescent="0.25">
      <c r="A11993">
        <v>21150</v>
      </c>
      <c r="B11993" t="s">
        <v>33976</v>
      </c>
      <c r="C11993" t="s">
        <v>1416</v>
      </c>
      <c r="D11993" s="134">
        <v>59.23</v>
      </c>
    </row>
    <row r="11994" spans="1:4" x14ac:dyDescent="0.25">
      <c r="A11994">
        <v>13141</v>
      </c>
      <c r="B11994" t="s">
        <v>33977</v>
      </c>
      <c r="C11994" t="s">
        <v>1416</v>
      </c>
      <c r="D11994" s="134">
        <v>74.63</v>
      </c>
    </row>
    <row r="11995" spans="1:4" x14ac:dyDescent="0.25">
      <c r="A11995">
        <v>42576</v>
      </c>
      <c r="B11995" t="s">
        <v>33978</v>
      </c>
      <c r="C11995" t="s">
        <v>1416</v>
      </c>
      <c r="D11995" s="134">
        <v>243.68</v>
      </c>
    </row>
    <row r="11996" spans="1:4" x14ac:dyDescent="0.25">
      <c r="A11996">
        <v>21151</v>
      </c>
      <c r="B11996" t="s">
        <v>33979</v>
      </c>
      <c r="C11996" t="s">
        <v>1416</v>
      </c>
      <c r="D11996" s="134">
        <v>354.55</v>
      </c>
    </row>
    <row r="11997" spans="1:4" x14ac:dyDescent="0.25">
      <c r="A11997">
        <v>13142</v>
      </c>
      <c r="B11997" t="s">
        <v>33980</v>
      </c>
      <c r="C11997" t="s">
        <v>1416</v>
      </c>
      <c r="D11997" s="134">
        <v>506.87</v>
      </c>
    </row>
    <row r="11998" spans="1:4" x14ac:dyDescent="0.25">
      <c r="A11998">
        <v>42577</v>
      </c>
      <c r="B11998" t="s">
        <v>33981</v>
      </c>
      <c r="C11998" t="s">
        <v>1416</v>
      </c>
      <c r="D11998" s="134">
        <v>556.16999999999996</v>
      </c>
    </row>
    <row r="11999" spans="1:4" x14ac:dyDescent="0.25">
      <c r="A11999">
        <v>20994</v>
      </c>
      <c r="B11999" t="s">
        <v>33982</v>
      </c>
      <c r="C11999" t="s">
        <v>1416</v>
      </c>
      <c r="D11999" s="134">
        <v>955.66</v>
      </c>
    </row>
    <row r="12000" spans="1:4" x14ac:dyDescent="0.25">
      <c r="A12000">
        <v>7672</v>
      </c>
      <c r="B12000" t="s">
        <v>33983</v>
      </c>
      <c r="C12000" t="s">
        <v>1416</v>
      </c>
      <c r="D12000" s="134">
        <v>626.05999999999995</v>
      </c>
    </row>
    <row r="12001" spans="1:4" x14ac:dyDescent="0.25">
      <c r="A12001">
        <v>20995</v>
      </c>
      <c r="B12001" t="s">
        <v>33984</v>
      </c>
      <c r="C12001" t="s">
        <v>1416</v>
      </c>
      <c r="D12001" s="135">
        <v>1255.92</v>
      </c>
    </row>
    <row r="12002" spans="1:4" x14ac:dyDescent="0.25">
      <c r="A12002">
        <v>7690</v>
      </c>
      <c r="B12002" t="s">
        <v>33985</v>
      </c>
      <c r="C12002" t="s">
        <v>1416</v>
      </c>
      <c r="D12002" s="134">
        <v>726.38</v>
      </c>
    </row>
    <row r="12003" spans="1:4" x14ac:dyDescent="0.25">
      <c r="A12003">
        <v>20980</v>
      </c>
      <c r="B12003" t="s">
        <v>33986</v>
      </c>
      <c r="C12003" t="s">
        <v>1416</v>
      </c>
      <c r="D12003" s="134">
        <v>792.42</v>
      </c>
    </row>
    <row r="12004" spans="1:4" x14ac:dyDescent="0.25">
      <c r="A12004">
        <v>7661</v>
      </c>
      <c r="B12004" t="s">
        <v>33987</v>
      </c>
      <c r="C12004" t="s">
        <v>1416</v>
      </c>
      <c r="D12004" s="134">
        <v>942.64</v>
      </c>
    </row>
    <row r="12005" spans="1:4" x14ac:dyDescent="0.25">
      <c r="A12005">
        <v>21016</v>
      </c>
      <c r="B12005" t="s">
        <v>33988</v>
      </c>
      <c r="C12005" t="s">
        <v>1416</v>
      </c>
      <c r="D12005" s="134">
        <v>160.07</v>
      </c>
    </row>
    <row r="12006" spans="1:4" x14ac:dyDescent="0.25">
      <c r="A12006">
        <v>21008</v>
      </c>
      <c r="B12006" t="s">
        <v>33989</v>
      </c>
      <c r="C12006" t="s">
        <v>1416</v>
      </c>
      <c r="D12006" s="134">
        <v>18.7</v>
      </c>
    </row>
    <row r="12007" spans="1:4" x14ac:dyDescent="0.25">
      <c r="A12007">
        <v>21009</v>
      </c>
      <c r="B12007" t="s">
        <v>33990</v>
      </c>
      <c r="C12007" t="s">
        <v>1416</v>
      </c>
      <c r="D12007" s="134">
        <v>24.35</v>
      </c>
    </row>
    <row r="12008" spans="1:4" x14ac:dyDescent="0.25">
      <c r="A12008">
        <v>21010</v>
      </c>
      <c r="B12008" t="s">
        <v>33991</v>
      </c>
      <c r="C12008" t="s">
        <v>1416</v>
      </c>
      <c r="D12008" s="134">
        <v>32.69</v>
      </c>
    </row>
    <row r="12009" spans="1:4" x14ac:dyDescent="0.25">
      <c r="A12009">
        <v>21011</v>
      </c>
      <c r="B12009" t="s">
        <v>33992</v>
      </c>
      <c r="C12009" t="s">
        <v>1416</v>
      </c>
      <c r="D12009" s="134">
        <v>47.64</v>
      </c>
    </row>
    <row r="12010" spans="1:4" x14ac:dyDescent="0.25">
      <c r="A12010">
        <v>21012</v>
      </c>
      <c r="B12010" t="s">
        <v>33993</v>
      </c>
      <c r="C12010" t="s">
        <v>1416</v>
      </c>
      <c r="D12010" s="134">
        <v>52.65</v>
      </c>
    </row>
    <row r="12011" spans="1:4" x14ac:dyDescent="0.25">
      <c r="A12011">
        <v>21013</v>
      </c>
      <c r="B12011" t="s">
        <v>33994</v>
      </c>
      <c r="C12011" t="s">
        <v>1416</v>
      </c>
      <c r="D12011" s="134">
        <v>68.709999999999994</v>
      </c>
    </row>
    <row r="12012" spans="1:4" x14ac:dyDescent="0.25">
      <c r="A12012">
        <v>21014</v>
      </c>
      <c r="B12012" t="s">
        <v>33995</v>
      </c>
      <c r="C12012" t="s">
        <v>1416</v>
      </c>
      <c r="D12012" s="134">
        <v>96.14</v>
      </c>
    </row>
    <row r="12013" spans="1:4" x14ac:dyDescent="0.25">
      <c r="A12013">
        <v>21015</v>
      </c>
      <c r="B12013" t="s">
        <v>33996</v>
      </c>
      <c r="C12013" t="s">
        <v>1416</v>
      </c>
      <c r="D12013" s="134">
        <v>110.45</v>
      </c>
    </row>
    <row r="12014" spans="1:4" x14ac:dyDescent="0.25">
      <c r="A12014">
        <v>7697</v>
      </c>
      <c r="B12014" t="s">
        <v>33997</v>
      </c>
      <c r="C12014" t="s">
        <v>1416</v>
      </c>
      <c r="D12014" s="134">
        <v>52.7</v>
      </c>
    </row>
    <row r="12015" spans="1:4" x14ac:dyDescent="0.25">
      <c r="A12015">
        <v>7698</v>
      </c>
      <c r="B12015" t="s">
        <v>33998</v>
      </c>
      <c r="C12015" t="s">
        <v>1416</v>
      </c>
      <c r="D12015" s="134">
        <v>45.37</v>
      </c>
    </row>
    <row r="12016" spans="1:4" x14ac:dyDescent="0.25">
      <c r="A12016">
        <v>7691</v>
      </c>
      <c r="B12016" t="s">
        <v>33999</v>
      </c>
      <c r="C12016" t="s">
        <v>1416</v>
      </c>
      <c r="D12016" s="134">
        <v>19.170000000000002</v>
      </c>
    </row>
    <row r="12017" spans="1:4" x14ac:dyDescent="0.25">
      <c r="A12017">
        <v>40626</v>
      </c>
      <c r="B12017" t="s">
        <v>34000</v>
      </c>
      <c r="C12017" t="s">
        <v>1416</v>
      </c>
      <c r="D12017" s="134">
        <v>35.97</v>
      </c>
    </row>
    <row r="12018" spans="1:4" x14ac:dyDescent="0.25">
      <c r="A12018">
        <v>7701</v>
      </c>
      <c r="B12018" t="s">
        <v>34001</v>
      </c>
      <c r="C12018" t="s">
        <v>1416</v>
      </c>
      <c r="D12018" s="134">
        <v>94.31</v>
      </c>
    </row>
    <row r="12019" spans="1:4" x14ac:dyDescent="0.25">
      <c r="A12019">
        <v>7696</v>
      </c>
      <c r="B12019" t="s">
        <v>34002</v>
      </c>
      <c r="C12019" t="s">
        <v>1416</v>
      </c>
      <c r="D12019" s="134">
        <v>76</v>
      </c>
    </row>
    <row r="12020" spans="1:4" x14ac:dyDescent="0.25">
      <c r="A12020">
        <v>7700</v>
      </c>
      <c r="B12020" t="s">
        <v>34003</v>
      </c>
      <c r="C12020" t="s">
        <v>1416</v>
      </c>
      <c r="D12020" s="134">
        <v>24.24</v>
      </c>
    </row>
    <row r="12021" spans="1:4" x14ac:dyDescent="0.25">
      <c r="A12021">
        <v>7694</v>
      </c>
      <c r="B12021" t="s">
        <v>34004</v>
      </c>
      <c r="C12021" t="s">
        <v>1416</v>
      </c>
      <c r="D12021" s="134">
        <v>126.92</v>
      </c>
    </row>
    <row r="12022" spans="1:4" x14ac:dyDescent="0.25">
      <c r="A12022">
        <v>7693</v>
      </c>
      <c r="B12022" t="s">
        <v>34005</v>
      </c>
      <c r="C12022" t="s">
        <v>1416</v>
      </c>
      <c r="D12022" s="134">
        <v>174.79</v>
      </c>
    </row>
    <row r="12023" spans="1:4" x14ac:dyDescent="0.25">
      <c r="A12023">
        <v>7692</v>
      </c>
      <c r="B12023" t="s">
        <v>34006</v>
      </c>
      <c r="C12023" t="s">
        <v>1416</v>
      </c>
      <c r="D12023" s="134">
        <v>261.7</v>
      </c>
    </row>
    <row r="12024" spans="1:4" x14ac:dyDescent="0.25">
      <c r="A12024">
        <v>7695</v>
      </c>
      <c r="B12024" t="s">
        <v>34007</v>
      </c>
      <c r="C12024" t="s">
        <v>1416</v>
      </c>
      <c r="D12024" s="134">
        <v>283.82</v>
      </c>
    </row>
    <row r="12025" spans="1:4" x14ac:dyDescent="0.25">
      <c r="A12025">
        <v>13356</v>
      </c>
      <c r="B12025" t="s">
        <v>34008</v>
      </c>
      <c r="C12025" t="s">
        <v>1416</v>
      </c>
      <c r="D12025" s="134">
        <v>20.58</v>
      </c>
    </row>
    <row r="12026" spans="1:4" x14ac:dyDescent="0.25">
      <c r="A12026">
        <v>36365</v>
      </c>
      <c r="B12026" t="s">
        <v>34009</v>
      </c>
      <c r="C12026" t="s">
        <v>1416</v>
      </c>
      <c r="D12026" s="134">
        <v>41.98</v>
      </c>
    </row>
    <row r="12027" spans="1:4" x14ac:dyDescent="0.25">
      <c r="A12027">
        <v>41930</v>
      </c>
      <c r="B12027" t="s">
        <v>34010</v>
      </c>
      <c r="C12027" t="s">
        <v>1416</v>
      </c>
      <c r="D12027" s="134">
        <v>139.84</v>
      </c>
    </row>
    <row r="12028" spans="1:4" x14ac:dyDescent="0.25">
      <c r="A12028">
        <v>41931</v>
      </c>
      <c r="B12028" t="s">
        <v>34011</v>
      </c>
      <c r="C12028" t="s">
        <v>1416</v>
      </c>
      <c r="D12028" s="134">
        <v>219.03</v>
      </c>
    </row>
    <row r="12029" spans="1:4" x14ac:dyDescent="0.25">
      <c r="A12029">
        <v>41932</v>
      </c>
      <c r="B12029" t="s">
        <v>34012</v>
      </c>
      <c r="C12029" t="s">
        <v>1416</v>
      </c>
      <c r="D12029" s="134">
        <v>337.13</v>
      </c>
    </row>
    <row r="12030" spans="1:4" x14ac:dyDescent="0.25">
      <c r="A12030">
        <v>41933</v>
      </c>
      <c r="B12030" t="s">
        <v>34013</v>
      </c>
      <c r="C12030" t="s">
        <v>1416</v>
      </c>
      <c r="D12030" s="134">
        <v>476.44</v>
      </c>
    </row>
    <row r="12031" spans="1:4" x14ac:dyDescent="0.25">
      <c r="A12031">
        <v>41934</v>
      </c>
      <c r="B12031" t="s">
        <v>34014</v>
      </c>
      <c r="C12031" t="s">
        <v>1416</v>
      </c>
      <c r="D12031" s="134">
        <v>554.87</v>
      </c>
    </row>
    <row r="12032" spans="1:4" x14ac:dyDescent="0.25">
      <c r="A12032">
        <v>41936</v>
      </c>
      <c r="B12032" t="s">
        <v>34015</v>
      </c>
      <c r="C12032" t="s">
        <v>1416</v>
      </c>
      <c r="D12032" s="134">
        <v>82.34</v>
      </c>
    </row>
    <row r="12033" spans="1:4" x14ac:dyDescent="0.25">
      <c r="A12033">
        <v>44812</v>
      </c>
      <c r="B12033" t="s">
        <v>34016</v>
      </c>
      <c r="C12033" t="s">
        <v>1416</v>
      </c>
      <c r="D12033" s="134">
        <v>502.01</v>
      </c>
    </row>
    <row r="12034" spans="1:4" x14ac:dyDescent="0.25">
      <c r="A12034">
        <v>41785</v>
      </c>
      <c r="B12034" t="s">
        <v>34017</v>
      </c>
      <c r="C12034" t="s">
        <v>1416</v>
      </c>
      <c r="D12034" s="135">
        <v>1860.39</v>
      </c>
    </row>
    <row r="12035" spans="1:4" x14ac:dyDescent="0.25">
      <c r="A12035">
        <v>41781</v>
      </c>
      <c r="B12035" t="s">
        <v>34018</v>
      </c>
      <c r="C12035" t="s">
        <v>1416</v>
      </c>
      <c r="D12035" s="134">
        <v>335.92</v>
      </c>
    </row>
    <row r="12036" spans="1:4" x14ac:dyDescent="0.25">
      <c r="A12036">
        <v>41783</v>
      </c>
      <c r="B12036" t="s">
        <v>34019</v>
      </c>
      <c r="C12036" t="s">
        <v>1416</v>
      </c>
      <c r="D12036" s="135">
        <v>1207.67</v>
      </c>
    </row>
    <row r="12037" spans="1:4" x14ac:dyDescent="0.25">
      <c r="A12037">
        <v>41786</v>
      </c>
      <c r="B12037" t="s">
        <v>34020</v>
      </c>
      <c r="C12037" t="s">
        <v>1416</v>
      </c>
      <c r="D12037" s="135">
        <v>2571.1799999999998</v>
      </c>
    </row>
    <row r="12038" spans="1:4" x14ac:dyDescent="0.25">
      <c r="A12038">
        <v>41779</v>
      </c>
      <c r="B12038" t="s">
        <v>34021</v>
      </c>
      <c r="C12038" t="s">
        <v>1416</v>
      </c>
      <c r="D12038" s="134">
        <v>132.30000000000001</v>
      </c>
    </row>
    <row r="12039" spans="1:4" x14ac:dyDescent="0.25">
      <c r="A12039">
        <v>41780</v>
      </c>
      <c r="B12039" t="s">
        <v>34022</v>
      </c>
      <c r="C12039" t="s">
        <v>1416</v>
      </c>
      <c r="D12039" s="134">
        <v>207.27</v>
      </c>
    </row>
    <row r="12040" spans="1:4" x14ac:dyDescent="0.25">
      <c r="A12040">
        <v>41782</v>
      </c>
      <c r="B12040" t="s">
        <v>34023</v>
      </c>
      <c r="C12040" t="s">
        <v>1416</v>
      </c>
      <c r="D12040" s="134">
        <v>742.48</v>
      </c>
    </row>
    <row r="12041" spans="1:4" x14ac:dyDescent="0.25">
      <c r="A12041">
        <v>38130</v>
      </c>
      <c r="B12041" t="s">
        <v>34024</v>
      </c>
      <c r="C12041" t="s">
        <v>1416</v>
      </c>
      <c r="D12041" s="134">
        <v>39.090000000000003</v>
      </c>
    </row>
    <row r="12042" spans="1:4" x14ac:dyDescent="0.25">
      <c r="A12042">
        <v>44260</v>
      </c>
      <c r="B12042" t="s">
        <v>34025</v>
      </c>
      <c r="C12042" t="s">
        <v>1416</v>
      </c>
      <c r="D12042" s="134">
        <v>370.03</v>
      </c>
    </row>
    <row r="12043" spans="1:4" x14ac:dyDescent="0.25">
      <c r="A12043">
        <v>21123</v>
      </c>
      <c r="B12043" t="s">
        <v>34026</v>
      </c>
      <c r="C12043" t="s">
        <v>1416</v>
      </c>
      <c r="D12043" s="134">
        <v>10.88</v>
      </c>
    </row>
    <row r="12044" spans="1:4" x14ac:dyDescent="0.25">
      <c r="A12044">
        <v>21124</v>
      </c>
      <c r="B12044" t="s">
        <v>34027</v>
      </c>
      <c r="C12044" t="s">
        <v>1416</v>
      </c>
      <c r="D12044" s="134">
        <v>17.38</v>
      </c>
    </row>
    <row r="12045" spans="1:4" x14ac:dyDescent="0.25">
      <c r="A12045">
        <v>21125</v>
      </c>
      <c r="B12045" t="s">
        <v>34028</v>
      </c>
      <c r="C12045" t="s">
        <v>1416</v>
      </c>
      <c r="D12045" s="134">
        <v>29.93</v>
      </c>
    </row>
    <row r="12046" spans="1:4" x14ac:dyDescent="0.25">
      <c r="A12046">
        <v>38028</v>
      </c>
      <c r="B12046" t="s">
        <v>34029</v>
      </c>
      <c r="C12046" t="s">
        <v>1416</v>
      </c>
      <c r="D12046" s="134">
        <v>52.34</v>
      </c>
    </row>
    <row r="12047" spans="1:4" x14ac:dyDescent="0.25">
      <c r="A12047">
        <v>38029</v>
      </c>
      <c r="B12047" t="s">
        <v>34030</v>
      </c>
      <c r="C12047" t="s">
        <v>1416</v>
      </c>
      <c r="D12047" s="134">
        <v>76.61</v>
      </c>
    </row>
    <row r="12048" spans="1:4" x14ac:dyDescent="0.25">
      <c r="A12048">
        <v>38030</v>
      </c>
      <c r="B12048" t="s">
        <v>34031</v>
      </c>
      <c r="C12048" t="s">
        <v>1416</v>
      </c>
      <c r="D12048" s="134">
        <v>123.87</v>
      </c>
    </row>
    <row r="12049" spans="1:4" x14ac:dyDescent="0.25">
      <c r="A12049">
        <v>38031</v>
      </c>
      <c r="B12049" t="s">
        <v>34032</v>
      </c>
      <c r="C12049" t="s">
        <v>1416</v>
      </c>
      <c r="D12049" s="134">
        <v>194.43</v>
      </c>
    </row>
    <row r="12050" spans="1:4" x14ac:dyDescent="0.25">
      <c r="A12050">
        <v>39735</v>
      </c>
      <c r="B12050" t="s">
        <v>34033</v>
      </c>
      <c r="C12050" t="s">
        <v>1416</v>
      </c>
      <c r="D12050" s="134">
        <v>64.849999999999994</v>
      </c>
    </row>
    <row r="12051" spans="1:4" x14ac:dyDescent="0.25">
      <c r="A12051">
        <v>39734</v>
      </c>
      <c r="B12051" t="s">
        <v>34034</v>
      </c>
      <c r="C12051" t="s">
        <v>1416</v>
      </c>
      <c r="D12051" s="134">
        <v>76.92</v>
      </c>
    </row>
    <row r="12052" spans="1:4" x14ac:dyDescent="0.25">
      <c r="A12052">
        <v>39736</v>
      </c>
      <c r="B12052" t="s">
        <v>34035</v>
      </c>
      <c r="C12052" t="s">
        <v>1416</v>
      </c>
      <c r="D12052" s="134">
        <v>87.79</v>
      </c>
    </row>
    <row r="12053" spans="1:4" x14ac:dyDescent="0.25">
      <c r="A12053">
        <v>39737</v>
      </c>
      <c r="B12053" t="s">
        <v>34036</v>
      </c>
      <c r="C12053" t="s">
        <v>1416</v>
      </c>
      <c r="D12053" s="134">
        <v>11.81</v>
      </c>
    </row>
    <row r="12054" spans="1:4" x14ac:dyDescent="0.25">
      <c r="A12054">
        <v>39738</v>
      </c>
      <c r="B12054" t="s">
        <v>34037</v>
      </c>
      <c r="C12054" t="s">
        <v>1416</v>
      </c>
      <c r="D12054" s="134">
        <v>4.2699999999999996</v>
      </c>
    </row>
    <row r="12055" spans="1:4" x14ac:dyDescent="0.25">
      <c r="A12055">
        <v>39739</v>
      </c>
      <c r="B12055" t="s">
        <v>34038</v>
      </c>
      <c r="C12055" t="s">
        <v>1416</v>
      </c>
      <c r="D12055" s="134">
        <v>60.71</v>
      </c>
    </row>
    <row r="12056" spans="1:4" x14ac:dyDescent="0.25">
      <c r="A12056">
        <v>39733</v>
      </c>
      <c r="B12056" t="s">
        <v>34039</v>
      </c>
      <c r="C12056" t="s">
        <v>1416</v>
      </c>
      <c r="D12056" s="134">
        <v>105.06</v>
      </c>
    </row>
    <row r="12057" spans="1:4" x14ac:dyDescent="0.25">
      <c r="A12057">
        <v>39854</v>
      </c>
      <c r="B12057" t="s">
        <v>34040</v>
      </c>
      <c r="C12057" t="s">
        <v>1416</v>
      </c>
      <c r="D12057" s="134">
        <v>106.55</v>
      </c>
    </row>
    <row r="12058" spans="1:4" x14ac:dyDescent="0.25">
      <c r="A12058">
        <v>39740</v>
      </c>
      <c r="B12058" t="s">
        <v>34041</v>
      </c>
      <c r="C12058" t="s">
        <v>1416</v>
      </c>
      <c r="D12058" s="134">
        <v>58.3</v>
      </c>
    </row>
    <row r="12059" spans="1:4" x14ac:dyDescent="0.25">
      <c r="A12059">
        <v>39741</v>
      </c>
      <c r="B12059" t="s">
        <v>34042</v>
      </c>
      <c r="C12059" t="s">
        <v>1416</v>
      </c>
      <c r="D12059" s="134">
        <v>10.74</v>
      </c>
    </row>
    <row r="12060" spans="1:4" x14ac:dyDescent="0.25">
      <c r="A12060">
        <v>39853</v>
      </c>
      <c r="B12060" t="s">
        <v>34043</v>
      </c>
      <c r="C12060" t="s">
        <v>1416</v>
      </c>
      <c r="D12060" s="134">
        <v>14.11</v>
      </c>
    </row>
    <row r="12061" spans="1:4" x14ac:dyDescent="0.25">
      <c r="A12061">
        <v>39742</v>
      </c>
      <c r="B12061" t="s">
        <v>34044</v>
      </c>
      <c r="C12061" t="s">
        <v>1416</v>
      </c>
      <c r="D12061" s="134">
        <v>46.86</v>
      </c>
    </row>
    <row r="12062" spans="1:4" x14ac:dyDescent="0.25">
      <c r="A12062">
        <v>39749</v>
      </c>
      <c r="B12062" t="s">
        <v>34045</v>
      </c>
      <c r="C12062" t="s">
        <v>1416</v>
      </c>
      <c r="D12062" s="134">
        <v>92.35</v>
      </c>
    </row>
    <row r="12063" spans="1:4" x14ac:dyDescent="0.25">
      <c r="A12063">
        <v>39751</v>
      </c>
      <c r="B12063" t="s">
        <v>34046</v>
      </c>
      <c r="C12063" t="s">
        <v>1416</v>
      </c>
      <c r="D12063" s="134">
        <v>167.82</v>
      </c>
    </row>
    <row r="12064" spans="1:4" x14ac:dyDescent="0.25">
      <c r="A12064">
        <v>39750</v>
      </c>
      <c r="B12064" t="s">
        <v>34047</v>
      </c>
      <c r="C12064" t="s">
        <v>1416</v>
      </c>
      <c r="D12064" s="134">
        <v>139.49</v>
      </c>
    </row>
    <row r="12065" spans="1:4" x14ac:dyDescent="0.25">
      <c r="A12065">
        <v>39747</v>
      </c>
      <c r="B12065" t="s">
        <v>34048</v>
      </c>
      <c r="C12065" t="s">
        <v>1416</v>
      </c>
      <c r="D12065" s="134">
        <v>44.87</v>
      </c>
    </row>
    <row r="12066" spans="1:4" x14ac:dyDescent="0.25">
      <c r="A12066">
        <v>39753</v>
      </c>
      <c r="B12066" t="s">
        <v>34049</v>
      </c>
      <c r="C12066" t="s">
        <v>1416</v>
      </c>
      <c r="D12066" s="134">
        <v>308.92</v>
      </c>
    </row>
    <row r="12067" spans="1:4" x14ac:dyDescent="0.25">
      <c r="A12067">
        <v>39754</v>
      </c>
      <c r="B12067" t="s">
        <v>34050</v>
      </c>
      <c r="C12067" t="s">
        <v>1416</v>
      </c>
      <c r="D12067" s="134">
        <v>455.12</v>
      </c>
    </row>
    <row r="12068" spans="1:4" x14ac:dyDescent="0.25">
      <c r="A12068">
        <v>39748</v>
      </c>
      <c r="B12068" t="s">
        <v>34051</v>
      </c>
      <c r="C12068" t="s">
        <v>1416</v>
      </c>
      <c r="D12068" s="134">
        <v>72.599999999999994</v>
      </c>
    </row>
    <row r="12069" spans="1:4" x14ac:dyDescent="0.25">
      <c r="A12069">
        <v>39755</v>
      </c>
      <c r="B12069" t="s">
        <v>34052</v>
      </c>
      <c r="C12069" t="s">
        <v>1416</v>
      </c>
      <c r="D12069" s="134">
        <v>690.07</v>
      </c>
    </row>
    <row r="12070" spans="1:4" x14ac:dyDescent="0.25">
      <c r="A12070">
        <v>12742</v>
      </c>
      <c r="B12070" t="s">
        <v>34053</v>
      </c>
      <c r="C12070" t="s">
        <v>1416</v>
      </c>
      <c r="D12070" s="134">
        <v>546.41999999999996</v>
      </c>
    </row>
    <row r="12071" spans="1:4" x14ac:dyDescent="0.25">
      <c r="A12071">
        <v>12713</v>
      </c>
      <c r="B12071" t="s">
        <v>34054</v>
      </c>
      <c r="C12071" t="s">
        <v>1416</v>
      </c>
      <c r="D12071" s="134">
        <v>28.98</v>
      </c>
    </row>
    <row r="12072" spans="1:4" x14ac:dyDescent="0.25">
      <c r="A12072">
        <v>12743</v>
      </c>
      <c r="B12072" t="s">
        <v>34055</v>
      </c>
      <c r="C12072" t="s">
        <v>1416</v>
      </c>
      <c r="D12072" s="134">
        <v>49.85</v>
      </c>
    </row>
    <row r="12073" spans="1:4" x14ac:dyDescent="0.25">
      <c r="A12073">
        <v>12744</v>
      </c>
      <c r="B12073" t="s">
        <v>34056</v>
      </c>
      <c r="C12073" t="s">
        <v>1416</v>
      </c>
      <c r="D12073" s="134">
        <v>63.27</v>
      </c>
    </row>
    <row r="12074" spans="1:4" x14ac:dyDescent="0.25">
      <c r="A12074">
        <v>12745</v>
      </c>
      <c r="B12074" t="s">
        <v>34057</v>
      </c>
      <c r="C12074" t="s">
        <v>1416</v>
      </c>
      <c r="D12074" s="134">
        <v>91.88</v>
      </c>
    </row>
    <row r="12075" spans="1:4" x14ac:dyDescent="0.25">
      <c r="A12075">
        <v>12746</v>
      </c>
      <c r="B12075" t="s">
        <v>34058</v>
      </c>
      <c r="C12075" t="s">
        <v>1416</v>
      </c>
      <c r="D12075" s="134">
        <v>124.07</v>
      </c>
    </row>
    <row r="12076" spans="1:4" x14ac:dyDescent="0.25">
      <c r="A12076">
        <v>12747</v>
      </c>
      <c r="B12076" t="s">
        <v>34059</v>
      </c>
      <c r="C12076" t="s">
        <v>1416</v>
      </c>
      <c r="D12076" s="134">
        <v>179.93</v>
      </c>
    </row>
    <row r="12077" spans="1:4" x14ac:dyDescent="0.25">
      <c r="A12077">
        <v>12748</v>
      </c>
      <c r="B12077" t="s">
        <v>34060</v>
      </c>
      <c r="C12077" t="s">
        <v>1416</v>
      </c>
      <c r="D12077" s="134">
        <v>253.49</v>
      </c>
    </row>
    <row r="12078" spans="1:4" x14ac:dyDescent="0.25">
      <c r="A12078">
        <v>12749</v>
      </c>
      <c r="B12078" t="s">
        <v>34061</v>
      </c>
      <c r="C12078" t="s">
        <v>1416</v>
      </c>
      <c r="D12078" s="134">
        <v>370.56</v>
      </c>
    </row>
    <row r="12079" spans="1:4" x14ac:dyDescent="0.25">
      <c r="A12079">
        <v>39726</v>
      </c>
      <c r="B12079" t="s">
        <v>34062</v>
      </c>
      <c r="C12079" t="s">
        <v>1416</v>
      </c>
      <c r="D12079" s="134">
        <v>121.71</v>
      </c>
    </row>
    <row r="12080" spans="1:4" x14ac:dyDescent="0.25">
      <c r="A12080">
        <v>39728</v>
      </c>
      <c r="B12080" t="s">
        <v>34063</v>
      </c>
      <c r="C12080" t="s">
        <v>1416</v>
      </c>
      <c r="D12080" s="134">
        <v>213.92</v>
      </c>
    </row>
    <row r="12081" spans="1:4" x14ac:dyDescent="0.25">
      <c r="A12081">
        <v>39727</v>
      </c>
      <c r="B12081" t="s">
        <v>34064</v>
      </c>
      <c r="C12081" t="s">
        <v>1416</v>
      </c>
      <c r="D12081" s="134">
        <v>176.04</v>
      </c>
    </row>
    <row r="12082" spans="1:4" x14ac:dyDescent="0.25">
      <c r="A12082">
        <v>39724</v>
      </c>
      <c r="B12082" t="s">
        <v>34065</v>
      </c>
      <c r="C12082" t="s">
        <v>1416</v>
      </c>
      <c r="D12082" s="134">
        <v>53.9</v>
      </c>
    </row>
    <row r="12083" spans="1:4" x14ac:dyDescent="0.25">
      <c r="A12083">
        <v>39729</v>
      </c>
      <c r="B12083" t="s">
        <v>34066</v>
      </c>
      <c r="C12083" t="s">
        <v>1416</v>
      </c>
      <c r="D12083" s="134">
        <v>296.23</v>
      </c>
    </row>
    <row r="12084" spans="1:4" x14ac:dyDescent="0.25">
      <c r="A12084">
        <v>39730</v>
      </c>
      <c r="B12084" t="s">
        <v>34067</v>
      </c>
      <c r="C12084" t="s">
        <v>1416</v>
      </c>
      <c r="D12084" s="134">
        <v>384.35</v>
      </c>
    </row>
    <row r="12085" spans="1:4" x14ac:dyDescent="0.25">
      <c r="A12085">
        <v>39731</v>
      </c>
      <c r="B12085" t="s">
        <v>34068</v>
      </c>
      <c r="C12085" t="s">
        <v>1416</v>
      </c>
      <c r="D12085" s="134">
        <v>569.25</v>
      </c>
    </row>
    <row r="12086" spans="1:4" x14ac:dyDescent="0.25">
      <c r="A12086">
        <v>39725</v>
      </c>
      <c r="B12086" t="s">
        <v>34069</v>
      </c>
      <c r="C12086" t="s">
        <v>1416</v>
      </c>
      <c r="D12086" s="134">
        <v>87.85</v>
      </c>
    </row>
    <row r="12087" spans="1:4" x14ac:dyDescent="0.25">
      <c r="A12087">
        <v>39732</v>
      </c>
      <c r="B12087" t="s">
        <v>34070</v>
      </c>
      <c r="C12087" t="s">
        <v>1416</v>
      </c>
      <c r="D12087" s="134">
        <v>837.91</v>
      </c>
    </row>
    <row r="12088" spans="1:4" x14ac:dyDescent="0.25">
      <c r="A12088">
        <v>39660</v>
      </c>
      <c r="B12088" t="s">
        <v>34071</v>
      </c>
      <c r="C12088" t="s">
        <v>1416</v>
      </c>
      <c r="D12088" s="134">
        <v>38.18</v>
      </c>
    </row>
    <row r="12089" spans="1:4" x14ac:dyDescent="0.25">
      <c r="A12089">
        <v>39662</v>
      </c>
      <c r="B12089" t="s">
        <v>34072</v>
      </c>
      <c r="C12089" t="s">
        <v>1416</v>
      </c>
      <c r="D12089" s="134">
        <v>18.3</v>
      </c>
    </row>
    <row r="12090" spans="1:4" x14ac:dyDescent="0.25">
      <c r="A12090">
        <v>39661</v>
      </c>
      <c r="B12090" t="s">
        <v>34073</v>
      </c>
      <c r="C12090" t="s">
        <v>1416</v>
      </c>
      <c r="D12090" s="134">
        <v>12.48</v>
      </c>
    </row>
    <row r="12091" spans="1:4" x14ac:dyDescent="0.25">
      <c r="A12091">
        <v>39666</v>
      </c>
      <c r="B12091" t="s">
        <v>34074</v>
      </c>
      <c r="C12091" t="s">
        <v>1416</v>
      </c>
      <c r="D12091" s="134">
        <v>57.44</v>
      </c>
    </row>
    <row r="12092" spans="1:4" x14ac:dyDescent="0.25">
      <c r="A12092">
        <v>39664</v>
      </c>
      <c r="B12092" t="s">
        <v>34075</v>
      </c>
      <c r="C12092" t="s">
        <v>1416</v>
      </c>
      <c r="D12092" s="134">
        <v>28.15</v>
      </c>
    </row>
    <row r="12093" spans="1:4" x14ac:dyDescent="0.25">
      <c r="A12093">
        <v>39663</v>
      </c>
      <c r="B12093" t="s">
        <v>34076</v>
      </c>
      <c r="C12093" t="s">
        <v>1416</v>
      </c>
      <c r="D12093" s="134">
        <v>22.5</v>
      </c>
    </row>
    <row r="12094" spans="1:4" x14ac:dyDescent="0.25">
      <c r="A12094">
        <v>39665</v>
      </c>
      <c r="B12094" t="s">
        <v>34077</v>
      </c>
      <c r="C12094" t="s">
        <v>1416</v>
      </c>
      <c r="D12094" s="134">
        <v>47.49</v>
      </c>
    </row>
    <row r="12095" spans="1:4" x14ac:dyDescent="0.25">
      <c r="A12095">
        <v>39752</v>
      </c>
      <c r="B12095" t="s">
        <v>34078</v>
      </c>
      <c r="C12095" t="s">
        <v>1416</v>
      </c>
      <c r="D12095" s="134">
        <v>238.79</v>
      </c>
    </row>
    <row r="12096" spans="1:4" x14ac:dyDescent="0.25">
      <c r="A12096">
        <v>7725</v>
      </c>
      <c r="B12096" t="s">
        <v>34079</v>
      </c>
      <c r="C12096" t="s">
        <v>1416</v>
      </c>
      <c r="D12096" s="134">
        <v>254.24</v>
      </c>
    </row>
    <row r="12097" spans="1:4" x14ac:dyDescent="0.25">
      <c r="A12097">
        <v>7753</v>
      </c>
      <c r="B12097" t="s">
        <v>34080</v>
      </c>
      <c r="C12097" t="s">
        <v>1416</v>
      </c>
      <c r="D12097" s="134">
        <v>495.66</v>
      </c>
    </row>
    <row r="12098" spans="1:4" x14ac:dyDescent="0.25">
      <c r="A12098">
        <v>13256</v>
      </c>
      <c r="B12098" t="s">
        <v>34081</v>
      </c>
      <c r="C12098" t="s">
        <v>1416</v>
      </c>
      <c r="D12098" s="134">
        <v>694.35</v>
      </c>
    </row>
    <row r="12099" spans="1:4" x14ac:dyDescent="0.25">
      <c r="A12099">
        <v>7757</v>
      </c>
      <c r="B12099" t="s">
        <v>34082</v>
      </c>
      <c r="C12099" t="s">
        <v>1416</v>
      </c>
      <c r="D12099" s="134">
        <v>740.28</v>
      </c>
    </row>
    <row r="12100" spans="1:4" x14ac:dyDescent="0.25">
      <c r="A12100">
        <v>7758</v>
      </c>
      <c r="B12100" t="s">
        <v>34083</v>
      </c>
      <c r="C12100" t="s">
        <v>1416</v>
      </c>
      <c r="D12100" s="135">
        <v>1072.5</v>
      </c>
    </row>
    <row r="12101" spans="1:4" x14ac:dyDescent="0.25">
      <c r="A12101">
        <v>7759</v>
      </c>
      <c r="B12101" t="s">
        <v>34084</v>
      </c>
      <c r="C12101" t="s">
        <v>1416</v>
      </c>
      <c r="D12101" s="135">
        <v>2971.91</v>
      </c>
    </row>
    <row r="12102" spans="1:4" x14ac:dyDescent="0.25">
      <c r="A12102">
        <v>40334</v>
      </c>
      <c r="B12102" t="s">
        <v>34085</v>
      </c>
      <c r="C12102" t="s">
        <v>1416</v>
      </c>
      <c r="D12102" s="134">
        <v>116.43</v>
      </c>
    </row>
    <row r="12103" spans="1:4" x14ac:dyDescent="0.25">
      <c r="A12103">
        <v>7745</v>
      </c>
      <c r="B12103" t="s">
        <v>34086</v>
      </c>
      <c r="C12103" t="s">
        <v>1416</v>
      </c>
      <c r="D12103" s="134">
        <v>131.38999999999999</v>
      </c>
    </row>
    <row r="12104" spans="1:4" x14ac:dyDescent="0.25">
      <c r="A12104">
        <v>7714</v>
      </c>
      <c r="B12104" t="s">
        <v>34087</v>
      </c>
      <c r="C12104" t="s">
        <v>1416</v>
      </c>
      <c r="D12104" s="134">
        <v>157.03</v>
      </c>
    </row>
    <row r="12105" spans="1:4" x14ac:dyDescent="0.25">
      <c r="A12105">
        <v>7742</v>
      </c>
      <c r="B12105" t="s">
        <v>34088</v>
      </c>
      <c r="C12105" t="s">
        <v>1416</v>
      </c>
      <c r="D12105" s="134">
        <v>346.53</v>
      </c>
    </row>
    <row r="12106" spans="1:4" x14ac:dyDescent="0.25">
      <c r="A12106">
        <v>7750</v>
      </c>
      <c r="B12106" t="s">
        <v>34089</v>
      </c>
      <c r="C12106" t="s">
        <v>1416</v>
      </c>
      <c r="D12106" s="134">
        <v>423.02</v>
      </c>
    </row>
    <row r="12107" spans="1:4" x14ac:dyDescent="0.25">
      <c r="A12107">
        <v>7756</v>
      </c>
      <c r="B12107" t="s">
        <v>34090</v>
      </c>
      <c r="C12107" t="s">
        <v>1416</v>
      </c>
      <c r="D12107" s="134">
        <v>486.04</v>
      </c>
    </row>
    <row r="12108" spans="1:4" x14ac:dyDescent="0.25">
      <c r="A12108">
        <v>7765</v>
      </c>
      <c r="B12108" t="s">
        <v>34091</v>
      </c>
      <c r="C12108" t="s">
        <v>1416</v>
      </c>
      <c r="D12108" s="134">
        <v>544.79</v>
      </c>
    </row>
    <row r="12109" spans="1:4" x14ac:dyDescent="0.25">
      <c r="A12109">
        <v>12569</v>
      </c>
      <c r="B12109" t="s">
        <v>34092</v>
      </c>
      <c r="C12109" t="s">
        <v>1416</v>
      </c>
      <c r="D12109" s="134">
        <v>752.03</v>
      </c>
    </row>
    <row r="12110" spans="1:4" x14ac:dyDescent="0.25">
      <c r="A12110">
        <v>7766</v>
      </c>
      <c r="B12110" t="s">
        <v>34093</v>
      </c>
      <c r="C12110" t="s">
        <v>1416</v>
      </c>
      <c r="D12110" s="134">
        <v>799.03</v>
      </c>
    </row>
    <row r="12111" spans="1:4" x14ac:dyDescent="0.25">
      <c r="A12111">
        <v>7767</v>
      </c>
      <c r="B12111" t="s">
        <v>34094</v>
      </c>
      <c r="C12111" t="s">
        <v>1416</v>
      </c>
      <c r="D12111" s="135">
        <v>1147.28</v>
      </c>
    </row>
    <row r="12112" spans="1:4" x14ac:dyDescent="0.25">
      <c r="A12112">
        <v>7727</v>
      </c>
      <c r="B12112" t="s">
        <v>34095</v>
      </c>
      <c r="C12112" t="s">
        <v>1416</v>
      </c>
      <c r="D12112" s="135">
        <v>3332.89</v>
      </c>
    </row>
    <row r="12113" spans="1:4" x14ac:dyDescent="0.25">
      <c r="A12113">
        <v>7760</v>
      </c>
      <c r="B12113" t="s">
        <v>34096</v>
      </c>
      <c r="C12113" t="s">
        <v>1416</v>
      </c>
      <c r="D12113" s="134">
        <v>132.46</v>
      </c>
    </row>
    <row r="12114" spans="1:4" x14ac:dyDescent="0.25">
      <c r="A12114">
        <v>7761</v>
      </c>
      <c r="B12114" t="s">
        <v>34097</v>
      </c>
      <c r="C12114" t="s">
        <v>1416</v>
      </c>
      <c r="D12114" s="134">
        <v>138.87</v>
      </c>
    </row>
    <row r="12115" spans="1:4" x14ac:dyDescent="0.25">
      <c r="A12115">
        <v>7752</v>
      </c>
      <c r="B12115" t="s">
        <v>34098</v>
      </c>
      <c r="C12115" t="s">
        <v>1416</v>
      </c>
      <c r="D12115" s="134">
        <v>168.78</v>
      </c>
    </row>
    <row r="12116" spans="1:4" x14ac:dyDescent="0.25">
      <c r="A12116">
        <v>7762</v>
      </c>
      <c r="B12116" t="s">
        <v>34099</v>
      </c>
      <c r="C12116" t="s">
        <v>1416</v>
      </c>
      <c r="D12116" s="134">
        <v>220.59</v>
      </c>
    </row>
    <row r="12117" spans="1:4" x14ac:dyDescent="0.25">
      <c r="A12117">
        <v>7722</v>
      </c>
      <c r="B12117" t="s">
        <v>34100</v>
      </c>
      <c r="C12117" t="s">
        <v>1416</v>
      </c>
      <c r="D12117" s="134">
        <v>337.56</v>
      </c>
    </row>
    <row r="12118" spans="1:4" x14ac:dyDescent="0.25">
      <c r="A12118">
        <v>7763</v>
      </c>
      <c r="B12118" t="s">
        <v>34101</v>
      </c>
      <c r="C12118" t="s">
        <v>1416</v>
      </c>
      <c r="D12118" s="134">
        <v>411.27</v>
      </c>
    </row>
    <row r="12119" spans="1:4" x14ac:dyDescent="0.25">
      <c r="A12119">
        <v>7764</v>
      </c>
      <c r="B12119" t="s">
        <v>34102</v>
      </c>
      <c r="C12119" t="s">
        <v>1416</v>
      </c>
      <c r="D12119" s="134">
        <v>491.38</v>
      </c>
    </row>
    <row r="12120" spans="1:4" x14ac:dyDescent="0.25">
      <c r="A12120">
        <v>12572</v>
      </c>
      <c r="B12120" t="s">
        <v>34103</v>
      </c>
      <c r="C12120" t="s">
        <v>1416</v>
      </c>
      <c r="D12120" s="134">
        <v>694.35</v>
      </c>
    </row>
    <row r="12121" spans="1:4" x14ac:dyDescent="0.25">
      <c r="A12121">
        <v>12573</v>
      </c>
      <c r="B12121" t="s">
        <v>34104</v>
      </c>
      <c r="C12121" t="s">
        <v>1416</v>
      </c>
      <c r="D12121" s="134">
        <v>913.34</v>
      </c>
    </row>
    <row r="12122" spans="1:4" x14ac:dyDescent="0.25">
      <c r="A12122">
        <v>12574</v>
      </c>
      <c r="B12122" t="s">
        <v>34105</v>
      </c>
      <c r="C12122" t="s">
        <v>1416</v>
      </c>
      <c r="D12122" s="135">
        <v>1104.3399999999999</v>
      </c>
    </row>
    <row r="12123" spans="1:4" x14ac:dyDescent="0.25">
      <c r="A12123">
        <v>12575</v>
      </c>
      <c r="B12123" t="s">
        <v>34106</v>
      </c>
      <c r="C12123" t="s">
        <v>1416</v>
      </c>
      <c r="D12123" s="135">
        <v>1677.12</v>
      </c>
    </row>
    <row r="12124" spans="1:4" x14ac:dyDescent="0.25">
      <c r="A12124">
        <v>12576</v>
      </c>
      <c r="B12124" t="s">
        <v>34107</v>
      </c>
      <c r="C12124" t="s">
        <v>1416</v>
      </c>
      <c r="D12124" s="134">
        <v>202.96</v>
      </c>
    </row>
    <row r="12125" spans="1:4" x14ac:dyDescent="0.25">
      <c r="A12125">
        <v>12577</v>
      </c>
      <c r="B12125" t="s">
        <v>34108</v>
      </c>
      <c r="C12125" t="s">
        <v>1416</v>
      </c>
      <c r="D12125" s="134">
        <v>273.45999999999998</v>
      </c>
    </row>
    <row r="12126" spans="1:4" x14ac:dyDescent="0.25">
      <c r="A12126">
        <v>12578</v>
      </c>
      <c r="B12126" t="s">
        <v>34109</v>
      </c>
      <c r="C12126" t="s">
        <v>1416</v>
      </c>
      <c r="D12126" s="134">
        <v>331.15</v>
      </c>
    </row>
    <row r="12127" spans="1:4" x14ac:dyDescent="0.25">
      <c r="A12127">
        <v>12579</v>
      </c>
      <c r="B12127" t="s">
        <v>34110</v>
      </c>
      <c r="C12127" t="s">
        <v>1416</v>
      </c>
      <c r="D12127" s="134">
        <v>570.42999999999995</v>
      </c>
    </row>
    <row r="12128" spans="1:4" x14ac:dyDescent="0.25">
      <c r="A12128">
        <v>12580</v>
      </c>
      <c r="B12128" t="s">
        <v>34111</v>
      </c>
      <c r="C12128" t="s">
        <v>1416</v>
      </c>
      <c r="D12128" s="134">
        <v>594.36</v>
      </c>
    </row>
    <row r="12129" spans="1:4" x14ac:dyDescent="0.25">
      <c r="A12129">
        <v>12581</v>
      </c>
      <c r="B12129" t="s">
        <v>34112</v>
      </c>
      <c r="C12129" t="s">
        <v>1416</v>
      </c>
      <c r="D12129" s="134">
        <v>636.66</v>
      </c>
    </row>
    <row r="12130" spans="1:4" x14ac:dyDescent="0.25">
      <c r="A12130">
        <v>7720</v>
      </c>
      <c r="B12130" t="s">
        <v>34113</v>
      </c>
      <c r="C12130" t="s">
        <v>1416</v>
      </c>
      <c r="D12130" s="134">
        <v>995.59</v>
      </c>
    </row>
    <row r="12131" spans="1:4" x14ac:dyDescent="0.25">
      <c r="A12131">
        <v>40335</v>
      </c>
      <c r="B12131" t="s">
        <v>34114</v>
      </c>
      <c r="C12131" t="s">
        <v>1416</v>
      </c>
      <c r="D12131" s="134">
        <v>208.3</v>
      </c>
    </row>
    <row r="12132" spans="1:4" x14ac:dyDescent="0.25">
      <c r="A12132">
        <v>7740</v>
      </c>
      <c r="B12132" t="s">
        <v>34115</v>
      </c>
      <c r="C12132" t="s">
        <v>1416</v>
      </c>
      <c r="D12132" s="134">
        <v>213.64</v>
      </c>
    </row>
    <row r="12133" spans="1:4" x14ac:dyDescent="0.25">
      <c r="A12133">
        <v>7741</v>
      </c>
      <c r="B12133" t="s">
        <v>34116</v>
      </c>
      <c r="C12133" t="s">
        <v>1416</v>
      </c>
      <c r="D12133" s="134">
        <v>395.24</v>
      </c>
    </row>
    <row r="12134" spans="1:4" x14ac:dyDescent="0.25">
      <c r="A12134">
        <v>7774</v>
      </c>
      <c r="B12134" t="s">
        <v>34117</v>
      </c>
      <c r="C12134" t="s">
        <v>1416</v>
      </c>
      <c r="D12134" s="134">
        <v>484.97</v>
      </c>
    </row>
    <row r="12135" spans="1:4" x14ac:dyDescent="0.25">
      <c r="A12135">
        <v>7744</v>
      </c>
      <c r="B12135" t="s">
        <v>34118</v>
      </c>
      <c r="C12135" t="s">
        <v>1416</v>
      </c>
      <c r="D12135" s="134">
        <v>633.46</v>
      </c>
    </row>
    <row r="12136" spans="1:4" x14ac:dyDescent="0.25">
      <c r="A12136">
        <v>7773</v>
      </c>
      <c r="B12136" t="s">
        <v>34119</v>
      </c>
      <c r="C12136" t="s">
        <v>1416</v>
      </c>
      <c r="D12136" s="134">
        <v>647.45000000000005</v>
      </c>
    </row>
    <row r="12137" spans="1:4" x14ac:dyDescent="0.25">
      <c r="A12137">
        <v>7754</v>
      </c>
      <c r="B12137" t="s">
        <v>34120</v>
      </c>
      <c r="C12137" t="s">
        <v>1416</v>
      </c>
      <c r="D12137" s="134">
        <v>981.7</v>
      </c>
    </row>
    <row r="12138" spans="1:4" x14ac:dyDescent="0.25">
      <c r="A12138">
        <v>7735</v>
      </c>
      <c r="B12138" t="s">
        <v>34121</v>
      </c>
      <c r="C12138" t="s">
        <v>1416</v>
      </c>
      <c r="D12138" s="135">
        <v>1271.2</v>
      </c>
    </row>
    <row r="12139" spans="1:4" x14ac:dyDescent="0.25">
      <c r="A12139">
        <v>7755</v>
      </c>
      <c r="B12139" t="s">
        <v>34122</v>
      </c>
      <c r="C12139" t="s">
        <v>1416</v>
      </c>
      <c r="D12139" s="134">
        <v>252.1</v>
      </c>
    </row>
    <row r="12140" spans="1:4" x14ac:dyDescent="0.25">
      <c r="A12140">
        <v>7776</v>
      </c>
      <c r="B12140" t="s">
        <v>34123</v>
      </c>
      <c r="C12140" t="s">
        <v>1416</v>
      </c>
      <c r="D12140" s="134">
        <v>525.57000000000005</v>
      </c>
    </row>
    <row r="12141" spans="1:4" x14ac:dyDescent="0.25">
      <c r="A12141">
        <v>7743</v>
      </c>
      <c r="B12141" t="s">
        <v>34124</v>
      </c>
      <c r="C12141" t="s">
        <v>1416</v>
      </c>
      <c r="D12141" s="134">
        <v>556.54999999999995</v>
      </c>
    </row>
    <row r="12142" spans="1:4" x14ac:dyDescent="0.25">
      <c r="A12142">
        <v>7733</v>
      </c>
      <c r="B12142" t="s">
        <v>34125</v>
      </c>
      <c r="C12142" t="s">
        <v>1416</v>
      </c>
      <c r="D12142" s="134">
        <v>726.4</v>
      </c>
    </row>
    <row r="12143" spans="1:4" x14ac:dyDescent="0.25">
      <c r="A12143">
        <v>7775</v>
      </c>
      <c r="B12143" t="s">
        <v>34126</v>
      </c>
      <c r="C12143" t="s">
        <v>1416</v>
      </c>
      <c r="D12143" s="134">
        <v>795.83</v>
      </c>
    </row>
    <row r="12144" spans="1:4" x14ac:dyDescent="0.25">
      <c r="A12144">
        <v>7734</v>
      </c>
      <c r="B12144" t="s">
        <v>34127</v>
      </c>
      <c r="C12144" t="s">
        <v>1416</v>
      </c>
      <c r="D12144" s="135">
        <v>1126.98</v>
      </c>
    </row>
    <row r="12145" spans="1:4" x14ac:dyDescent="0.25">
      <c r="A12145">
        <v>37449</v>
      </c>
      <c r="B12145" t="s">
        <v>34128</v>
      </c>
      <c r="C12145" t="s">
        <v>1416</v>
      </c>
      <c r="D12145" s="134">
        <v>49.64</v>
      </c>
    </row>
    <row r="12146" spans="1:4" x14ac:dyDescent="0.25">
      <c r="A12146">
        <v>37450</v>
      </c>
      <c r="B12146" t="s">
        <v>34129</v>
      </c>
      <c r="C12146" t="s">
        <v>1416</v>
      </c>
      <c r="D12146" s="134">
        <v>69.5</v>
      </c>
    </row>
    <row r="12147" spans="1:4" x14ac:dyDescent="0.25">
      <c r="A12147">
        <v>37451</v>
      </c>
      <c r="B12147" t="s">
        <v>34130</v>
      </c>
      <c r="C12147" t="s">
        <v>1416</v>
      </c>
      <c r="D12147" s="134">
        <v>97.04</v>
      </c>
    </row>
    <row r="12148" spans="1:4" x14ac:dyDescent="0.25">
      <c r="A12148">
        <v>37452</v>
      </c>
      <c r="B12148" t="s">
        <v>34131</v>
      </c>
      <c r="C12148" t="s">
        <v>1416</v>
      </c>
      <c r="D12148" s="134">
        <v>141.04</v>
      </c>
    </row>
    <row r="12149" spans="1:4" x14ac:dyDescent="0.25">
      <c r="A12149">
        <v>37453</v>
      </c>
      <c r="B12149" t="s">
        <v>34132</v>
      </c>
      <c r="C12149" t="s">
        <v>1416</v>
      </c>
      <c r="D12149" s="134">
        <v>162.43</v>
      </c>
    </row>
    <row r="12150" spans="1:4" x14ac:dyDescent="0.25">
      <c r="A12150">
        <v>7778</v>
      </c>
      <c r="B12150" t="s">
        <v>34133</v>
      </c>
      <c r="C12150" t="s">
        <v>1416</v>
      </c>
      <c r="D12150" s="134">
        <v>60.93</v>
      </c>
    </row>
    <row r="12151" spans="1:4" x14ac:dyDescent="0.25">
      <c r="A12151">
        <v>7796</v>
      </c>
      <c r="B12151" t="s">
        <v>34134</v>
      </c>
      <c r="C12151" t="s">
        <v>1416</v>
      </c>
      <c r="D12151" s="134">
        <v>83.5</v>
      </c>
    </row>
    <row r="12152" spans="1:4" x14ac:dyDescent="0.25">
      <c r="A12152">
        <v>7781</v>
      </c>
      <c r="B12152" t="s">
        <v>34135</v>
      </c>
      <c r="C12152" t="s">
        <v>1416</v>
      </c>
      <c r="D12152" s="134">
        <v>98.67</v>
      </c>
    </row>
    <row r="12153" spans="1:4" x14ac:dyDescent="0.25">
      <c r="A12153">
        <v>7795</v>
      </c>
      <c r="B12153" t="s">
        <v>34136</v>
      </c>
      <c r="C12153" t="s">
        <v>1416</v>
      </c>
      <c r="D12153" s="134">
        <v>146.85</v>
      </c>
    </row>
    <row r="12154" spans="1:4" x14ac:dyDescent="0.25">
      <c r="A12154">
        <v>7791</v>
      </c>
      <c r="B12154" t="s">
        <v>34137</v>
      </c>
      <c r="C12154" t="s">
        <v>1416</v>
      </c>
      <c r="D12154" s="134">
        <v>175.8</v>
      </c>
    </row>
    <row r="12155" spans="1:4" x14ac:dyDescent="0.25">
      <c r="A12155">
        <v>7783</v>
      </c>
      <c r="B12155" t="s">
        <v>34138</v>
      </c>
      <c r="C12155" t="s">
        <v>1416</v>
      </c>
      <c r="D12155" s="134">
        <v>62.29</v>
      </c>
    </row>
    <row r="12156" spans="1:4" x14ac:dyDescent="0.25">
      <c r="A12156">
        <v>7790</v>
      </c>
      <c r="B12156" t="s">
        <v>34139</v>
      </c>
      <c r="C12156" t="s">
        <v>1416</v>
      </c>
      <c r="D12156" s="134">
        <v>98.16</v>
      </c>
    </row>
    <row r="12157" spans="1:4" x14ac:dyDescent="0.25">
      <c r="A12157">
        <v>7785</v>
      </c>
      <c r="B12157" t="s">
        <v>34140</v>
      </c>
      <c r="C12157" t="s">
        <v>1416</v>
      </c>
      <c r="D12157" s="134">
        <v>108.32</v>
      </c>
    </row>
    <row r="12158" spans="1:4" x14ac:dyDescent="0.25">
      <c r="A12158">
        <v>7792</v>
      </c>
      <c r="B12158" t="s">
        <v>34141</v>
      </c>
      <c r="C12158" t="s">
        <v>1416</v>
      </c>
      <c r="D12158" s="134">
        <v>153.62</v>
      </c>
    </row>
    <row r="12159" spans="1:4" x14ac:dyDescent="0.25">
      <c r="A12159">
        <v>7793</v>
      </c>
      <c r="B12159" t="s">
        <v>34142</v>
      </c>
      <c r="C12159" t="s">
        <v>1416</v>
      </c>
      <c r="D12159" s="134">
        <v>181.44</v>
      </c>
    </row>
    <row r="12160" spans="1:4" x14ac:dyDescent="0.25">
      <c r="A12160">
        <v>13159</v>
      </c>
      <c r="B12160" t="s">
        <v>34143</v>
      </c>
      <c r="C12160" t="s">
        <v>1416</v>
      </c>
      <c r="D12160" s="134">
        <v>157.97</v>
      </c>
    </row>
    <row r="12161" spans="1:4" x14ac:dyDescent="0.25">
      <c r="A12161">
        <v>13168</v>
      </c>
      <c r="B12161" t="s">
        <v>34144</v>
      </c>
      <c r="C12161" t="s">
        <v>1416</v>
      </c>
      <c r="D12161" s="134">
        <v>191.82</v>
      </c>
    </row>
    <row r="12162" spans="1:4" x14ac:dyDescent="0.25">
      <c r="A12162">
        <v>13173</v>
      </c>
      <c r="B12162" t="s">
        <v>34145</v>
      </c>
      <c r="C12162" t="s">
        <v>1416</v>
      </c>
      <c r="D12162" s="134">
        <v>259.52</v>
      </c>
    </row>
    <row r="12163" spans="1:4" x14ac:dyDescent="0.25">
      <c r="A12163">
        <v>12583</v>
      </c>
      <c r="B12163" t="s">
        <v>34146</v>
      </c>
      <c r="C12163" t="s">
        <v>1416</v>
      </c>
      <c r="D12163" s="134">
        <v>51.9</v>
      </c>
    </row>
    <row r="12164" spans="1:4" x14ac:dyDescent="0.25">
      <c r="A12164">
        <v>12584</v>
      </c>
      <c r="B12164" t="s">
        <v>34147</v>
      </c>
      <c r="C12164" t="s">
        <v>1416</v>
      </c>
      <c r="D12164" s="134">
        <v>67.7</v>
      </c>
    </row>
    <row r="12165" spans="1:4" x14ac:dyDescent="0.25">
      <c r="A12165">
        <v>12613</v>
      </c>
      <c r="B12165" t="s">
        <v>34148</v>
      </c>
      <c r="C12165" t="s">
        <v>16058</v>
      </c>
      <c r="D12165" s="134">
        <v>16.809999999999999</v>
      </c>
    </row>
    <row r="12166" spans="1:4" x14ac:dyDescent="0.25">
      <c r="A12166">
        <v>1031</v>
      </c>
      <c r="B12166" t="s">
        <v>34149</v>
      </c>
      <c r="C12166" t="s">
        <v>16058</v>
      </c>
      <c r="D12166" s="134">
        <v>14.79</v>
      </c>
    </row>
    <row r="12167" spans="1:4" x14ac:dyDescent="0.25">
      <c r="A12167">
        <v>39707</v>
      </c>
      <c r="B12167" t="s">
        <v>34150</v>
      </c>
      <c r="C12167" t="s">
        <v>1416</v>
      </c>
      <c r="D12167" s="134">
        <v>5.18</v>
      </c>
    </row>
    <row r="12168" spans="1:4" x14ac:dyDescent="0.25">
      <c r="A12168">
        <v>39708</v>
      </c>
      <c r="B12168" t="s">
        <v>34151</v>
      </c>
      <c r="C12168" t="s">
        <v>1416</v>
      </c>
      <c r="D12168" s="134">
        <v>5.0199999999999996</v>
      </c>
    </row>
    <row r="12169" spans="1:4" x14ac:dyDescent="0.25">
      <c r="A12169">
        <v>39710</v>
      </c>
      <c r="B12169" t="s">
        <v>34152</v>
      </c>
      <c r="C12169" t="s">
        <v>1416</v>
      </c>
      <c r="D12169" s="134">
        <v>3.53</v>
      </c>
    </row>
    <row r="12170" spans="1:4" x14ac:dyDescent="0.25">
      <c r="A12170">
        <v>39709</v>
      </c>
      <c r="B12170" t="s">
        <v>34153</v>
      </c>
      <c r="C12170" t="s">
        <v>1416</v>
      </c>
      <c r="D12170" s="134">
        <v>4.9000000000000004</v>
      </c>
    </row>
    <row r="12171" spans="1:4" x14ac:dyDescent="0.25">
      <c r="A12171">
        <v>39711</v>
      </c>
      <c r="B12171" t="s">
        <v>34154</v>
      </c>
      <c r="C12171" t="s">
        <v>1416</v>
      </c>
      <c r="D12171" s="134">
        <v>5.5</v>
      </c>
    </row>
    <row r="12172" spans="1:4" x14ac:dyDescent="0.25">
      <c r="A12172">
        <v>39712</v>
      </c>
      <c r="B12172" t="s">
        <v>34155</v>
      </c>
      <c r="C12172" t="s">
        <v>1416</v>
      </c>
      <c r="D12172" s="134">
        <v>1.93</v>
      </c>
    </row>
    <row r="12173" spans="1:4" x14ac:dyDescent="0.25">
      <c r="A12173">
        <v>39713</v>
      </c>
      <c r="B12173" t="s">
        <v>34156</v>
      </c>
      <c r="C12173" t="s">
        <v>1416</v>
      </c>
      <c r="D12173" s="134">
        <v>1.52</v>
      </c>
    </row>
    <row r="12174" spans="1:4" x14ac:dyDescent="0.25">
      <c r="A12174">
        <v>39714</v>
      </c>
      <c r="B12174" t="s">
        <v>34157</v>
      </c>
      <c r="C12174" t="s">
        <v>1416</v>
      </c>
      <c r="D12174" s="134">
        <v>3.49</v>
      </c>
    </row>
    <row r="12175" spans="1:4" x14ac:dyDescent="0.25">
      <c r="A12175">
        <v>39715</v>
      </c>
      <c r="B12175" t="s">
        <v>34158</v>
      </c>
      <c r="C12175" t="s">
        <v>1416</v>
      </c>
      <c r="D12175" s="134">
        <v>2.4900000000000002</v>
      </c>
    </row>
    <row r="12176" spans="1:4" x14ac:dyDescent="0.25">
      <c r="A12176">
        <v>39716</v>
      </c>
      <c r="B12176" t="s">
        <v>34159</v>
      </c>
      <c r="C12176" t="s">
        <v>1416</v>
      </c>
      <c r="D12176" s="134">
        <v>1.88</v>
      </c>
    </row>
    <row r="12177" spans="1:4" x14ac:dyDescent="0.25">
      <c r="A12177">
        <v>39718</v>
      </c>
      <c r="B12177" t="s">
        <v>34160</v>
      </c>
      <c r="C12177" t="s">
        <v>1416</v>
      </c>
      <c r="D12177" s="134">
        <v>3.21</v>
      </c>
    </row>
    <row r="12178" spans="1:4" x14ac:dyDescent="0.25">
      <c r="A12178">
        <v>9813</v>
      </c>
      <c r="B12178" t="s">
        <v>34161</v>
      </c>
      <c r="C12178" t="s">
        <v>1416</v>
      </c>
      <c r="D12178" s="134">
        <v>5.2</v>
      </c>
    </row>
    <row r="12179" spans="1:4" x14ac:dyDescent="0.25">
      <c r="A12179">
        <v>9815</v>
      </c>
      <c r="B12179" t="s">
        <v>34162</v>
      </c>
      <c r="C12179" t="s">
        <v>1416</v>
      </c>
      <c r="D12179" s="134">
        <v>10.27</v>
      </c>
    </row>
    <row r="12180" spans="1:4" x14ac:dyDescent="0.25">
      <c r="A12180">
        <v>44543</v>
      </c>
      <c r="B12180" t="s">
        <v>34163</v>
      </c>
      <c r="C12180" t="s">
        <v>1416</v>
      </c>
      <c r="D12180" s="135">
        <v>5109.8599999999997</v>
      </c>
    </row>
    <row r="12181" spans="1:4" x14ac:dyDescent="0.25">
      <c r="A12181">
        <v>44526</v>
      </c>
      <c r="B12181" t="s">
        <v>34164</v>
      </c>
      <c r="C12181" t="s">
        <v>1416</v>
      </c>
      <c r="D12181" s="134">
        <v>125.23</v>
      </c>
    </row>
    <row r="12182" spans="1:4" x14ac:dyDescent="0.25">
      <c r="A12182">
        <v>44545</v>
      </c>
      <c r="B12182" t="s">
        <v>34165</v>
      </c>
      <c r="C12182" t="s">
        <v>1416</v>
      </c>
      <c r="D12182" s="134">
        <v>268.82</v>
      </c>
    </row>
    <row r="12183" spans="1:4" x14ac:dyDescent="0.25">
      <c r="A12183">
        <v>44525</v>
      </c>
      <c r="B12183" t="s">
        <v>34166</v>
      </c>
      <c r="C12183" t="s">
        <v>1416</v>
      </c>
      <c r="D12183" s="135">
        <v>4634.6099999999997</v>
      </c>
    </row>
    <row r="12184" spans="1:4" x14ac:dyDescent="0.25">
      <c r="A12184">
        <v>44547</v>
      </c>
      <c r="B12184" t="s">
        <v>34167</v>
      </c>
      <c r="C12184" t="s">
        <v>1416</v>
      </c>
      <c r="D12184" s="134">
        <v>419.05</v>
      </c>
    </row>
    <row r="12185" spans="1:4" x14ac:dyDescent="0.25">
      <c r="A12185">
        <v>44519</v>
      </c>
      <c r="B12185" t="s">
        <v>34168</v>
      </c>
      <c r="C12185" t="s">
        <v>1416</v>
      </c>
      <c r="D12185" s="135">
        <v>1026.8</v>
      </c>
    </row>
    <row r="12186" spans="1:4" x14ac:dyDescent="0.25">
      <c r="A12186">
        <v>44520</v>
      </c>
      <c r="B12186" t="s">
        <v>34169</v>
      </c>
      <c r="C12186" t="s">
        <v>1416</v>
      </c>
      <c r="D12186" s="135">
        <v>1653.8</v>
      </c>
    </row>
    <row r="12187" spans="1:4" x14ac:dyDescent="0.25">
      <c r="A12187">
        <v>44521</v>
      </c>
      <c r="B12187" t="s">
        <v>34170</v>
      </c>
      <c r="C12187" t="s">
        <v>1416</v>
      </c>
      <c r="D12187" s="134">
        <v>26.68</v>
      </c>
    </row>
    <row r="12188" spans="1:4" x14ac:dyDescent="0.25">
      <c r="A12188">
        <v>44522</v>
      </c>
      <c r="B12188" t="s">
        <v>34171</v>
      </c>
      <c r="C12188" t="s">
        <v>1416</v>
      </c>
      <c r="D12188" s="135">
        <v>2903.46</v>
      </c>
    </row>
    <row r="12189" spans="1:4" x14ac:dyDescent="0.25">
      <c r="A12189">
        <v>44523</v>
      </c>
      <c r="B12189" t="s">
        <v>34172</v>
      </c>
      <c r="C12189" t="s">
        <v>1416</v>
      </c>
      <c r="D12189" s="135">
        <v>4318.26</v>
      </c>
    </row>
    <row r="12190" spans="1:4" x14ac:dyDescent="0.25">
      <c r="A12190">
        <v>44527</v>
      </c>
      <c r="B12190" t="s">
        <v>34173</v>
      </c>
      <c r="C12190" t="s">
        <v>1416</v>
      </c>
      <c r="D12190" s="135">
        <v>2165.5</v>
      </c>
    </row>
    <row r="12191" spans="1:4" x14ac:dyDescent="0.25">
      <c r="A12191">
        <v>44524</v>
      </c>
      <c r="B12191" t="s">
        <v>34174</v>
      </c>
      <c r="C12191" t="s">
        <v>1416</v>
      </c>
      <c r="D12191" s="134">
        <v>59.67</v>
      </c>
    </row>
    <row r="12192" spans="1:4" x14ac:dyDescent="0.25">
      <c r="A12192">
        <v>44542</v>
      </c>
      <c r="B12192" t="s">
        <v>34175</v>
      </c>
      <c r="C12192" t="s">
        <v>1416</v>
      </c>
      <c r="D12192" s="135">
        <v>2825.25</v>
      </c>
    </row>
    <row r="12193" spans="1:4" x14ac:dyDescent="0.25">
      <c r="A12193">
        <v>9877</v>
      </c>
      <c r="B12193" t="s">
        <v>34176</v>
      </c>
      <c r="C12193" t="s">
        <v>1416</v>
      </c>
      <c r="D12193" s="134">
        <v>129.36000000000001</v>
      </c>
    </row>
    <row r="12194" spans="1:4" x14ac:dyDescent="0.25">
      <c r="A12194">
        <v>9878</v>
      </c>
      <c r="B12194" t="s">
        <v>34177</v>
      </c>
      <c r="C12194" t="s">
        <v>1416</v>
      </c>
      <c r="D12194" s="134">
        <v>159.25</v>
      </c>
    </row>
    <row r="12195" spans="1:4" x14ac:dyDescent="0.25">
      <c r="A12195">
        <v>41986</v>
      </c>
      <c r="B12195" t="s">
        <v>34178</v>
      </c>
      <c r="C12195" t="s">
        <v>1416</v>
      </c>
      <c r="D12195" s="135">
        <v>3736.08</v>
      </c>
    </row>
    <row r="12196" spans="1:4" x14ac:dyDescent="0.25">
      <c r="A12196">
        <v>43422</v>
      </c>
      <c r="B12196" t="s">
        <v>34179</v>
      </c>
      <c r="C12196" t="s">
        <v>1416</v>
      </c>
      <c r="D12196" s="135">
        <v>4581.93</v>
      </c>
    </row>
    <row r="12197" spans="1:4" x14ac:dyDescent="0.25">
      <c r="A12197">
        <v>41987</v>
      </c>
      <c r="B12197" t="s">
        <v>34180</v>
      </c>
      <c r="C12197" t="s">
        <v>1416</v>
      </c>
      <c r="D12197" s="135">
        <v>5310.84</v>
      </c>
    </row>
    <row r="12198" spans="1:4" x14ac:dyDescent="0.25">
      <c r="A12198">
        <v>41988</v>
      </c>
      <c r="B12198" t="s">
        <v>34181</v>
      </c>
      <c r="C12198" t="s">
        <v>1416</v>
      </c>
      <c r="D12198" s="135">
        <v>7014.86</v>
      </c>
    </row>
    <row r="12199" spans="1:4" x14ac:dyDescent="0.25">
      <c r="A12199">
        <v>41697</v>
      </c>
      <c r="B12199" t="s">
        <v>34182</v>
      </c>
      <c r="C12199" t="s">
        <v>1416</v>
      </c>
      <c r="D12199" s="135">
        <v>1243.3599999999999</v>
      </c>
    </row>
    <row r="12200" spans="1:4" x14ac:dyDescent="0.25">
      <c r="A12200">
        <v>41985</v>
      </c>
      <c r="B12200" t="s">
        <v>34183</v>
      </c>
      <c r="C12200" t="s">
        <v>1416</v>
      </c>
      <c r="D12200" s="135">
        <v>1731.67</v>
      </c>
    </row>
    <row r="12201" spans="1:4" x14ac:dyDescent="0.25">
      <c r="A12201">
        <v>41699</v>
      </c>
      <c r="B12201" t="s">
        <v>34184</v>
      </c>
      <c r="C12201" t="s">
        <v>1416</v>
      </c>
      <c r="D12201" s="135">
        <v>2465.81</v>
      </c>
    </row>
    <row r="12202" spans="1:4" x14ac:dyDescent="0.25">
      <c r="A12202">
        <v>38053</v>
      </c>
      <c r="B12202" t="s">
        <v>34185</v>
      </c>
      <c r="C12202" t="s">
        <v>1416</v>
      </c>
      <c r="D12202" s="134">
        <v>21.79</v>
      </c>
    </row>
    <row r="12203" spans="1:4" x14ac:dyDescent="0.25">
      <c r="A12203">
        <v>38054</v>
      </c>
      <c r="B12203" t="s">
        <v>34186</v>
      </c>
      <c r="C12203" t="s">
        <v>1416</v>
      </c>
      <c r="D12203" s="134">
        <v>37.450000000000003</v>
      </c>
    </row>
    <row r="12204" spans="1:4" x14ac:dyDescent="0.25">
      <c r="A12204">
        <v>38052</v>
      </c>
      <c r="B12204" t="s">
        <v>34187</v>
      </c>
      <c r="C12204" t="s">
        <v>1416</v>
      </c>
      <c r="D12204" s="134">
        <v>10.55</v>
      </c>
    </row>
    <row r="12205" spans="1:4" x14ac:dyDescent="0.25">
      <c r="A12205">
        <v>38051</v>
      </c>
      <c r="B12205" t="s">
        <v>34188</v>
      </c>
      <c r="C12205" t="s">
        <v>1416</v>
      </c>
      <c r="D12205" s="134">
        <v>6.58</v>
      </c>
    </row>
    <row r="12206" spans="1:4" x14ac:dyDescent="0.25">
      <c r="A12206">
        <v>38787</v>
      </c>
      <c r="B12206" t="s">
        <v>34189</v>
      </c>
      <c r="C12206" t="s">
        <v>1416</v>
      </c>
      <c r="D12206" s="134">
        <v>4.97</v>
      </c>
    </row>
    <row r="12207" spans="1:4" x14ac:dyDescent="0.25">
      <c r="A12207">
        <v>38825</v>
      </c>
      <c r="B12207" t="s">
        <v>34190</v>
      </c>
      <c r="C12207" t="s">
        <v>1416</v>
      </c>
      <c r="D12207" s="134">
        <v>6.42</v>
      </c>
    </row>
    <row r="12208" spans="1:4" x14ac:dyDescent="0.25">
      <c r="A12208">
        <v>38826</v>
      </c>
      <c r="B12208" t="s">
        <v>34191</v>
      </c>
      <c r="C12208" t="s">
        <v>1416</v>
      </c>
      <c r="D12208" s="134">
        <v>9.1300000000000008</v>
      </c>
    </row>
    <row r="12209" spans="1:4" x14ac:dyDescent="0.25">
      <c r="A12209">
        <v>38827</v>
      </c>
      <c r="B12209" t="s">
        <v>34192</v>
      </c>
      <c r="C12209" t="s">
        <v>1416</v>
      </c>
      <c r="D12209" s="134">
        <v>14.94</v>
      </c>
    </row>
    <row r="12210" spans="1:4" x14ac:dyDescent="0.25">
      <c r="A12210">
        <v>38830</v>
      </c>
      <c r="B12210" t="s">
        <v>34193</v>
      </c>
      <c r="C12210" t="s">
        <v>1416</v>
      </c>
      <c r="D12210" s="134">
        <v>21.71</v>
      </c>
    </row>
    <row r="12211" spans="1:4" x14ac:dyDescent="0.25">
      <c r="A12211">
        <v>38828</v>
      </c>
      <c r="B12211" t="s">
        <v>34194</v>
      </c>
      <c r="C12211" t="s">
        <v>1416</v>
      </c>
      <c r="D12211" s="134">
        <v>9.57</v>
      </c>
    </row>
    <row r="12212" spans="1:4" x14ac:dyDescent="0.25">
      <c r="A12212">
        <v>38829</v>
      </c>
      <c r="B12212" t="s">
        <v>34195</v>
      </c>
      <c r="C12212" t="s">
        <v>1416</v>
      </c>
      <c r="D12212" s="134">
        <v>15.68</v>
      </c>
    </row>
    <row r="12213" spans="1:4" x14ac:dyDescent="0.25">
      <c r="A12213">
        <v>38831</v>
      </c>
      <c r="B12213" t="s">
        <v>34196</v>
      </c>
      <c r="C12213" t="s">
        <v>1416</v>
      </c>
      <c r="D12213" s="134">
        <v>30.27</v>
      </c>
    </row>
    <row r="12214" spans="1:4" x14ac:dyDescent="0.25">
      <c r="A12214">
        <v>36274</v>
      </c>
      <c r="B12214" t="s">
        <v>34197</v>
      </c>
      <c r="C12214" t="s">
        <v>1416</v>
      </c>
      <c r="D12214" s="134">
        <v>8.94</v>
      </c>
    </row>
    <row r="12215" spans="1:4" x14ac:dyDescent="0.25">
      <c r="A12215">
        <v>36278</v>
      </c>
      <c r="B12215" t="s">
        <v>34198</v>
      </c>
      <c r="C12215" t="s">
        <v>1416</v>
      </c>
      <c r="D12215" s="134">
        <v>12.12</v>
      </c>
    </row>
    <row r="12216" spans="1:4" x14ac:dyDescent="0.25">
      <c r="A12216">
        <v>38977</v>
      </c>
      <c r="B12216" t="s">
        <v>34199</v>
      </c>
      <c r="C12216" t="s">
        <v>1416</v>
      </c>
      <c r="D12216" s="134">
        <v>118.6</v>
      </c>
    </row>
    <row r="12217" spans="1:4" x14ac:dyDescent="0.25">
      <c r="A12217">
        <v>38971</v>
      </c>
      <c r="B12217" t="s">
        <v>34200</v>
      </c>
      <c r="C12217" t="s">
        <v>1416</v>
      </c>
      <c r="D12217" s="134">
        <v>9.9499999999999993</v>
      </c>
    </row>
    <row r="12218" spans="1:4" x14ac:dyDescent="0.25">
      <c r="A12218">
        <v>38972</v>
      </c>
      <c r="B12218" t="s">
        <v>34201</v>
      </c>
      <c r="C12218" t="s">
        <v>1416</v>
      </c>
      <c r="D12218" s="134">
        <v>13.42</v>
      </c>
    </row>
    <row r="12219" spans="1:4" x14ac:dyDescent="0.25">
      <c r="A12219">
        <v>38973</v>
      </c>
      <c r="B12219" t="s">
        <v>34202</v>
      </c>
      <c r="C12219" t="s">
        <v>1416</v>
      </c>
      <c r="D12219" s="134">
        <v>22.17</v>
      </c>
    </row>
    <row r="12220" spans="1:4" x14ac:dyDescent="0.25">
      <c r="A12220">
        <v>38974</v>
      </c>
      <c r="B12220" t="s">
        <v>34203</v>
      </c>
      <c r="C12220" t="s">
        <v>1416</v>
      </c>
      <c r="D12220" s="134">
        <v>36.01</v>
      </c>
    </row>
    <row r="12221" spans="1:4" x14ac:dyDescent="0.25">
      <c r="A12221">
        <v>38975</v>
      </c>
      <c r="B12221" t="s">
        <v>34204</v>
      </c>
      <c r="C12221" t="s">
        <v>1416</v>
      </c>
      <c r="D12221" s="134">
        <v>46.17</v>
      </c>
    </row>
    <row r="12222" spans="1:4" x14ac:dyDescent="0.25">
      <c r="A12222">
        <v>38976</v>
      </c>
      <c r="B12222" t="s">
        <v>34205</v>
      </c>
      <c r="C12222" t="s">
        <v>1416</v>
      </c>
      <c r="D12222" s="134">
        <v>79.38</v>
      </c>
    </row>
    <row r="12223" spans="1:4" x14ac:dyDescent="0.25">
      <c r="A12223">
        <v>44176</v>
      </c>
      <c r="B12223" t="s">
        <v>34206</v>
      </c>
      <c r="C12223" t="s">
        <v>1416</v>
      </c>
      <c r="D12223" s="134">
        <v>18.239999999999998</v>
      </c>
    </row>
    <row r="12224" spans="1:4" x14ac:dyDescent="0.25">
      <c r="A12224">
        <v>38986</v>
      </c>
      <c r="B12224" t="s">
        <v>34207</v>
      </c>
      <c r="C12224" t="s">
        <v>1416</v>
      </c>
      <c r="D12224" s="134">
        <v>239.62</v>
      </c>
    </row>
    <row r="12225" spans="1:4" x14ac:dyDescent="0.25">
      <c r="A12225">
        <v>38978</v>
      </c>
      <c r="B12225" t="s">
        <v>34208</v>
      </c>
      <c r="C12225" t="s">
        <v>1416</v>
      </c>
      <c r="D12225" s="134">
        <v>9.83</v>
      </c>
    </row>
    <row r="12226" spans="1:4" x14ac:dyDescent="0.25">
      <c r="A12226">
        <v>38979</v>
      </c>
      <c r="B12226" t="s">
        <v>34209</v>
      </c>
      <c r="C12226" t="s">
        <v>1416</v>
      </c>
      <c r="D12226" s="134">
        <v>13.59</v>
      </c>
    </row>
    <row r="12227" spans="1:4" x14ac:dyDescent="0.25">
      <c r="A12227">
        <v>38980</v>
      </c>
      <c r="B12227" t="s">
        <v>34210</v>
      </c>
      <c r="C12227" t="s">
        <v>1416</v>
      </c>
      <c r="D12227" s="134">
        <v>18.190000000000001</v>
      </c>
    </row>
    <row r="12228" spans="1:4" x14ac:dyDescent="0.25">
      <c r="A12228">
        <v>38981</v>
      </c>
      <c r="B12228" t="s">
        <v>34211</v>
      </c>
      <c r="C12228" t="s">
        <v>1416</v>
      </c>
      <c r="D12228" s="134">
        <v>26.24</v>
      </c>
    </row>
    <row r="12229" spans="1:4" x14ac:dyDescent="0.25">
      <c r="A12229">
        <v>38982</v>
      </c>
      <c r="B12229" t="s">
        <v>34212</v>
      </c>
      <c r="C12229" t="s">
        <v>1416</v>
      </c>
      <c r="D12229" s="134">
        <v>41.46</v>
      </c>
    </row>
    <row r="12230" spans="1:4" x14ac:dyDescent="0.25">
      <c r="A12230">
        <v>38983</v>
      </c>
      <c r="B12230" t="s">
        <v>34213</v>
      </c>
      <c r="C12230" t="s">
        <v>1416</v>
      </c>
      <c r="D12230" s="134">
        <v>72.959999999999994</v>
      </c>
    </row>
    <row r="12231" spans="1:4" x14ac:dyDescent="0.25">
      <c r="A12231">
        <v>38984</v>
      </c>
      <c r="B12231" t="s">
        <v>34214</v>
      </c>
      <c r="C12231" t="s">
        <v>1416</v>
      </c>
      <c r="D12231" s="134">
        <v>100.3</v>
      </c>
    </row>
    <row r="12232" spans="1:4" x14ac:dyDescent="0.25">
      <c r="A12232">
        <v>38985</v>
      </c>
      <c r="B12232" t="s">
        <v>34215</v>
      </c>
      <c r="C12232" t="s">
        <v>1416</v>
      </c>
      <c r="D12232" s="134">
        <v>172.44</v>
      </c>
    </row>
    <row r="12233" spans="1:4" x14ac:dyDescent="0.25">
      <c r="A12233">
        <v>9836</v>
      </c>
      <c r="B12233" t="s">
        <v>34216</v>
      </c>
      <c r="C12233" t="s">
        <v>1416</v>
      </c>
      <c r="D12233" s="134">
        <v>15.59</v>
      </c>
    </row>
    <row r="12234" spans="1:4" x14ac:dyDescent="0.25">
      <c r="A12234">
        <v>20065</v>
      </c>
      <c r="B12234" t="s">
        <v>34217</v>
      </c>
      <c r="C12234" t="s">
        <v>1416</v>
      </c>
      <c r="D12234" s="134">
        <v>40.75</v>
      </c>
    </row>
    <row r="12235" spans="1:4" x14ac:dyDescent="0.25">
      <c r="A12235">
        <v>9835</v>
      </c>
      <c r="B12235" t="s">
        <v>34218</v>
      </c>
      <c r="C12235" t="s">
        <v>1416</v>
      </c>
      <c r="D12235" s="134">
        <v>6.81</v>
      </c>
    </row>
    <row r="12236" spans="1:4" x14ac:dyDescent="0.25">
      <c r="A12236">
        <v>38032</v>
      </c>
      <c r="B12236" t="s">
        <v>34219</v>
      </c>
      <c r="C12236" t="s">
        <v>1416</v>
      </c>
      <c r="D12236" s="134">
        <v>61.6</v>
      </c>
    </row>
    <row r="12237" spans="1:4" x14ac:dyDescent="0.25">
      <c r="A12237">
        <v>38033</v>
      </c>
      <c r="B12237" t="s">
        <v>34220</v>
      </c>
      <c r="C12237" t="s">
        <v>1416</v>
      </c>
      <c r="D12237" s="134">
        <v>104.72</v>
      </c>
    </row>
    <row r="12238" spans="1:4" x14ac:dyDescent="0.25">
      <c r="A12238">
        <v>38034</v>
      </c>
      <c r="B12238" t="s">
        <v>34221</v>
      </c>
      <c r="C12238" t="s">
        <v>1416</v>
      </c>
      <c r="D12238" s="134">
        <v>164.04</v>
      </c>
    </row>
    <row r="12239" spans="1:4" x14ac:dyDescent="0.25">
      <c r="A12239">
        <v>38035</v>
      </c>
      <c r="B12239" t="s">
        <v>34222</v>
      </c>
      <c r="C12239" t="s">
        <v>1416</v>
      </c>
      <c r="D12239" s="134">
        <v>241.32</v>
      </c>
    </row>
    <row r="12240" spans="1:4" x14ac:dyDescent="0.25">
      <c r="A12240">
        <v>38036</v>
      </c>
      <c r="B12240" t="s">
        <v>34223</v>
      </c>
      <c r="C12240" t="s">
        <v>1416</v>
      </c>
      <c r="D12240" s="134">
        <v>325.08999999999997</v>
      </c>
    </row>
    <row r="12241" spans="1:4" x14ac:dyDescent="0.25">
      <c r="A12241">
        <v>38037</v>
      </c>
      <c r="B12241" t="s">
        <v>34224</v>
      </c>
      <c r="C12241" t="s">
        <v>1416</v>
      </c>
      <c r="D12241" s="134">
        <v>429.4</v>
      </c>
    </row>
    <row r="12242" spans="1:4" x14ac:dyDescent="0.25">
      <c r="A12242">
        <v>9850</v>
      </c>
      <c r="B12242" t="s">
        <v>34225</v>
      </c>
      <c r="C12242" t="s">
        <v>1416</v>
      </c>
      <c r="D12242" s="134">
        <v>147.75</v>
      </c>
    </row>
    <row r="12243" spans="1:4" x14ac:dyDescent="0.25">
      <c r="A12243">
        <v>9853</v>
      </c>
      <c r="B12243" t="s">
        <v>34226</v>
      </c>
      <c r="C12243" t="s">
        <v>1416</v>
      </c>
      <c r="D12243" s="134">
        <v>262.74</v>
      </c>
    </row>
    <row r="12244" spans="1:4" x14ac:dyDescent="0.25">
      <c r="A12244">
        <v>9854</v>
      </c>
      <c r="B12244" t="s">
        <v>34227</v>
      </c>
      <c r="C12244" t="s">
        <v>1416</v>
      </c>
      <c r="D12244" s="134">
        <v>115.12</v>
      </c>
    </row>
    <row r="12245" spans="1:4" x14ac:dyDescent="0.25">
      <c r="A12245">
        <v>9851</v>
      </c>
      <c r="B12245" t="s">
        <v>34228</v>
      </c>
      <c r="C12245" t="s">
        <v>1416</v>
      </c>
      <c r="D12245" s="134">
        <v>199.62</v>
      </c>
    </row>
    <row r="12246" spans="1:4" x14ac:dyDescent="0.25">
      <c r="A12246">
        <v>9825</v>
      </c>
      <c r="B12246" t="s">
        <v>34229</v>
      </c>
      <c r="C12246" t="s">
        <v>1416</v>
      </c>
      <c r="D12246" s="134">
        <v>39.46</v>
      </c>
    </row>
    <row r="12247" spans="1:4" x14ac:dyDescent="0.25">
      <c r="A12247">
        <v>9828</v>
      </c>
      <c r="B12247" t="s">
        <v>34230</v>
      </c>
      <c r="C12247" t="s">
        <v>1416</v>
      </c>
      <c r="D12247" s="134">
        <v>106.18</v>
      </c>
    </row>
    <row r="12248" spans="1:4" x14ac:dyDescent="0.25">
      <c r="A12248">
        <v>9829</v>
      </c>
      <c r="B12248" t="s">
        <v>34231</v>
      </c>
      <c r="C12248" t="s">
        <v>1416</v>
      </c>
      <c r="D12248" s="134">
        <v>179.96</v>
      </c>
    </row>
    <row r="12249" spans="1:4" x14ac:dyDescent="0.25">
      <c r="A12249">
        <v>9826</v>
      </c>
      <c r="B12249" t="s">
        <v>34232</v>
      </c>
      <c r="C12249" t="s">
        <v>1416</v>
      </c>
      <c r="D12249" s="134">
        <v>273.95999999999998</v>
      </c>
    </row>
    <row r="12250" spans="1:4" x14ac:dyDescent="0.25">
      <c r="A12250">
        <v>9827</v>
      </c>
      <c r="B12250" t="s">
        <v>34233</v>
      </c>
      <c r="C12250" t="s">
        <v>1416</v>
      </c>
      <c r="D12250" s="134">
        <v>389.02</v>
      </c>
    </row>
    <row r="12251" spans="1:4" x14ac:dyDescent="0.25">
      <c r="A12251">
        <v>36374</v>
      </c>
      <c r="B12251" t="s">
        <v>34234</v>
      </c>
      <c r="C12251" t="s">
        <v>1416</v>
      </c>
      <c r="D12251" s="134">
        <v>47.29</v>
      </c>
    </row>
    <row r="12252" spans="1:4" x14ac:dyDescent="0.25">
      <c r="A12252">
        <v>36084</v>
      </c>
      <c r="B12252" t="s">
        <v>34235</v>
      </c>
      <c r="C12252" t="s">
        <v>1416</v>
      </c>
      <c r="D12252" s="134">
        <v>14.01</v>
      </c>
    </row>
    <row r="12253" spans="1:4" x14ac:dyDescent="0.25">
      <c r="A12253">
        <v>36373</v>
      </c>
      <c r="B12253" t="s">
        <v>34236</v>
      </c>
      <c r="C12253" t="s">
        <v>1416</v>
      </c>
      <c r="D12253" s="134">
        <v>29.09</v>
      </c>
    </row>
    <row r="12254" spans="1:4" x14ac:dyDescent="0.25">
      <c r="A12254">
        <v>36377</v>
      </c>
      <c r="B12254" t="s">
        <v>34237</v>
      </c>
      <c r="C12254" t="s">
        <v>1416</v>
      </c>
      <c r="D12254" s="134">
        <v>56.73</v>
      </c>
    </row>
    <row r="12255" spans="1:4" x14ac:dyDescent="0.25">
      <c r="A12255">
        <v>36375</v>
      </c>
      <c r="B12255" t="s">
        <v>34238</v>
      </c>
      <c r="C12255" t="s">
        <v>1416</v>
      </c>
      <c r="D12255" s="134">
        <v>17.29</v>
      </c>
    </row>
    <row r="12256" spans="1:4" x14ac:dyDescent="0.25">
      <c r="A12256">
        <v>36376</v>
      </c>
      <c r="B12256" t="s">
        <v>34239</v>
      </c>
      <c r="C12256" t="s">
        <v>1416</v>
      </c>
      <c r="D12256" s="134">
        <v>33.950000000000003</v>
      </c>
    </row>
    <row r="12257" spans="1:4" x14ac:dyDescent="0.25">
      <c r="A12257">
        <v>36380</v>
      </c>
      <c r="B12257" t="s">
        <v>34240</v>
      </c>
      <c r="C12257" t="s">
        <v>1416</v>
      </c>
      <c r="D12257" s="134">
        <v>70.930000000000007</v>
      </c>
    </row>
    <row r="12258" spans="1:4" x14ac:dyDescent="0.25">
      <c r="A12258">
        <v>36378</v>
      </c>
      <c r="B12258" t="s">
        <v>34241</v>
      </c>
      <c r="C12258" t="s">
        <v>1416</v>
      </c>
      <c r="D12258" s="134">
        <v>21.25</v>
      </c>
    </row>
    <row r="12259" spans="1:4" x14ac:dyDescent="0.25">
      <c r="A12259">
        <v>36379</v>
      </c>
      <c r="B12259" t="s">
        <v>34242</v>
      </c>
      <c r="C12259" t="s">
        <v>1416</v>
      </c>
      <c r="D12259" s="134">
        <v>42.84</v>
      </c>
    </row>
    <row r="12260" spans="1:4" x14ac:dyDescent="0.25">
      <c r="A12260">
        <v>9859</v>
      </c>
      <c r="B12260" t="s">
        <v>34243</v>
      </c>
      <c r="C12260" t="s">
        <v>1416</v>
      </c>
      <c r="D12260" s="134">
        <v>10.4</v>
      </c>
    </row>
    <row r="12261" spans="1:4" x14ac:dyDescent="0.25">
      <c r="A12261">
        <v>9838</v>
      </c>
      <c r="B12261" t="s">
        <v>34244</v>
      </c>
      <c r="C12261" t="s">
        <v>1416</v>
      </c>
      <c r="D12261" s="134">
        <v>11.25</v>
      </c>
    </row>
    <row r="12262" spans="1:4" x14ac:dyDescent="0.25">
      <c r="A12262">
        <v>9837</v>
      </c>
      <c r="B12262" t="s">
        <v>34245</v>
      </c>
      <c r="C12262" t="s">
        <v>1416</v>
      </c>
      <c r="D12262" s="134">
        <v>14.76</v>
      </c>
    </row>
    <row r="12263" spans="1:4" x14ac:dyDescent="0.25">
      <c r="A12263">
        <v>44315</v>
      </c>
      <c r="B12263" t="s">
        <v>34246</v>
      </c>
      <c r="C12263" t="s">
        <v>1416</v>
      </c>
      <c r="D12263" s="134">
        <v>61.04</v>
      </c>
    </row>
    <row r="12264" spans="1:4" x14ac:dyDescent="0.25">
      <c r="A12264">
        <v>9863</v>
      </c>
      <c r="B12264" t="s">
        <v>34247</v>
      </c>
      <c r="C12264" t="s">
        <v>1416</v>
      </c>
      <c r="D12264" s="134">
        <v>62.87</v>
      </c>
    </row>
    <row r="12265" spans="1:4" x14ac:dyDescent="0.25">
      <c r="A12265">
        <v>9860</v>
      </c>
      <c r="B12265" t="s">
        <v>34248</v>
      </c>
      <c r="C12265" t="s">
        <v>1416</v>
      </c>
      <c r="D12265" s="134">
        <v>45.89</v>
      </c>
    </row>
    <row r="12266" spans="1:4" x14ac:dyDescent="0.25">
      <c r="A12266">
        <v>9862</v>
      </c>
      <c r="B12266" t="s">
        <v>34249</v>
      </c>
      <c r="C12266" t="s">
        <v>1416</v>
      </c>
      <c r="D12266" s="134">
        <v>32.07</v>
      </c>
    </row>
    <row r="12267" spans="1:4" x14ac:dyDescent="0.25">
      <c r="A12267">
        <v>9861</v>
      </c>
      <c r="B12267" t="s">
        <v>34250</v>
      </c>
      <c r="C12267" t="s">
        <v>1416</v>
      </c>
      <c r="D12267" s="134">
        <v>25.18</v>
      </c>
    </row>
    <row r="12268" spans="1:4" x14ac:dyDescent="0.25">
      <c r="A12268">
        <v>9856</v>
      </c>
      <c r="B12268" t="s">
        <v>34251</v>
      </c>
      <c r="C12268" t="s">
        <v>1416</v>
      </c>
      <c r="D12268" s="134">
        <v>8.1199999999999992</v>
      </c>
    </row>
    <row r="12269" spans="1:4" x14ac:dyDescent="0.25">
      <c r="A12269">
        <v>9866</v>
      </c>
      <c r="B12269" t="s">
        <v>34252</v>
      </c>
      <c r="C12269" t="s">
        <v>1416</v>
      </c>
      <c r="D12269" s="134">
        <v>21.73</v>
      </c>
    </row>
    <row r="12270" spans="1:4" x14ac:dyDescent="0.25">
      <c r="A12270">
        <v>9841</v>
      </c>
      <c r="B12270" t="s">
        <v>34253</v>
      </c>
      <c r="C12270" t="s">
        <v>1416</v>
      </c>
      <c r="D12270" s="134">
        <v>29.36</v>
      </c>
    </row>
    <row r="12271" spans="1:4" x14ac:dyDescent="0.25">
      <c r="A12271">
        <v>9840</v>
      </c>
      <c r="B12271" t="s">
        <v>34254</v>
      </c>
      <c r="C12271" t="s">
        <v>1416</v>
      </c>
      <c r="D12271" s="134">
        <v>62.02</v>
      </c>
    </row>
    <row r="12272" spans="1:4" x14ac:dyDescent="0.25">
      <c r="A12272">
        <v>20067</v>
      </c>
      <c r="B12272" t="s">
        <v>34255</v>
      </c>
      <c r="C12272" t="s">
        <v>1416</v>
      </c>
      <c r="D12272" s="134">
        <v>9.52</v>
      </c>
    </row>
    <row r="12273" spans="1:4" x14ac:dyDescent="0.25">
      <c r="A12273">
        <v>20068</v>
      </c>
      <c r="B12273" t="s">
        <v>34256</v>
      </c>
      <c r="C12273" t="s">
        <v>1416</v>
      </c>
      <c r="D12273" s="134">
        <v>13.41</v>
      </c>
    </row>
    <row r="12274" spans="1:4" x14ac:dyDescent="0.25">
      <c r="A12274">
        <v>9839</v>
      </c>
      <c r="B12274" t="s">
        <v>34257</v>
      </c>
      <c r="C12274" t="s">
        <v>1416</v>
      </c>
      <c r="D12274" s="134">
        <v>24.32</v>
      </c>
    </row>
    <row r="12275" spans="1:4" x14ac:dyDescent="0.25">
      <c r="A12275">
        <v>9870</v>
      </c>
      <c r="B12275" t="s">
        <v>34258</v>
      </c>
      <c r="C12275" t="s">
        <v>1416</v>
      </c>
      <c r="D12275" s="134">
        <v>93.76</v>
      </c>
    </row>
    <row r="12276" spans="1:4" x14ac:dyDescent="0.25">
      <c r="A12276">
        <v>9867</v>
      </c>
      <c r="B12276" t="s">
        <v>34259</v>
      </c>
      <c r="C12276" t="s">
        <v>1416</v>
      </c>
      <c r="D12276" s="134">
        <v>3.77</v>
      </c>
    </row>
    <row r="12277" spans="1:4" x14ac:dyDescent="0.25">
      <c r="A12277">
        <v>9868</v>
      </c>
      <c r="B12277" t="s">
        <v>34260</v>
      </c>
      <c r="C12277" t="s">
        <v>1416</v>
      </c>
      <c r="D12277" s="134">
        <v>4.25</v>
      </c>
    </row>
    <row r="12278" spans="1:4" x14ac:dyDescent="0.25">
      <c r="A12278">
        <v>9869</v>
      </c>
      <c r="B12278" t="s">
        <v>34261</v>
      </c>
      <c r="C12278" t="s">
        <v>1416</v>
      </c>
      <c r="D12278" s="134">
        <v>9.17</v>
      </c>
    </row>
    <row r="12279" spans="1:4" x14ac:dyDescent="0.25">
      <c r="A12279">
        <v>9874</v>
      </c>
      <c r="B12279" t="s">
        <v>34262</v>
      </c>
      <c r="C12279" t="s">
        <v>1416</v>
      </c>
      <c r="D12279" s="134">
        <v>14.4</v>
      </c>
    </row>
    <row r="12280" spans="1:4" x14ac:dyDescent="0.25">
      <c r="A12280">
        <v>9875</v>
      </c>
      <c r="B12280" t="s">
        <v>34263</v>
      </c>
      <c r="C12280" t="s">
        <v>1416</v>
      </c>
      <c r="D12280" s="134">
        <v>15.8</v>
      </c>
    </row>
    <row r="12281" spans="1:4" x14ac:dyDescent="0.25">
      <c r="A12281">
        <v>9873</v>
      </c>
      <c r="B12281" t="s">
        <v>34264</v>
      </c>
      <c r="C12281" t="s">
        <v>1416</v>
      </c>
      <c r="D12281" s="134">
        <v>25.99</v>
      </c>
    </row>
    <row r="12282" spans="1:4" x14ac:dyDescent="0.25">
      <c r="A12282">
        <v>9871</v>
      </c>
      <c r="B12282" t="s">
        <v>34265</v>
      </c>
      <c r="C12282" t="s">
        <v>1416</v>
      </c>
      <c r="D12282" s="134">
        <v>43.07</v>
      </c>
    </row>
    <row r="12283" spans="1:4" x14ac:dyDescent="0.25">
      <c r="A12283">
        <v>9872</v>
      </c>
      <c r="B12283" t="s">
        <v>34266</v>
      </c>
      <c r="C12283" t="s">
        <v>1416</v>
      </c>
      <c r="D12283" s="134">
        <v>59.91</v>
      </c>
    </row>
    <row r="12284" spans="1:4" x14ac:dyDescent="0.25">
      <c r="A12284">
        <v>7667</v>
      </c>
      <c r="B12284" t="s">
        <v>34267</v>
      </c>
      <c r="C12284" t="s">
        <v>1416</v>
      </c>
      <c r="D12284" s="135">
        <v>3526.15</v>
      </c>
    </row>
    <row r="12285" spans="1:4" x14ac:dyDescent="0.25">
      <c r="A12285">
        <v>7660</v>
      </c>
      <c r="B12285" t="s">
        <v>34268</v>
      </c>
      <c r="C12285" t="s">
        <v>1416</v>
      </c>
      <c r="D12285" s="135">
        <v>4495</v>
      </c>
    </row>
    <row r="12286" spans="1:4" x14ac:dyDescent="0.25">
      <c r="A12286">
        <v>7676</v>
      </c>
      <c r="B12286" t="s">
        <v>34269</v>
      </c>
      <c r="C12286" t="s">
        <v>1416</v>
      </c>
      <c r="D12286" s="135">
        <v>4546.37</v>
      </c>
    </row>
    <row r="12287" spans="1:4" x14ac:dyDescent="0.25">
      <c r="A12287">
        <v>12426</v>
      </c>
      <c r="B12287" t="s">
        <v>34270</v>
      </c>
      <c r="C12287" t="s">
        <v>16058</v>
      </c>
      <c r="D12287" s="134">
        <v>45.39</v>
      </c>
    </row>
    <row r="12288" spans="1:4" x14ac:dyDescent="0.25">
      <c r="A12288">
        <v>12425</v>
      </c>
      <c r="B12288" t="s">
        <v>34271</v>
      </c>
      <c r="C12288" t="s">
        <v>16058</v>
      </c>
      <c r="D12288" s="134">
        <v>62.36</v>
      </c>
    </row>
    <row r="12289" spans="1:4" x14ac:dyDescent="0.25">
      <c r="A12289">
        <v>12427</v>
      </c>
      <c r="B12289" t="s">
        <v>34272</v>
      </c>
      <c r="C12289" t="s">
        <v>16058</v>
      </c>
      <c r="D12289" s="134">
        <v>258.83</v>
      </c>
    </row>
    <row r="12290" spans="1:4" x14ac:dyDescent="0.25">
      <c r="A12290">
        <v>12428</v>
      </c>
      <c r="B12290" t="s">
        <v>34273</v>
      </c>
      <c r="C12290" t="s">
        <v>16058</v>
      </c>
      <c r="D12290" s="134">
        <v>166.13</v>
      </c>
    </row>
    <row r="12291" spans="1:4" x14ac:dyDescent="0.25">
      <c r="A12291">
        <v>12430</v>
      </c>
      <c r="B12291" t="s">
        <v>34274</v>
      </c>
      <c r="C12291" t="s">
        <v>16058</v>
      </c>
      <c r="D12291" s="134">
        <v>55.64</v>
      </c>
    </row>
    <row r="12292" spans="1:4" x14ac:dyDescent="0.25">
      <c r="A12292">
        <v>12429</v>
      </c>
      <c r="B12292" t="s">
        <v>34275</v>
      </c>
      <c r="C12292" t="s">
        <v>16058</v>
      </c>
      <c r="D12292" s="134">
        <v>418.53</v>
      </c>
    </row>
    <row r="12293" spans="1:4" x14ac:dyDescent="0.25">
      <c r="A12293">
        <v>12431</v>
      </c>
      <c r="B12293" t="s">
        <v>34276</v>
      </c>
      <c r="C12293" t="s">
        <v>16058</v>
      </c>
      <c r="D12293" s="134">
        <v>712.27</v>
      </c>
    </row>
    <row r="12294" spans="1:4" x14ac:dyDescent="0.25">
      <c r="A12294">
        <v>12432</v>
      </c>
      <c r="B12294" t="s">
        <v>34277</v>
      </c>
      <c r="C12294" t="s">
        <v>16058</v>
      </c>
      <c r="D12294" s="134">
        <v>146.49</v>
      </c>
    </row>
    <row r="12295" spans="1:4" x14ac:dyDescent="0.25">
      <c r="A12295">
        <v>12434</v>
      </c>
      <c r="B12295" t="s">
        <v>34278</v>
      </c>
      <c r="C12295" t="s">
        <v>16058</v>
      </c>
      <c r="D12295" s="134">
        <v>47.74</v>
      </c>
    </row>
    <row r="12296" spans="1:4" x14ac:dyDescent="0.25">
      <c r="A12296">
        <v>12433</v>
      </c>
      <c r="B12296" t="s">
        <v>34279</v>
      </c>
      <c r="C12296" t="s">
        <v>16058</v>
      </c>
      <c r="D12296" s="134">
        <v>93.26</v>
      </c>
    </row>
    <row r="12297" spans="1:4" x14ac:dyDescent="0.25">
      <c r="A12297">
        <v>12435</v>
      </c>
      <c r="B12297" t="s">
        <v>34280</v>
      </c>
      <c r="C12297" t="s">
        <v>16058</v>
      </c>
      <c r="D12297" s="134">
        <v>288.61</v>
      </c>
    </row>
    <row r="12298" spans="1:4" x14ac:dyDescent="0.25">
      <c r="A12298">
        <v>12437</v>
      </c>
      <c r="B12298" t="s">
        <v>34281</v>
      </c>
      <c r="C12298" t="s">
        <v>16058</v>
      </c>
      <c r="D12298" s="134">
        <v>233.09</v>
      </c>
    </row>
    <row r="12299" spans="1:4" x14ac:dyDescent="0.25">
      <c r="A12299">
        <v>12439</v>
      </c>
      <c r="B12299" t="s">
        <v>34282</v>
      </c>
      <c r="C12299" t="s">
        <v>16058</v>
      </c>
      <c r="D12299" s="134">
        <v>74.81</v>
      </c>
    </row>
    <row r="12300" spans="1:4" x14ac:dyDescent="0.25">
      <c r="A12300">
        <v>12438</v>
      </c>
      <c r="B12300" t="s">
        <v>34283</v>
      </c>
      <c r="C12300" t="s">
        <v>16058</v>
      </c>
      <c r="D12300" s="134">
        <v>421.82</v>
      </c>
    </row>
    <row r="12301" spans="1:4" x14ac:dyDescent="0.25">
      <c r="A12301">
        <v>12436</v>
      </c>
      <c r="B12301" t="s">
        <v>34284</v>
      </c>
      <c r="C12301" t="s">
        <v>16058</v>
      </c>
      <c r="D12301" s="134">
        <v>532.84</v>
      </c>
    </row>
    <row r="12302" spans="1:4" x14ac:dyDescent="0.25">
      <c r="A12302">
        <v>36357</v>
      </c>
      <c r="B12302" t="s">
        <v>34285</v>
      </c>
      <c r="C12302" t="s">
        <v>16058</v>
      </c>
      <c r="D12302" s="134">
        <v>132.33000000000001</v>
      </c>
    </row>
    <row r="12303" spans="1:4" x14ac:dyDescent="0.25">
      <c r="A12303">
        <v>12424</v>
      </c>
      <c r="B12303" t="s">
        <v>34286</v>
      </c>
      <c r="C12303" t="s">
        <v>16058</v>
      </c>
      <c r="D12303" s="134">
        <v>96.02</v>
      </c>
    </row>
    <row r="12304" spans="1:4" x14ac:dyDescent="0.25">
      <c r="A12304">
        <v>12440</v>
      </c>
      <c r="B12304" t="s">
        <v>34287</v>
      </c>
      <c r="C12304" t="s">
        <v>16058</v>
      </c>
      <c r="D12304" s="134">
        <v>92.81</v>
      </c>
    </row>
    <row r="12305" spans="1:4" x14ac:dyDescent="0.25">
      <c r="A12305">
        <v>9884</v>
      </c>
      <c r="B12305" t="s">
        <v>34288</v>
      </c>
      <c r="C12305" t="s">
        <v>16058</v>
      </c>
      <c r="D12305" s="134">
        <v>69.22</v>
      </c>
    </row>
    <row r="12306" spans="1:4" x14ac:dyDescent="0.25">
      <c r="A12306">
        <v>9888</v>
      </c>
      <c r="B12306" t="s">
        <v>34289</v>
      </c>
      <c r="C12306" t="s">
        <v>16058</v>
      </c>
      <c r="D12306" s="134">
        <v>55.62</v>
      </c>
    </row>
    <row r="12307" spans="1:4" x14ac:dyDescent="0.25">
      <c r="A12307">
        <v>9883</v>
      </c>
      <c r="B12307" t="s">
        <v>34290</v>
      </c>
      <c r="C12307" t="s">
        <v>16058</v>
      </c>
      <c r="D12307" s="134">
        <v>24.27</v>
      </c>
    </row>
    <row r="12308" spans="1:4" x14ac:dyDescent="0.25">
      <c r="A12308">
        <v>9886</v>
      </c>
      <c r="B12308" t="s">
        <v>34291</v>
      </c>
      <c r="C12308" t="s">
        <v>16058</v>
      </c>
      <c r="D12308" s="134">
        <v>33.24</v>
      </c>
    </row>
    <row r="12309" spans="1:4" x14ac:dyDescent="0.25">
      <c r="A12309">
        <v>9889</v>
      </c>
      <c r="B12309" t="s">
        <v>34292</v>
      </c>
      <c r="C12309" t="s">
        <v>16058</v>
      </c>
      <c r="D12309" s="134">
        <v>168.42</v>
      </c>
    </row>
    <row r="12310" spans="1:4" x14ac:dyDescent="0.25">
      <c r="A12310">
        <v>9887</v>
      </c>
      <c r="B12310" t="s">
        <v>34293</v>
      </c>
      <c r="C12310" t="s">
        <v>16058</v>
      </c>
      <c r="D12310" s="134">
        <v>101.79</v>
      </c>
    </row>
    <row r="12311" spans="1:4" x14ac:dyDescent="0.25">
      <c r="A12311">
        <v>9885</v>
      </c>
      <c r="B12311" t="s">
        <v>34294</v>
      </c>
      <c r="C12311" t="s">
        <v>16058</v>
      </c>
      <c r="D12311" s="134">
        <v>32.14</v>
      </c>
    </row>
    <row r="12312" spans="1:4" x14ac:dyDescent="0.25">
      <c r="A12312">
        <v>9890</v>
      </c>
      <c r="B12312" t="s">
        <v>34295</v>
      </c>
      <c r="C12312" t="s">
        <v>16058</v>
      </c>
      <c r="D12312" s="134">
        <v>260.92</v>
      </c>
    </row>
    <row r="12313" spans="1:4" x14ac:dyDescent="0.25">
      <c r="A12313">
        <v>9891</v>
      </c>
      <c r="B12313" t="s">
        <v>34296</v>
      </c>
      <c r="C12313" t="s">
        <v>16058</v>
      </c>
      <c r="D12313" s="134">
        <v>366.29</v>
      </c>
    </row>
    <row r="12314" spans="1:4" x14ac:dyDescent="0.25">
      <c r="A12314">
        <v>36313</v>
      </c>
      <c r="B12314" t="s">
        <v>34297</v>
      </c>
      <c r="C12314" t="s">
        <v>16058</v>
      </c>
      <c r="D12314" s="134">
        <v>13.85</v>
      </c>
    </row>
    <row r="12315" spans="1:4" x14ac:dyDescent="0.25">
      <c r="A12315">
        <v>36316</v>
      </c>
      <c r="B12315" t="s">
        <v>34298</v>
      </c>
      <c r="C12315" t="s">
        <v>16058</v>
      </c>
      <c r="D12315" s="134">
        <v>21.57</v>
      </c>
    </row>
    <row r="12316" spans="1:4" x14ac:dyDescent="0.25">
      <c r="A12316">
        <v>64</v>
      </c>
      <c r="B12316" t="s">
        <v>34299</v>
      </c>
      <c r="C12316" t="s">
        <v>16058</v>
      </c>
      <c r="D12316" s="134">
        <v>4.79</v>
      </c>
    </row>
    <row r="12317" spans="1:4" x14ac:dyDescent="0.25">
      <c r="A12317">
        <v>37423</v>
      </c>
      <c r="B12317" t="s">
        <v>34300</v>
      </c>
      <c r="C12317" t="s">
        <v>16058</v>
      </c>
      <c r="D12317" s="134">
        <v>11.84</v>
      </c>
    </row>
    <row r="12318" spans="1:4" x14ac:dyDescent="0.25">
      <c r="A12318">
        <v>9892</v>
      </c>
      <c r="B12318" t="s">
        <v>34301</v>
      </c>
      <c r="C12318" t="s">
        <v>16058</v>
      </c>
      <c r="D12318" s="134">
        <v>6.9</v>
      </c>
    </row>
    <row r="12319" spans="1:4" x14ac:dyDescent="0.25">
      <c r="A12319">
        <v>9901</v>
      </c>
      <c r="B12319" t="s">
        <v>34302</v>
      </c>
      <c r="C12319" t="s">
        <v>16058</v>
      </c>
      <c r="D12319" s="134">
        <v>33.369999999999997</v>
      </c>
    </row>
    <row r="12320" spans="1:4" x14ac:dyDescent="0.25">
      <c r="A12320">
        <v>9900</v>
      </c>
      <c r="B12320" t="s">
        <v>34303</v>
      </c>
      <c r="C12320" t="s">
        <v>16058</v>
      </c>
      <c r="D12320" s="134">
        <v>19.329999999999998</v>
      </c>
    </row>
    <row r="12321" spans="1:4" x14ac:dyDescent="0.25">
      <c r="A12321">
        <v>9899</v>
      </c>
      <c r="B12321" t="s">
        <v>34304</v>
      </c>
      <c r="C12321" t="s">
        <v>16058</v>
      </c>
      <c r="D12321" s="134">
        <v>8.67</v>
      </c>
    </row>
    <row r="12322" spans="1:4" x14ac:dyDescent="0.25">
      <c r="A12322">
        <v>9908</v>
      </c>
      <c r="B12322" t="s">
        <v>34305</v>
      </c>
      <c r="C12322" t="s">
        <v>16058</v>
      </c>
      <c r="D12322" s="134">
        <v>389.79</v>
      </c>
    </row>
    <row r="12323" spans="1:4" x14ac:dyDescent="0.25">
      <c r="A12323">
        <v>9905</v>
      </c>
      <c r="B12323" t="s">
        <v>34306</v>
      </c>
      <c r="C12323" t="s">
        <v>16058</v>
      </c>
      <c r="D12323" s="134">
        <v>6.78</v>
      </c>
    </row>
    <row r="12324" spans="1:4" x14ac:dyDescent="0.25">
      <c r="A12324">
        <v>9906</v>
      </c>
      <c r="B12324" t="s">
        <v>34307</v>
      </c>
      <c r="C12324" t="s">
        <v>16058</v>
      </c>
      <c r="D12324" s="134">
        <v>8.18</v>
      </c>
    </row>
    <row r="12325" spans="1:4" x14ac:dyDescent="0.25">
      <c r="A12325">
        <v>9895</v>
      </c>
      <c r="B12325" t="s">
        <v>34308</v>
      </c>
      <c r="C12325" t="s">
        <v>16058</v>
      </c>
      <c r="D12325" s="134">
        <v>13.77</v>
      </c>
    </row>
    <row r="12326" spans="1:4" x14ac:dyDescent="0.25">
      <c r="A12326">
        <v>9894</v>
      </c>
      <c r="B12326" t="s">
        <v>34309</v>
      </c>
      <c r="C12326" t="s">
        <v>16058</v>
      </c>
      <c r="D12326" s="134">
        <v>26.48</v>
      </c>
    </row>
    <row r="12327" spans="1:4" x14ac:dyDescent="0.25">
      <c r="A12327">
        <v>9897</v>
      </c>
      <c r="B12327" t="s">
        <v>34310</v>
      </c>
      <c r="C12327" t="s">
        <v>16058</v>
      </c>
      <c r="D12327" s="134">
        <v>28.28</v>
      </c>
    </row>
    <row r="12328" spans="1:4" x14ac:dyDescent="0.25">
      <c r="A12328">
        <v>9910</v>
      </c>
      <c r="B12328" t="s">
        <v>34311</v>
      </c>
      <c r="C12328" t="s">
        <v>16058</v>
      </c>
      <c r="D12328" s="134">
        <v>73.569999999999993</v>
      </c>
    </row>
    <row r="12329" spans="1:4" x14ac:dyDescent="0.25">
      <c r="A12329">
        <v>9909</v>
      </c>
      <c r="B12329" t="s">
        <v>34312</v>
      </c>
      <c r="C12329" t="s">
        <v>16058</v>
      </c>
      <c r="D12329" s="134">
        <v>149.84</v>
      </c>
    </row>
    <row r="12330" spans="1:4" x14ac:dyDescent="0.25">
      <c r="A12330">
        <v>9907</v>
      </c>
      <c r="B12330" t="s">
        <v>34313</v>
      </c>
      <c r="C12330" t="s">
        <v>16058</v>
      </c>
      <c r="D12330" s="134">
        <v>176.92</v>
      </c>
    </row>
    <row r="12331" spans="1:4" x14ac:dyDescent="0.25">
      <c r="A12331">
        <v>20973</v>
      </c>
      <c r="B12331" t="s">
        <v>34314</v>
      </c>
      <c r="C12331" t="s">
        <v>16058</v>
      </c>
      <c r="D12331" s="134">
        <v>110.23</v>
      </c>
    </row>
    <row r="12332" spans="1:4" x14ac:dyDescent="0.25">
      <c r="A12332">
        <v>20974</v>
      </c>
      <c r="B12332" t="s">
        <v>34315</v>
      </c>
      <c r="C12332" t="s">
        <v>16058</v>
      </c>
      <c r="D12332" s="134">
        <v>157.71</v>
      </c>
    </row>
    <row r="12333" spans="1:4" x14ac:dyDescent="0.25">
      <c r="A12333">
        <v>37989</v>
      </c>
      <c r="B12333" t="s">
        <v>34316</v>
      </c>
      <c r="C12333" t="s">
        <v>16058</v>
      </c>
      <c r="D12333" s="134">
        <v>13.63</v>
      </c>
    </row>
    <row r="12334" spans="1:4" x14ac:dyDescent="0.25">
      <c r="A12334">
        <v>37990</v>
      </c>
      <c r="B12334" t="s">
        <v>34317</v>
      </c>
      <c r="C12334" t="s">
        <v>16058</v>
      </c>
      <c r="D12334" s="134">
        <v>15.03</v>
      </c>
    </row>
    <row r="12335" spans="1:4" x14ac:dyDescent="0.25">
      <c r="A12335">
        <v>37991</v>
      </c>
      <c r="B12335" t="s">
        <v>34318</v>
      </c>
      <c r="C12335" t="s">
        <v>16058</v>
      </c>
      <c r="D12335" s="134">
        <v>20</v>
      </c>
    </row>
    <row r="12336" spans="1:4" x14ac:dyDescent="0.25">
      <c r="A12336">
        <v>37992</v>
      </c>
      <c r="B12336" t="s">
        <v>34319</v>
      </c>
      <c r="C12336" t="s">
        <v>16058</v>
      </c>
      <c r="D12336" s="134">
        <v>31.04</v>
      </c>
    </row>
    <row r="12337" spans="1:4" x14ac:dyDescent="0.25">
      <c r="A12337">
        <v>37993</v>
      </c>
      <c r="B12337" t="s">
        <v>34320</v>
      </c>
      <c r="C12337" t="s">
        <v>16058</v>
      </c>
      <c r="D12337" s="134">
        <v>47.09</v>
      </c>
    </row>
    <row r="12338" spans="1:4" x14ac:dyDescent="0.25">
      <c r="A12338">
        <v>37994</v>
      </c>
      <c r="B12338" t="s">
        <v>34321</v>
      </c>
      <c r="C12338" t="s">
        <v>16058</v>
      </c>
      <c r="D12338" s="134">
        <v>112.14</v>
      </c>
    </row>
    <row r="12339" spans="1:4" x14ac:dyDescent="0.25">
      <c r="A12339">
        <v>37995</v>
      </c>
      <c r="B12339" t="s">
        <v>34322</v>
      </c>
      <c r="C12339" t="s">
        <v>16058</v>
      </c>
      <c r="D12339" s="134">
        <v>146.16999999999999</v>
      </c>
    </row>
    <row r="12340" spans="1:4" x14ac:dyDescent="0.25">
      <c r="A12340">
        <v>37996</v>
      </c>
      <c r="B12340" t="s">
        <v>34323</v>
      </c>
      <c r="C12340" t="s">
        <v>16058</v>
      </c>
      <c r="D12340" s="134">
        <v>222.57</v>
      </c>
    </row>
    <row r="12341" spans="1:4" x14ac:dyDescent="0.25">
      <c r="A12341">
        <v>13883</v>
      </c>
      <c r="B12341" t="s">
        <v>34324</v>
      </c>
      <c r="C12341" t="s">
        <v>16058</v>
      </c>
      <c r="D12341" s="135">
        <v>116611.15</v>
      </c>
    </row>
    <row r="12342" spans="1:4" x14ac:dyDescent="0.25">
      <c r="A12342">
        <v>38604</v>
      </c>
      <c r="B12342" t="s">
        <v>34325</v>
      </c>
      <c r="C12342" t="s">
        <v>16058</v>
      </c>
      <c r="D12342" s="135">
        <v>145237.64000000001</v>
      </c>
    </row>
    <row r="12343" spans="1:4" x14ac:dyDescent="0.25">
      <c r="A12343">
        <v>10601</v>
      </c>
      <c r="B12343" t="s">
        <v>34326</v>
      </c>
      <c r="C12343" t="s">
        <v>16058</v>
      </c>
      <c r="D12343" s="135">
        <v>2825161.76</v>
      </c>
    </row>
    <row r="12344" spans="1:4" x14ac:dyDescent="0.25">
      <c r="A12344">
        <v>44469</v>
      </c>
      <c r="B12344" t="s">
        <v>34327</v>
      </c>
      <c r="C12344" t="s">
        <v>16058</v>
      </c>
      <c r="D12344" s="135">
        <v>7438551.21</v>
      </c>
    </row>
    <row r="12345" spans="1:4" x14ac:dyDescent="0.25">
      <c r="A12345">
        <v>13894</v>
      </c>
      <c r="B12345" t="s">
        <v>34328</v>
      </c>
      <c r="C12345" t="s">
        <v>16058</v>
      </c>
      <c r="D12345" s="135">
        <v>399604.75</v>
      </c>
    </row>
    <row r="12346" spans="1:4" x14ac:dyDescent="0.25">
      <c r="A12346">
        <v>13895</v>
      </c>
      <c r="B12346" t="s">
        <v>34329</v>
      </c>
      <c r="C12346" t="s">
        <v>16058</v>
      </c>
      <c r="D12346" s="135">
        <v>537335.18000000005</v>
      </c>
    </row>
    <row r="12347" spans="1:4" x14ac:dyDescent="0.25">
      <c r="A12347">
        <v>13892</v>
      </c>
      <c r="B12347" t="s">
        <v>34330</v>
      </c>
      <c r="C12347" t="s">
        <v>16058</v>
      </c>
      <c r="D12347" s="135">
        <v>658491.12</v>
      </c>
    </row>
    <row r="12348" spans="1:4" x14ac:dyDescent="0.25">
      <c r="A12348">
        <v>9914</v>
      </c>
      <c r="B12348" t="s">
        <v>34331</v>
      </c>
      <c r="C12348" t="s">
        <v>16058</v>
      </c>
      <c r="D12348" s="135">
        <v>712400</v>
      </c>
    </row>
    <row r="12349" spans="1:4" x14ac:dyDescent="0.25">
      <c r="A12349">
        <v>36485</v>
      </c>
      <c r="B12349" t="s">
        <v>34332</v>
      </c>
      <c r="C12349" t="s">
        <v>16058</v>
      </c>
      <c r="D12349" s="135">
        <v>665336.65</v>
      </c>
    </row>
    <row r="12350" spans="1:4" x14ac:dyDescent="0.25">
      <c r="A12350">
        <v>9912</v>
      </c>
      <c r="B12350" t="s">
        <v>34333</v>
      </c>
      <c r="C12350" t="s">
        <v>16058</v>
      </c>
      <c r="D12350" s="135">
        <v>2300000</v>
      </c>
    </row>
    <row r="12351" spans="1:4" x14ac:dyDescent="0.25">
      <c r="A12351">
        <v>9921</v>
      </c>
      <c r="B12351" t="s">
        <v>34334</v>
      </c>
      <c r="C12351" t="s">
        <v>16058</v>
      </c>
      <c r="D12351" s="135">
        <v>1186448.79</v>
      </c>
    </row>
    <row r="12352" spans="1:4" x14ac:dyDescent="0.25">
      <c r="A12352">
        <v>21112</v>
      </c>
      <c r="B12352" t="s">
        <v>34335</v>
      </c>
      <c r="C12352" t="s">
        <v>16058</v>
      </c>
      <c r="D12352" s="134">
        <v>260.68</v>
      </c>
    </row>
    <row r="12353" spans="1:4" x14ac:dyDescent="0.25">
      <c r="A12353">
        <v>10228</v>
      </c>
      <c r="B12353" t="s">
        <v>34336</v>
      </c>
      <c r="C12353" t="s">
        <v>16058</v>
      </c>
      <c r="D12353" s="134">
        <v>302.83</v>
      </c>
    </row>
    <row r="12354" spans="1:4" x14ac:dyDescent="0.25">
      <c r="A12354">
        <v>11781</v>
      </c>
      <c r="B12354" t="s">
        <v>34337</v>
      </c>
      <c r="C12354" t="s">
        <v>16058</v>
      </c>
      <c r="D12354" s="134">
        <v>245.33</v>
      </c>
    </row>
    <row r="12355" spans="1:4" x14ac:dyDescent="0.25">
      <c r="A12355">
        <v>37588</v>
      </c>
      <c r="B12355" t="s">
        <v>34338</v>
      </c>
      <c r="C12355" t="s">
        <v>16058</v>
      </c>
      <c r="D12355" s="134">
        <v>76.709999999999994</v>
      </c>
    </row>
    <row r="12356" spans="1:4" x14ac:dyDescent="0.25">
      <c r="A12356">
        <v>11746</v>
      </c>
      <c r="B12356" t="s">
        <v>34339</v>
      </c>
      <c r="C12356" t="s">
        <v>16058</v>
      </c>
      <c r="D12356" s="134">
        <v>106.21</v>
      </c>
    </row>
    <row r="12357" spans="1:4" x14ac:dyDescent="0.25">
      <c r="A12357">
        <v>11751</v>
      </c>
      <c r="B12357" t="s">
        <v>34340</v>
      </c>
      <c r="C12357" t="s">
        <v>16058</v>
      </c>
      <c r="D12357" s="134">
        <v>190.75</v>
      </c>
    </row>
    <row r="12358" spans="1:4" x14ac:dyDescent="0.25">
      <c r="A12358">
        <v>11750</v>
      </c>
      <c r="B12358" t="s">
        <v>34341</v>
      </c>
      <c r="C12358" t="s">
        <v>16058</v>
      </c>
      <c r="D12358" s="134">
        <v>158.30000000000001</v>
      </c>
    </row>
    <row r="12359" spans="1:4" x14ac:dyDescent="0.25">
      <c r="A12359">
        <v>11748</v>
      </c>
      <c r="B12359" t="s">
        <v>34342</v>
      </c>
      <c r="C12359" t="s">
        <v>16058</v>
      </c>
      <c r="D12359" s="134">
        <v>68.16</v>
      </c>
    </row>
    <row r="12360" spans="1:4" x14ac:dyDescent="0.25">
      <c r="A12360">
        <v>11747</v>
      </c>
      <c r="B12360" t="s">
        <v>34343</v>
      </c>
      <c r="C12360" t="s">
        <v>16058</v>
      </c>
      <c r="D12360" s="134">
        <v>294.14</v>
      </c>
    </row>
    <row r="12361" spans="1:4" x14ac:dyDescent="0.25">
      <c r="A12361">
        <v>11749</v>
      </c>
      <c r="B12361" t="s">
        <v>34344</v>
      </c>
      <c r="C12361" t="s">
        <v>16058</v>
      </c>
      <c r="D12361" s="134">
        <v>78.67</v>
      </c>
    </row>
    <row r="12362" spans="1:4" x14ac:dyDescent="0.25">
      <c r="A12362">
        <v>10236</v>
      </c>
      <c r="B12362" t="s">
        <v>34345</v>
      </c>
      <c r="C12362" t="s">
        <v>16058</v>
      </c>
      <c r="D12362" s="134">
        <v>102.4</v>
      </c>
    </row>
    <row r="12363" spans="1:4" x14ac:dyDescent="0.25">
      <c r="A12363">
        <v>10233</v>
      </c>
      <c r="B12363" t="s">
        <v>34346</v>
      </c>
      <c r="C12363" t="s">
        <v>16058</v>
      </c>
      <c r="D12363" s="134">
        <v>95.96</v>
      </c>
    </row>
    <row r="12364" spans="1:4" x14ac:dyDescent="0.25">
      <c r="A12364">
        <v>10234</v>
      </c>
      <c r="B12364" t="s">
        <v>34347</v>
      </c>
      <c r="C12364" t="s">
        <v>16058</v>
      </c>
      <c r="D12364" s="134">
        <v>60.45</v>
      </c>
    </row>
    <row r="12365" spans="1:4" x14ac:dyDescent="0.25">
      <c r="A12365">
        <v>10231</v>
      </c>
      <c r="B12365" t="s">
        <v>34348</v>
      </c>
      <c r="C12365" t="s">
        <v>16058</v>
      </c>
      <c r="D12365" s="134">
        <v>277.20999999999998</v>
      </c>
    </row>
    <row r="12366" spans="1:4" x14ac:dyDescent="0.25">
      <c r="A12366">
        <v>10232</v>
      </c>
      <c r="B12366" t="s">
        <v>34349</v>
      </c>
      <c r="C12366" t="s">
        <v>16058</v>
      </c>
      <c r="D12366" s="134">
        <v>155.12</v>
      </c>
    </row>
    <row r="12367" spans="1:4" x14ac:dyDescent="0.25">
      <c r="A12367">
        <v>10229</v>
      </c>
      <c r="B12367" t="s">
        <v>34350</v>
      </c>
      <c r="C12367" t="s">
        <v>16058</v>
      </c>
      <c r="D12367" s="134">
        <v>54.67</v>
      </c>
    </row>
    <row r="12368" spans="1:4" x14ac:dyDescent="0.25">
      <c r="A12368">
        <v>10235</v>
      </c>
      <c r="B12368" t="s">
        <v>34351</v>
      </c>
      <c r="C12368" t="s">
        <v>16058</v>
      </c>
      <c r="D12368" s="134">
        <v>380.02</v>
      </c>
    </row>
    <row r="12369" spans="1:4" x14ac:dyDescent="0.25">
      <c r="A12369">
        <v>10230</v>
      </c>
      <c r="B12369" t="s">
        <v>34352</v>
      </c>
      <c r="C12369" t="s">
        <v>16058</v>
      </c>
      <c r="D12369" s="134">
        <v>668.8</v>
      </c>
    </row>
    <row r="12370" spans="1:4" x14ac:dyDescent="0.25">
      <c r="A12370">
        <v>10409</v>
      </c>
      <c r="B12370" t="s">
        <v>34353</v>
      </c>
      <c r="C12370" t="s">
        <v>16058</v>
      </c>
      <c r="D12370" s="134">
        <v>198.69</v>
      </c>
    </row>
    <row r="12371" spans="1:4" x14ac:dyDescent="0.25">
      <c r="A12371">
        <v>10411</v>
      </c>
      <c r="B12371" t="s">
        <v>34354</v>
      </c>
      <c r="C12371" t="s">
        <v>16058</v>
      </c>
      <c r="D12371" s="134">
        <v>177.79</v>
      </c>
    </row>
    <row r="12372" spans="1:4" x14ac:dyDescent="0.25">
      <c r="A12372">
        <v>10404</v>
      </c>
      <c r="B12372" t="s">
        <v>34355</v>
      </c>
      <c r="C12372" t="s">
        <v>16058</v>
      </c>
      <c r="D12372" s="134">
        <v>72.099999999999994</v>
      </c>
    </row>
    <row r="12373" spans="1:4" x14ac:dyDescent="0.25">
      <c r="A12373">
        <v>10410</v>
      </c>
      <c r="B12373" t="s">
        <v>34356</v>
      </c>
      <c r="C12373" t="s">
        <v>16058</v>
      </c>
      <c r="D12373" s="134">
        <v>118.76</v>
      </c>
    </row>
    <row r="12374" spans="1:4" x14ac:dyDescent="0.25">
      <c r="A12374">
        <v>10405</v>
      </c>
      <c r="B12374" t="s">
        <v>34357</v>
      </c>
      <c r="C12374" t="s">
        <v>16058</v>
      </c>
      <c r="D12374" s="134">
        <v>398.08</v>
      </c>
    </row>
    <row r="12375" spans="1:4" x14ac:dyDescent="0.25">
      <c r="A12375">
        <v>10408</v>
      </c>
      <c r="B12375" t="s">
        <v>34358</v>
      </c>
      <c r="C12375" t="s">
        <v>16058</v>
      </c>
      <c r="D12375" s="134">
        <v>278.37</v>
      </c>
    </row>
    <row r="12376" spans="1:4" x14ac:dyDescent="0.25">
      <c r="A12376">
        <v>10412</v>
      </c>
      <c r="B12376" t="s">
        <v>34359</v>
      </c>
      <c r="C12376" t="s">
        <v>16058</v>
      </c>
      <c r="D12376" s="134">
        <v>87.38</v>
      </c>
    </row>
    <row r="12377" spans="1:4" x14ac:dyDescent="0.25">
      <c r="A12377">
        <v>10406</v>
      </c>
      <c r="B12377" t="s">
        <v>34360</v>
      </c>
      <c r="C12377" t="s">
        <v>16058</v>
      </c>
      <c r="D12377" s="134">
        <v>549.83000000000004</v>
      </c>
    </row>
    <row r="12378" spans="1:4" x14ac:dyDescent="0.25">
      <c r="A12378">
        <v>10407</v>
      </c>
      <c r="B12378" t="s">
        <v>34361</v>
      </c>
      <c r="C12378" t="s">
        <v>16058</v>
      </c>
      <c r="D12378" s="134">
        <v>852.79</v>
      </c>
    </row>
    <row r="12379" spans="1:4" x14ac:dyDescent="0.25">
      <c r="A12379">
        <v>10416</v>
      </c>
      <c r="B12379" t="s">
        <v>34362</v>
      </c>
      <c r="C12379" t="s">
        <v>16058</v>
      </c>
      <c r="D12379" s="134">
        <v>105.78</v>
      </c>
    </row>
    <row r="12380" spans="1:4" x14ac:dyDescent="0.25">
      <c r="A12380">
        <v>10419</v>
      </c>
      <c r="B12380" t="s">
        <v>34363</v>
      </c>
      <c r="C12380" t="s">
        <v>16058</v>
      </c>
      <c r="D12380" s="134">
        <v>91.81</v>
      </c>
    </row>
    <row r="12381" spans="1:4" x14ac:dyDescent="0.25">
      <c r="A12381">
        <v>21092</v>
      </c>
      <c r="B12381" t="s">
        <v>34364</v>
      </c>
      <c r="C12381" t="s">
        <v>16058</v>
      </c>
      <c r="D12381" s="134">
        <v>52.49</v>
      </c>
    </row>
    <row r="12382" spans="1:4" x14ac:dyDescent="0.25">
      <c r="A12382">
        <v>10418</v>
      </c>
      <c r="B12382" t="s">
        <v>34365</v>
      </c>
      <c r="C12382" t="s">
        <v>16058</v>
      </c>
      <c r="D12382" s="134">
        <v>61.2</v>
      </c>
    </row>
    <row r="12383" spans="1:4" x14ac:dyDescent="0.25">
      <c r="A12383">
        <v>12657</v>
      </c>
      <c r="B12383" t="s">
        <v>34366</v>
      </c>
      <c r="C12383" t="s">
        <v>16058</v>
      </c>
      <c r="D12383" s="134">
        <v>246.97</v>
      </c>
    </row>
    <row r="12384" spans="1:4" x14ac:dyDescent="0.25">
      <c r="A12384">
        <v>10417</v>
      </c>
      <c r="B12384" t="s">
        <v>34367</v>
      </c>
      <c r="C12384" t="s">
        <v>16058</v>
      </c>
      <c r="D12384" s="134">
        <v>154.12</v>
      </c>
    </row>
    <row r="12385" spans="1:4" x14ac:dyDescent="0.25">
      <c r="A12385">
        <v>10413</v>
      </c>
      <c r="B12385" t="s">
        <v>34368</v>
      </c>
      <c r="C12385" t="s">
        <v>16058</v>
      </c>
      <c r="D12385" s="134">
        <v>56.01</v>
      </c>
    </row>
    <row r="12386" spans="1:4" x14ac:dyDescent="0.25">
      <c r="A12386">
        <v>10414</v>
      </c>
      <c r="B12386" t="s">
        <v>34369</v>
      </c>
      <c r="C12386" t="s">
        <v>16058</v>
      </c>
      <c r="D12386" s="134">
        <v>337.26</v>
      </c>
    </row>
    <row r="12387" spans="1:4" x14ac:dyDescent="0.25">
      <c r="A12387">
        <v>10415</v>
      </c>
      <c r="B12387" t="s">
        <v>34370</v>
      </c>
      <c r="C12387" t="s">
        <v>16058</v>
      </c>
      <c r="D12387" s="134">
        <v>585.33000000000004</v>
      </c>
    </row>
    <row r="12388" spans="1:4" x14ac:dyDescent="0.25">
      <c r="A12388">
        <v>38643</v>
      </c>
      <c r="B12388" t="s">
        <v>34371</v>
      </c>
      <c r="C12388" t="s">
        <v>16058</v>
      </c>
      <c r="D12388" s="134">
        <v>60.96</v>
      </c>
    </row>
    <row r="12389" spans="1:4" x14ac:dyDescent="0.25">
      <c r="A12389">
        <v>6157</v>
      </c>
      <c r="B12389" t="s">
        <v>34372</v>
      </c>
      <c r="C12389" t="s">
        <v>16058</v>
      </c>
      <c r="D12389" s="134">
        <v>83.28</v>
      </c>
    </row>
    <row r="12390" spans="1:4" x14ac:dyDescent="0.25">
      <c r="A12390">
        <v>6158</v>
      </c>
      <c r="B12390" t="s">
        <v>34373</v>
      </c>
      <c r="C12390" t="s">
        <v>16058</v>
      </c>
      <c r="D12390" s="134">
        <v>8.2799999999999994</v>
      </c>
    </row>
    <row r="12391" spans="1:4" x14ac:dyDescent="0.25">
      <c r="A12391">
        <v>6153</v>
      </c>
      <c r="B12391" t="s">
        <v>34374</v>
      </c>
      <c r="C12391" t="s">
        <v>16058</v>
      </c>
      <c r="D12391" s="134">
        <v>5.7</v>
      </c>
    </row>
    <row r="12392" spans="1:4" x14ac:dyDescent="0.25">
      <c r="A12392">
        <v>6156</v>
      </c>
      <c r="B12392" t="s">
        <v>34375</v>
      </c>
      <c r="C12392" t="s">
        <v>16058</v>
      </c>
      <c r="D12392" s="134">
        <v>7.11</v>
      </c>
    </row>
    <row r="12393" spans="1:4" x14ac:dyDescent="0.25">
      <c r="A12393">
        <v>6154</v>
      </c>
      <c r="B12393" t="s">
        <v>34376</v>
      </c>
      <c r="C12393" t="s">
        <v>16058</v>
      </c>
      <c r="D12393" s="134">
        <v>10.14</v>
      </c>
    </row>
    <row r="12394" spans="1:4" x14ac:dyDescent="0.25">
      <c r="A12394">
        <v>6155</v>
      </c>
      <c r="B12394" t="s">
        <v>34377</v>
      </c>
      <c r="C12394" t="s">
        <v>16058</v>
      </c>
      <c r="D12394" s="134">
        <v>23.33</v>
      </c>
    </row>
    <row r="12395" spans="1:4" x14ac:dyDescent="0.25">
      <c r="A12395">
        <v>43595</v>
      </c>
      <c r="B12395" t="s">
        <v>34378</v>
      </c>
      <c r="C12395" t="s">
        <v>16058</v>
      </c>
      <c r="D12395" s="134">
        <v>19.45</v>
      </c>
    </row>
    <row r="12396" spans="1:4" x14ac:dyDescent="0.25">
      <c r="A12396">
        <v>43596</v>
      </c>
      <c r="B12396" t="s">
        <v>34379</v>
      </c>
      <c r="C12396" t="s">
        <v>16058</v>
      </c>
      <c r="D12396" s="134">
        <v>22.48</v>
      </c>
    </row>
    <row r="12397" spans="1:4" x14ac:dyDescent="0.25">
      <c r="A12397">
        <v>38108</v>
      </c>
      <c r="B12397" t="s">
        <v>34380</v>
      </c>
      <c r="C12397" t="s">
        <v>16058</v>
      </c>
      <c r="D12397" s="134">
        <v>46.35</v>
      </c>
    </row>
    <row r="12398" spans="1:4" x14ac:dyDescent="0.25">
      <c r="A12398">
        <v>38087</v>
      </c>
      <c r="B12398" t="s">
        <v>34381</v>
      </c>
      <c r="C12398" t="s">
        <v>16058</v>
      </c>
      <c r="D12398" s="134">
        <v>59.61</v>
      </c>
    </row>
    <row r="12399" spans="1:4" x14ac:dyDescent="0.25">
      <c r="A12399">
        <v>38109</v>
      </c>
      <c r="B12399" t="s">
        <v>34382</v>
      </c>
      <c r="C12399" t="s">
        <v>16058</v>
      </c>
      <c r="D12399" s="134">
        <v>74.08</v>
      </c>
    </row>
    <row r="12400" spans="1:4" x14ac:dyDescent="0.25">
      <c r="A12400">
        <v>38088</v>
      </c>
      <c r="B12400" t="s">
        <v>34383</v>
      </c>
      <c r="C12400" t="s">
        <v>16058</v>
      </c>
      <c r="D12400" s="134">
        <v>77.89</v>
      </c>
    </row>
    <row r="12401" spans="1:4" x14ac:dyDescent="0.25">
      <c r="A12401">
        <v>38110</v>
      </c>
      <c r="B12401" t="s">
        <v>34384</v>
      </c>
      <c r="C12401" t="s">
        <v>16058</v>
      </c>
      <c r="D12401" s="134">
        <v>28.49</v>
      </c>
    </row>
    <row r="12402" spans="1:4" x14ac:dyDescent="0.25">
      <c r="A12402">
        <v>38089</v>
      </c>
      <c r="B12402" t="s">
        <v>34385</v>
      </c>
      <c r="C12402" t="s">
        <v>16058</v>
      </c>
      <c r="D12402" s="134">
        <v>49.65</v>
      </c>
    </row>
    <row r="12403" spans="1:4" x14ac:dyDescent="0.25">
      <c r="A12403">
        <v>38111</v>
      </c>
      <c r="B12403" t="s">
        <v>34386</v>
      </c>
      <c r="C12403" t="s">
        <v>16058</v>
      </c>
      <c r="D12403" s="134">
        <v>31.87</v>
      </c>
    </row>
    <row r="12404" spans="1:4" x14ac:dyDescent="0.25">
      <c r="A12404">
        <v>38090</v>
      </c>
      <c r="B12404" t="s">
        <v>34387</v>
      </c>
      <c r="C12404" t="s">
        <v>16058</v>
      </c>
      <c r="D12404" s="134">
        <v>51.32</v>
      </c>
    </row>
    <row r="12405" spans="1:4" x14ac:dyDescent="0.25">
      <c r="A12405">
        <v>13726</v>
      </c>
      <c r="B12405" t="s">
        <v>34388</v>
      </c>
      <c r="C12405" t="s">
        <v>16058</v>
      </c>
      <c r="D12405" s="135">
        <v>70306.12</v>
      </c>
    </row>
    <row r="12406" spans="1:4" x14ac:dyDescent="0.25">
      <c r="A12406">
        <v>38400</v>
      </c>
      <c r="B12406" t="s">
        <v>34389</v>
      </c>
      <c r="C12406" t="s">
        <v>16058</v>
      </c>
      <c r="D12406" s="134">
        <v>22.09</v>
      </c>
    </row>
    <row r="12407" spans="1:4" x14ac:dyDescent="0.25">
      <c r="A12407">
        <v>12627</v>
      </c>
      <c r="B12407" t="s">
        <v>34390</v>
      </c>
      <c r="C12407" t="s">
        <v>16058</v>
      </c>
      <c r="D12407" s="134">
        <v>1.34</v>
      </c>
    </row>
    <row r="12408" spans="1:4" x14ac:dyDescent="0.25">
      <c r="A12408">
        <v>39996</v>
      </c>
      <c r="B12408" t="s">
        <v>34391</v>
      </c>
      <c r="C12408" t="s">
        <v>1416</v>
      </c>
      <c r="D12408" s="134">
        <v>3.26</v>
      </c>
    </row>
    <row r="12409" spans="1:4" x14ac:dyDescent="0.25">
      <c r="A12409">
        <v>10478</v>
      </c>
      <c r="B12409" t="s">
        <v>34392</v>
      </c>
      <c r="C12409" t="s">
        <v>1418</v>
      </c>
      <c r="D12409" s="134">
        <v>41.65</v>
      </c>
    </row>
    <row r="12410" spans="1:4" x14ac:dyDescent="0.25">
      <c r="A12410">
        <v>10481</v>
      </c>
      <c r="B12410" t="s">
        <v>34393</v>
      </c>
      <c r="C12410" t="s">
        <v>1418</v>
      </c>
      <c r="D12410" s="134">
        <v>37.04</v>
      </c>
    </row>
    <row r="12411" spans="1:4" x14ac:dyDescent="0.25">
      <c r="A12411">
        <v>10475</v>
      </c>
      <c r="B12411" t="s">
        <v>34394</v>
      </c>
      <c r="C12411" t="s">
        <v>1418</v>
      </c>
      <c r="D12411" s="134">
        <v>35.840000000000003</v>
      </c>
    </row>
    <row r="12412" spans="1:4" x14ac:dyDescent="0.25">
      <c r="A12412">
        <v>4030</v>
      </c>
      <c r="B12412" t="s">
        <v>34395</v>
      </c>
      <c r="C12412" t="s">
        <v>1415</v>
      </c>
      <c r="D12412" s="134">
        <v>6.39</v>
      </c>
    </row>
    <row r="12413" spans="1:4" x14ac:dyDescent="0.25">
      <c r="A12413">
        <v>4031</v>
      </c>
      <c r="B12413" t="s">
        <v>34396</v>
      </c>
      <c r="C12413" t="s">
        <v>1415</v>
      </c>
      <c r="D12413" s="134">
        <v>30.03</v>
      </c>
    </row>
    <row r="12414" spans="1:4" x14ac:dyDescent="0.25">
      <c r="A12414">
        <v>39399</v>
      </c>
      <c r="B12414" t="s">
        <v>34397</v>
      </c>
      <c r="C12414" t="s">
        <v>16058</v>
      </c>
      <c r="D12414" s="135">
        <v>1193.2</v>
      </c>
    </row>
    <row r="12415" spans="1:4" x14ac:dyDescent="0.25">
      <c r="A12415">
        <v>39400</v>
      </c>
      <c r="B12415" t="s">
        <v>34398</v>
      </c>
      <c r="C12415" t="s">
        <v>16058</v>
      </c>
      <c r="D12415" s="135">
        <v>1296.96</v>
      </c>
    </row>
    <row r="12416" spans="1:4" x14ac:dyDescent="0.25">
      <c r="A12416">
        <v>39401</v>
      </c>
      <c r="B12416" t="s">
        <v>34399</v>
      </c>
      <c r="C12416" t="s">
        <v>16058</v>
      </c>
      <c r="D12416" s="135">
        <v>1454.87</v>
      </c>
    </row>
    <row r="12417" spans="1:4" x14ac:dyDescent="0.25">
      <c r="A12417">
        <v>11652</v>
      </c>
      <c r="B12417" t="s">
        <v>34400</v>
      </c>
      <c r="C12417" t="s">
        <v>16058</v>
      </c>
      <c r="D12417" s="135">
        <v>3130</v>
      </c>
    </row>
    <row r="12418" spans="1:4" x14ac:dyDescent="0.25">
      <c r="A12418">
        <v>13896</v>
      </c>
      <c r="B12418" t="s">
        <v>34401</v>
      </c>
      <c r="C12418" t="s">
        <v>16058</v>
      </c>
      <c r="D12418" s="135">
        <v>2807.88</v>
      </c>
    </row>
    <row r="12419" spans="1:4" x14ac:dyDescent="0.25">
      <c r="A12419">
        <v>13475</v>
      </c>
      <c r="B12419" t="s">
        <v>34402</v>
      </c>
      <c r="C12419" t="s">
        <v>16058</v>
      </c>
      <c r="D12419" s="135">
        <v>3420.34</v>
      </c>
    </row>
    <row r="12420" spans="1:4" x14ac:dyDescent="0.25">
      <c r="A12420">
        <v>44491</v>
      </c>
      <c r="B12420" t="s">
        <v>34403</v>
      </c>
      <c r="C12420" t="s">
        <v>16058</v>
      </c>
      <c r="D12420" s="135">
        <v>3712276.56</v>
      </c>
    </row>
    <row r="12421" spans="1:4" x14ac:dyDescent="0.25">
      <c r="A12421">
        <v>44470</v>
      </c>
      <c r="B12421" t="s">
        <v>34404</v>
      </c>
      <c r="C12421" t="s">
        <v>16058</v>
      </c>
      <c r="D12421" s="135">
        <v>1562825.34</v>
      </c>
    </row>
    <row r="12422" spans="1:4" x14ac:dyDescent="0.25">
      <c r="A12422">
        <v>13476</v>
      </c>
      <c r="B12422" t="s">
        <v>34405</v>
      </c>
      <c r="C12422" t="s">
        <v>16058</v>
      </c>
      <c r="D12422" s="135">
        <v>1574150.28</v>
      </c>
    </row>
    <row r="12423" spans="1:4" x14ac:dyDescent="0.25">
      <c r="A12423">
        <v>10488</v>
      </c>
      <c r="B12423" t="s">
        <v>34406</v>
      </c>
      <c r="C12423" t="s">
        <v>16058</v>
      </c>
      <c r="D12423" s="135">
        <v>1907100</v>
      </c>
    </row>
    <row r="12424" spans="1:4" x14ac:dyDescent="0.25">
      <c r="A12424">
        <v>13606</v>
      </c>
      <c r="B12424" t="s">
        <v>34407</v>
      </c>
      <c r="C12424" t="s">
        <v>16058</v>
      </c>
      <c r="D12424" s="135">
        <v>1689663.32</v>
      </c>
    </row>
    <row r="12425" spans="1:4" x14ac:dyDescent="0.25">
      <c r="A12425">
        <v>10489</v>
      </c>
      <c r="B12425" t="s">
        <v>34408</v>
      </c>
      <c r="C12425" t="s">
        <v>1413</v>
      </c>
      <c r="D12425" s="134">
        <v>15.54</v>
      </c>
    </row>
    <row r="12426" spans="1:4" x14ac:dyDescent="0.25">
      <c r="A12426">
        <v>41073</v>
      </c>
      <c r="B12426" t="s">
        <v>34409</v>
      </c>
      <c r="C12426" t="s">
        <v>3486</v>
      </c>
      <c r="D12426" s="135">
        <v>2749.65</v>
      </c>
    </row>
    <row r="12427" spans="1:4" x14ac:dyDescent="0.25">
      <c r="A12427">
        <v>34391</v>
      </c>
      <c r="B12427" t="s">
        <v>34410</v>
      </c>
      <c r="C12427" t="s">
        <v>1415</v>
      </c>
      <c r="D12427" s="134">
        <v>586.46</v>
      </c>
    </row>
    <row r="12428" spans="1:4" x14ac:dyDescent="0.25">
      <c r="A12428">
        <v>10496</v>
      </c>
      <c r="B12428" t="s">
        <v>34411</v>
      </c>
      <c r="C12428" t="s">
        <v>1415</v>
      </c>
      <c r="D12428" s="134">
        <v>510.41</v>
      </c>
    </row>
    <row r="12429" spans="1:4" x14ac:dyDescent="0.25">
      <c r="A12429">
        <v>10497</v>
      </c>
      <c r="B12429" t="s">
        <v>34412</v>
      </c>
      <c r="C12429" t="s">
        <v>1415</v>
      </c>
      <c r="D12429" s="135">
        <v>1327.08</v>
      </c>
    </row>
    <row r="12430" spans="1:4" x14ac:dyDescent="0.25">
      <c r="A12430">
        <v>10504</v>
      </c>
      <c r="B12430" t="s">
        <v>34413</v>
      </c>
      <c r="C12430" t="s">
        <v>1415</v>
      </c>
      <c r="D12430" s="135">
        <v>1551.66</v>
      </c>
    </row>
    <row r="12431" spans="1:4" x14ac:dyDescent="0.25">
      <c r="A12431">
        <v>34390</v>
      </c>
      <c r="B12431" t="s">
        <v>34414</v>
      </c>
      <c r="C12431" t="s">
        <v>1415</v>
      </c>
      <c r="D12431" s="134">
        <v>457.33</v>
      </c>
    </row>
    <row r="12432" spans="1:4" x14ac:dyDescent="0.25">
      <c r="A12432">
        <v>34389</v>
      </c>
      <c r="B12432" t="s">
        <v>34415</v>
      </c>
      <c r="C12432" t="s">
        <v>1415</v>
      </c>
      <c r="D12432" s="134">
        <v>142.91</v>
      </c>
    </row>
    <row r="12433" spans="1:4" x14ac:dyDescent="0.25">
      <c r="A12433">
        <v>34388</v>
      </c>
      <c r="B12433" t="s">
        <v>34416</v>
      </c>
      <c r="C12433" t="s">
        <v>1415</v>
      </c>
      <c r="D12433" s="134">
        <v>203.12</v>
      </c>
    </row>
    <row r="12434" spans="1:4" x14ac:dyDescent="0.25">
      <c r="A12434">
        <v>34387</v>
      </c>
      <c r="B12434" t="s">
        <v>34417</v>
      </c>
      <c r="C12434" t="s">
        <v>1415</v>
      </c>
      <c r="D12434" s="134">
        <v>329.72</v>
      </c>
    </row>
    <row r="12435" spans="1:4" x14ac:dyDescent="0.25">
      <c r="A12435">
        <v>11188</v>
      </c>
      <c r="B12435" t="s">
        <v>34418</v>
      </c>
      <c r="C12435" t="s">
        <v>1415</v>
      </c>
      <c r="D12435" s="134">
        <v>163.33000000000001</v>
      </c>
    </row>
    <row r="12436" spans="1:4" x14ac:dyDescent="0.25">
      <c r="A12436">
        <v>11189</v>
      </c>
      <c r="B12436" t="s">
        <v>34419</v>
      </c>
      <c r="C12436" t="s">
        <v>1415</v>
      </c>
      <c r="D12436" s="134">
        <v>245</v>
      </c>
    </row>
    <row r="12437" spans="1:4" ht="15" customHeight="1" x14ac:dyDescent="0.25">
      <c r="A12437">
        <v>21107</v>
      </c>
      <c r="B12437" t="s">
        <v>34420</v>
      </c>
      <c r="C12437" t="s">
        <v>1415</v>
      </c>
      <c r="D12437" s="134">
        <v>176.31</v>
      </c>
    </row>
    <row r="12438" spans="1:4" ht="15" customHeight="1" x14ac:dyDescent="0.25">
      <c r="A12438">
        <v>34386</v>
      </c>
      <c r="B12438" t="s">
        <v>34421</v>
      </c>
      <c r="C12438" t="s">
        <v>1415</v>
      </c>
      <c r="D12438" s="134">
        <v>306.25</v>
      </c>
    </row>
    <row r="12439" spans="1:4" ht="15" customHeight="1" x14ac:dyDescent="0.25">
      <c r="A12439">
        <v>10490</v>
      </c>
      <c r="B12439" t="s">
        <v>34422</v>
      </c>
      <c r="C12439" t="s">
        <v>1415</v>
      </c>
      <c r="D12439" s="134">
        <v>107.18</v>
      </c>
    </row>
    <row r="12440" spans="1:4" ht="15" customHeight="1" x14ac:dyDescent="0.25">
      <c r="A12440">
        <v>10492</v>
      </c>
      <c r="B12440" t="s">
        <v>34423</v>
      </c>
      <c r="C12440" t="s">
        <v>1415</v>
      </c>
      <c r="D12440" s="134">
        <v>122.5</v>
      </c>
    </row>
    <row r="12441" spans="1:4" ht="15" customHeight="1" x14ac:dyDescent="0.25">
      <c r="A12441">
        <v>10493</v>
      </c>
      <c r="B12441" t="s">
        <v>34424</v>
      </c>
      <c r="C12441" t="s">
        <v>1415</v>
      </c>
      <c r="D12441" s="134">
        <v>142.91</v>
      </c>
    </row>
    <row r="12442" spans="1:4" ht="15" customHeight="1" x14ac:dyDescent="0.25">
      <c r="A12442">
        <v>10491</v>
      </c>
      <c r="B12442" t="s">
        <v>34425</v>
      </c>
      <c r="C12442" t="s">
        <v>1415</v>
      </c>
      <c r="D12442" s="134">
        <v>173.54</v>
      </c>
    </row>
    <row r="12443" spans="1:4" ht="15" customHeight="1" x14ac:dyDescent="0.25">
      <c r="A12443">
        <v>34385</v>
      </c>
      <c r="B12443" t="s">
        <v>34426</v>
      </c>
      <c r="C12443" t="s">
        <v>1415</v>
      </c>
      <c r="D12443" s="134">
        <v>253.16</v>
      </c>
    </row>
    <row r="12444" spans="1:4" ht="15" customHeight="1" x14ac:dyDescent="0.25">
      <c r="A12444">
        <v>10499</v>
      </c>
      <c r="B12444" t="s">
        <v>34427</v>
      </c>
      <c r="C12444" t="s">
        <v>1415</v>
      </c>
      <c r="D12444" s="134">
        <v>102.08</v>
      </c>
    </row>
    <row r="12445" spans="1:4" ht="15" customHeight="1" x14ac:dyDescent="0.25">
      <c r="A12445">
        <v>34384</v>
      </c>
      <c r="B12445" t="s">
        <v>34428</v>
      </c>
      <c r="C12445" t="s">
        <v>1415</v>
      </c>
      <c r="D12445" s="134">
        <v>306.25</v>
      </c>
    </row>
    <row r="12446" spans="1:4" ht="15" customHeight="1" x14ac:dyDescent="0.25">
      <c r="A12446">
        <v>11185</v>
      </c>
      <c r="B12446" t="s">
        <v>34429</v>
      </c>
      <c r="C12446" t="s">
        <v>1415</v>
      </c>
      <c r="D12446" s="134">
        <v>316.45</v>
      </c>
    </row>
    <row r="12447" spans="1:4" ht="15" customHeight="1" x14ac:dyDescent="0.25">
      <c r="A12447">
        <v>10507</v>
      </c>
      <c r="B12447" t="s">
        <v>34430</v>
      </c>
      <c r="C12447" t="s">
        <v>1415</v>
      </c>
      <c r="D12447" s="134">
        <v>221.89</v>
      </c>
    </row>
    <row r="12448" spans="1:4" ht="15" customHeight="1" x14ac:dyDescent="0.25">
      <c r="A12448">
        <v>10505</v>
      </c>
      <c r="B12448" t="s">
        <v>34431</v>
      </c>
      <c r="C12448" t="s">
        <v>1415</v>
      </c>
      <c r="D12448" s="134">
        <v>130.93</v>
      </c>
    </row>
    <row r="12449" spans="1:4" ht="15" customHeight="1" x14ac:dyDescent="0.25">
      <c r="A12449">
        <v>10506</v>
      </c>
      <c r="B12449" t="s">
        <v>34432</v>
      </c>
      <c r="C12449" t="s">
        <v>1415</v>
      </c>
      <c r="D12449" s="134">
        <v>170.92</v>
      </c>
    </row>
    <row r="12450" spans="1:4" ht="15" customHeight="1" x14ac:dyDescent="0.25">
      <c r="A12450">
        <v>5031</v>
      </c>
      <c r="B12450" t="s">
        <v>34433</v>
      </c>
      <c r="C12450" t="s">
        <v>1415</v>
      </c>
      <c r="D12450" s="134">
        <v>240</v>
      </c>
    </row>
    <row r="12451" spans="1:4" ht="15" customHeight="1" x14ac:dyDescent="0.25">
      <c r="A12451">
        <v>10502</v>
      </c>
      <c r="B12451" t="s">
        <v>34434</v>
      </c>
      <c r="C12451" t="s">
        <v>1415</v>
      </c>
      <c r="D12451" s="134">
        <v>279.64999999999998</v>
      </c>
    </row>
    <row r="12452" spans="1:4" ht="15" customHeight="1" x14ac:dyDescent="0.25">
      <c r="A12452">
        <v>10501</v>
      </c>
      <c r="B12452" t="s">
        <v>34435</v>
      </c>
      <c r="C12452" t="s">
        <v>1415</v>
      </c>
      <c r="D12452" s="134">
        <v>157.99</v>
      </c>
    </row>
    <row r="12453" spans="1:4" ht="15" customHeight="1" x14ac:dyDescent="0.25">
      <c r="A12453">
        <v>10503</v>
      </c>
      <c r="B12453" t="s">
        <v>34436</v>
      </c>
      <c r="C12453" t="s">
        <v>1415</v>
      </c>
      <c r="D12453" s="134">
        <v>213.45</v>
      </c>
    </row>
    <row r="12454" spans="1:4" ht="15" customHeight="1" x14ac:dyDescent="0.25">
      <c r="A12454">
        <v>4500</v>
      </c>
      <c r="B12454" t="s">
        <v>34437</v>
      </c>
      <c r="C12454" t="s">
        <v>1416</v>
      </c>
      <c r="D12454" s="134">
        <v>16.739999999999998</v>
      </c>
    </row>
    <row r="12455" spans="1:4" ht="15" customHeight="1" x14ac:dyDescent="0.25">
      <c r="A12455">
        <v>4448</v>
      </c>
      <c r="B12455" t="s">
        <v>34438</v>
      </c>
      <c r="C12455" t="s">
        <v>1416</v>
      </c>
      <c r="D12455" s="134">
        <v>23</v>
      </c>
    </row>
    <row r="12456" spans="1:4" ht="15" customHeight="1" x14ac:dyDescent="0.25">
      <c r="A12456">
        <v>20213</v>
      </c>
      <c r="B12456" t="s">
        <v>34439</v>
      </c>
      <c r="C12456" t="s">
        <v>1416</v>
      </c>
      <c r="D12456" s="134">
        <v>37.299999999999997</v>
      </c>
    </row>
    <row r="12457" spans="1:4" ht="15" customHeight="1" x14ac:dyDescent="0.25">
      <c r="A12457">
        <v>20211</v>
      </c>
      <c r="B12457" t="s">
        <v>34440</v>
      </c>
      <c r="C12457" t="s">
        <v>1416</v>
      </c>
      <c r="D12457" s="134">
        <v>49.39</v>
      </c>
    </row>
    <row r="12458" spans="1:4" ht="15" customHeight="1" x14ac:dyDescent="0.25">
      <c r="A12458">
        <v>40270</v>
      </c>
      <c r="B12458" t="s">
        <v>34441</v>
      </c>
      <c r="C12458" t="s">
        <v>1416</v>
      </c>
      <c r="D12458" s="134">
        <v>126.05</v>
      </c>
    </row>
    <row r="12459" spans="1:4" ht="15" customHeight="1" x14ac:dyDescent="0.25">
      <c r="A12459">
        <v>4425</v>
      </c>
      <c r="B12459" t="s">
        <v>34442</v>
      </c>
      <c r="C12459" t="s">
        <v>1416</v>
      </c>
      <c r="D12459" s="134">
        <v>40.82</v>
      </c>
    </row>
    <row r="12460" spans="1:4" ht="15" customHeight="1" x14ac:dyDescent="0.25">
      <c r="A12460">
        <v>4472</v>
      </c>
      <c r="B12460" t="s">
        <v>34443</v>
      </c>
      <c r="C12460" t="s">
        <v>1416</v>
      </c>
      <c r="D12460" s="134">
        <v>50.99</v>
      </c>
    </row>
    <row r="12461" spans="1:4" ht="15" customHeight="1" x14ac:dyDescent="0.25">
      <c r="A12461">
        <v>35272</v>
      </c>
      <c r="B12461" t="s">
        <v>34444</v>
      </c>
      <c r="C12461" t="s">
        <v>1416</v>
      </c>
      <c r="D12461" s="134">
        <v>73.72</v>
      </c>
    </row>
    <row r="12462" spans="1:4" ht="15" customHeight="1" x14ac:dyDescent="0.25">
      <c r="A12462">
        <v>4481</v>
      </c>
      <c r="B12462" t="s">
        <v>34445</v>
      </c>
      <c r="C12462" t="s">
        <v>1416</v>
      </c>
      <c r="D12462" s="134">
        <v>78.91</v>
      </c>
    </row>
    <row r="12463" spans="1:4" ht="15" customHeight="1" x14ac:dyDescent="0.25">
      <c r="A12463">
        <v>34345</v>
      </c>
      <c r="B12463" t="s">
        <v>34446</v>
      </c>
      <c r="C12463" t="s">
        <v>1413</v>
      </c>
      <c r="D12463" s="134">
        <v>16.71</v>
      </c>
    </row>
    <row r="12464" spans="1:4" ht="15" customHeight="1" x14ac:dyDescent="0.25">
      <c r="A12464">
        <v>41096</v>
      </c>
      <c r="B12464" t="s">
        <v>34447</v>
      </c>
      <c r="C12464" t="s">
        <v>3486</v>
      </c>
      <c r="D12464" s="135">
        <v>2956.67</v>
      </c>
    </row>
    <row r="12465" spans="1:4" x14ac:dyDescent="0.25">
      <c r="A12465">
        <v>41776</v>
      </c>
      <c r="B12465" t="s">
        <v>34448</v>
      </c>
      <c r="C12465" t="s">
        <v>1413</v>
      </c>
      <c r="D12465" s="134">
        <v>22.93</v>
      </c>
    </row>
    <row r="12474" spans="1:4" x14ac:dyDescent="0.25">
      <c r="D12474" s="80"/>
    </row>
    <row r="12475" spans="1:4" x14ac:dyDescent="0.25">
      <c r="D12475" s="80"/>
    </row>
    <row r="12476" spans="1:4" x14ac:dyDescent="0.25">
      <c r="D12476" s="80"/>
    </row>
    <row r="12477" spans="1:4" x14ac:dyDescent="0.25">
      <c r="D12477" s="80"/>
    </row>
    <row r="12478" spans="1:4" x14ac:dyDescent="0.25">
      <c r="D12478" s="80"/>
    </row>
    <row r="12479" spans="1:4" x14ac:dyDescent="0.25">
      <c r="D12479" s="80"/>
    </row>
    <row r="12480" spans="1:4" x14ac:dyDescent="0.25">
      <c r="D12480" s="80"/>
    </row>
    <row r="12481" spans="4:4" x14ac:dyDescent="0.25">
      <c r="D12481" s="80"/>
    </row>
    <row r="12482" spans="4:4" x14ac:dyDescent="0.25">
      <c r="D12482" s="80"/>
    </row>
    <row r="12483" spans="4:4" x14ac:dyDescent="0.25">
      <c r="D12483" s="80"/>
    </row>
    <row r="12484" spans="4:4" x14ac:dyDescent="0.25">
      <c r="D12484" s="80"/>
    </row>
    <row r="12486" spans="4:4" x14ac:dyDescent="0.25">
      <c r="D12486" s="80"/>
    </row>
    <row r="12489" spans="4:4" x14ac:dyDescent="0.25">
      <c r="D12489" s="80"/>
    </row>
    <row r="12490" spans="4:4" x14ac:dyDescent="0.25">
      <c r="D12490" s="80"/>
    </row>
    <row r="12524" spans="4:4" x14ac:dyDescent="0.25">
      <c r="D12524" s="80"/>
    </row>
  </sheetData>
  <printOptions horizontalCentered="1"/>
  <pageMargins left="0.23622047244094491" right="0.23622047244094491" top="0.74803149606299213" bottom="0.74803149606299213" header="0.31496062992125984" footer="0.31496062992125984"/>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9</vt:i4>
      </vt:variant>
    </vt:vector>
  </HeadingPairs>
  <TitlesOfParts>
    <vt:vector size="23" baseType="lpstr">
      <vt:lpstr>PREMISSAS</vt:lpstr>
      <vt:lpstr>PLANILHA</vt:lpstr>
      <vt:lpstr>CÁLCULO</vt:lpstr>
      <vt:lpstr>CRONOGRAMA</vt:lpstr>
      <vt:lpstr>BDI</vt:lpstr>
      <vt:lpstr>CRONOGRAMA (2)</vt:lpstr>
      <vt:lpstr>CPUS</vt:lpstr>
      <vt:lpstr>COTAÇÕES</vt:lpstr>
      <vt:lpstr>MC</vt:lpstr>
      <vt:lpstr>SICRO</vt:lpstr>
      <vt:lpstr>SUDECAP</vt:lpstr>
      <vt:lpstr>MEMÓRIA</vt:lpstr>
      <vt:lpstr>SETOP</vt:lpstr>
      <vt:lpstr>SINAPI</vt:lpstr>
      <vt:lpstr>BDI!Area_de_impressao</vt:lpstr>
      <vt:lpstr>CÁLCULO!Area_de_impressao</vt:lpstr>
      <vt:lpstr>COTAÇÕES!Area_de_impressao</vt:lpstr>
      <vt:lpstr>CPUS!Area_de_impressao</vt:lpstr>
      <vt:lpstr>CRONOGRAMA!Area_de_impressao</vt:lpstr>
      <vt:lpstr>PLANILHA!Area_de_impressao</vt:lpstr>
      <vt:lpstr>CÁLCULO!Titulos_de_impressao</vt:lpstr>
      <vt:lpstr>CPUS!Titulos_de_impressao</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Rosiley</dc:creator>
  <cp:lastModifiedBy>P. Avelar</cp:lastModifiedBy>
  <cp:lastPrinted>2024-03-15T17:41:48Z</cp:lastPrinted>
  <dcterms:created xsi:type="dcterms:W3CDTF">2014-07-15T12:33:27Z</dcterms:created>
  <dcterms:modified xsi:type="dcterms:W3CDTF">2024-03-15T17:43:23Z</dcterms:modified>
</cp:coreProperties>
</file>